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54 LS 01 VC 2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ponuka'!$A$1:$P$36</definedName>
  </definedNames>
  <calcPr calcId="152511"/>
</workbook>
</file>

<file path=xl/calcChain.xml><?xml version="1.0" encoding="utf-8"?>
<calcChain xmlns="http://schemas.openxmlformats.org/spreadsheetml/2006/main">
  <c r="Q17" i="1" l="1"/>
  <c r="Q19" i="1" l="1"/>
  <c r="Q16" i="1"/>
  <c r="Q15" i="1"/>
  <c r="Q14" i="1"/>
  <c r="P13" i="1"/>
  <c r="Q13" i="1" s="1"/>
  <c r="P12" i="1"/>
  <c r="M21" i="1" l="1"/>
  <c r="H20" i="1" l="1"/>
  <c r="Q12" i="1" l="1"/>
  <c r="P21" i="1" l="1"/>
  <c r="P23" i="1" s="1"/>
  <c r="Q21" i="1" l="1"/>
  <c r="P22" i="1"/>
</calcChain>
</file>

<file path=xl/sharedStrings.xml><?xml version="1.0" encoding="utf-8"?>
<sst xmlns="http://schemas.openxmlformats.org/spreadsheetml/2006/main" count="83" uniqueCount="79">
  <si>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</si>
  <si>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</si>
  <si>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</si>
  <si>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</si>
  <si>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</si>
  <si>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</si>
  <si>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</si>
  <si>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</si>
  <si>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</si>
  <si>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</si>
  <si>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</si>
  <si>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</si>
  <si>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</si>
  <si>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</si>
  <si>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</si>
  <si>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</si>
  <si>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</si>
  <si>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</si>
  <si>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</si>
  <si>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</si>
  <si>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</si>
  <si>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</si>
  <si>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</si>
  <si>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</si>
  <si>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</si>
  <si>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</si>
  <si>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</si>
  <si>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</si>
  <si>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</si>
  <si>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</si>
  <si>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</si>
  <si>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</si>
  <si>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</si>
  <si>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</si>
  <si>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</si>
  <si>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</si>
  <si>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</si>
  <si>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</si>
  <si>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</si>
  <si>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</si>
  <si>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</si>
  <si>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</si>
  <si>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</si>
  <si>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</si>
  <si>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</si>
  <si>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</si>
  <si>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</si>
  <si>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</si>
  <si>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</si>
  <si>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</si>
  <si>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</si>
  <si>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</si>
  <si>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</si>
  <si>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</si>
  <si>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</si>
  <si>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</si>
  <si>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</si>
  <si>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</si>
  <si>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</si>
  <si>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</si>
  <si>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</si>
  <si>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</si>
  <si>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</si>
  <si>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</si>
  <si>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</si>
  <si>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</si>
  <si>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</si>
  <si>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</si>
  <si>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</si>
  <si>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</si>
  <si>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</si>
  <si>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NŤ-S</t>
  </si>
  <si>
    <t>Rakytová</t>
  </si>
  <si>
    <t>164 10</t>
  </si>
  <si>
    <t>6-1,2,4b,4a,6,7</t>
  </si>
  <si>
    <t>90/1730</t>
  </si>
  <si>
    <t>Lesnícke služby v ťažbovom procese na OZ Liptovský Hrádol, VC 2 Malužiná</t>
  </si>
  <si>
    <t>Lesy SR š.p. OZ Liptovský Hrádok</t>
  </si>
  <si>
    <t>Zmluva č. Z/2/21/12/01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</si>
</sst>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left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4" fontId="6" fillId="3" borderId="40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 wrapText="1"/>
    </xf>
    <xf numFmtId="14" fontId="14" fillId="3" borderId="36" xfId="0" applyNumberFormat="1" applyFont="1" applyFill="1" applyBorder="1" applyAlignment="1" applyProtection="1">
      <alignment horizontal="center" vertic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4" fontId="6" fillId="3" borderId="4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5" fillId="3" borderId="19" xfId="0" applyFont="1" applyFill="1" applyBorder="1" applyAlignment="1" applyProtection="1">
      <alignment horizontal="center" vertical="center"/>
    </xf>
    <xf numFmtId="0" fontId="14" fillId="3" borderId="20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Normal="100" zoomScaleSheetLayoutView="100" workbookViewId="0">
      <selection activeCell="Q14" sqref="Q1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31" t="s">
        <v>64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9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21" t="s">
        <v>76</v>
      </c>
      <c r="D3" s="122"/>
      <c r="E3" s="122"/>
      <c r="F3" s="122"/>
      <c r="G3" s="122"/>
      <c r="H3" s="122"/>
      <c r="I3" s="122"/>
      <c r="J3" s="122"/>
      <c r="K3" s="122"/>
      <c r="L3" s="122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9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34"/>
      <c r="G5" s="134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35" t="s">
        <v>77</v>
      </c>
      <c r="C6" s="135"/>
      <c r="D6" s="135"/>
      <c r="E6" s="135"/>
      <c r="F6" s="135"/>
      <c r="G6" s="135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36"/>
      <c r="C7" s="136"/>
      <c r="D7" s="136"/>
      <c r="E7" s="136"/>
      <c r="F7" s="136"/>
      <c r="G7" s="136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32" t="s">
        <v>78</v>
      </c>
      <c r="B8" s="133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0" t="s">
        <v>8</v>
      </c>
      <c r="B9" s="118" t="s">
        <v>2</v>
      </c>
      <c r="C9" s="129" t="s">
        <v>53</v>
      </c>
      <c r="D9" s="130"/>
      <c r="E9" s="112" t="s">
        <v>70</v>
      </c>
      <c r="F9" s="115" t="s">
        <v>3</v>
      </c>
      <c r="G9" s="116"/>
      <c r="H9" s="117"/>
      <c r="I9" s="123" t="s">
        <v>4</v>
      </c>
      <c r="J9" s="112" t="s">
        <v>5</v>
      </c>
      <c r="K9" s="123" t="s">
        <v>6</v>
      </c>
      <c r="L9" s="126" t="s">
        <v>7</v>
      </c>
      <c r="M9" s="112" t="s">
        <v>54</v>
      </c>
      <c r="N9" s="113" t="s">
        <v>60</v>
      </c>
      <c r="O9" s="101" t="s">
        <v>58</v>
      </c>
      <c r="P9" s="103" t="s">
        <v>59</v>
      </c>
    </row>
    <row r="10" spans="1:18" ht="21.75" customHeight="1" x14ac:dyDescent="0.25">
      <c r="A10" s="25"/>
      <c r="B10" s="119"/>
      <c r="C10" s="105" t="s">
        <v>67</v>
      </c>
      <c r="D10" s="106"/>
      <c r="E10" s="110"/>
      <c r="F10" s="109" t="s">
        <v>9</v>
      </c>
      <c r="G10" s="110" t="s">
        <v>10</v>
      </c>
      <c r="H10" s="112" t="s">
        <v>11</v>
      </c>
      <c r="I10" s="124"/>
      <c r="J10" s="110"/>
      <c r="K10" s="124"/>
      <c r="L10" s="127"/>
      <c r="M10" s="110"/>
      <c r="N10" s="114"/>
      <c r="O10" s="102"/>
      <c r="P10" s="104"/>
    </row>
    <row r="11" spans="1:18" ht="50.25" customHeight="1" thickBot="1" x14ac:dyDescent="0.3">
      <c r="A11" s="64"/>
      <c r="B11" s="120"/>
      <c r="C11" s="107"/>
      <c r="D11" s="108"/>
      <c r="E11" s="111"/>
      <c r="F11" s="107"/>
      <c r="G11" s="111"/>
      <c r="H11" s="111"/>
      <c r="I11" s="125"/>
      <c r="J11" s="111"/>
      <c r="K11" s="125"/>
      <c r="L11" s="128"/>
      <c r="M11" s="111"/>
      <c r="N11" s="108"/>
      <c r="O11" s="102"/>
      <c r="P11" s="104"/>
    </row>
    <row r="12" spans="1:18" hidden="1" x14ac:dyDescent="0.25">
      <c r="N12" s="63" t="s">
        <v>61</v>
      </c>
      <c r="O12" s="61"/>
      <c r="P12" s="52">
        <f>SUM(O12*H12)</f>
        <v>0</v>
      </c>
      <c r="Q12" s="12" t="str">
        <f>IF( P12=0," ", IF(100-((M13/P12)*100)&gt;20,"viac ako 20%",0))</f>
        <v xml:space="preserve"> </v>
      </c>
      <c r="R12" s="66">
        <v>44286</v>
      </c>
    </row>
    <row r="13" spans="1:18" x14ac:dyDescent="0.25">
      <c r="A13" s="27" t="s">
        <v>72</v>
      </c>
      <c r="B13" s="71" t="s">
        <v>73</v>
      </c>
      <c r="C13" s="137" t="s">
        <v>74</v>
      </c>
      <c r="D13" s="138"/>
      <c r="E13" s="72">
        <v>44592</v>
      </c>
      <c r="F13" s="73">
        <v>300</v>
      </c>
      <c r="G13" s="73"/>
      <c r="H13" s="73">
        <v>300</v>
      </c>
      <c r="I13" s="74" t="s">
        <v>71</v>
      </c>
      <c r="J13" s="57">
        <v>65</v>
      </c>
      <c r="K13" s="57">
        <v>1.1399999999999999</v>
      </c>
      <c r="L13" s="75" t="s">
        <v>75</v>
      </c>
      <c r="M13" s="26">
        <v>7922.91</v>
      </c>
      <c r="N13" s="76" t="s">
        <v>61</v>
      </c>
      <c r="O13" s="48"/>
      <c r="P13" s="53">
        <f>SUM(O13*H13)</f>
        <v>0</v>
      </c>
      <c r="Q13" s="12" t="str">
        <f t="shared" ref="Q13:Q17" si="0">IF( P13=0," ", IF(100-((M13/P13)*100)&gt;20,"viac ako 20%",0))</f>
        <v xml:space="preserve"> </v>
      </c>
      <c r="R13" s="66"/>
    </row>
    <row r="14" spans="1:18" x14ac:dyDescent="0.25">
      <c r="A14" s="27"/>
      <c r="B14" s="71"/>
      <c r="C14" s="137"/>
      <c r="D14" s="138"/>
      <c r="E14" s="72"/>
      <c r="F14" s="73"/>
      <c r="G14" s="73"/>
      <c r="H14" s="73"/>
      <c r="I14" s="74"/>
      <c r="J14" s="57"/>
      <c r="K14" s="57"/>
      <c r="L14" s="75"/>
      <c r="M14" s="26"/>
      <c r="N14" s="76"/>
      <c r="O14" s="48"/>
      <c r="P14" s="54"/>
      <c r="Q14" s="12" t="str">
        <f t="shared" si="0"/>
        <v xml:space="preserve"> </v>
      </c>
      <c r="R14" s="66"/>
    </row>
    <row r="15" spans="1:18" x14ac:dyDescent="0.25">
      <c r="A15" s="27"/>
      <c r="B15" s="71"/>
      <c r="C15" s="137"/>
      <c r="D15" s="138"/>
      <c r="E15" s="72"/>
      <c r="F15" s="73"/>
      <c r="G15" s="73"/>
      <c r="H15" s="73"/>
      <c r="I15" s="74"/>
      <c r="J15" s="57"/>
      <c r="K15" s="57"/>
      <c r="L15" s="75"/>
      <c r="M15" s="26"/>
      <c r="N15" s="76"/>
      <c r="O15" s="48"/>
      <c r="P15" s="54"/>
      <c r="Q15" s="12" t="str">
        <f t="shared" si="0"/>
        <v xml:space="preserve"> </v>
      </c>
      <c r="R15" s="66"/>
    </row>
    <row r="16" spans="1:18" x14ac:dyDescent="0.25">
      <c r="A16" s="27"/>
      <c r="B16" s="71"/>
      <c r="C16" s="137"/>
      <c r="D16" s="138"/>
      <c r="E16" s="72"/>
      <c r="F16" s="73"/>
      <c r="G16" s="73"/>
      <c r="H16" s="73"/>
      <c r="I16" s="74"/>
      <c r="J16" s="57"/>
      <c r="K16" s="57"/>
      <c r="L16" s="75"/>
      <c r="M16" s="26"/>
      <c r="N16" s="76"/>
      <c r="O16" s="48"/>
      <c r="P16" s="54"/>
      <c r="Q16" s="12" t="str">
        <f t="shared" si="0"/>
        <v xml:space="preserve"> </v>
      </c>
      <c r="R16" s="66"/>
    </row>
    <row r="17" spans="1:18" x14ac:dyDescent="0.25">
      <c r="A17" s="27"/>
      <c r="B17" s="71"/>
      <c r="C17" s="137"/>
      <c r="D17" s="138"/>
      <c r="E17" s="72"/>
      <c r="F17" s="73"/>
      <c r="G17" s="73"/>
      <c r="H17" s="73"/>
      <c r="I17" s="74"/>
      <c r="J17" s="57"/>
      <c r="K17" s="57"/>
      <c r="L17" s="75"/>
      <c r="M17" s="26"/>
      <c r="N17" s="76"/>
      <c r="O17" s="48"/>
      <c r="P17" s="54"/>
      <c r="Q17" s="12" t="str">
        <f t="shared" si="0"/>
        <v xml:space="preserve"> </v>
      </c>
      <c r="R17" s="66"/>
    </row>
    <row r="18" spans="1:18" x14ac:dyDescent="0.25">
      <c r="A18" s="27"/>
      <c r="B18" s="57"/>
      <c r="C18" s="137"/>
      <c r="D18" s="138"/>
      <c r="E18" s="72"/>
      <c r="F18" s="73"/>
      <c r="G18" s="73"/>
      <c r="H18" s="73"/>
      <c r="I18" s="74"/>
      <c r="J18" s="57"/>
      <c r="K18" s="57"/>
      <c r="L18" s="75"/>
      <c r="M18" s="26"/>
      <c r="N18" s="76"/>
      <c r="O18" s="48"/>
      <c r="P18" s="54"/>
      <c r="Q18" s="12"/>
      <c r="R18" s="66"/>
    </row>
    <row r="19" spans="1:18" ht="15.75" thickBot="1" x14ac:dyDescent="0.3">
      <c r="A19" s="28"/>
      <c r="B19" s="56"/>
      <c r="C19" s="82"/>
      <c r="D19" s="83"/>
      <c r="E19" s="67"/>
      <c r="F19" s="59"/>
      <c r="G19" s="59"/>
      <c r="H19" s="59"/>
      <c r="I19" s="58"/>
      <c r="J19" s="57"/>
      <c r="K19" s="57"/>
      <c r="L19" s="62"/>
      <c r="M19" s="70"/>
      <c r="N19" s="65"/>
      <c r="O19" s="49"/>
      <c r="P19" s="55"/>
      <c r="Q19" s="12" t="str">
        <f t="shared" ref="Q19" si="1">IF( P19=0," ", IF(100-((M19/P19)*100)&gt;20,"viac ako 20%",0))</f>
        <v xml:space="preserve"> </v>
      </c>
    </row>
    <row r="20" spans="1:18" ht="15.75" thickBot="1" x14ac:dyDescent="0.3">
      <c r="A20" s="29"/>
      <c r="B20" s="30"/>
      <c r="C20" s="31"/>
      <c r="D20" s="32"/>
      <c r="E20" s="32"/>
      <c r="F20" s="33"/>
      <c r="G20" s="33"/>
      <c r="H20" s="60">
        <f>SUM(H13:H19)</f>
        <v>300</v>
      </c>
      <c r="I20" s="34"/>
      <c r="J20" s="30"/>
      <c r="K20" s="30"/>
      <c r="L20" s="31"/>
      <c r="M20" s="35"/>
      <c r="N20" s="36"/>
      <c r="O20" s="39"/>
      <c r="P20" s="40"/>
      <c r="Q20" s="12"/>
    </row>
    <row r="21" spans="1:18" ht="15.75" thickBot="1" x14ac:dyDescent="0.3">
      <c r="A21" s="51"/>
      <c r="B21" s="37"/>
      <c r="C21" s="37"/>
      <c r="D21" s="37"/>
      <c r="E21" s="37"/>
      <c r="F21" s="37"/>
      <c r="G21" s="37"/>
      <c r="H21" s="37"/>
      <c r="I21" s="37"/>
      <c r="J21" s="37"/>
      <c r="K21" s="77" t="s">
        <v>13</v>
      </c>
      <c r="L21" s="77"/>
      <c r="M21" s="40">
        <f>SUM(M13:M19)</f>
        <v>7922.91</v>
      </c>
      <c r="N21" s="38"/>
      <c r="O21" s="41" t="s">
        <v>14</v>
      </c>
      <c r="P21" s="35">
        <f>SUM(P13:P19)</f>
        <v>0</v>
      </c>
      <c r="Q21" s="12" t="str">
        <f>IF(P21&gt;M21,"prekročená cena","nižšia ako stanovená")</f>
        <v>nižšia ako stanovená</v>
      </c>
    </row>
    <row r="22" spans="1:18" ht="15.75" thickBot="1" x14ac:dyDescent="0.3">
      <c r="A22" s="78" t="s">
        <v>15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80"/>
      <c r="P22" s="35">
        <f>P23-P21</f>
        <v>0</v>
      </c>
    </row>
    <row r="23" spans="1:18" ht="15.75" thickBot="1" x14ac:dyDescent="0.3">
      <c r="A23" s="78" t="s">
        <v>16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80"/>
      <c r="P23" s="35">
        <f>IF("nie"=MID(I31,1,3),P21,(P21*1.2))</f>
        <v>0</v>
      </c>
    </row>
    <row r="24" spans="1:18" x14ac:dyDescent="0.25">
      <c r="A24" s="90" t="s">
        <v>17</v>
      </c>
      <c r="B24" s="90"/>
      <c r="C24" s="90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8" x14ac:dyDescent="0.25">
      <c r="A25" s="81" t="s">
        <v>65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</row>
    <row r="26" spans="1:18" ht="25.5" customHeight="1" x14ac:dyDescent="0.25">
      <c r="A26" s="43" t="s">
        <v>57</v>
      </c>
      <c r="B26" s="43"/>
      <c r="C26" s="43"/>
      <c r="D26" s="43"/>
      <c r="E26" s="68"/>
      <c r="F26" s="43"/>
      <c r="G26" s="43"/>
      <c r="H26" s="44" t="s">
        <v>55</v>
      </c>
      <c r="I26" s="43"/>
      <c r="J26" s="43"/>
      <c r="K26" s="45"/>
      <c r="L26" s="45"/>
      <c r="M26" s="45"/>
      <c r="N26" s="45"/>
      <c r="O26" s="45"/>
      <c r="P26" s="45"/>
    </row>
    <row r="27" spans="1:18" ht="15" customHeight="1" x14ac:dyDescent="0.25">
      <c r="A27" s="92" t="s">
        <v>66</v>
      </c>
      <c r="B27" s="93"/>
      <c r="C27" s="93"/>
      <c r="D27" s="93"/>
      <c r="E27" s="93"/>
      <c r="F27" s="94"/>
      <c r="G27" s="91" t="s">
        <v>56</v>
      </c>
      <c r="H27" s="46" t="s">
        <v>18</v>
      </c>
      <c r="I27" s="84"/>
      <c r="J27" s="85"/>
      <c r="K27" s="85"/>
      <c r="L27" s="85"/>
      <c r="M27" s="85"/>
      <c r="N27" s="85"/>
      <c r="O27" s="85"/>
      <c r="P27" s="86"/>
    </row>
    <row r="28" spans="1:18" x14ac:dyDescent="0.25">
      <c r="A28" s="95"/>
      <c r="B28" s="96"/>
      <c r="C28" s="96"/>
      <c r="D28" s="96"/>
      <c r="E28" s="96"/>
      <c r="F28" s="97"/>
      <c r="G28" s="91"/>
      <c r="H28" s="46" t="s">
        <v>19</v>
      </c>
      <c r="I28" s="84"/>
      <c r="J28" s="85"/>
      <c r="K28" s="85"/>
      <c r="L28" s="85"/>
      <c r="M28" s="85"/>
      <c r="N28" s="85"/>
      <c r="O28" s="85"/>
      <c r="P28" s="86"/>
    </row>
    <row r="29" spans="1:18" ht="18" customHeight="1" x14ac:dyDescent="0.25">
      <c r="A29" s="95"/>
      <c r="B29" s="96"/>
      <c r="C29" s="96"/>
      <c r="D29" s="96"/>
      <c r="E29" s="96"/>
      <c r="F29" s="97"/>
      <c r="G29" s="91"/>
      <c r="H29" s="46" t="s">
        <v>20</v>
      </c>
      <c r="I29" s="84"/>
      <c r="J29" s="85"/>
      <c r="K29" s="85"/>
      <c r="L29" s="85"/>
      <c r="M29" s="85"/>
      <c r="N29" s="85"/>
      <c r="O29" s="85"/>
      <c r="P29" s="86"/>
    </row>
    <row r="30" spans="1:18" x14ac:dyDescent="0.25">
      <c r="A30" s="95"/>
      <c r="B30" s="96"/>
      <c r="C30" s="96"/>
      <c r="D30" s="96"/>
      <c r="E30" s="96"/>
      <c r="F30" s="97"/>
      <c r="G30" s="91"/>
      <c r="H30" s="46" t="s">
        <v>21</v>
      </c>
      <c r="I30" s="84"/>
      <c r="J30" s="85"/>
      <c r="K30" s="85"/>
      <c r="L30" s="85"/>
      <c r="M30" s="85"/>
      <c r="N30" s="85"/>
      <c r="O30" s="85"/>
      <c r="P30" s="86"/>
    </row>
    <row r="31" spans="1:18" x14ac:dyDescent="0.25">
      <c r="A31" s="95"/>
      <c r="B31" s="96"/>
      <c r="C31" s="96"/>
      <c r="D31" s="96"/>
      <c r="E31" s="96"/>
      <c r="F31" s="97"/>
      <c r="G31" s="91"/>
      <c r="H31" s="46" t="s">
        <v>22</v>
      </c>
      <c r="I31" s="84"/>
      <c r="J31" s="85"/>
      <c r="K31" s="85"/>
      <c r="L31" s="85"/>
      <c r="M31" s="85"/>
      <c r="N31" s="85"/>
      <c r="O31" s="85"/>
      <c r="P31" s="86"/>
    </row>
    <row r="32" spans="1:18" x14ac:dyDescent="0.25">
      <c r="A32" s="95"/>
      <c r="B32" s="96"/>
      <c r="C32" s="96"/>
      <c r="D32" s="96"/>
      <c r="E32" s="96"/>
      <c r="F32" s="97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x14ac:dyDescent="0.25">
      <c r="A33" s="95"/>
      <c r="B33" s="96"/>
      <c r="C33" s="96"/>
      <c r="D33" s="96"/>
      <c r="E33" s="96"/>
      <c r="F33" s="97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x14ac:dyDescent="0.25">
      <c r="A34" s="98"/>
      <c r="B34" s="99"/>
      <c r="C34" s="99"/>
      <c r="D34" s="99"/>
      <c r="E34" s="99"/>
      <c r="F34" s="100"/>
      <c r="G34" s="45"/>
      <c r="H34" s="24"/>
      <c r="I34" s="18"/>
      <c r="J34" s="24"/>
      <c r="K34" s="24" t="s">
        <v>23</v>
      </c>
      <c r="L34" s="24"/>
      <c r="M34" s="87"/>
      <c r="N34" s="88"/>
      <c r="O34" s="89"/>
      <c r="P34" s="24"/>
    </row>
    <row r="35" spans="1:16" x14ac:dyDescent="0.25">
      <c r="A35" s="45"/>
      <c r="B35" s="45"/>
      <c r="C35" s="45"/>
      <c r="D35" s="45"/>
      <c r="E35" s="45"/>
      <c r="F35" s="45"/>
      <c r="G35" s="45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21"/>
      <c r="B36" s="21"/>
      <c r="C36" s="21"/>
      <c r="D36" s="21"/>
      <c r="E36" s="21"/>
      <c r="F36" s="21"/>
      <c r="G36" s="21"/>
      <c r="H36" s="24"/>
      <c r="I36" s="24"/>
      <c r="J36" s="24"/>
      <c r="K36" s="24"/>
      <c r="L36" s="24"/>
      <c r="M36" s="24"/>
      <c r="N36" s="24"/>
      <c r="O36" s="24"/>
      <c r="P36" s="24"/>
    </row>
  </sheetData>
  <sheetProtection algorithmName="SHA-512" hashValue="L1Ue8e1oSSGt5597ggM6Z8BRG+YPLfiFqZ18oYROKYflszOGmcoK6Lm928KpCzynajD5HHxSlstRNFpX45CAfA==" saltValue="aN8rdQpTZi2o/CFklIuUhA==" spinCount="100000" sheet="1" objects="1" scenarios="1"/>
  <mergeCells count="42">
    <mergeCell ref="C18:D18"/>
    <mergeCell ref="C13:D13"/>
    <mergeCell ref="C14:D14"/>
    <mergeCell ref="C15:D15"/>
    <mergeCell ref="C16:D16"/>
    <mergeCell ref="C17:D17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1:P31"/>
    <mergeCell ref="M34:O34"/>
    <mergeCell ref="A24:C24"/>
    <mergeCell ref="G27:G31"/>
    <mergeCell ref="I27:P27"/>
    <mergeCell ref="I28:P28"/>
    <mergeCell ref="I29:P29"/>
    <mergeCell ref="I30:P30"/>
    <mergeCell ref="A27:F34"/>
    <mergeCell ref="K21:L21"/>
    <mergeCell ref="A22:O22"/>
    <mergeCell ref="A23:O23"/>
    <mergeCell ref="A25:P25"/>
    <mergeCell ref="C19:D1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1" t="s">
        <v>51</v>
      </c>
      <c r="M2" s="141"/>
    </row>
    <row r="3" spans="1:14" x14ac:dyDescent="0.25">
      <c r="A3" s="5" t="s">
        <v>25</v>
      </c>
      <c r="B3" s="142" t="s">
        <v>26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5" t="s">
        <v>27</v>
      </c>
      <c r="B4" s="142" t="s">
        <v>28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A5" s="5" t="s">
        <v>8</v>
      </c>
      <c r="B5" s="142" t="s">
        <v>29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25">
      <c r="A6" s="5" t="s">
        <v>2</v>
      </c>
      <c r="B6" s="142" t="s">
        <v>30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25">
      <c r="A7" s="6" t="s">
        <v>31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0"/>
    </row>
    <row r="8" spans="1:14" x14ac:dyDescent="0.25">
      <c r="A8" s="5" t="s">
        <v>12</v>
      </c>
      <c r="B8" s="142" t="s">
        <v>32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25">
      <c r="A9" s="7" t="s">
        <v>33</v>
      </c>
      <c r="B9" s="142" t="s">
        <v>34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25">
      <c r="A10" s="7" t="s">
        <v>35</v>
      </c>
      <c r="B10" s="142" t="s">
        <v>36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25">
      <c r="A11" s="8" t="s">
        <v>37</v>
      </c>
      <c r="B11" s="142" t="s">
        <v>38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25">
      <c r="A12" s="9" t="s">
        <v>39</v>
      </c>
      <c r="B12" s="142" t="s">
        <v>40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25">
      <c r="A13" s="8" t="s">
        <v>41</v>
      </c>
      <c r="B13" s="142" t="s">
        <v>42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25">
      <c r="A14" s="8" t="s">
        <v>5</v>
      </c>
      <c r="B14" s="142" t="s">
        <v>52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25">
      <c r="A15" s="8" t="s">
        <v>43</v>
      </c>
      <c r="B15" s="142" t="s">
        <v>44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8.25" x14ac:dyDescent="0.25">
      <c r="A16" s="10" t="s">
        <v>45</v>
      </c>
      <c r="B16" s="142" t="s">
        <v>46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25">
      <c r="A17" s="10" t="s">
        <v>47</v>
      </c>
      <c r="B17" s="142" t="s">
        <v>48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25">
      <c r="A18" s="11" t="s">
        <v>49</v>
      </c>
      <c r="B18" s="142" t="s">
        <v>50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25">
      <c r="A19" s="47" t="s">
        <v>62</v>
      </c>
      <c r="B19" s="143" t="s">
        <v>63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2021-02-26T08:40:20Z</cp:lastPrinted>
  <dcterms:created xsi:type="dcterms:W3CDTF">2012-08-13T12:29:09Z</dcterms:created>
  <dcterms:modified xsi:type="dcterms:W3CDTF">2021-11-25T08:53:25Z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