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5 LS 04 VC 4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<sst xmlns="http://schemas.openxmlformats.org/spreadsheetml/2006/main" count="90" uniqueCount="83">
  <si>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</si>
  <si>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</si>
  <si>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</si>
  <si>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</si>
  <si>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</si>
  <si>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</si>
  <si>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</si>
  <si>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</si>
  <si>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</si>
  <si>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</si>
  <si>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</si>
  <si>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</si>
  <si>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</si>
  <si>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</si>
  <si>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</si>
  <si>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</si>
  <si>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</si>
  <si>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</si>
  <si>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</si>
  <si>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</si>
  <si>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</si>
  <si>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</si>
  <si>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</si>
  <si>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</si>
  <si>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</si>
  <si>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</si>
  <si>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</si>
  <si>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</si>
  <si>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</si>
  <si>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</si>
  <si>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</si>
  <si>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</si>
  <si>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</si>
  <si>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</si>
  <si>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</si>
  <si>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</si>
  <si>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</si>
  <si>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</si>
  <si>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</si>
  <si>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</si>
  <si>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</si>
  <si>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</si>
  <si>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</si>
  <si>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</si>
  <si>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</si>
  <si>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</si>
  <si>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</si>
  <si>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</si>
  <si>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</si>
  <si>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</si>
  <si>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</si>
  <si>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</si>
  <si>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</si>
  <si>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</si>
  <si>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</si>
  <si>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</si>
  <si>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</si>
  <si>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</si>
  <si>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</si>
  <si>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</si>
  <si>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</si>
  <si>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</si>
  <si>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</si>
  <si>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</si>
  <si>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</si>
  <si>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</si>
  <si>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</si>
  <si>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</si>
  <si>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</si>
  <si>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</si>
  <si>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</si>
  <si>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</si>
  <si>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 Liptovská Osada   </t>
  </si>
  <si>
    <t xml:space="preserve">LO Suchá </t>
  </si>
  <si>
    <t>124A10-2</t>
  </si>
  <si>
    <t>Zmluva č.DNS/48/21/12/04</t>
  </si>
  <si>
    <t>124A10-3</t>
  </si>
  <si>
    <t>Technológia:      1,2,3,4b,4a,6,7</t>
  </si>
  <si>
    <t xml:space="preserve">ŤOÚ </t>
  </si>
  <si>
    <t>1,06/0,72</t>
  </si>
  <si>
    <t>105/50</t>
  </si>
  <si>
    <t>1,02/0,69</t>
  </si>
  <si>
    <t>73/50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</si>
</sst>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O5" sqref="O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0" t="s">
        <v>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9" t="s">
        <v>72</v>
      </c>
      <c r="D3" s="130"/>
      <c r="E3" s="130"/>
      <c r="F3" s="130"/>
      <c r="G3" s="130"/>
      <c r="H3" s="130"/>
      <c r="I3" s="130"/>
      <c r="J3" s="130"/>
      <c r="K3" s="130"/>
      <c r="L3" s="13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3"/>
      <c r="G5" s="12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4" t="s">
        <v>71</v>
      </c>
      <c r="C6" s="124"/>
      <c r="D6" s="124"/>
      <c r="E6" s="124"/>
      <c r="F6" s="124"/>
      <c r="G6" s="12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5"/>
      <c r="C7" s="125"/>
      <c r="D7" s="125"/>
      <c r="E7" s="125"/>
      <c r="F7" s="125"/>
      <c r="G7" s="12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1" t="s">
        <v>75</v>
      </c>
      <c r="B8" s="12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126" t="s">
        <v>2</v>
      </c>
      <c r="C9" s="137" t="s">
        <v>53</v>
      </c>
      <c r="D9" s="138"/>
      <c r="E9" s="114" t="s">
        <v>70</v>
      </c>
      <c r="F9" s="117" t="s">
        <v>3</v>
      </c>
      <c r="G9" s="118"/>
      <c r="H9" s="119"/>
      <c r="I9" s="131" t="s">
        <v>4</v>
      </c>
      <c r="J9" s="114" t="s">
        <v>5</v>
      </c>
      <c r="K9" s="131" t="s">
        <v>6</v>
      </c>
      <c r="L9" s="134" t="s">
        <v>7</v>
      </c>
      <c r="M9" s="114" t="s">
        <v>54</v>
      </c>
      <c r="N9" s="115" t="s">
        <v>60</v>
      </c>
      <c r="O9" s="103" t="s">
        <v>58</v>
      </c>
      <c r="P9" s="105" t="s">
        <v>59</v>
      </c>
    </row>
    <row r="10" spans="1:18" ht="21.75" customHeight="1" x14ac:dyDescent="0.25">
      <c r="A10" s="25"/>
      <c r="B10" s="127"/>
      <c r="C10" s="107" t="s">
        <v>67</v>
      </c>
      <c r="D10" s="108"/>
      <c r="E10" s="112"/>
      <c r="F10" s="111" t="s">
        <v>9</v>
      </c>
      <c r="G10" s="112" t="s">
        <v>10</v>
      </c>
      <c r="H10" s="114" t="s">
        <v>11</v>
      </c>
      <c r="I10" s="132"/>
      <c r="J10" s="112"/>
      <c r="K10" s="132"/>
      <c r="L10" s="135"/>
      <c r="M10" s="112"/>
      <c r="N10" s="116"/>
      <c r="O10" s="104"/>
      <c r="P10" s="106"/>
    </row>
    <row r="11" spans="1:18" ht="50.25" customHeight="1" thickBot="1" x14ac:dyDescent="0.3">
      <c r="A11" s="64"/>
      <c r="B11" s="128"/>
      <c r="C11" s="109"/>
      <c r="D11" s="110"/>
      <c r="E11" s="113"/>
      <c r="F11" s="109"/>
      <c r="G11" s="113"/>
      <c r="H11" s="113"/>
      <c r="I11" s="133"/>
      <c r="J11" s="113"/>
      <c r="K11" s="133"/>
      <c r="L11" s="136"/>
      <c r="M11" s="113"/>
      <c r="N11" s="110"/>
      <c r="O11" s="104"/>
      <c r="P11" s="106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73</v>
      </c>
      <c r="B13" s="54" t="s">
        <v>74</v>
      </c>
      <c r="C13" s="79" t="s">
        <v>77</v>
      </c>
      <c r="D13" s="80"/>
      <c r="E13" s="68">
        <v>44592</v>
      </c>
      <c r="F13" s="56">
        <v>93.74</v>
      </c>
      <c r="G13" s="73">
        <v>5.75</v>
      </c>
      <c r="H13" s="56">
        <v>99.49</v>
      </c>
      <c r="I13" s="54" t="s">
        <v>78</v>
      </c>
      <c r="J13" s="54">
        <v>45</v>
      </c>
      <c r="K13" s="54" t="s">
        <v>79</v>
      </c>
      <c r="L13" s="60" t="s">
        <v>80</v>
      </c>
      <c r="M13" s="60">
        <v>2858</v>
      </c>
      <c r="N13" s="62" t="s">
        <v>61</v>
      </c>
      <c r="O13" s="46"/>
      <c r="P13" s="51">
        <f t="shared" ref="P13:P14" si="0">SUM(O13*H13)</f>
        <v>0</v>
      </c>
      <c r="Q13" s="12"/>
      <c r="R13" s="65"/>
    </row>
    <row r="14" spans="1:18" x14ac:dyDescent="0.25">
      <c r="A14" s="69"/>
      <c r="B14" s="54" t="s">
        <v>76</v>
      </c>
      <c r="C14" s="79" t="s">
        <v>77</v>
      </c>
      <c r="D14" s="80"/>
      <c r="E14" s="68">
        <v>44592</v>
      </c>
      <c r="F14" s="56">
        <v>112.37</v>
      </c>
      <c r="G14" s="73">
        <v>3.42</v>
      </c>
      <c r="H14" s="56">
        <v>115.79</v>
      </c>
      <c r="I14" s="54" t="s">
        <v>78</v>
      </c>
      <c r="J14" s="54">
        <v>45</v>
      </c>
      <c r="K14" s="54" t="s">
        <v>81</v>
      </c>
      <c r="L14" s="60" t="s">
        <v>82</v>
      </c>
      <c r="M14" s="60">
        <v>3332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54"/>
      <c r="C15" s="79"/>
      <c r="D15" s="80"/>
      <c r="E15" s="68"/>
      <c r="F15" s="56"/>
      <c r="G15" s="73"/>
      <c r="H15" s="56"/>
      <c r="I15" s="54"/>
      <c r="J15" s="54"/>
      <c r="K15" s="54"/>
      <c r="L15" s="60"/>
      <c r="M15" s="60"/>
      <c r="N15" s="61"/>
      <c r="O15" s="46"/>
      <c r="P15" s="51"/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/>
      <c r="C16" s="79"/>
      <c r="D16" s="80"/>
      <c r="E16" s="68"/>
      <c r="F16" s="56"/>
      <c r="G16" s="73"/>
      <c r="H16" s="56"/>
      <c r="I16" s="54"/>
      <c r="J16" s="54"/>
      <c r="K16" s="54"/>
      <c r="L16" s="60"/>
      <c r="M16" s="60"/>
      <c r="N16" s="61"/>
      <c r="O16" s="46"/>
      <c r="P16" s="51"/>
      <c r="Q16" s="12"/>
      <c r="R16" s="65"/>
    </row>
    <row r="17" spans="1:18" x14ac:dyDescent="0.25">
      <c r="A17" s="69"/>
      <c r="B17" s="54"/>
      <c r="C17" s="79"/>
      <c r="D17" s="80"/>
      <c r="E17" s="68"/>
      <c r="F17" s="56"/>
      <c r="G17" s="73"/>
      <c r="H17" s="56"/>
      <c r="I17" s="54"/>
      <c r="J17" s="54"/>
      <c r="K17" s="54"/>
      <c r="L17" s="60"/>
      <c r="M17" s="60"/>
      <c r="N17" s="61"/>
      <c r="O17" s="46"/>
      <c r="P17" s="51"/>
      <c r="Q17" s="12"/>
      <c r="R17" s="65"/>
    </row>
    <row r="18" spans="1:18" x14ac:dyDescent="0.25">
      <c r="A18" s="69"/>
      <c r="B18" s="54"/>
      <c r="C18" s="79"/>
      <c r="D18" s="80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74"/>
      <c r="B19" s="54"/>
      <c r="C19" s="79"/>
      <c r="D19" s="80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79"/>
      <c r="D20" s="80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0"/>
      <c r="B21" s="54"/>
      <c r="C21" s="79"/>
      <c r="D21" s="80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/>
      <c r="Q21" s="12" t="str">
        <f t="shared" si="1"/>
        <v xml:space="preserve"> </v>
      </c>
      <c r="R21" s="65"/>
    </row>
    <row r="22" spans="1:18" x14ac:dyDescent="0.25">
      <c r="A22" s="70"/>
      <c r="B22" s="54"/>
      <c r="C22" s="79"/>
      <c r="D22" s="80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/>
      <c r="Q22" s="12"/>
      <c r="R22" s="65"/>
    </row>
    <row r="23" spans="1:18" x14ac:dyDescent="0.25">
      <c r="A23" s="75"/>
      <c r="B23" s="54"/>
      <c r="C23" s="79"/>
      <c r="D23" s="80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/>
      <c r="Q23" s="12"/>
      <c r="R23" s="65"/>
    </row>
    <row r="24" spans="1:18" x14ac:dyDescent="0.25">
      <c r="A24" s="75"/>
      <c r="B24" s="54"/>
      <c r="C24" s="79"/>
      <c r="D24" s="80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/>
      <c r="Q24" s="12"/>
      <c r="R24" s="65"/>
    </row>
    <row r="25" spans="1:18" x14ac:dyDescent="0.25">
      <c r="A25" s="75"/>
      <c r="B25" s="54"/>
      <c r="C25" s="79"/>
      <c r="D25" s="80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79"/>
      <c r="D26" s="80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215.28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81" t="s">
        <v>13</v>
      </c>
      <c r="L28" s="81"/>
      <c r="M28" s="38">
        <f>SUM(M13:M26)</f>
        <v>6190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82" t="s">
        <v>15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33">
        <f>P30-P28</f>
        <v>0</v>
      </c>
    </row>
    <row r="30" spans="1:18" ht="15.75" thickBot="1" x14ac:dyDescent="0.3">
      <c r="A30" s="82" t="s">
        <v>16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4"/>
      <c r="P30" s="33">
        <f>IF("nie"=MID(I38,1,3),P28,(P28*1.2))</f>
        <v>0</v>
      </c>
    </row>
    <row r="31" spans="1:18" x14ac:dyDescent="0.25">
      <c r="A31" s="92" t="s">
        <v>17</v>
      </c>
      <c r="B31" s="92"/>
      <c r="C31" s="9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85" t="s">
        <v>65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94" t="s">
        <v>66</v>
      </c>
      <c r="B34" s="95"/>
      <c r="C34" s="95"/>
      <c r="D34" s="95"/>
      <c r="E34" s="95"/>
      <c r="F34" s="96"/>
      <c r="G34" s="93" t="s">
        <v>56</v>
      </c>
      <c r="H34" s="44" t="s">
        <v>18</v>
      </c>
      <c r="I34" s="86"/>
      <c r="J34" s="87"/>
      <c r="K34" s="87"/>
      <c r="L34" s="87"/>
      <c r="M34" s="87"/>
      <c r="N34" s="87"/>
      <c r="O34" s="87"/>
      <c r="P34" s="88"/>
    </row>
    <row r="35" spans="1:16" x14ac:dyDescent="0.25">
      <c r="A35" s="97"/>
      <c r="B35" s="98"/>
      <c r="C35" s="98"/>
      <c r="D35" s="98"/>
      <c r="E35" s="98"/>
      <c r="F35" s="99"/>
      <c r="G35" s="93"/>
      <c r="H35" s="44" t="s">
        <v>19</v>
      </c>
      <c r="I35" s="86"/>
      <c r="J35" s="87"/>
      <c r="K35" s="87"/>
      <c r="L35" s="87"/>
      <c r="M35" s="87"/>
      <c r="N35" s="87"/>
      <c r="O35" s="87"/>
      <c r="P35" s="88"/>
    </row>
    <row r="36" spans="1:16" ht="18" customHeight="1" x14ac:dyDescent="0.25">
      <c r="A36" s="97"/>
      <c r="B36" s="98"/>
      <c r="C36" s="98"/>
      <c r="D36" s="98"/>
      <c r="E36" s="98"/>
      <c r="F36" s="99"/>
      <c r="G36" s="93"/>
      <c r="H36" s="44" t="s">
        <v>20</v>
      </c>
      <c r="I36" s="86"/>
      <c r="J36" s="87"/>
      <c r="K36" s="87"/>
      <c r="L36" s="87"/>
      <c r="M36" s="87"/>
      <c r="N36" s="87"/>
      <c r="O36" s="87"/>
      <c r="P36" s="88"/>
    </row>
    <row r="37" spans="1:16" x14ac:dyDescent="0.25">
      <c r="A37" s="97"/>
      <c r="B37" s="98"/>
      <c r="C37" s="98"/>
      <c r="D37" s="98"/>
      <c r="E37" s="98"/>
      <c r="F37" s="99"/>
      <c r="G37" s="93"/>
      <c r="H37" s="44" t="s">
        <v>21</v>
      </c>
      <c r="I37" s="86"/>
      <c r="J37" s="87"/>
      <c r="K37" s="87"/>
      <c r="L37" s="87"/>
      <c r="M37" s="87"/>
      <c r="N37" s="87"/>
      <c r="O37" s="87"/>
      <c r="P37" s="88"/>
    </row>
    <row r="38" spans="1:16" x14ac:dyDescent="0.25">
      <c r="A38" s="97"/>
      <c r="B38" s="98"/>
      <c r="C38" s="98"/>
      <c r="D38" s="98"/>
      <c r="E38" s="98"/>
      <c r="F38" s="99"/>
      <c r="G38" s="93"/>
      <c r="H38" s="44" t="s">
        <v>22</v>
      </c>
      <c r="I38" s="86"/>
      <c r="J38" s="87"/>
      <c r="K38" s="87"/>
      <c r="L38" s="87"/>
      <c r="M38" s="87"/>
      <c r="N38" s="87"/>
      <c r="O38" s="87"/>
      <c r="P38" s="88"/>
    </row>
    <row r="39" spans="1:16" x14ac:dyDescent="0.25">
      <c r="A39" s="97"/>
      <c r="B39" s="98"/>
      <c r="C39" s="98"/>
      <c r="D39" s="98"/>
      <c r="E39" s="98"/>
      <c r="F39" s="9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97"/>
      <c r="B40" s="98"/>
      <c r="C40" s="98"/>
      <c r="D40" s="98"/>
      <c r="E40" s="98"/>
      <c r="F40" s="99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00"/>
      <c r="B41" s="101"/>
      <c r="C41" s="101"/>
      <c r="D41" s="101"/>
      <c r="E41" s="101"/>
      <c r="F41" s="102"/>
      <c r="G41" s="43"/>
      <c r="H41" s="24"/>
      <c r="I41" s="18"/>
      <c r="J41" s="24"/>
      <c r="K41" s="24" t="s">
        <v>23</v>
      </c>
      <c r="L41" s="24"/>
      <c r="M41" s="89"/>
      <c r="N41" s="90"/>
      <c r="O41" s="91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algorithmName="SHA-512" hashValue="73reb8OrA0LKiFf9omFjhPutOOYMZiJgDSn7mPDpLIaj2ol2DGdHHaa0KpYm+FqtxrjcTQDdA9Vy2Z2e1ZG66A==" saltValue="F8o4wXtDYBE4d0FHf6Stsw==" spinCount="100000" sheet="1" objects="1" scenarios="1"/>
  <mergeCells count="49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K28:L28"/>
    <mergeCell ref="A29:O29"/>
    <mergeCell ref="A30:O30"/>
    <mergeCell ref="A32:P32"/>
    <mergeCell ref="C26:D26"/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5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2021-11-23T10:54:11Z</cp:lastPrinted>
  <dcterms:created xsi:type="dcterms:W3CDTF">2012-08-13T12:29:09Z</dcterms:created>
  <dcterms:modified xsi:type="dcterms:W3CDTF">2021-11-25T09:03:44Z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