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2\Prílohy  B  sp - návrhy na plnenie kritérií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Hárok1!$A$10:$O$34</definedName>
  </definedNames>
  <calcPr calcId="162913"/>
</workbook>
</file>

<file path=xl/calcChain.xml><?xml version="1.0" encoding="utf-8"?>
<calcChain xmlns="http://schemas.openxmlformats.org/spreadsheetml/2006/main">
  <c r="C6" i="2" l="1"/>
  <c r="G8" i="2"/>
  <c r="F8" i="2"/>
  <c r="B6" i="2"/>
  <c r="F14" i="1"/>
  <c r="L14" i="1" s="1"/>
  <c r="F16" i="1"/>
  <c r="L16" i="1" s="1"/>
  <c r="F17" i="1"/>
  <c r="L17" i="1" s="1"/>
  <c r="F18" i="1"/>
  <c r="L18" i="1" s="1"/>
  <c r="F19" i="1"/>
  <c r="L19" i="1" s="1"/>
  <c r="F20" i="1"/>
  <c r="L20" i="1" s="1"/>
  <c r="F21" i="1"/>
  <c r="L21" i="1" s="1"/>
  <c r="F22" i="1"/>
  <c r="L22" i="1" s="1"/>
  <c r="F13" i="1"/>
  <c r="L13" i="1" s="1"/>
  <c r="E23" i="1"/>
  <c r="D23" i="1"/>
  <c r="D6" i="2" l="1"/>
  <c r="H8" i="2"/>
  <c r="L23" i="1"/>
  <c r="F23" i="1"/>
</calcChain>
</file>

<file path=xl/sharedStrings.xml><?xml version="1.0" encoding="utf-8"?>
<sst xmlns="http://schemas.openxmlformats.org/spreadsheetml/2006/main" count="92" uniqueCount="65">
  <si>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</si>
  <si>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</si>
  <si>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</si>
  <si>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</si>
  <si>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</si>
  <si>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</si>
  <si>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</si>
  <si>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</si>
  <si>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</si>
  <si>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</si>
  <si>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</si>
  <si>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</si>
  <si>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</si>
  <si>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</si>
  <si>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</si>
  <si>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</si>
  <si>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</si>
  <si>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</si>
  <si>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</si>
  <si>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</si>
  <si>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</si>
  <si>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</si>
  <si>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</si>
  <si>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</si>
  <si>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</si>
  <si>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</si>
  <si>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</si>
  <si>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</si>
  <si>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</si>
  <si>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</si>
  <si>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</si>
  <si>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</si>
  <si>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</si>
  <si>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</si>
  <si>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VŠLP TU Zvolen</t>
  </si>
  <si>
    <t>Lesnícke služby v ťažbovom procese na VŠLP TU Zvolen</t>
  </si>
  <si>
    <t>480-00</t>
  </si>
  <si>
    <t>č.1</t>
  </si>
  <si>
    <t>PU+50</t>
  </si>
  <si>
    <t>489-00</t>
  </si>
  <si>
    <t>718-00</t>
  </si>
  <si>
    <t>PU-50</t>
  </si>
  <si>
    <t>434-00</t>
  </si>
  <si>
    <t>100/500</t>
  </si>
  <si>
    <t>č.2</t>
  </si>
  <si>
    <t>437-00</t>
  </si>
  <si>
    <t>50/1300</t>
  </si>
  <si>
    <t>443B00</t>
  </si>
  <si>
    <t>50/700</t>
  </si>
  <si>
    <t>501-00</t>
  </si>
  <si>
    <t>PP</t>
  </si>
  <si>
    <t>RN</t>
  </si>
  <si>
    <t>PN</t>
  </si>
  <si>
    <t>31.12.2022</t>
  </si>
  <si>
    <t>482-00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</si>
  <si>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</si>
  <si>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</si>
  <si>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</si>
  <si>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</si>
  <si>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</si>
  <si>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</si>
  <si>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Opis a rozsah zákazky a cenová ponuka uchádzača</t>
  </si>
  <si>
    <t>Ponuka úchádzača nesmie prekročiť stanovenú akúkoľvek jednotkovú cenu a tiež ani celkovú sumárnu cenu za celú časť!!!</t>
  </si>
  <si>
    <t>Príloha B-4 Súťažných podkladov - návrh na plnenie kritéria na časť č.4 (Michalková)</t>
  </si>
  <si>
    <t>Budča - časť č.4 (Michalková)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</si>
</sst>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2" fontId="9" fillId="0" borderId="10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vertical="center"/>
    </xf>
    <xf numFmtId="0" fontId="5" fillId="0" borderId="27" xfId="0" applyFont="1" applyFill="1" applyBorder="1" applyAlignment="1" applyProtection="1">
      <alignment vertical="center"/>
    </xf>
    <xf numFmtId="0" fontId="0" fillId="0" borderId="32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0" fontId="5" fillId="0" borderId="25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/>
    </xf>
    <xf numFmtId="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left"/>
    </xf>
    <xf numFmtId="0" fontId="4" fillId="0" borderId="35" xfId="0" applyFont="1" applyBorder="1" applyAlignment="1" applyProtection="1">
      <alignment horizontal="left"/>
    </xf>
    <xf numFmtId="0" fontId="4" fillId="0" borderId="36" xfId="0" applyFont="1" applyBorder="1" applyAlignment="1" applyProtection="1">
      <alignment horizontal="right" indent="1"/>
    </xf>
    <xf numFmtId="0" fontId="4" fillId="4" borderId="24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30" xfId="0" applyNumberFormat="1" applyFont="1" applyFill="1" applyBorder="1" applyAlignment="1" applyProtection="1">
      <alignment vertical="center"/>
    </xf>
    <xf numFmtId="4" fontId="5" fillId="5" borderId="20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" fontId="5" fillId="5" borderId="8" xfId="0" applyNumberFormat="1" applyFont="1" applyFill="1" applyBorder="1" applyAlignment="1" applyProtection="1">
      <alignment horizontal="center" vertic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4" borderId="31" xfId="0" applyFill="1" applyBorder="1" applyAlignment="1" applyProtection="1"/>
    <xf numFmtId="4" fontId="5" fillId="5" borderId="38" xfId="0" applyNumberFormat="1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right" vertical="center"/>
    </xf>
    <xf numFmtId="0" fontId="5" fillId="0" borderId="40" xfId="0" applyFont="1" applyFill="1" applyBorder="1" applyAlignment="1" applyProtection="1">
      <alignment vertical="center"/>
    </xf>
    <xf numFmtId="0" fontId="5" fillId="0" borderId="29" xfId="0" applyFont="1" applyFill="1" applyBorder="1" applyAlignment="1" applyProtection="1">
      <alignment vertical="center"/>
    </xf>
    <xf numFmtId="0" fontId="0" fillId="0" borderId="37" xfId="0" applyBorder="1" applyAlignment="1">
      <alignment horizontal="center"/>
    </xf>
    <xf numFmtId="0" fontId="0" fillId="0" borderId="0" xfId="0" applyBorder="1"/>
    <xf numFmtId="49" fontId="0" fillId="0" borderId="16" xfId="0" applyNumberFormat="1" applyBorder="1" applyAlignment="1" applyProtection="1">
      <alignment horizontal="center"/>
      <protection locked="0"/>
    </xf>
    <xf numFmtId="0" fontId="0" fillId="0" borderId="24" xfId="0" applyBorder="1"/>
    <xf numFmtId="0" fontId="9" fillId="4" borderId="9" xfId="0" applyFont="1" applyFill="1" applyBorder="1" applyAlignment="1" applyProtection="1">
      <alignment horizontal="center" vertical="center"/>
      <protection locked="0"/>
    </xf>
    <xf numFmtId="0" fontId="0" fillId="7" borderId="0" xfId="0" applyFill="1"/>
    <xf numFmtId="0" fontId="0" fillId="5" borderId="0" xfId="0" applyFill="1"/>
    <xf numFmtId="0" fontId="0" fillId="8" borderId="0" xfId="0" applyFill="1"/>
    <xf numFmtId="0" fontId="0" fillId="9" borderId="0" xfId="0" applyFill="1"/>
    <xf numFmtId="0" fontId="2" fillId="4" borderId="33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0" fillId="0" borderId="0" xfId="0" applyAlignment="1">
      <alignment horizontal="center"/>
    </xf>
    <xf numFmtId="0" fontId="12" fillId="0" borderId="0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5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0" fontId="5" fillId="0" borderId="18" xfId="0" applyFont="1" applyBorder="1" applyAlignment="1" applyProtection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center"/>
    </xf>
    <xf numFmtId="0" fontId="10" fillId="0" borderId="0" xfId="0" applyFont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6" fillId="6" borderId="18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/>
    </xf>
    <xf numFmtId="0" fontId="6" fillId="6" borderId="20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21" xfId="0" applyFont="1" applyFill="1" applyBorder="1" applyAlignment="1" applyProtection="1">
      <alignment horizontal="right" vertical="center" indent="2"/>
    </xf>
    <xf numFmtId="0" fontId="11" fillId="0" borderId="22" xfId="0" applyFont="1" applyFill="1" applyBorder="1" applyAlignment="1" applyProtection="1">
      <alignment horizontal="right" vertical="center" indent="2"/>
    </xf>
    <xf numFmtId="0" fontId="5" fillId="6" borderId="23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4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12" fillId="0" borderId="23" xfId="0" applyFont="1" applyFill="1" applyBorder="1" applyAlignment="1" applyProtection="1">
      <alignment horizontal="center" vertical="center"/>
    </xf>
    <xf numFmtId="0" fontId="11" fillId="0" borderId="23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zoomScale="110" zoomScaleNormal="110" zoomScalePageLayoutView="40" workbookViewId="0">
      <selection activeCell="H6" sqref="H6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3" customWidth="1"/>
    <col min="12" max="14" width="11.7109375" customWidth="1"/>
    <col min="15" max="15" width="13.85546875" customWidth="1"/>
  </cols>
  <sheetData>
    <row r="1" spans="1:15" s="23" customFormat="1" x14ac:dyDescent="0.25">
      <c r="E1" s="56" t="s">
        <v>63</v>
      </c>
      <c r="F1" s="56"/>
      <c r="G1" s="56"/>
      <c r="H1" s="56"/>
      <c r="I1" s="56"/>
      <c r="J1" s="56"/>
      <c r="K1" s="56"/>
    </row>
    <row r="2" spans="1:15" ht="18" x14ac:dyDescent="0.25">
      <c r="C2" s="70" t="s">
        <v>61</v>
      </c>
      <c r="D2" s="70"/>
      <c r="E2" s="70"/>
      <c r="F2" s="70"/>
      <c r="G2" s="70"/>
      <c r="H2" s="70"/>
      <c r="I2" s="70"/>
      <c r="J2" s="70"/>
      <c r="K2" s="70"/>
      <c r="L2" s="70"/>
      <c r="M2" s="70"/>
    </row>
    <row r="4" spans="1:15" ht="15.75" customHeight="1" x14ac:dyDescent="0.25">
      <c r="A4" s="71" t="s">
        <v>30</v>
      </c>
      <c r="B4" s="71"/>
      <c r="C4" s="72" t="s">
        <v>35</v>
      </c>
      <c r="D4" s="72"/>
      <c r="E4" s="72"/>
      <c r="F4" s="72"/>
      <c r="G4" s="72"/>
      <c r="H4" s="24"/>
      <c r="I4" s="55" t="s">
        <v>32</v>
      </c>
      <c r="J4" s="74" t="s">
        <v>64</v>
      </c>
      <c r="K4" s="74"/>
      <c r="L4" s="74"/>
    </row>
    <row r="7" spans="1:15" x14ac:dyDescent="0.25">
      <c r="A7" s="22" t="s">
        <v>31</v>
      </c>
      <c r="B7" s="73" t="s">
        <v>34</v>
      </c>
      <c r="C7" s="73"/>
      <c r="D7" s="73"/>
      <c r="E7" s="73"/>
      <c r="H7" s="75"/>
      <c r="I7" s="75"/>
      <c r="J7" s="75"/>
      <c r="K7" s="75"/>
      <c r="L7" s="75"/>
    </row>
    <row r="8" spans="1:15" s="23" customFormat="1" x14ac:dyDescent="0.25">
      <c r="A8" s="30"/>
      <c r="B8" s="31"/>
      <c r="C8" s="25"/>
      <c r="D8" s="25"/>
      <c r="E8" s="25"/>
      <c r="H8" s="46"/>
    </row>
    <row r="9" spans="1:15" ht="42.75" customHeight="1" thickBot="1" x14ac:dyDescent="0.3">
      <c r="A9" s="32"/>
      <c r="B9" s="33"/>
      <c r="C9" s="2"/>
      <c r="D9" s="2"/>
      <c r="E9" s="2"/>
      <c r="F9" s="4"/>
      <c r="G9" s="2"/>
      <c r="H9" s="48"/>
      <c r="I9" s="2"/>
      <c r="J9" s="2"/>
      <c r="L9" s="2"/>
      <c r="M9" s="2"/>
      <c r="N9" s="2"/>
      <c r="O9" s="2"/>
    </row>
    <row r="10" spans="1:15" ht="106.5" customHeight="1" thickBot="1" x14ac:dyDescent="0.3">
      <c r="A10" s="94" t="s">
        <v>0</v>
      </c>
      <c r="B10" s="99" t="s">
        <v>1</v>
      </c>
      <c r="C10" s="67" t="s">
        <v>2</v>
      </c>
      <c r="D10" s="104" t="s">
        <v>3</v>
      </c>
      <c r="E10" s="105"/>
      <c r="F10" s="106"/>
      <c r="G10" s="107" t="s">
        <v>4</v>
      </c>
      <c r="H10" s="77" t="s">
        <v>5</v>
      </c>
      <c r="I10" s="110" t="s">
        <v>6</v>
      </c>
      <c r="J10" s="77" t="s">
        <v>7</v>
      </c>
      <c r="K10" s="26" t="s">
        <v>33</v>
      </c>
      <c r="L10" s="77" t="s">
        <v>8</v>
      </c>
      <c r="M10" s="80" t="s">
        <v>9</v>
      </c>
      <c r="N10" s="89" t="s">
        <v>10</v>
      </c>
      <c r="O10" s="113" t="s">
        <v>11</v>
      </c>
    </row>
    <row r="11" spans="1:15" x14ac:dyDescent="0.25">
      <c r="A11" s="95"/>
      <c r="B11" s="100"/>
      <c r="C11" s="68"/>
      <c r="D11" s="97" t="s">
        <v>12</v>
      </c>
      <c r="E11" s="78" t="s">
        <v>13</v>
      </c>
      <c r="F11" s="77" t="s">
        <v>14</v>
      </c>
      <c r="G11" s="108"/>
      <c r="H11" s="78"/>
      <c r="I11" s="111"/>
      <c r="J11" s="92"/>
      <c r="K11" s="46"/>
      <c r="L11" s="78"/>
      <c r="M11" s="81"/>
      <c r="N11" s="90"/>
      <c r="O11" s="114"/>
    </row>
    <row r="12" spans="1:15" ht="14.25" customHeight="1" thickBot="1" x14ac:dyDescent="0.3">
      <c r="A12" s="96"/>
      <c r="B12" s="101"/>
      <c r="C12" s="69"/>
      <c r="D12" s="98"/>
      <c r="E12" s="79"/>
      <c r="F12" s="79"/>
      <c r="G12" s="109"/>
      <c r="H12" s="79"/>
      <c r="I12" s="112"/>
      <c r="J12" s="93"/>
      <c r="K12" s="27"/>
      <c r="L12" s="79"/>
      <c r="M12" s="82"/>
      <c r="N12" s="91"/>
      <c r="O12" s="115"/>
    </row>
    <row r="13" spans="1:15" ht="15.75" thickBot="1" x14ac:dyDescent="0.3">
      <c r="A13" s="49">
        <v>7</v>
      </c>
      <c r="B13" s="11" t="s">
        <v>36</v>
      </c>
      <c r="C13" s="12" t="s">
        <v>37</v>
      </c>
      <c r="D13" s="13"/>
      <c r="E13" s="13">
        <v>330</v>
      </c>
      <c r="F13" s="34">
        <f>E13+D13</f>
        <v>330</v>
      </c>
      <c r="G13" s="14" t="s">
        <v>38</v>
      </c>
      <c r="H13" s="28">
        <v>0.5</v>
      </c>
      <c r="I13" s="15">
        <v>0.71</v>
      </c>
      <c r="J13" s="16">
        <v>800</v>
      </c>
      <c r="K13" s="54">
        <v>20.92</v>
      </c>
      <c r="L13" s="18">
        <f>K13*F13</f>
        <v>6903.6</v>
      </c>
      <c r="M13" s="5"/>
      <c r="N13" s="37"/>
      <c r="O13" s="47" t="s">
        <v>53</v>
      </c>
    </row>
    <row r="14" spans="1:15" s="23" customFormat="1" ht="15.75" thickBot="1" x14ac:dyDescent="0.3">
      <c r="A14" s="49">
        <v>7</v>
      </c>
      <c r="B14" s="11" t="s">
        <v>39</v>
      </c>
      <c r="C14" s="12" t="s">
        <v>37</v>
      </c>
      <c r="D14" s="13"/>
      <c r="E14" s="13">
        <v>465</v>
      </c>
      <c r="F14" s="34">
        <f t="shared" ref="F14:F22" si="0">E14+D14</f>
        <v>465</v>
      </c>
      <c r="G14" s="14" t="s">
        <v>38</v>
      </c>
      <c r="H14" s="28">
        <v>0.4</v>
      </c>
      <c r="I14" s="15">
        <v>0.34</v>
      </c>
      <c r="J14" s="16">
        <v>800</v>
      </c>
      <c r="K14" s="54">
        <v>21.13</v>
      </c>
      <c r="L14" s="18">
        <f t="shared" ref="L14:L22" si="1">K14*F14</f>
        <v>9825.4499999999989</v>
      </c>
      <c r="M14" s="5"/>
      <c r="N14" s="37"/>
      <c r="O14" s="47" t="s">
        <v>53</v>
      </c>
    </row>
    <row r="15" spans="1:15" s="23" customFormat="1" ht="15.75" thickBot="1" x14ac:dyDescent="0.3">
      <c r="A15" s="49">
        <v>7</v>
      </c>
      <c r="B15" s="11" t="s">
        <v>54</v>
      </c>
      <c r="C15" s="12" t="s">
        <v>37</v>
      </c>
      <c r="D15" s="13"/>
      <c r="E15" s="13">
        <v>507</v>
      </c>
      <c r="F15" s="34">
        <v>507</v>
      </c>
      <c r="G15" s="14" t="s">
        <v>38</v>
      </c>
      <c r="H15" s="28">
        <v>0.45</v>
      </c>
      <c r="I15" s="15">
        <v>0.69</v>
      </c>
      <c r="J15" s="16">
        <v>700</v>
      </c>
      <c r="K15" s="54">
        <v>20.02</v>
      </c>
      <c r="L15" s="18">
        <v>9643.14</v>
      </c>
      <c r="M15" s="5"/>
      <c r="N15" s="37"/>
      <c r="O15" s="47" t="s">
        <v>53</v>
      </c>
    </row>
    <row r="16" spans="1:15" s="23" customFormat="1" ht="15.75" thickBot="1" x14ac:dyDescent="0.3">
      <c r="A16" s="49">
        <v>7</v>
      </c>
      <c r="B16" s="11" t="s">
        <v>40</v>
      </c>
      <c r="C16" s="12" t="s">
        <v>37</v>
      </c>
      <c r="D16" s="13">
        <v>128</v>
      </c>
      <c r="E16" s="13">
        <v>2</v>
      </c>
      <c r="F16" s="34">
        <f t="shared" si="0"/>
        <v>130</v>
      </c>
      <c r="G16" s="14" t="s">
        <v>41</v>
      </c>
      <c r="H16" s="28">
        <v>0.2</v>
      </c>
      <c r="I16" s="15">
        <v>0.36</v>
      </c>
      <c r="J16" s="16">
        <v>800</v>
      </c>
      <c r="K16" s="54">
        <v>18.68</v>
      </c>
      <c r="L16" s="18">
        <f t="shared" si="1"/>
        <v>2428.4</v>
      </c>
      <c r="M16" s="5"/>
      <c r="N16" s="37"/>
      <c r="O16" s="47" t="s">
        <v>53</v>
      </c>
    </row>
    <row r="17" spans="1:15" ht="15.75" thickBot="1" x14ac:dyDescent="0.3">
      <c r="A17" s="49">
        <v>7</v>
      </c>
      <c r="B17" s="11" t="s">
        <v>42</v>
      </c>
      <c r="C17" s="12" t="s">
        <v>44</v>
      </c>
      <c r="D17" s="13">
        <v>5</v>
      </c>
      <c r="E17" s="13">
        <v>122</v>
      </c>
      <c r="F17" s="34">
        <f t="shared" si="0"/>
        <v>127</v>
      </c>
      <c r="G17" s="14" t="s">
        <v>41</v>
      </c>
      <c r="H17" s="28">
        <v>0.5</v>
      </c>
      <c r="I17" s="15">
        <v>0.18</v>
      </c>
      <c r="J17" s="16" t="s">
        <v>43</v>
      </c>
      <c r="K17" s="54">
        <v>24.06</v>
      </c>
      <c r="L17" s="18">
        <f t="shared" si="1"/>
        <v>3055.62</v>
      </c>
      <c r="M17" s="5"/>
      <c r="N17" s="37"/>
      <c r="O17" s="47" t="s">
        <v>53</v>
      </c>
    </row>
    <row r="18" spans="1:15" s="23" customFormat="1" ht="15.75" thickBot="1" x14ac:dyDescent="0.3">
      <c r="A18" s="49">
        <v>7</v>
      </c>
      <c r="B18" s="11" t="s">
        <v>45</v>
      </c>
      <c r="C18" s="12" t="s">
        <v>44</v>
      </c>
      <c r="D18" s="13">
        <v>216</v>
      </c>
      <c r="E18" s="13">
        <v>11</v>
      </c>
      <c r="F18" s="34">
        <f t="shared" si="0"/>
        <v>227</v>
      </c>
      <c r="G18" s="14" t="s">
        <v>41</v>
      </c>
      <c r="H18" s="28">
        <v>0.2</v>
      </c>
      <c r="I18" s="15">
        <v>0.33</v>
      </c>
      <c r="J18" s="16" t="s">
        <v>46</v>
      </c>
      <c r="K18" s="54">
        <v>24.75</v>
      </c>
      <c r="L18" s="18">
        <f t="shared" si="1"/>
        <v>5618.25</v>
      </c>
      <c r="M18" s="5"/>
      <c r="N18" s="37"/>
      <c r="O18" s="47" t="s">
        <v>53</v>
      </c>
    </row>
    <row r="19" spans="1:15" ht="15.75" thickBot="1" x14ac:dyDescent="0.3">
      <c r="A19" s="49">
        <v>7</v>
      </c>
      <c r="B19" s="11" t="s">
        <v>47</v>
      </c>
      <c r="C19" s="12" t="s">
        <v>44</v>
      </c>
      <c r="D19" s="13"/>
      <c r="E19" s="13">
        <v>130</v>
      </c>
      <c r="F19" s="34">
        <f t="shared" si="0"/>
        <v>130</v>
      </c>
      <c r="G19" s="14" t="s">
        <v>41</v>
      </c>
      <c r="H19" s="28">
        <v>0.4</v>
      </c>
      <c r="I19" s="15">
        <v>0.11</v>
      </c>
      <c r="J19" s="16" t="s">
        <v>48</v>
      </c>
      <c r="K19" s="54">
        <v>23.38</v>
      </c>
      <c r="L19" s="18">
        <f t="shared" si="1"/>
        <v>3039.4</v>
      </c>
      <c r="M19" s="5"/>
      <c r="N19" s="37"/>
      <c r="O19" s="47" t="s">
        <v>53</v>
      </c>
    </row>
    <row r="20" spans="1:15" s="23" customFormat="1" ht="15.75" thickBot="1" x14ac:dyDescent="0.3">
      <c r="A20" s="49">
        <v>7</v>
      </c>
      <c r="B20" s="11" t="s">
        <v>49</v>
      </c>
      <c r="C20" s="12" t="s">
        <v>44</v>
      </c>
      <c r="D20" s="13">
        <v>45</v>
      </c>
      <c r="E20" s="13">
        <v>182</v>
      </c>
      <c r="F20" s="34">
        <f t="shared" si="0"/>
        <v>227</v>
      </c>
      <c r="G20" s="14" t="s">
        <v>41</v>
      </c>
      <c r="H20" s="28">
        <v>0.4</v>
      </c>
      <c r="I20" s="15">
        <v>0.15</v>
      </c>
      <c r="J20" s="16" t="s">
        <v>46</v>
      </c>
      <c r="K20" s="54">
        <v>24.78</v>
      </c>
      <c r="L20" s="18">
        <f t="shared" si="1"/>
        <v>5625.06</v>
      </c>
      <c r="M20" s="5"/>
      <c r="N20" s="37"/>
      <c r="O20" s="47" t="s">
        <v>53</v>
      </c>
    </row>
    <row r="21" spans="1:15" ht="15.75" thickBot="1" x14ac:dyDescent="0.3">
      <c r="A21" s="49">
        <v>7</v>
      </c>
      <c r="B21" s="11" t="s">
        <v>50</v>
      </c>
      <c r="C21" s="12" t="s">
        <v>37</v>
      </c>
      <c r="D21" s="13">
        <v>150</v>
      </c>
      <c r="E21" s="13">
        <v>150</v>
      </c>
      <c r="F21" s="34">
        <f t="shared" si="0"/>
        <v>300</v>
      </c>
      <c r="G21" s="14" t="s">
        <v>51</v>
      </c>
      <c r="H21" s="28">
        <v>0.4</v>
      </c>
      <c r="I21" s="15">
        <v>1.5</v>
      </c>
      <c r="J21" s="16">
        <v>700</v>
      </c>
      <c r="K21" s="29">
        <v>16.07</v>
      </c>
      <c r="L21" s="18">
        <f t="shared" si="1"/>
        <v>4821</v>
      </c>
      <c r="M21" s="5"/>
      <c r="N21" s="37"/>
      <c r="O21" s="47" t="s">
        <v>53</v>
      </c>
    </row>
    <row r="22" spans="1:15" s="23" customFormat="1" x14ac:dyDescent="0.25">
      <c r="A22" s="49">
        <v>7</v>
      </c>
      <c r="B22" s="11" t="s">
        <v>50</v>
      </c>
      <c r="C22" s="12" t="s">
        <v>37</v>
      </c>
      <c r="D22" s="13">
        <v>150</v>
      </c>
      <c r="E22" s="13">
        <v>150</v>
      </c>
      <c r="F22" s="34">
        <f t="shared" si="0"/>
        <v>300</v>
      </c>
      <c r="G22" s="17" t="s">
        <v>52</v>
      </c>
      <c r="H22" s="28">
        <v>0.4</v>
      </c>
      <c r="I22" s="15">
        <v>0.5</v>
      </c>
      <c r="J22" s="16">
        <v>700</v>
      </c>
      <c r="K22" s="45">
        <v>21.08</v>
      </c>
      <c r="L22" s="18">
        <f t="shared" si="1"/>
        <v>6323.9999999999991</v>
      </c>
      <c r="M22" s="9"/>
      <c r="N22" s="38"/>
      <c r="O22" s="47" t="s">
        <v>53</v>
      </c>
    </row>
    <row r="23" spans="1:15" ht="15.75" thickBot="1" x14ac:dyDescent="0.3">
      <c r="A23" s="40"/>
      <c r="B23" s="21"/>
      <c r="C23" s="19"/>
      <c r="D23" s="35">
        <f>SUM(D13:D22)</f>
        <v>694</v>
      </c>
      <c r="E23" s="35">
        <f>SUM(E13:E22)</f>
        <v>2049</v>
      </c>
      <c r="F23" s="35">
        <f>SUM(F13:F22)</f>
        <v>2743</v>
      </c>
      <c r="G23" s="43"/>
      <c r="H23" s="44"/>
      <c r="I23" s="85" t="s">
        <v>15</v>
      </c>
      <c r="J23" s="85"/>
      <c r="K23" s="42"/>
      <c r="L23" s="41">
        <f>SUM(L13:L22)</f>
        <v>57283.92</v>
      </c>
      <c r="M23" s="20" t="s">
        <v>16</v>
      </c>
      <c r="N23" s="36">
        <v>0</v>
      </c>
      <c r="O23" s="83"/>
    </row>
    <row r="24" spans="1:15" ht="15.75" thickBot="1" x14ac:dyDescent="0.3">
      <c r="A24" s="86" t="s">
        <v>17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8"/>
      <c r="N24" s="39">
        <v>0</v>
      </c>
      <c r="O24" s="83"/>
    </row>
    <row r="25" spans="1:15" ht="15.75" thickBot="1" x14ac:dyDescent="0.3">
      <c r="A25" s="86" t="s">
        <v>18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8"/>
      <c r="N25" s="39">
        <v>0</v>
      </c>
      <c r="O25" s="84"/>
    </row>
    <row r="26" spans="1:15" s="23" customFormat="1" x14ac:dyDescent="0.25">
      <c r="A26" s="102" t="s">
        <v>62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</row>
    <row r="27" spans="1:15" x14ac:dyDescent="0.25">
      <c r="A27" s="57" t="s">
        <v>19</v>
      </c>
      <c r="B27" s="57"/>
      <c r="C27" s="5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2"/>
    </row>
    <row r="28" spans="1:15" x14ac:dyDescent="0.25">
      <c r="A28" s="76" t="s">
        <v>20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2"/>
    </row>
    <row r="29" spans="1:15" x14ac:dyDescent="0.25">
      <c r="A29" s="76" t="s">
        <v>21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2"/>
    </row>
    <row r="30" spans="1:15" x14ac:dyDescent="0.25">
      <c r="A30" s="2"/>
      <c r="B30" s="2"/>
      <c r="C30" s="2"/>
      <c r="D30" s="10"/>
      <c r="E30" s="60" t="s">
        <v>22</v>
      </c>
      <c r="F30" s="7" t="s">
        <v>23</v>
      </c>
      <c r="G30" s="61"/>
      <c r="H30" s="62"/>
      <c r="I30" s="62"/>
      <c r="J30" s="62"/>
      <c r="K30" s="62"/>
      <c r="L30" s="62"/>
      <c r="M30" s="62"/>
      <c r="N30" s="63"/>
      <c r="O30" s="2"/>
    </row>
    <row r="31" spans="1:15" x14ac:dyDescent="0.25">
      <c r="A31" s="2"/>
      <c r="B31" s="2"/>
      <c r="C31" s="2"/>
      <c r="D31" s="10"/>
      <c r="E31" s="60"/>
      <c r="F31" s="7" t="s">
        <v>24</v>
      </c>
      <c r="G31" s="61"/>
      <c r="H31" s="62"/>
      <c r="I31" s="62"/>
      <c r="J31" s="62"/>
      <c r="K31" s="62"/>
      <c r="L31" s="62"/>
      <c r="M31" s="62"/>
      <c r="N31" s="63"/>
      <c r="O31" s="2"/>
    </row>
    <row r="32" spans="1:15" x14ac:dyDescent="0.25">
      <c r="A32" s="2"/>
      <c r="B32" s="2"/>
      <c r="C32" s="2"/>
      <c r="D32" s="10"/>
      <c r="E32" s="60"/>
      <c r="F32" s="7" t="s">
        <v>25</v>
      </c>
      <c r="G32" s="61"/>
      <c r="H32" s="62"/>
      <c r="I32" s="62"/>
      <c r="J32" s="62"/>
      <c r="K32" s="62"/>
      <c r="L32" s="62"/>
      <c r="M32" s="62"/>
      <c r="N32" s="63"/>
      <c r="O32" s="2"/>
    </row>
    <row r="33" spans="1:15" x14ac:dyDescent="0.25">
      <c r="A33" s="10"/>
      <c r="B33" s="10"/>
      <c r="C33" s="10"/>
      <c r="D33" s="2"/>
      <c r="E33" s="60"/>
      <c r="F33" s="7" t="s">
        <v>26</v>
      </c>
      <c r="G33" s="61"/>
      <c r="H33" s="62"/>
      <c r="I33" s="62"/>
      <c r="J33" s="62"/>
      <c r="K33" s="62"/>
      <c r="L33" s="62"/>
      <c r="M33" s="62"/>
      <c r="N33" s="63"/>
      <c r="O33" s="2"/>
    </row>
    <row r="34" spans="1:15" x14ac:dyDescent="0.25">
      <c r="A34" s="2"/>
      <c r="B34" s="2"/>
      <c r="C34" s="2"/>
      <c r="D34" s="2"/>
      <c r="E34" s="60"/>
      <c r="F34" s="7" t="s">
        <v>27</v>
      </c>
      <c r="G34" s="8"/>
      <c r="H34" s="64" t="s">
        <v>28</v>
      </c>
      <c r="I34" s="65"/>
      <c r="J34" s="65"/>
      <c r="K34" s="65"/>
      <c r="L34" s="65"/>
      <c r="M34" s="65"/>
      <c r="N34" s="66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L35" s="1"/>
      <c r="M35" s="1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L36" s="1"/>
      <c r="M36" s="1"/>
      <c r="N36" s="1"/>
      <c r="O36" s="1"/>
    </row>
    <row r="37" spans="1:15" x14ac:dyDescent="0.25">
      <c r="A37" s="10"/>
      <c r="B37" s="10"/>
      <c r="C37" s="10"/>
      <c r="D37" s="10"/>
      <c r="E37" s="10"/>
      <c r="F37" s="2"/>
      <c r="G37" s="2"/>
      <c r="H37" s="2"/>
      <c r="I37" s="3" t="s">
        <v>29</v>
      </c>
      <c r="J37" s="2"/>
      <c r="L37" s="58"/>
      <c r="M37" s="59"/>
      <c r="N37" s="2"/>
      <c r="O37" s="1"/>
    </row>
    <row r="39" spans="1:15" x14ac:dyDescent="0.25">
      <c r="A39" s="23" t="s">
        <v>55</v>
      </c>
      <c r="B39" s="23"/>
      <c r="C39" s="23"/>
      <c r="D39" s="23"/>
    </row>
    <row r="40" spans="1:15" x14ac:dyDescent="0.25">
      <c r="A40" s="23" t="s">
        <v>56</v>
      </c>
      <c r="B40" s="23"/>
      <c r="C40" s="23"/>
      <c r="D40" s="23"/>
    </row>
    <row r="41" spans="1:15" x14ac:dyDescent="0.25">
      <c r="A41" s="23" t="s">
        <v>57</v>
      </c>
      <c r="B41" s="23"/>
      <c r="C41" s="23"/>
      <c r="D41" s="23"/>
    </row>
    <row r="42" spans="1:15" x14ac:dyDescent="0.25">
      <c r="A42" s="23" t="s">
        <v>58</v>
      </c>
      <c r="B42" s="23"/>
      <c r="C42" s="23"/>
      <c r="D42" s="23"/>
    </row>
    <row r="43" spans="1:15" x14ac:dyDescent="0.25">
      <c r="A43" s="23" t="s">
        <v>59</v>
      </c>
      <c r="B43" s="23"/>
      <c r="C43" s="23"/>
      <c r="D43" s="23"/>
    </row>
    <row r="44" spans="1:15" x14ac:dyDescent="0.25">
      <c r="A44" s="23" t="s">
        <v>60</v>
      </c>
      <c r="B44" s="23"/>
      <c r="C44" s="23"/>
      <c r="D44" s="23"/>
    </row>
  </sheetData>
  <mergeCells count="37">
    <mergeCell ref="D10:F10"/>
    <mergeCell ref="G10:G12"/>
    <mergeCell ref="H10:H12"/>
    <mergeCell ref="I10:I12"/>
    <mergeCell ref="O10:O12"/>
    <mergeCell ref="A29:N29"/>
    <mergeCell ref="L10:L12"/>
    <mergeCell ref="M10:M12"/>
    <mergeCell ref="O23:O25"/>
    <mergeCell ref="I23:J23"/>
    <mergeCell ref="A24:M24"/>
    <mergeCell ref="A25:M25"/>
    <mergeCell ref="N10:N12"/>
    <mergeCell ref="E11:E12"/>
    <mergeCell ref="J10:J12"/>
    <mergeCell ref="A10:A12"/>
    <mergeCell ref="D11:D12"/>
    <mergeCell ref="F11:F12"/>
    <mergeCell ref="B10:B12"/>
    <mergeCell ref="A28:N28"/>
    <mergeCell ref="A26:O26"/>
    <mergeCell ref="E1:K1"/>
    <mergeCell ref="A27:C27"/>
    <mergeCell ref="L37:M37"/>
    <mergeCell ref="E30:E34"/>
    <mergeCell ref="G30:N30"/>
    <mergeCell ref="G31:N31"/>
    <mergeCell ref="G32:N32"/>
    <mergeCell ref="G33:N33"/>
    <mergeCell ref="H34:N34"/>
    <mergeCell ref="C10:C12"/>
    <mergeCell ref="C2:M2"/>
    <mergeCell ref="A4:B4"/>
    <mergeCell ref="C4:G4"/>
    <mergeCell ref="B7:E7"/>
    <mergeCell ref="J4:L4"/>
    <mergeCell ref="H7:L7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"/>
  <sheetViews>
    <sheetView workbookViewId="0">
      <selection activeCell="C6" sqref="C6"/>
    </sheetView>
  </sheetViews>
  <sheetFormatPr defaultRowHeight="15" x14ac:dyDescent="0.25"/>
  <cols>
    <col min="5" max="5" width="9.140625" style="23"/>
  </cols>
  <sheetData>
    <row r="2" spans="2:8" x14ac:dyDescent="0.25">
      <c r="B2" s="53" t="s">
        <v>38</v>
      </c>
      <c r="F2" s="53" t="s">
        <v>41</v>
      </c>
    </row>
    <row r="3" spans="2:8" x14ac:dyDescent="0.25">
      <c r="B3" s="51">
        <v>330</v>
      </c>
      <c r="C3" s="51">
        <v>6903.6</v>
      </c>
      <c r="F3" s="51">
        <v>130</v>
      </c>
      <c r="G3" s="51">
        <v>2428.4</v>
      </c>
    </row>
    <row r="4" spans="2:8" x14ac:dyDescent="0.25">
      <c r="B4" s="51">
        <v>465</v>
      </c>
      <c r="C4" s="51">
        <v>9825.4499999999989</v>
      </c>
      <c r="F4" s="51">
        <v>127</v>
      </c>
      <c r="G4" s="51">
        <v>3055.62</v>
      </c>
    </row>
    <row r="5" spans="2:8" x14ac:dyDescent="0.25">
      <c r="B5" s="51">
        <v>507</v>
      </c>
      <c r="C5" s="51">
        <v>9643.14</v>
      </c>
      <c r="F5" s="51">
        <v>227</v>
      </c>
      <c r="G5" s="51">
        <v>5618.25</v>
      </c>
    </row>
    <row r="6" spans="2:8" x14ac:dyDescent="0.25">
      <c r="B6" s="50">
        <f>SUM(B3:B5)</f>
        <v>1302</v>
      </c>
      <c r="C6" s="50">
        <f>SUM(C3:C5)</f>
        <v>26372.19</v>
      </c>
      <c r="D6" s="52">
        <f>C6/B6</f>
        <v>20.255138248847924</v>
      </c>
      <c r="F6" s="51">
        <v>130</v>
      </c>
      <c r="G6" s="51">
        <v>3039.4</v>
      </c>
    </row>
    <row r="7" spans="2:8" x14ac:dyDescent="0.25">
      <c r="F7" s="51">
        <v>227</v>
      </c>
      <c r="G7" s="51">
        <v>5625.06</v>
      </c>
    </row>
    <row r="8" spans="2:8" x14ac:dyDescent="0.25">
      <c r="F8" s="50">
        <f>SUM(F3:F7)</f>
        <v>841</v>
      </c>
      <c r="G8" s="50">
        <f>SUM(G3:G7)</f>
        <v>19766.73</v>
      </c>
      <c r="H8" s="52">
        <f>G8/F8</f>
        <v>23.503840665873959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2017-01-12T13:26:36Z</cp:lastPrinted>
  <dcterms:created xsi:type="dcterms:W3CDTF">2015-11-17T17:21:08Z</dcterms:created>
  <dcterms:modified xsi:type="dcterms:W3CDTF">2021-12-17T09:43:25Z</dcterms:modified>
</cp:coreProperties>
</file>