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Dokumenty\N VO TU\Ťažba na rok 2022\"/>
    </mc:Choice>
  </mc:AlternateContent>
  <bookViews>
    <workbookView xWindow="0" yWindow="0" windowWidth="24000" windowHeight="10920"/>
  </bookViews>
  <sheets>
    <sheet name="Hárok1" sheetId="1" r:id="rId1"/>
    <sheet name="Hárok2" sheetId="2" r:id="rId2"/>
    <sheet name="Hárok3" sheetId="3" r:id="rId3"/>
  </sheets>
  <definedNames>
    <definedName name="_xlnm._FilterDatabase" localSheetId="0" hidden="1">Hárok1!$A$10:$O$41</definedName>
  </definedNames>
  <calcPr calcId="162913"/>
</workbook>
</file>

<file path=xl/calcChain.xml><?xml version="1.0" encoding="utf-8"?>
<calcChain xmlns="http://schemas.openxmlformats.org/spreadsheetml/2006/main">
  <c r="K7" i="2" l="1"/>
  <c r="J7" i="2"/>
  <c r="G10" i="2"/>
  <c r="F10" i="2"/>
  <c r="C7" i="2"/>
  <c r="B7" i="2"/>
  <c r="F28" i="1"/>
  <c r="L28" i="1" s="1"/>
  <c r="F29" i="1"/>
  <c r="L29" i="1" s="1"/>
  <c r="F16" i="1"/>
  <c r="L16" i="1" s="1"/>
  <c r="F15" i="1"/>
  <c r="L15" i="1" s="1"/>
  <c r="F18" i="1"/>
  <c r="L18" i="1" s="1"/>
  <c r="F14" i="1"/>
  <c r="L14" i="1" s="1"/>
  <c r="F17" i="1"/>
  <c r="L17" i="1" s="1"/>
  <c r="F19" i="1"/>
  <c r="L19" i="1" s="1"/>
  <c r="F20" i="1"/>
  <c r="L20" i="1" s="1"/>
  <c r="F21" i="1"/>
  <c r="L21" i="1" s="1"/>
  <c r="F22" i="1"/>
  <c r="L22" i="1" s="1"/>
  <c r="F23" i="1"/>
  <c r="L23" i="1" s="1"/>
  <c r="F24" i="1"/>
  <c r="L24" i="1" s="1"/>
  <c r="F25" i="1"/>
  <c r="L25" i="1" s="1"/>
  <c r="F26" i="1"/>
  <c r="L26" i="1" s="1"/>
  <c r="F27" i="1"/>
  <c r="L27" i="1" s="1"/>
  <c r="F13" i="1"/>
  <c r="L13" i="1" s="1"/>
  <c r="E30" i="1"/>
  <c r="D30" i="1"/>
  <c r="H10" i="2" l="1"/>
  <c r="D7" i="2"/>
  <c r="L7" i="2"/>
  <c r="L30" i="1"/>
  <c r="F30" i="1"/>
</calcChain>
</file>

<file path=xl/sharedStrings.xml><?xml version="1.0" encoding="utf-8"?>
<sst xmlns="http://schemas.openxmlformats.org/spreadsheetml/2006/main" count="117" uniqueCount="69">
  <si>
    <t>LO</t>
  </si>
  <si>
    <t>JPRL</t>
  </si>
  <si>
    <t>Požadovaná kombinácia technologií</t>
  </si>
  <si>
    <t>Predpokladaný objem ťažby</t>
  </si>
  <si>
    <t>Druh ťažby</t>
  </si>
  <si>
    <t>Sklon v %</t>
  </si>
  <si>
    <t>hmotnatosť v m³</t>
  </si>
  <si>
    <t>Približovacia vzdialenosť VM/OM (m)</t>
  </si>
  <si>
    <t>Cena stanovená objednávateľom  bez DPH v € za JPRL</t>
  </si>
  <si>
    <r>
      <t>Cena bez DPH (ponuka účastníka)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</si>
  <si>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účastníka)</t>
    </r>
    <r>
      <rPr>
        <b/>
        <sz val="9"/>
        <rFont val="Arial"/>
        <family val="2"/>
        <charset val="238"/>
      </rPr>
      <t xml:space="preserve">
v €</t>
    </r>
  </si>
  <si>
    <t>Predpokladaný termín vykonania (kalendárny mesiac roka)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</si>
  <si>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</si>
  <si>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</si>
  <si>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</si>
  <si>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</si>
  <si>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</si>
  <si>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</si>
  <si>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</si>
  <si>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</si>
  <si>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</si>
  <si>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</si>
  <si>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</si>
  <si>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</si>
  <si>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</si>
  <si>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</si>
  <si>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</si>
  <si>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</si>
  <si>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</si>
  <si>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</si>
  <si>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Názov predmetu zákazky:</t>
  </si>
  <si>
    <t>Objednávateľ: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</si>
  <si>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</si>
  <si>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</si>
  <si>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VŠLP TU Zvolen</t>
  </si>
  <si>
    <t>Lesnícke služby v ťažbovom procese na VŠLP TU Zvolen</t>
  </si>
  <si>
    <t>114-11</t>
  </si>
  <si>
    <t>č.1</t>
  </si>
  <si>
    <t>OU</t>
  </si>
  <si>
    <t>115-11</t>
  </si>
  <si>
    <t>116B00</t>
  </si>
  <si>
    <t>PU-50</t>
  </si>
  <si>
    <t>117B00</t>
  </si>
  <si>
    <t>PU+50</t>
  </si>
  <si>
    <t>149B00</t>
  </si>
  <si>
    <t>93-00</t>
  </si>
  <si>
    <t>104B00</t>
  </si>
  <si>
    <t>167A00</t>
  </si>
  <si>
    <t>117C00</t>
  </si>
  <si>
    <t>96B00</t>
  </si>
  <si>
    <t>164C00</t>
  </si>
  <si>
    <t>97C00</t>
  </si>
  <si>
    <t>167B00</t>
  </si>
  <si>
    <t>157-11</t>
  </si>
  <si>
    <t>292B00</t>
  </si>
  <si>
    <t>PP</t>
  </si>
  <si>
    <t>RN</t>
  </si>
  <si>
    <t>PN</t>
  </si>
  <si>
    <t>31.12.2022</t>
  </si>
  <si>
    <t>Budča - časť č.8 (Ľubica)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</si>
  <si>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</si>
  <si>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</si>
  <si>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</si>
  <si>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</si>
  <si>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</si>
  <si>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</si>
  <si>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Opis a rozsah zákazky a cenová ponuka uchádzača</t>
  </si>
  <si>
    <t>Ponuka úchádzača nesmie prekročiť stanovenú akúkoľvek jednotkovú cenu a tiež ani celkovú sumárnu cenu za celú časť!!!</t>
  </si>
  <si>
    <t>Príloha B-8 Súťažných podkladov - návrh na plnenie kritéria na časť č.8 (Ľubica)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</si>
</sst>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</xf>
    <xf numFmtId="0" fontId="4" fillId="2" borderId="2" xfId="0" applyFont="1" applyFill="1" applyBorder="1" applyAlignment="1" applyProtection="1"/>
    <xf numFmtId="0" fontId="0" fillId="2" borderId="2" xfId="0" applyFill="1" applyBorder="1" applyProtection="1"/>
    <xf numFmtId="4" fontId="5" fillId="2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 vertical="center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2" fontId="9" fillId="0" borderId="10" xfId="0" applyNumberFormat="1" applyFont="1" applyFill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4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vertical="center"/>
    </xf>
    <xf numFmtId="0" fontId="5" fillId="0" borderId="27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2" fontId="9" fillId="0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33" xfId="0" applyBorder="1" applyAlignment="1" applyProtection="1"/>
    <xf numFmtId="0" fontId="4" fillId="0" borderId="2" xfId="0" applyFont="1" applyBorder="1" applyAlignment="1" applyProtection="1">
      <alignment horizontal="left"/>
    </xf>
    <xf numFmtId="0" fontId="0" fillId="0" borderId="0" xfId="0"/>
    <xf numFmtId="0" fontId="0" fillId="0" borderId="0" xfId="0" applyAlignment="1"/>
    <xf numFmtId="0" fontId="4" fillId="0" borderId="0" xfId="0" applyFont="1" applyBorder="1" applyAlignment="1" applyProtection="1">
      <alignment horizontal="left"/>
    </xf>
    <xf numFmtId="0" fontId="5" fillId="0" borderId="25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/>
    </xf>
    <xf numFmtId="9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left"/>
    </xf>
    <xf numFmtId="0" fontId="4" fillId="0" borderId="36" xfId="0" applyFont="1" applyBorder="1" applyAlignment="1" applyProtection="1">
      <alignment horizontal="left"/>
    </xf>
    <xf numFmtId="0" fontId="4" fillId="0" borderId="37" xfId="0" applyFont="1" applyBorder="1" applyAlignment="1" applyProtection="1">
      <alignment horizontal="right" indent="1"/>
    </xf>
    <xf numFmtId="0" fontId="4" fillId="4" borderId="24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 applyProtection="1">
      <alignment horizontal="right" vertical="center"/>
    </xf>
    <xf numFmtId="3" fontId="5" fillId="5" borderId="30" xfId="0" applyNumberFormat="1" applyFont="1" applyFill="1" applyBorder="1" applyAlignment="1" applyProtection="1">
      <alignment vertical="center"/>
    </xf>
    <xf numFmtId="4" fontId="5" fillId="5" borderId="20" xfId="0" applyNumberFormat="1" applyFont="1" applyFill="1" applyBorder="1" applyAlignment="1" applyProtection="1">
      <alignment horizontal="center" vertical="center"/>
    </xf>
    <xf numFmtId="4" fontId="5" fillId="5" borderId="5" xfId="0" applyNumberFormat="1" applyFont="1" applyFill="1" applyBorder="1" applyAlignment="1" applyProtection="1">
      <alignment horizontal="center" vertical="center"/>
    </xf>
    <xf numFmtId="4" fontId="5" fillId="5" borderId="8" xfId="0" applyNumberFormat="1" applyFont="1" applyFill="1" applyBorder="1" applyAlignment="1" applyProtection="1">
      <alignment horizontal="center" vertical="center"/>
    </xf>
    <xf numFmtId="4" fontId="11" fillId="5" borderId="6" xfId="0" applyNumberFormat="1" applyFont="1" applyFill="1" applyBorder="1" applyAlignment="1" applyProtection="1">
      <alignment horizontal="center" vertical="center"/>
    </xf>
    <xf numFmtId="0" fontId="0" fillId="4" borderId="32" xfId="0" applyFill="1" applyBorder="1" applyAlignment="1" applyProtection="1"/>
    <xf numFmtId="4" fontId="5" fillId="5" borderId="40" xfId="0" applyNumberFormat="1" applyFont="1" applyFill="1" applyBorder="1" applyAlignment="1" applyProtection="1">
      <alignment horizontal="center" vertical="center"/>
    </xf>
    <xf numFmtId="0" fontId="5" fillId="0" borderId="41" xfId="0" applyFont="1" applyFill="1" applyBorder="1" applyAlignment="1" applyProtection="1">
      <alignment horizontal="right" vertical="center"/>
    </xf>
    <xf numFmtId="0" fontId="5" fillId="0" borderId="42" xfId="0" applyFont="1" applyFill="1" applyBorder="1" applyAlignment="1" applyProtection="1">
      <alignment vertical="center"/>
    </xf>
    <xf numFmtId="0" fontId="5" fillId="0" borderId="29" xfId="0" applyFont="1" applyFill="1" applyBorder="1" applyAlignment="1" applyProtection="1">
      <alignment vertical="center"/>
    </xf>
    <xf numFmtId="0" fontId="0" fillId="0" borderId="0" xfId="0" applyBorder="1"/>
    <xf numFmtId="49" fontId="0" fillId="0" borderId="16" xfId="0" applyNumberFormat="1" applyBorder="1" applyAlignment="1" applyProtection="1">
      <alignment horizontal="center"/>
      <protection locked="0"/>
    </xf>
    <xf numFmtId="0" fontId="0" fillId="0" borderId="24" xfId="0" applyBorder="1"/>
    <xf numFmtId="0" fontId="9" fillId="4" borderId="9" xfId="0" applyFont="1" applyFill="1" applyBorder="1" applyAlignment="1" applyProtection="1">
      <alignment horizontal="center" vertical="center"/>
      <protection locked="0"/>
    </xf>
    <xf numFmtId="0" fontId="9" fillId="4" borderId="39" xfId="0" applyFont="1" applyFill="1" applyBorder="1" applyAlignment="1" applyProtection="1">
      <alignment horizontal="center" vertical="center"/>
      <protection locked="0"/>
    </xf>
    <xf numFmtId="0" fontId="0" fillId="8" borderId="0" xfId="0" applyFill="1"/>
    <xf numFmtId="0" fontId="0" fillId="7" borderId="0" xfId="0" applyFill="1"/>
    <xf numFmtId="0" fontId="0" fillId="5" borderId="0" xfId="0" applyFill="1"/>
    <xf numFmtId="0" fontId="0" fillId="9" borderId="0" xfId="0" applyFill="1"/>
    <xf numFmtId="0" fontId="2" fillId="4" borderId="34" xfId="0" applyFont="1" applyFill="1" applyBorder="1" applyAlignment="1" applyProtection="1">
      <alignment horizontal="center" vertical="center"/>
      <protection locked="0"/>
    </xf>
    <xf numFmtId="0" fontId="0" fillId="4" borderId="39" xfId="0" applyFill="1" applyBorder="1" applyAlignment="1">
      <alignment horizontal="center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0" fontId="2" fillId="4" borderId="38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right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left" vertical="center"/>
    </xf>
    <xf numFmtId="0" fontId="6" fillId="6" borderId="18" xfId="0" applyFont="1" applyFill="1" applyBorder="1" applyAlignment="1" applyProtection="1">
      <alignment horizontal="center" vertical="center" wrapText="1"/>
    </xf>
    <xf numFmtId="0" fontId="6" fillId="6" borderId="19" xfId="0" applyFont="1" applyFill="1" applyBorder="1" applyAlignment="1" applyProtection="1">
      <alignment horizontal="center" vertical="center"/>
    </xf>
    <xf numFmtId="0" fontId="6" fillId="6" borderId="20" xfId="0" applyFont="1" applyFill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5" fillId="0" borderId="24" xfId="0" applyFont="1" applyFill="1" applyBorder="1" applyAlignment="1" applyProtection="1">
      <alignment horizontal="right" vertical="center"/>
    </xf>
    <xf numFmtId="0" fontId="11" fillId="0" borderId="6" xfId="0" applyFont="1" applyFill="1" applyBorder="1" applyAlignment="1" applyProtection="1">
      <alignment horizontal="right" vertical="center" indent="2"/>
    </xf>
    <xf numFmtId="0" fontId="11" fillId="0" borderId="21" xfId="0" applyFont="1" applyFill="1" applyBorder="1" applyAlignment="1" applyProtection="1">
      <alignment horizontal="right" vertical="center" indent="2"/>
    </xf>
    <xf numFmtId="0" fontId="11" fillId="0" borderId="22" xfId="0" applyFont="1" applyFill="1" applyBorder="1" applyAlignment="1" applyProtection="1">
      <alignment horizontal="right" vertical="center" indent="2"/>
    </xf>
    <xf numFmtId="0" fontId="5" fillId="6" borderId="23" xfId="0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/>
    </xf>
    <xf numFmtId="0" fontId="5" fillId="6" borderId="24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12" fillId="0" borderId="23" xfId="0" applyFont="1" applyFill="1" applyBorder="1" applyAlignment="1" applyProtection="1">
      <alignment horizontal="center" vertical="center"/>
    </xf>
    <xf numFmtId="0" fontId="11" fillId="0" borderId="23" xfId="0" applyFont="1" applyFill="1" applyBorder="1" applyAlignment="1" applyProtection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5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 applyProtection="1">
      <alignment horizontal="left"/>
      <protection locked="0"/>
    </xf>
    <xf numFmtId="0" fontId="5" fillId="0" borderId="18" xfId="0" applyFont="1" applyBorder="1" applyAlignment="1" applyProtection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 readingOrder="1"/>
    </xf>
    <xf numFmtId="0" fontId="3" fillId="0" borderId="0" xfId="0" applyFont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 applyProtection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zoomScale="120" zoomScaleNormal="120" zoomScalePageLayoutView="40" workbookViewId="0">
      <selection activeCell="E1" sqref="E1:K1"/>
    </sheetView>
  </sheetViews>
  <sheetFormatPr defaultRowHeight="15" x14ac:dyDescent="0.25"/>
  <cols>
    <col min="1" max="1" width="13.7109375" customWidth="1"/>
    <col min="2" max="2" width="11.5703125" customWidth="1"/>
    <col min="3" max="10" width="11.7109375" customWidth="1"/>
    <col min="11" max="11" width="11.7109375" style="28" customWidth="1"/>
    <col min="12" max="14" width="11.7109375" customWidth="1"/>
    <col min="15" max="15" width="13.85546875" customWidth="1"/>
  </cols>
  <sheetData>
    <row r="1" spans="1:15" s="28" customFormat="1" x14ac:dyDescent="0.25">
      <c r="E1" s="107" t="s">
        <v>68</v>
      </c>
      <c r="F1" s="107"/>
      <c r="G1" s="107"/>
      <c r="H1" s="107"/>
      <c r="I1" s="107"/>
      <c r="J1" s="107"/>
      <c r="K1" s="107"/>
    </row>
    <row r="2" spans="1:15" ht="18" x14ac:dyDescent="0.25">
      <c r="C2" s="121" t="s">
        <v>66</v>
      </c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4" spans="1:15" ht="15.75" customHeight="1" x14ac:dyDescent="0.25">
      <c r="A4" s="122" t="s">
        <v>30</v>
      </c>
      <c r="B4" s="122"/>
      <c r="C4" s="123" t="s">
        <v>35</v>
      </c>
      <c r="D4" s="123"/>
      <c r="E4" s="123"/>
      <c r="F4" s="123"/>
      <c r="G4" s="123"/>
      <c r="H4" s="29"/>
      <c r="I4" s="66" t="s">
        <v>32</v>
      </c>
      <c r="J4" s="125" t="s">
        <v>59</v>
      </c>
      <c r="K4" s="125"/>
      <c r="L4" s="125"/>
    </row>
    <row r="7" spans="1:15" x14ac:dyDescent="0.25">
      <c r="A7" s="27" t="s">
        <v>31</v>
      </c>
      <c r="B7" s="124" t="s">
        <v>34</v>
      </c>
      <c r="C7" s="124"/>
      <c r="D7" s="124"/>
      <c r="E7" s="124"/>
      <c r="H7" s="126"/>
      <c r="I7" s="126"/>
      <c r="J7" s="126"/>
      <c r="K7" s="126"/>
      <c r="L7" s="126"/>
    </row>
    <row r="8" spans="1:15" s="28" customFormat="1" x14ac:dyDescent="0.25">
      <c r="A8" s="37"/>
      <c r="B8" s="38"/>
      <c r="C8" s="30"/>
      <c r="D8" s="30"/>
      <c r="E8" s="30"/>
      <c r="H8" s="52"/>
    </row>
    <row r="9" spans="1:15" ht="42.75" customHeight="1" thickBot="1" x14ac:dyDescent="0.3">
      <c r="A9" s="39"/>
      <c r="B9" s="40"/>
      <c r="C9" s="2"/>
      <c r="D9" s="2"/>
      <c r="E9" s="2"/>
      <c r="F9" s="4"/>
      <c r="G9" s="2"/>
      <c r="H9" s="54"/>
      <c r="I9" s="2"/>
      <c r="J9" s="2"/>
      <c r="L9" s="2"/>
      <c r="M9" s="2"/>
      <c r="N9" s="2"/>
      <c r="O9" s="2"/>
    </row>
    <row r="10" spans="1:15" ht="106.5" customHeight="1" thickBot="1" x14ac:dyDescent="0.3">
      <c r="A10" s="97" t="s">
        <v>0</v>
      </c>
      <c r="B10" s="102" t="s">
        <v>1</v>
      </c>
      <c r="C10" s="118" t="s">
        <v>2</v>
      </c>
      <c r="D10" s="67" t="s">
        <v>3</v>
      </c>
      <c r="E10" s="68"/>
      <c r="F10" s="69"/>
      <c r="G10" s="70" t="s">
        <v>4</v>
      </c>
      <c r="H10" s="73" t="s">
        <v>5</v>
      </c>
      <c r="I10" s="76" t="s">
        <v>6</v>
      </c>
      <c r="J10" s="73" t="s">
        <v>7</v>
      </c>
      <c r="K10" s="31" t="s">
        <v>33</v>
      </c>
      <c r="L10" s="73" t="s">
        <v>8</v>
      </c>
      <c r="M10" s="83" t="s">
        <v>9</v>
      </c>
      <c r="N10" s="92" t="s">
        <v>10</v>
      </c>
      <c r="O10" s="79" t="s">
        <v>11</v>
      </c>
    </row>
    <row r="11" spans="1:15" x14ac:dyDescent="0.25">
      <c r="A11" s="98"/>
      <c r="B11" s="103"/>
      <c r="C11" s="119"/>
      <c r="D11" s="100" t="s">
        <v>12</v>
      </c>
      <c r="E11" s="74" t="s">
        <v>13</v>
      </c>
      <c r="F11" s="73" t="s">
        <v>14</v>
      </c>
      <c r="G11" s="71"/>
      <c r="H11" s="74"/>
      <c r="I11" s="77"/>
      <c r="J11" s="95"/>
      <c r="K11" s="52"/>
      <c r="L11" s="74"/>
      <c r="M11" s="84"/>
      <c r="N11" s="93"/>
      <c r="O11" s="80"/>
    </row>
    <row r="12" spans="1:15" ht="14.25" customHeight="1" thickBot="1" x14ac:dyDescent="0.3">
      <c r="A12" s="99"/>
      <c r="B12" s="104"/>
      <c r="C12" s="120"/>
      <c r="D12" s="101"/>
      <c r="E12" s="75"/>
      <c r="F12" s="75"/>
      <c r="G12" s="72"/>
      <c r="H12" s="75"/>
      <c r="I12" s="78"/>
      <c r="J12" s="96"/>
      <c r="K12" s="32"/>
      <c r="L12" s="75"/>
      <c r="M12" s="85"/>
      <c r="N12" s="94"/>
      <c r="O12" s="81"/>
    </row>
    <row r="13" spans="1:15" ht="15.75" thickBot="1" x14ac:dyDescent="0.3">
      <c r="A13" s="55">
        <v>8</v>
      </c>
      <c r="B13" s="11" t="s">
        <v>36</v>
      </c>
      <c r="C13" s="12" t="s">
        <v>37</v>
      </c>
      <c r="D13" s="13"/>
      <c r="E13" s="13">
        <v>587.22</v>
      </c>
      <c r="F13" s="41">
        <f>D13+E13</f>
        <v>587.22</v>
      </c>
      <c r="G13" s="14" t="s">
        <v>38</v>
      </c>
      <c r="H13" s="33">
        <v>0.35</v>
      </c>
      <c r="I13" s="15">
        <v>1.57</v>
      </c>
      <c r="J13" s="16">
        <v>800</v>
      </c>
      <c r="K13" s="35">
        <v>12.96</v>
      </c>
      <c r="L13" s="18">
        <f>K13*F13</f>
        <v>7610.3712000000005</v>
      </c>
      <c r="M13" s="5"/>
      <c r="N13" s="44"/>
      <c r="O13" s="53" t="s">
        <v>58</v>
      </c>
    </row>
    <row r="14" spans="1:15" s="28" customFormat="1" ht="15.75" thickBot="1" x14ac:dyDescent="0.3">
      <c r="A14" s="55">
        <v>8</v>
      </c>
      <c r="B14" s="11" t="s">
        <v>39</v>
      </c>
      <c r="C14" s="12" t="s">
        <v>37</v>
      </c>
      <c r="D14" s="13">
        <v>5.0199999999999996</v>
      </c>
      <c r="E14" s="13">
        <v>337.5</v>
      </c>
      <c r="F14" s="41">
        <f t="shared" ref="F14:F29" si="0">D14+E14</f>
        <v>342.52</v>
      </c>
      <c r="G14" s="14" t="s">
        <v>38</v>
      </c>
      <c r="H14" s="33">
        <v>0.2</v>
      </c>
      <c r="I14" s="15">
        <v>1.68</v>
      </c>
      <c r="J14" s="16">
        <v>600</v>
      </c>
      <c r="K14" s="35">
        <v>11.99</v>
      </c>
      <c r="L14" s="18">
        <f t="shared" ref="L14:L29" si="1">K14*F14</f>
        <v>4106.8148000000001</v>
      </c>
      <c r="M14" s="5"/>
      <c r="N14" s="44"/>
      <c r="O14" s="53" t="s">
        <v>58</v>
      </c>
    </row>
    <row r="15" spans="1:15" s="28" customFormat="1" ht="15.75" thickBot="1" x14ac:dyDescent="0.3">
      <c r="A15" s="55">
        <v>8</v>
      </c>
      <c r="B15" s="11" t="s">
        <v>53</v>
      </c>
      <c r="C15" s="12" t="s">
        <v>37</v>
      </c>
      <c r="D15" s="13"/>
      <c r="E15" s="13">
        <v>165.67</v>
      </c>
      <c r="F15" s="41">
        <f t="shared" ref="F15" si="2">E15+D15</f>
        <v>165.67</v>
      </c>
      <c r="G15" s="14" t="s">
        <v>38</v>
      </c>
      <c r="H15" s="33">
        <v>0.4</v>
      </c>
      <c r="I15" s="15">
        <v>1.71</v>
      </c>
      <c r="J15" s="16">
        <v>1200</v>
      </c>
      <c r="K15" s="35">
        <v>12.58</v>
      </c>
      <c r="L15" s="18">
        <f t="shared" si="1"/>
        <v>2084.1286</v>
      </c>
      <c r="M15" s="5"/>
      <c r="N15" s="44"/>
      <c r="O15" s="53" t="s">
        <v>58</v>
      </c>
    </row>
    <row r="16" spans="1:15" s="28" customFormat="1" ht="15.75" thickBot="1" x14ac:dyDescent="0.3">
      <c r="A16" s="55">
        <v>8</v>
      </c>
      <c r="B16" s="11" t="s">
        <v>54</v>
      </c>
      <c r="C16" s="12" t="s">
        <v>37</v>
      </c>
      <c r="D16" s="13">
        <v>115.46</v>
      </c>
      <c r="E16" s="13">
        <v>36.32</v>
      </c>
      <c r="F16" s="41">
        <f>E16+D16</f>
        <v>151.78</v>
      </c>
      <c r="G16" s="14" t="s">
        <v>38</v>
      </c>
      <c r="H16" s="33">
        <v>0.35</v>
      </c>
      <c r="I16" s="15">
        <v>1.95</v>
      </c>
      <c r="J16" s="16">
        <v>1300</v>
      </c>
      <c r="K16" s="61">
        <v>11.92</v>
      </c>
      <c r="L16" s="18">
        <f>K16*F16</f>
        <v>1809.2175999999999</v>
      </c>
      <c r="M16" s="5"/>
      <c r="N16" s="44"/>
      <c r="O16" s="53" t="s">
        <v>58</v>
      </c>
    </row>
    <row r="17" spans="1:15" s="28" customFormat="1" ht="15.75" thickBot="1" x14ac:dyDescent="0.3">
      <c r="A17" s="55">
        <v>8</v>
      </c>
      <c r="B17" s="11" t="s">
        <v>40</v>
      </c>
      <c r="C17" s="12" t="s">
        <v>37</v>
      </c>
      <c r="D17" s="13"/>
      <c r="E17" s="13">
        <v>22</v>
      </c>
      <c r="F17" s="41">
        <f t="shared" si="0"/>
        <v>22</v>
      </c>
      <c r="G17" s="14" t="s">
        <v>41</v>
      </c>
      <c r="H17" s="33">
        <v>0.5</v>
      </c>
      <c r="I17" s="15">
        <v>0.38</v>
      </c>
      <c r="J17" s="16">
        <v>800</v>
      </c>
      <c r="K17" s="61">
        <v>24.28</v>
      </c>
      <c r="L17" s="18">
        <f>K17*F17</f>
        <v>534.16000000000008</v>
      </c>
      <c r="M17" s="5"/>
      <c r="N17" s="44"/>
      <c r="O17" s="53" t="s">
        <v>58</v>
      </c>
    </row>
    <row r="18" spans="1:15" ht="15.75" thickBot="1" x14ac:dyDescent="0.3">
      <c r="A18" s="55">
        <v>8</v>
      </c>
      <c r="B18" s="11" t="s">
        <v>42</v>
      </c>
      <c r="C18" s="12" t="s">
        <v>37</v>
      </c>
      <c r="D18" s="13">
        <v>21.17</v>
      </c>
      <c r="E18" s="13">
        <v>115.06</v>
      </c>
      <c r="F18" s="41">
        <f t="shared" si="0"/>
        <v>136.23000000000002</v>
      </c>
      <c r="G18" s="14" t="s">
        <v>41</v>
      </c>
      <c r="H18" s="33">
        <v>0.35</v>
      </c>
      <c r="I18" s="15">
        <v>0.11</v>
      </c>
      <c r="J18" s="16">
        <v>1300</v>
      </c>
      <c r="K18" s="61">
        <v>24.96</v>
      </c>
      <c r="L18" s="18">
        <f t="shared" si="1"/>
        <v>3400.3008000000004</v>
      </c>
      <c r="M18" s="5"/>
      <c r="N18" s="44"/>
      <c r="O18" s="53" t="s">
        <v>58</v>
      </c>
    </row>
    <row r="19" spans="1:15" s="28" customFormat="1" ht="15.75" thickBot="1" x14ac:dyDescent="0.3">
      <c r="A19" s="55">
        <v>8</v>
      </c>
      <c r="B19" s="11" t="s">
        <v>52</v>
      </c>
      <c r="C19" s="12" t="s">
        <v>37</v>
      </c>
      <c r="D19" s="13"/>
      <c r="E19" s="13">
        <v>48</v>
      </c>
      <c r="F19" s="41">
        <f t="shared" si="0"/>
        <v>48</v>
      </c>
      <c r="G19" s="14" t="s">
        <v>41</v>
      </c>
      <c r="H19" s="33">
        <v>0.3</v>
      </c>
      <c r="I19" s="15">
        <v>0.1</v>
      </c>
      <c r="J19" s="16">
        <v>700</v>
      </c>
      <c r="K19" s="61">
        <v>23.57</v>
      </c>
      <c r="L19" s="18">
        <f t="shared" si="1"/>
        <v>1131.3600000000001</v>
      </c>
      <c r="M19" s="5"/>
      <c r="N19" s="44"/>
      <c r="O19" s="53" t="s">
        <v>58</v>
      </c>
    </row>
    <row r="20" spans="1:15" ht="15.75" thickBot="1" x14ac:dyDescent="0.3">
      <c r="A20" s="55">
        <v>8</v>
      </c>
      <c r="B20" s="11" t="s">
        <v>51</v>
      </c>
      <c r="C20" s="12" t="s">
        <v>37</v>
      </c>
      <c r="D20" s="13">
        <v>30</v>
      </c>
      <c r="E20" s="13"/>
      <c r="F20" s="41">
        <f t="shared" si="0"/>
        <v>30</v>
      </c>
      <c r="G20" s="14" t="s">
        <v>41</v>
      </c>
      <c r="H20" s="33">
        <v>0.3</v>
      </c>
      <c r="I20" s="15">
        <v>0.2</v>
      </c>
      <c r="J20" s="16">
        <v>600</v>
      </c>
      <c r="K20" s="61">
        <v>22.9</v>
      </c>
      <c r="L20" s="18">
        <f t="shared" si="1"/>
        <v>687</v>
      </c>
      <c r="M20" s="5"/>
      <c r="N20" s="44"/>
      <c r="O20" s="53" t="s">
        <v>58</v>
      </c>
    </row>
    <row r="21" spans="1:15" s="28" customFormat="1" ht="15.75" thickBot="1" x14ac:dyDescent="0.3">
      <c r="A21" s="55">
        <v>8</v>
      </c>
      <c r="B21" s="11" t="s">
        <v>50</v>
      </c>
      <c r="C21" s="12" t="s">
        <v>37</v>
      </c>
      <c r="D21" s="13"/>
      <c r="E21" s="13">
        <v>8</v>
      </c>
      <c r="F21" s="41">
        <f t="shared" si="0"/>
        <v>8</v>
      </c>
      <c r="G21" s="14" t="s">
        <v>43</v>
      </c>
      <c r="H21" s="33">
        <v>0.25</v>
      </c>
      <c r="I21" s="15">
        <v>0.25</v>
      </c>
      <c r="J21" s="16">
        <v>400</v>
      </c>
      <c r="K21" s="61">
        <v>17.940000000000001</v>
      </c>
      <c r="L21" s="18">
        <f t="shared" si="1"/>
        <v>143.52000000000001</v>
      </c>
      <c r="M21" s="5"/>
      <c r="N21" s="44"/>
      <c r="O21" s="53" t="s">
        <v>58</v>
      </c>
    </row>
    <row r="22" spans="1:15" ht="15.75" thickBot="1" x14ac:dyDescent="0.3">
      <c r="A22" s="55">
        <v>8</v>
      </c>
      <c r="B22" s="11" t="s">
        <v>46</v>
      </c>
      <c r="C22" s="12" t="s">
        <v>37</v>
      </c>
      <c r="D22" s="13"/>
      <c r="E22" s="13">
        <v>16</v>
      </c>
      <c r="F22" s="41">
        <f t="shared" si="0"/>
        <v>16</v>
      </c>
      <c r="G22" s="14" t="s">
        <v>43</v>
      </c>
      <c r="H22" s="33">
        <v>0.1</v>
      </c>
      <c r="I22" s="15">
        <v>0.34</v>
      </c>
      <c r="J22" s="16">
        <v>100</v>
      </c>
      <c r="K22" s="61">
        <v>17.88</v>
      </c>
      <c r="L22" s="18">
        <f t="shared" si="1"/>
        <v>286.08</v>
      </c>
      <c r="M22" s="5"/>
      <c r="N22" s="44"/>
      <c r="O22" s="53" t="s">
        <v>58</v>
      </c>
    </row>
    <row r="23" spans="1:15" s="28" customFormat="1" ht="15.75" thickBot="1" x14ac:dyDescent="0.3">
      <c r="A23" s="55">
        <v>8</v>
      </c>
      <c r="B23" s="11" t="s">
        <v>47</v>
      </c>
      <c r="C23" s="12" t="s">
        <v>37</v>
      </c>
      <c r="D23" s="13">
        <v>26.26</v>
      </c>
      <c r="E23" s="13">
        <v>26.44</v>
      </c>
      <c r="F23" s="41">
        <f t="shared" si="0"/>
        <v>52.7</v>
      </c>
      <c r="G23" s="17" t="s">
        <v>43</v>
      </c>
      <c r="H23" s="33">
        <v>0.25</v>
      </c>
      <c r="I23" s="15">
        <v>0.7</v>
      </c>
      <c r="J23" s="16">
        <v>800</v>
      </c>
      <c r="K23" s="62">
        <v>17.07</v>
      </c>
      <c r="L23" s="18">
        <f t="shared" si="1"/>
        <v>899.58900000000006</v>
      </c>
      <c r="M23" s="9"/>
      <c r="N23" s="45"/>
      <c r="O23" s="53" t="s">
        <v>58</v>
      </c>
    </row>
    <row r="24" spans="1:15" s="28" customFormat="1" ht="15.75" thickBot="1" x14ac:dyDescent="0.3">
      <c r="A24" s="55">
        <v>8</v>
      </c>
      <c r="B24" s="11" t="s">
        <v>48</v>
      </c>
      <c r="C24" s="12" t="s">
        <v>37</v>
      </c>
      <c r="D24" s="13"/>
      <c r="E24" s="13">
        <v>18</v>
      </c>
      <c r="F24" s="41">
        <f t="shared" si="0"/>
        <v>18</v>
      </c>
      <c r="G24" s="17" t="s">
        <v>43</v>
      </c>
      <c r="H24" s="33">
        <v>0.45</v>
      </c>
      <c r="I24" s="15">
        <v>0.4</v>
      </c>
      <c r="J24" s="16">
        <v>1400</v>
      </c>
      <c r="K24" s="63">
        <v>21.98</v>
      </c>
      <c r="L24" s="18">
        <f t="shared" si="1"/>
        <v>395.64</v>
      </c>
      <c r="M24" s="9"/>
      <c r="N24" s="45"/>
      <c r="O24" s="53" t="s">
        <v>58</v>
      </c>
    </row>
    <row r="25" spans="1:15" s="28" customFormat="1" ht="15.75" thickBot="1" x14ac:dyDescent="0.3">
      <c r="A25" s="55">
        <v>8</v>
      </c>
      <c r="B25" s="11" t="s">
        <v>45</v>
      </c>
      <c r="C25" s="12" t="s">
        <v>37</v>
      </c>
      <c r="D25" s="13">
        <v>141</v>
      </c>
      <c r="E25" s="13">
        <v>492</v>
      </c>
      <c r="F25" s="41">
        <f t="shared" si="0"/>
        <v>633</v>
      </c>
      <c r="G25" s="17" t="s">
        <v>43</v>
      </c>
      <c r="H25" s="33">
        <v>0.4</v>
      </c>
      <c r="I25" s="15">
        <v>0.55000000000000004</v>
      </c>
      <c r="J25" s="16">
        <v>1500</v>
      </c>
      <c r="K25" s="64">
        <v>19.73</v>
      </c>
      <c r="L25" s="18">
        <f t="shared" si="1"/>
        <v>12489.09</v>
      </c>
      <c r="M25" s="9"/>
      <c r="N25" s="45"/>
      <c r="O25" s="53" t="s">
        <v>58</v>
      </c>
    </row>
    <row r="26" spans="1:15" ht="15.75" thickBot="1" x14ac:dyDescent="0.3">
      <c r="A26" s="56">
        <v>8</v>
      </c>
      <c r="B26" s="23" t="s">
        <v>49</v>
      </c>
      <c r="C26" s="24" t="s">
        <v>37</v>
      </c>
      <c r="D26" s="25">
        <v>11</v>
      </c>
      <c r="E26" s="25">
        <v>62</v>
      </c>
      <c r="F26" s="41">
        <f t="shared" si="0"/>
        <v>73</v>
      </c>
      <c r="G26" s="17" t="s">
        <v>43</v>
      </c>
      <c r="H26" s="34">
        <v>0.4</v>
      </c>
      <c r="I26" s="21">
        <v>0.24</v>
      </c>
      <c r="J26" s="22">
        <v>900</v>
      </c>
      <c r="K26" s="65">
        <v>18.77</v>
      </c>
      <c r="L26" s="18">
        <f t="shared" si="1"/>
        <v>1370.21</v>
      </c>
      <c r="M26" s="9"/>
      <c r="N26" s="45"/>
      <c r="O26" s="53" t="s">
        <v>58</v>
      </c>
    </row>
    <row r="27" spans="1:15" s="28" customFormat="1" ht="15.75" thickBot="1" x14ac:dyDescent="0.3">
      <c r="A27" s="56">
        <v>8</v>
      </c>
      <c r="B27" s="23" t="s">
        <v>44</v>
      </c>
      <c r="C27" s="24" t="s">
        <v>37</v>
      </c>
      <c r="D27" s="25"/>
      <c r="E27" s="25">
        <v>56</v>
      </c>
      <c r="F27" s="41">
        <f t="shared" si="0"/>
        <v>56</v>
      </c>
      <c r="G27" s="17" t="s">
        <v>43</v>
      </c>
      <c r="H27" s="34">
        <v>0.15</v>
      </c>
      <c r="I27" s="21">
        <v>0.76</v>
      </c>
      <c r="J27" s="22">
        <v>150</v>
      </c>
      <c r="K27" s="65">
        <v>17.39</v>
      </c>
      <c r="L27" s="18">
        <f t="shared" si="1"/>
        <v>973.84</v>
      </c>
      <c r="M27" s="9"/>
      <c r="N27" s="45"/>
      <c r="O27" s="53" t="s">
        <v>58</v>
      </c>
    </row>
    <row r="28" spans="1:15" s="28" customFormat="1" ht="15.75" thickBot="1" x14ac:dyDescent="0.3">
      <c r="A28" s="56">
        <v>8</v>
      </c>
      <c r="B28" s="23" t="s">
        <v>55</v>
      </c>
      <c r="C28" s="24" t="s">
        <v>37</v>
      </c>
      <c r="D28" s="25">
        <v>150</v>
      </c>
      <c r="E28" s="25">
        <v>150</v>
      </c>
      <c r="F28" s="41">
        <f t="shared" si="0"/>
        <v>300</v>
      </c>
      <c r="G28" s="17" t="s">
        <v>56</v>
      </c>
      <c r="H28" s="34">
        <v>0.4</v>
      </c>
      <c r="I28" s="21">
        <v>1.5</v>
      </c>
      <c r="J28" s="22">
        <v>700</v>
      </c>
      <c r="K28" s="36">
        <v>16.07</v>
      </c>
      <c r="L28" s="18">
        <f t="shared" si="1"/>
        <v>4821</v>
      </c>
      <c r="M28" s="9"/>
      <c r="N28" s="45"/>
      <c r="O28" s="53" t="s">
        <v>58</v>
      </c>
    </row>
    <row r="29" spans="1:15" s="28" customFormat="1" x14ac:dyDescent="0.25">
      <c r="A29" s="56">
        <v>8</v>
      </c>
      <c r="B29" s="23" t="s">
        <v>55</v>
      </c>
      <c r="C29" s="24" t="s">
        <v>37</v>
      </c>
      <c r="D29" s="25">
        <v>150</v>
      </c>
      <c r="E29" s="25">
        <v>150</v>
      </c>
      <c r="F29" s="41">
        <f t="shared" si="0"/>
        <v>300</v>
      </c>
      <c r="G29" s="17" t="s">
        <v>57</v>
      </c>
      <c r="H29" s="34">
        <v>0.4</v>
      </c>
      <c r="I29" s="21">
        <v>0.5</v>
      </c>
      <c r="J29" s="22">
        <v>700</v>
      </c>
      <c r="K29" s="36">
        <v>21.08</v>
      </c>
      <c r="L29" s="18">
        <f t="shared" si="1"/>
        <v>6323.9999999999991</v>
      </c>
      <c r="M29" s="9"/>
      <c r="N29" s="45"/>
      <c r="O29" s="53" t="s">
        <v>58</v>
      </c>
    </row>
    <row r="30" spans="1:15" ht="15.75" thickBot="1" x14ac:dyDescent="0.3">
      <c r="A30" s="47"/>
      <c r="B30" s="26"/>
      <c r="C30" s="19"/>
      <c r="D30" s="42">
        <f>SUM(D13:D29)</f>
        <v>649.91</v>
      </c>
      <c r="E30" s="42">
        <f>SUM(E13:E29)</f>
        <v>2290.21</v>
      </c>
      <c r="F30" s="42">
        <f>SUM(F13:F29)</f>
        <v>2940.12</v>
      </c>
      <c r="G30" s="50"/>
      <c r="H30" s="51"/>
      <c r="I30" s="88" t="s">
        <v>15</v>
      </c>
      <c r="J30" s="88"/>
      <c r="K30" s="49"/>
      <c r="L30" s="48">
        <f>SUM(L13:L29)</f>
        <v>49066.322</v>
      </c>
      <c r="M30" s="20" t="s">
        <v>16</v>
      </c>
      <c r="N30" s="43">
        <v>0</v>
      </c>
      <c r="O30" s="86"/>
    </row>
    <row r="31" spans="1:15" ht="15.75" thickBot="1" x14ac:dyDescent="0.3">
      <c r="A31" s="89" t="s">
        <v>17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1"/>
      <c r="N31" s="46">
        <v>0</v>
      </c>
      <c r="O31" s="86"/>
    </row>
    <row r="32" spans="1:15" ht="15.75" thickBot="1" x14ac:dyDescent="0.3">
      <c r="A32" s="89" t="s">
        <v>18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1"/>
      <c r="N32" s="46">
        <v>0</v>
      </c>
      <c r="O32" s="87"/>
    </row>
    <row r="33" spans="1:15" s="28" customFormat="1" x14ac:dyDescent="0.25">
      <c r="A33" s="105" t="s">
        <v>67</v>
      </c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</row>
    <row r="34" spans="1:15" x14ac:dyDescent="0.25">
      <c r="A34" s="108" t="s">
        <v>19</v>
      </c>
      <c r="B34" s="108"/>
      <c r="C34" s="108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2"/>
    </row>
    <row r="35" spans="1:15" x14ac:dyDescent="0.25">
      <c r="A35" s="82" t="s">
        <v>20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2"/>
    </row>
    <row r="36" spans="1:15" x14ac:dyDescent="0.25">
      <c r="A36" s="82" t="s">
        <v>21</v>
      </c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2"/>
    </row>
    <row r="37" spans="1:15" x14ac:dyDescent="0.25">
      <c r="A37" s="2"/>
      <c r="B37" s="2"/>
      <c r="C37" s="2"/>
      <c r="D37" s="10"/>
      <c r="E37" s="111" t="s">
        <v>22</v>
      </c>
      <c r="F37" s="7" t="s">
        <v>23</v>
      </c>
      <c r="G37" s="112"/>
      <c r="H37" s="113"/>
      <c r="I37" s="113"/>
      <c r="J37" s="113"/>
      <c r="K37" s="113"/>
      <c r="L37" s="113"/>
      <c r="M37" s="113"/>
      <c r="N37" s="114"/>
      <c r="O37" s="2"/>
    </row>
    <row r="38" spans="1:15" x14ac:dyDescent="0.25">
      <c r="A38" s="2"/>
      <c r="B38" s="2"/>
      <c r="C38" s="2"/>
      <c r="D38" s="10"/>
      <c r="E38" s="111"/>
      <c r="F38" s="7" t="s">
        <v>24</v>
      </c>
      <c r="G38" s="112"/>
      <c r="H38" s="113"/>
      <c r="I38" s="113"/>
      <c r="J38" s="113"/>
      <c r="K38" s="113"/>
      <c r="L38" s="113"/>
      <c r="M38" s="113"/>
      <c r="N38" s="114"/>
      <c r="O38" s="2"/>
    </row>
    <row r="39" spans="1:15" x14ac:dyDescent="0.25">
      <c r="A39" s="2"/>
      <c r="B39" s="2"/>
      <c r="C39" s="2"/>
      <c r="D39" s="10"/>
      <c r="E39" s="111"/>
      <c r="F39" s="7" t="s">
        <v>25</v>
      </c>
      <c r="G39" s="112"/>
      <c r="H39" s="113"/>
      <c r="I39" s="113"/>
      <c r="J39" s="113"/>
      <c r="K39" s="113"/>
      <c r="L39" s="113"/>
      <c r="M39" s="113"/>
      <c r="N39" s="114"/>
      <c r="O39" s="2"/>
    </row>
    <row r="40" spans="1:15" x14ac:dyDescent="0.25">
      <c r="A40" s="10"/>
      <c r="B40" s="10"/>
      <c r="C40" s="10"/>
      <c r="D40" s="2"/>
      <c r="E40" s="111"/>
      <c r="F40" s="7" t="s">
        <v>26</v>
      </c>
      <c r="G40" s="112"/>
      <c r="H40" s="113"/>
      <c r="I40" s="113"/>
      <c r="J40" s="113"/>
      <c r="K40" s="113"/>
      <c r="L40" s="113"/>
      <c r="M40" s="113"/>
      <c r="N40" s="114"/>
      <c r="O40" s="2"/>
    </row>
    <row r="41" spans="1:15" x14ac:dyDescent="0.25">
      <c r="A41" s="2"/>
      <c r="B41" s="2"/>
      <c r="C41" s="2"/>
      <c r="D41" s="2"/>
      <c r="E41" s="111"/>
      <c r="F41" s="7" t="s">
        <v>27</v>
      </c>
      <c r="G41" s="8"/>
      <c r="H41" s="115" t="s">
        <v>28</v>
      </c>
      <c r="I41" s="116"/>
      <c r="J41" s="116"/>
      <c r="K41" s="116"/>
      <c r="L41" s="116"/>
      <c r="M41" s="116"/>
      <c r="N41" s="117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L42" s="1"/>
      <c r="M42" s="1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L43" s="1"/>
      <c r="M43" s="1"/>
      <c r="N43" s="1"/>
      <c r="O43" s="1"/>
    </row>
    <row r="44" spans="1:15" x14ac:dyDescent="0.25">
      <c r="A44" s="10"/>
      <c r="B44" s="10"/>
      <c r="C44" s="10"/>
      <c r="D44" s="10"/>
      <c r="E44" s="10"/>
      <c r="F44" s="2"/>
      <c r="G44" s="2"/>
      <c r="H44" s="2"/>
      <c r="I44" s="3" t="s">
        <v>29</v>
      </c>
      <c r="J44" s="2"/>
      <c r="L44" s="109"/>
      <c r="M44" s="110"/>
      <c r="N44" s="2"/>
      <c r="O44" s="1"/>
    </row>
    <row r="46" spans="1:15" x14ac:dyDescent="0.25">
      <c r="A46" s="28" t="s">
        <v>60</v>
      </c>
      <c r="B46" s="28"/>
      <c r="C46" s="28"/>
      <c r="D46" s="28"/>
    </row>
    <row r="47" spans="1:15" x14ac:dyDescent="0.25">
      <c r="A47" s="28" t="s">
        <v>61</v>
      </c>
      <c r="B47" s="28"/>
      <c r="C47" s="28"/>
      <c r="D47" s="28"/>
    </row>
    <row r="48" spans="1:15" x14ac:dyDescent="0.25">
      <c r="A48" s="28" t="s">
        <v>62</v>
      </c>
      <c r="B48" s="28"/>
      <c r="C48" s="28"/>
      <c r="D48" s="28"/>
    </row>
    <row r="49" spans="1:4" x14ac:dyDescent="0.25">
      <c r="A49" s="28" t="s">
        <v>63</v>
      </c>
      <c r="B49" s="28"/>
      <c r="C49" s="28"/>
      <c r="D49" s="28"/>
    </row>
    <row r="50" spans="1:4" x14ac:dyDescent="0.25">
      <c r="A50" s="28" t="s">
        <v>64</v>
      </c>
      <c r="B50" s="28"/>
      <c r="C50" s="28"/>
      <c r="D50" s="28"/>
    </row>
    <row r="51" spans="1:4" x14ac:dyDescent="0.25">
      <c r="A51" s="28" t="s">
        <v>65</v>
      </c>
      <c r="B51" s="28"/>
      <c r="C51" s="28"/>
      <c r="D51" s="28"/>
    </row>
  </sheetData>
  <mergeCells count="37">
    <mergeCell ref="E1:K1"/>
    <mergeCell ref="A34:C34"/>
    <mergeCell ref="L44:M44"/>
    <mergeCell ref="E37:E41"/>
    <mergeCell ref="G37:N37"/>
    <mergeCell ref="G38:N38"/>
    <mergeCell ref="G39:N39"/>
    <mergeCell ref="G40:N40"/>
    <mergeCell ref="H41:N41"/>
    <mergeCell ref="C10:C12"/>
    <mergeCell ref="C2:M2"/>
    <mergeCell ref="A4:B4"/>
    <mergeCell ref="C4:G4"/>
    <mergeCell ref="B7:E7"/>
    <mergeCell ref="J4:L4"/>
    <mergeCell ref="H7:L7"/>
    <mergeCell ref="A36:N36"/>
    <mergeCell ref="L10:L12"/>
    <mergeCell ref="M10:M12"/>
    <mergeCell ref="O30:O32"/>
    <mergeCell ref="I30:J30"/>
    <mergeCell ref="A31:M31"/>
    <mergeCell ref="A32:M32"/>
    <mergeCell ref="N10:N12"/>
    <mergeCell ref="E11:E12"/>
    <mergeCell ref="J10:J12"/>
    <mergeCell ref="A10:A12"/>
    <mergeCell ref="D11:D12"/>
    <mergeCell ref="F11:F12"/>
    <mergeCell ref="B10:B12"/>
    <mergeCell ref="A35:N35"/>
    <mergeCell ref="A33:O33"/>
    <mergeCell ref="D10:F10"/>
    <mergeCell ref="G10:G12"/>
    <mergeCell ref="H10:H12"/>
    <mergeCell ref="I10:I12"/>
    <mergeCell ref="O10:O12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"/>
  <sheetViews>
    <sheetView workbookViewId="0">
      <selection activeCell="K7" sqref="K7"/>
    </sheetView>
  </sheetViews>
  <sheetFormatPr defaultRowHeight="15" x14ac:dyDescent="0.25"/>
  <sheetData>
    <row r="2" spans="2:12" x14ac:dyDescent="0.25">
      <c r="B2" s="60" t="s">
        <v>38</v>
      </c>
      <c r="F2" s="60" t="s">
        <v>43</v>
      </c>
      <c r="J2" s="60" t="s">
        <v>41</v>
      </c>
    </row>
    <row r="3" spans="2:12" x14ac:dyDescent="0.25">
      <c r="B3" s="59">
        <v>587.22</v>
      </c>
      <c r="C3" s="59">
        <v>7610.3712000000005</v>
      </c>
      <c r="F3" s="59">
        <v>8</v>
      </c>
      <c r="G3" s="59">
        <v>143.52000000000001</v>
      </c>
      <c r="J3" s="59">
        <v>22</v>
      </c>
      <c r="K3" s="59">
        <v>534.16000000000008</v>
      </c>
    </row>
    <row r="4" spans="2:12" x14ac:dyDescent="0.25">
      <c r="B4" s="59">
        <v>342.52</v>
      </c>
      <c r="C4" s="59">
        <v>4106.8148000000001</v>
      </c>
      <c r="F4" s="59">
        <v>16</v>
      </c>
      <c r="G4" s="59">
        <v>286.08</v>
      </c>
      <c r="J4" s="59">
        <v>136.23000000000002</v>
      </c>
      <c r="K4" s="59">
        <v>3400.3008000000004</v>
      </c>
    </row>
    <row r="5" spans="2:12" x14ac:dyDescent="0.25">
      <c r="B5" s="59">
        <v>165.67</v>
      </c>
      <c r="C5" s="59">
        <v>2084.1286</v>
      </c>
      <c r="F5" s="59">
        <v>52.7</v>
      </c>
      <c r="G5" s="59">
        <v>899.58900000000006</v>
      </c>
      <c r="J5" s="59">
        <v>48</v>
      </c>
      <c r="K5" s="59">
        <v>1131.3600000000001</v>
      </c>
    </row>
    <row r="6" spans="2:12" x14ac:dyDescent="0.25">
      <c r="B6" s="59">
        <v>151.78</v>
      </c>
      <c r="C6" s="59">
        <v>1809.2175999999999</v>
      </c>
      <c r="F6" s="59">
        <v>18</v>
      </c>
      <c r="G6" s="59">
        <v>395.64</v>
      </c>
      <c r="J6" s="59">
        <v>30</v>
      </c>
      <c r="K6" s="59">
        <v>687</v>
      </c>
    </row>
    <row r="7" spans="2:12" x14ac:dyDescent="0.25">
      <c r="B7" s="58">
        <f>SUM(B3:B6)</f>
        <v>1247.19</v>
      </c>
      <c r="C7" s="58">
        <f>SUM(C3:C6)</f>
        <v>15610.532200000001</v>
      </c>
      <c r="D7" s="57">
        <f>C7/B7</f>
        <v>12.516562993609636</v>
      </c>
      <c r="F7" s="59">
        <v>633</v>
      </c>
      <c r="G7" s="59">
        <v>12489.09</v>
      </c>
      <c r="J7" s="58">
        <f>SUM(J3:J6)</f>
        <v>236.23000000000002</v>
      </c>
      <c r="K7" s="58">
        <f>SUM(K3:K6)</f>
        <v>5752.8208000000013</v>
      </c>
      <c r="L7" s="57">
        <f>K7/J7</f>
        <v>24.352625830758164</v>
      </c>
    </row>
    <row r="8" spans="2:12" x14ac:dyDescent="0.25">
      <c r="F8" s="59">
        <v>73</v>
      </c>
      <c r="G8" s="59">
        <v>1370.21</v>
      </c>
    </row>
    <row r="9" spans="2:12" x14ac:dyDescent="0.25">
      <c r="F9" s="59">
        <v>56</v>
      </c>
      <c r="G9" s="59">
        <v>973.84</v>
      </c>
    </row>
    <row r="10" spans="2:12" x14ac:dyDescent="0.25">
      <c r="F10" s="58">
        <f>SUM(F3:F9)</f>
        <v>856.7</v>
      </c>
      <c r="G10" s="58">
        <f>SUM(G3:G9)</f>
        <v>16557.969000000001</v>
      </c>
      <c r="H10" s="57">
        <f>G10/F10</f>
        <v>19.327616435158166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Používateľ systému Windows</cp:lastModifiedBy>
  <cp:lastPrinted>2017-01-12T13:26:36Z</cp:lastPrinted>
  <dcterms:created xsi:type="dcterms:W3CDTF">2015-11-17T17:21:08Z</dcterms:created>
  <dcterms:modified xsi:type="dcterms:W3CDTF">2021-12-09T08:32:43Z</dcterms:modified>
</cp:coreProperties>
</file>