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4. Juraj\04 - 2021 - 368. (Príprava) Titánové atraumatické klipy\06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6" r:id="rId2"/>
    <sheet name="Príloha č. 3" sheetId="11" r:id="rId3"/>
    <sheet name="Príloha č. 4" sheetId="14" r:id="rId4"/>
    <sheet name="Príloha č. 5" sheetId="12" r:id="rId5"/>
    <sheet name="Príloha č. 6 " sheetId="15" r:id="rId6"/>
    <sheet name="Príloha č. 7" sheetId="16" r:id="rId7"/>
  </sheets>
  <definedNames>
    <definedName name="_xlnm.Print_Area" localSheetId="0">'Príloha č. 1'!$A$1:$D$31</definedName>
    <definedName name="_xlnm.Print_Area" localSheetId="1">'Príloha č. 2 '!$A$1:$G$71</definedName>
    <definedName name="_xlnm.Print_Area" localSheetId="2">'Príloha č. 3'!$A$1:$N$26</definedName>
    <definedName name="_xlnm.Print_Area" localSheetId="3">'Príloha č. 4'!$A$1:$L$47</definedName>
    <definedName name="_xlnm.Print_Area" localSheetId="4">'Príloha č. 5'!$A$1:$D$23</definedName>
    <definedName name="_xlnm.Print_Area" localSheetId="5">'Príloha č. 6 '!$A$1:$D$23</definedName>
    <definedName name="_xlnm.Print_Area" localSheetId="6">'Príloha č. 7'!$A$1:$D$22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4" l="1"/>
  <c r="L32" i="14"/>
  <c r="L24" i="14"/>
  <c r="L8" i="14"/>
  <c r="N12" i="11"/>
  <c r="M12" i="11"/>
  <c r="K9" i="11"/>
  <c r="L9" i="11"/>
  <c r="N9" i="11" s="1"/>
  <c r="M9" i="11"/>
  <c r="K10" i="11"/>
  <c r="L10" i="11" s="1"/>
  <c r="N10" i="11" s="1"/>
  <c r="M10" i="11"/>
  <c r="K11" i="11"/>
  <c r="L11" i="11"/>
  <c r="N11" i="11" s="1"/>
  <c r="M11" i="11"/>
  <c r="D12" i="11"/>
  <c r="D11" i="11"/>
  <c r="D10" i="11"/>
  <c r="D9" i="11"/>
  <c r="D8" i="11"/>
  <c r="C41" i="14" l="1"/>
  <c r="C40" i="14"/>
  <c r="C39" i="14"/>
  <c r="C38" i="14"/>
  <c r="M8" i="11" l="1"/>
  <c r="K8" i="11"/>
  <c r="L8" i="11" s="1"/>
  <c r="N8" i="11" s="1"/>
  <c r="D19" i="16" l="1"/>
  <c r="B15" i="16"/>
  <c r="B14" i="16"/>
  <c r="C9" i="16"/>
  <c r="C8" i="16"/>
  <c r="C7" i="16"/>
  <c r="C6" i="16"/>
  <c r="A2" i="16"/>
  <c r="A2" i="14" l="1"/>
  <c r="C9" i="15" l="1"/>
  <c r="C8" i="15"/>
  <c r="C7" i="15"/>
  <c r="D19" i="15" l="1"/>
  <c r="D19" i="12"/>
  <c r="I46" i="14"/>
  <c r="M20" i="11"/>
  <c r="F70" i="6"/>
  <c r="B15" i="15"/>
  <c r="B14" i="15"/>
  <c r="C6" i="15"/>
  <c r="C6" i="12"/>
  <c r="B69" i="6"/>
  <c r="B68" i="6"/>
  <c r="B18" i="11"/>
  <c r="A2" i="15" l="1"/>
  <c r="B44" i="14" l="1"/>
  <c r="B43" i="14"/>
  <c r="E59" i="6" l="1"/>
  <c r="E58" i="6"/>
  <c r="B15" i="12" l="1"/>
  <c r="C9" i="12"/>
  <c r="C8" i="12"/>
  <c r="C7" i="12"/>
  <c r="C13" i="11"/>
  <c r="C14" i="11"/>
  <c r="E60" i="6"/>
  <c r="A2" i="12"/>
  <c r="C16" i="11" l="1"/>
  <c r="C15" i="11"/>
  <c r="E61" i="6" l="1"/>
  <c r="E63" i="6"/>
  <c r="E64" i="6"/>
  <c r="E65" i="6"/>
  <c r="E66" i="6"/>
  <c r="A2" i="11" l="1"/>
  <c r="A2" i="6" l="1"/>
  <c r="B19" i="11" l="1"/>
  <c r="B14" i="12"/>
</calcChain>
</file>

<file path=xl/sharedStrings.xml><?xml version="1.0" encoding="utf-8"?>
<sst xmlns="http://schemas.openxmlformats.org/spreadsheetml/2006/main" count="351" uniqueCount="113">
  <si>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</si>
  <si>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</si>
  <si>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</si>
  <si>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</si>
  <si>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</si>
  <si>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</si>
  <si>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</si>
  <si>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</si>
  <si>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</si>
  <si>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</si>
  <si>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</si>
  <si>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</si>
  <si>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</si>
  <si>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</si>
  <si>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</si>
  <si>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</si>
  <si>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</si>
  <si>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</si>
  <si>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</si>
  <si>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</si>
  <si>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</si>
  <si>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</si>
  <si>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</si>
  <si>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</si>
  <si>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</si>
  <si>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</si>
  <si>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</si>
  <si>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</si>
  <si>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</si>
  <si>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</si>
  <si>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</si>
  <si>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</si>
  <si>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</si>
  <si>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</si>
  <si>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</si>
  <si>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</si>
  <si>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</si>
  <si>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</si>
  <si>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</si>
  <si>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</si>
  <si>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</si>
  <si>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</si>
  <si>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</si>
  <si>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</si>
  <si>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</si>
  <si>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</si>
  <si>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</si>
  <si>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</si>
  <si>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</si>
  <si>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VYHLÁSENIE UCHÁDZAČA
O ULOŽENOM ZÁKAZE ÚČASTI
VO VEREJNOM OBSTARÁVANÍ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</si>
  <si>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</si>
  <si>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</si>
  <si>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</si>
  <si>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</si>
  <si>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</si>
  <si>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</si>
  <si>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</si>
  <si>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</t>
  </si>
  <si>
    <t>DPH v %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</si>
  <si>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</si>
  <si>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</si>
  <si>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</si>
  <si>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 xml:space="preserve">Predpokladané množstvo MJ
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</si>
  <si>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</si>
  <si>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</si>
  <si>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</si>
  <si>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</si>
  <si>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</si>
  <si>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</si>
  <si>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</si>
  <si>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</si>
  <si>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je povinný k príslušnej položke predmetu zákazky uviesť ten produkt, ktorý označil žltým podfarbením celého riadku v Prílohe č. 4 ako produkt s najvyššou jednotkovou cenou ponúknutý k príslušnej položke predmetu zákazky.</t>
  </si>
  <si>
    <t xml:space="preserve">ŠTRUKTÚROVANÝ ROZPOČET CENY </t>
  </si>
  <si>
    <t>Uchádzač je povinný produkt s najvyššou zmluvnou jednotkovou cenou bez DPH uvedený u príslušnej položky viditeľne označíť žltým podfarbením celého riadku.</t>
  </si>
  <si>
    <t>Titánové atraumatické klipy</t>
  </si>
  <si>
    <t>Položka č. 1 - Titánový atraumatický klip, Typ 1</t>
  </si>
  <si>
    <t>Výška klipu v uzatvorenom stave: min. 3,5 max. 4,0 mm</t>
  </si>
  <si>
    <t>Výška klipu v otvorenom stave: min. 2,5 max. 3,0 mm</t>
  </si>
  <si>
    <t>Celková šírka otvoreného klipu: min. 2,0 max. 2,5 mm</t>
  </si>
  <si>
    <t>Použitie pri operačných výkonoch zahrňujúcich ligovanie cievnych vrstiev a/alebo podviazanie tkanivových štruktúr.</t>
  </si>
  <si>
    <t>Musia byť určené na preparáciu a.mammaria na hemostázuligovanie bočných cievnych vetiev pri získavaní cievneho štepu na revaskularizáciu myokardu.</t>
  </si>
  <si>
    <t>Materiál musí byť vysoko kvalitný (titán) s formou tvaru V, ktorá zabezpečí najskôr distálne uzavretie klipu, čím predíde vytlačeniu cievy z klipu počas jej zaklipovania, čo zabezpečuje bezpečnosť a umožňuje polohovanie klipu v primárnom uvedení v tvare písmena O.</t>
  </si>
  <si>
    <t>Srdcovité tvarovanie drôtu (prierez), atraumatickým tvarom klipu, so zaoblenými hranami a vnútornou drážkou chrániacou pred nožnicovým efektom.</t>
  </si>
  <si>
    <t>Priečne drážky zvyšujúce bezpečnosť klipu proti skĺznutiu, ktoré sú zároveň prevenciou rýchlej nekrotizácie tkaniva v mieste prestrihnutia cievy.</t>
  </si>
  <si>
    <t>Špeciálna lepivá spodná časť zásobníka umožňuje jeho zafixovanie k sterilnej ploche a pohodlné zabitie klipu do klipovača.</t>
  </si>
  <si>
    <t>Samostatné sterilné balenie každej náplne v boxe, minimálne po 6 ks a maximálne 8 ks v jednom samostatnom balení.</t>
  </si>
  <si>
    <t>Možnosť používať magnetickú rezonanciu MRI.</t>
  </si>
  <si>
    <t>Trojuholníkový tvar klipu na priereze pre lepšie uchytenie do klipovača a pre zabránenie jeho vypadnutiu.</t>
  </si>
  <si>
    <t>Zásobník s retenčným pružinovým systémom uchytenia klipu.</t>
  </si>
  <si>
    <t>Farebné balenie klipov zodpovedajúce farebnému značeniu klipovačov.</t>
  </si>
  <si>
    <t>Položka č.2 - Titánový atraumatický klip, Typ 2</t>
  </si>
  <si>
    <t>Výška klipu v uzatvorenom stave: min. 5,5 max. 6,0 mm</t>
  </si>
  <si>
    <t>Výška klipu v otvorenom stave: min. 4,5 max. 5,0 mm</t>
  </si>
  <si>
    <t>Celková šírka otvoreného klipu: min. 3,0 max. 3,5 mm</t>
  </si>
  <si>
    <t>Položka č.3 - Titánový atraumatický klip, Typ 3</t>
  </si>
  <si>
    <t>Výška klipu v uzatvorenom stave: min. 7,9 max. 9,0 mm</t>
  </si>
  <si>
    <t>Výška klipu v otvorenom stave: min. 7,0 max. 8,0 mm</t>
  </si>
  <si>
    <t>Celková šírka otvoreného klipu: min. 5,5 max. 8,5 mm</t>
  </si>
  <si>
    <t>Položka č.4 - Klipovač</t>
  </si>
  <si>
    <t>15.1</t>
  </si>
  <si>
    <t>Kompatibilný s klipmy v položke č. 1-3.</t>
  </si>
  <si>
    <t>15.2</t>
  </si>
  <si>
    <t>Požaduje sa, aby prvý klipovač bol automaticky dodaný s prvou objednávkou.</t>
  </si>
  <si>
    <t>15.3</t>
  </si>
  <si>
    <t>Požaduje sa, aby každý ďalší klipovač automaticky dodaný s objednávkou, ktorá presiahne milník objednaných klipov danej položky. Za milník sa považuje hodnota objednaných klipov 1800 ks, 3600 ks, 5400 ks, ...</t>
  </si>
  <si>
    <t>Titánový atraumatický klip, Typ 1</t>
  </si>
  <si>
    <t>Titánový atraumatický klip, Typ 2</t>
  </si>
  <si>
    <t>Titánový atraumatický klip, Typ 3</t>
  </si>
  <si>
    <t>Klipovač</t>
  </si>
  <si>
    <t>Položka č. 2 - Titánový atraumatický klip, Typ 2</t>
  </si>
  <si>
    <t>Položka č. 3 - Titánový atraumatický klip, Typ 3</t>
  </si>
  <si>
    <t>Položka č. 4 - Klipovač</t>
  </si>
  <si>
    <t>Predpokladané množstvo
na zmluvné obdobie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</si>
</sst>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5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9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7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13" fillId="0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0" applyFont="1" applyAlignment="1" applyProtection="1">
      <alignment vertical="center" wrapText="1"/>
      <protection locked="0"/>
    </xf>
    <xf numFmtId="49" fontId="12" fillId="0" borderId="48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24" xfId="0" applyNumberFormat="1" applyFont="1" applyBorder="1" applyAlignment="1" applyProtection="1">
      <alignment horizontal="left" vertical="center" wrapText="1"/>
      <protection locked="0"/>
    </xf>
    <xf numFmtId="49" fontId="12" fillId="0" borderId="49" xfId="0" applyNumberFormat="1" applyFont="1" applyBorder="1" applyAlignment="1" applyProtection="1">
      <alignment horizontal="center" vertical="center" wrapText="1"/>
      <protection locked="0"/>
    </xf>
    <xf numFmtId="49" fontId="12" fillId="0" borderId="50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28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165" fontId="12" fillId="0" borderId="0" xfId="0" applyNumberFormat="1" applyFont="1" applyBorder="1" applyAlignment="1" applyProtection="1">
      <alignment horizontal="right" vertical="center" wrapText="1"/>
      <protection locked="0"/>
    </xf>
    <xf numFmtId="9" fontId="12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2" fillId="0" borderId="0" xfId="0" applyFont="1" applyAlignment="1" applyProtection="1">
      <alignment vertical="top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2" borderId="47" xfId="0" applyFont="1" applyFill="1" applyBorder="1" applyAlignment="1" applyProtection="1">
      <alignment horizontal="center" vertical="center" wrapText="1"/>
      <protection locked="0"/>
    </xf>
    <xf numFmtId="0" fontId="12" fillId="2" borderId="54" xfId="0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5" fillId="4" borderId="53" xfId="0" applyNumberFormat="1" applyFont="1" applyFill="1" applyBorder="1" applyAlignment="1">
      <alignment horizontal="center" vertical="top" wrapText="1"/>
    </xf>
    <xf numFmtId="49" fontId="15" fillId="4" borderId="6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0" xfId="0" applyNumberFormat="1" applyFont="1" applyBorder="1" applyAlignment="1">
      <alignment horizontal="center" vertical="top" wrapText="1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46" xfId="0" applyFont="1" applyFill="1" applyBorder="1" applyAlignment="1" applyProtection="1">
      <alignment horizontal="center" vertical="center" wrapText="1"/>
      <protection locked="0"/>
    </xf>
    <xf numFmtId="166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66" fontId="2" fillId="3" borderId="17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166" fontId="12" fillId="0" borderId="55" xfId="0" applyNumberFormat="1" applyFont="1" applyBorder="1" applyAlignment="1" applyProtection="1">
      <alignment horizontal="right" vertical="center" wrapText="1"/>
      <protection locked="0"/>
    </xf>
    <xf numFmtId="9" fontId="12" fillId="0" borderId="5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vertical="center" wrapText="1"/>
    </xf>
    <xf numFmtId="166" fontId="12" fillId="0" borderId="51" xfId="0" applyNumberFormat="1" applyFont="1" applyBorder="1" applyAlignment="1" applyProtection="1">
      <alignment horizontal="right" vertical="center" wrapText="1"/>
      <protection locked="0"/>
    </xf>
    <xf numFmtId="0" fontId="12" fillId="2" borderId="64" xfId="0" applyFont="1" applyFill="1" applyBorder="1" applyAlignment="1" applyProtection="1">
      <alignment horizontal="center" vertical="center" wrapText="1"/>
      <protection locked="0"/>
    </xf>
    <xf numFmtId="166" fontId="12" fillId="0" borderId="50" xfId="0" applyNumberFormat="1" applyFont="1" applyBorder="1" applyAlignment="1" applyProtection="1">
      <alignment horizontal="right" vertical="center" wrapText="1"/>
      <protection locked="0"/>
    </xf>
    <xf numFmtId="0" fontId="12" fillId="0" borderId="68" xfId="0" applyFont="1" applyBorder="1" applyAlignment="1" applyProtection="1">
      <alignment horizontal="center" vertical="center" wrapText="1"/>
      <protection locked="0"/>
    </xf>
    <xf numFmtId="0" fontId="12" fillId="2" borderId="69" xfId="0" applyFont="1" applyFill="1" applyBorder="1" applyAlignment="1" applyProtection="1">
      <alignment horizontal="center" vertical="center" wrapText="1"/>
      <protection locked="0"/>
    </xf>
    <xf numFmtId="0" fontId="2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1" fillId="0" borderId="70" xfId="0" applyNumberFormat="1" applyFont="1" applyBorder="1" applyAlignment="1" applyProtection="1">
      <alignment vertical="center" wrapText="1"/>
      <protection locked="0"/>
    </xf>
    <xf numFmtId="166" fontId="1" fillId="0" borderId="71" xfId="0" applyNumberFormat="1" applyFont="1" applyFill="1" applyBorder="1" applyAlignment="1" applyProtection="1">
      <alignment vertical="center" wrapText="1"/>
      <protection locked="0"/>
    </xf>
    <xf numFmtId="166" fontId="1" fillId="0" borderId="72" xfId="0" applyNumberFormat="1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Fill="1" applyBorder="1" applyAlignment="1" applyProtection="1">
      <alignment vertical="center" wrapText="1"/>
      <protection locked="0"/>
    </xf>
    <xf numFmtId="49" fontId="12" fillId="0" borderId="73" xfId="0" applyNumberFormat="1" applyFont="1" applyBorder="1" applyAlignment="1" applyProtection="1">
      <alignment horizontal="center" vertical="center" wrapText="1"/>
      <protection locked="0"/>
    </xf>
    <xf numFmtId="49" fontId="12" fillId="0" borderId="60" xfId="0" applyNumberFormat="1" applyFont="1" applyBorder="1" applyAlignment="1" applyProtection="1">
      <alignment horizontal="left" vertical="center" wrapText="1"/>
      <protection locked="0"/>
    </xf>
    <xf numFmtId="49" fontId="12" fillId="0" borderId="74" xfId="0" applyNumberFormat="1" applyFont="1" applyBorder="1" applyAlignment="1" applyProtection="1">
      <alignment horizontal="left" vertical="center" wrapText="1"/>
      <protection locked="0"/>
    </xf>
    <xf numFmtId="49" fontId="12" fillId="0" borderId="75" xfId="0" applyNumberFormat="1" applyFont="1" applyBorder="1" applyAlignment="1" applyProtection="1">
      <alignment horizontal="center" vertical="center" wrapText="1"/>
      <protection locked="0"/>
    </xf>
    <xf numFmtId="49" fontId="12" fillId="0" borderId="76" xfId="0" applyNumberFormat="1" applyFont="1" applyBorder="1" applyAlignment="1" applyProtection="1">
      <alignment horizontal="center" vertical="center" wrapText="1"/>
      <protection locked="0"/>
    </xf>
    <xf numFmtId="49" fontId="12" fillId="0" borderId="77" xfId="0" applyNumberFormat="1" applyFont="1" applyBorder="1" applyAlignment="1" applyProtection="1">
      <alignment horizontal="center" vertical="center" wrapText="1"/>
      <protection locked="0"/>
    </xf>
    <xf numFmtId="49" fontId="12" fillId="0" borderId="78" xfId="0" applyNumberFormat="1" applyFont="1" applyBorder="1" applyAlignment="1" applyProtection="1">
      <alignment horizontal="center" vertical="center" wrapText="1"/>
      <protection locked="0"/>
    </xf>
    <xf numFmtId="49" fontId="12" fillId="0" borderId="60" xfId="0" applyNumberFormat="1" applyFont="1" applyBorder="1" applyAlignment="1" applyProtection="1">
      <alignment horizontal="center" vertical="center" wrapText="1"/>
      <protection locked="0"/>
    </xf>
    <xf numFmtId="166" fontId="12" fillId="0" borderId="77" xfId="0" applyNumberFormat="1" applyFont="1" applyBorder="1" applyAlignment="1" applyProtection="1">
      <alignment horizontal="right" vertical="center" wrapText="1"/>
      <protection locked="0"/>
    </xf>
    <xf numFmtId="9" fontId="12" fillId="0" borderId="79" xfId="0" applyNumberFormat="1" applyFont="1" applyBorder="1" applyAlignment="1" applyProtection="1">
      <alignment horizontal="center" vertical="center" wrapText="1"/>
      <protection locked="0"/>
    </xf>
    <xf numFmtId="166" fontId="12" fillId="0" borderId="76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2" fillId="0" borderId="0" xfId="0" applyFont="1"/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right" vertical="top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" fillId="0" borderId="84" xfId="0" applyNumberFormat="1" applyFont="1" applyBorder="1" applyAlignment="1" applyProtection="1">
      <alignment horizontal="center" vertical="center" wrapText="1"/>
      <protection locked="0"/>
    </xf>
    <xf numFmtId="3" fontId="6" fillId="0" borderId="0" xfId="0" applyNumberFormat="1" applyFont="1" applyBorder="1" applyAlignment="1" applyProtection="1">
      <alignment horizontal="center" vertical="top" wrapText="1"/>
      <protection locked="0"/>
    </xf>
    <xf numFmtId="3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2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49" fontId="15" fillId="4" borderId="56" xfId="0" applyNumberFormat="1" applyFont="1" applyFill="1" applyBorder="1" applyAlignment="1">
      <alignment horizontal="left" vertical="top" wrapText="1"/>
    </xf>
    <xf numFmtId="49" fontId="15" fillId="4" borderId="32" xfId="0" applyNumberFormat="1" applyFont="1" applyFill="1" applyBorder="1" applyAlignment="1">
      <alignment horizontal="left" vertical="top" wrapText="1"/>
    </xf>
    <xf numFmtId="49" fontId="15" fillId="4" borderId="57" xfId="0" applyNumberFormat="1" applyFont="1" applyFill="1" applyBorder="1" applyAlignment="1">
      <alignment horizontal="left" vertical="top" wrapText="1"/>
    </xf>
    <xf numFmtId="49" fontId="15" fillId="4" borderId="60" xfId="0" applyNumberFormat="1" applyFont="1" applyFill="1" applyBorder="1" applyAlignment="1">
      <alignment horizontal="left" vertical="top" wrapText="1"/>
    </xf>
    <xf numFmtId="49" fontId="9" fillId="2" borderId="82" xfId="0" applyNumberFormat="1" applyFont="1" applyFill="1" applyBorder="1" applyAlignment="1">
      <alignment horizontal="left" vertical="center"/>
    </xf>
    <xf numFmtId="49" fontId="9" fillId="2" borderId="83" xfId="0" applyNumberFormat="1" applyFont="1" applyFill="1" applyBorder="1" applyAlignment="1">
      <alignment horizontal="left" vertical="center"/>
    </xf>
    <xf numFmtId="49" fontId="9" fillId="2" borderId="59" xfId="0" applyNumberFormat="1" applyFont="1" applyFill="1" applyBorder="1" applyAlignment="1">
      <alignment horizontal="left" vertical="center"/>
    </xf>
    <xf numFmtId="0" fontId="15" fillId="4" borderId="58" xfId="0" applyFont="1" applyFill="1" applyBorder="1" applyAlignment="1">
      <alignment horizontal="center" vertical="top" wrapText="1"/>
    </xf>
    <xf numFmtId="0" fontId="15" fillId="4" borderId="59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14" fontId="1" fillId="0" borderId="0" xfId="0" applyNumberFormat="1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3" fontId="9" fillId="2" borderId="6" xfId="0" applyNumberFormat="1" applyFont="1" applyFill="1" applyBorder="1" applyAlignment="1" applyProtection="1">
      <alignment horizontal="center" vertical="top" wrapText="1"/>
      <protection locked="0"/>
    </xf>
    <xf numFmtId="3" fontId="9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3" fontId="12" fillId="0" borderId="65" xfId="0" applyNumberFormat="1" applyFont="1" applyBorder="1" applyAlignment="1" applyProtection="1">
      <alignment horizontal="center" vertical="center" wrapText="1"/>
      <protection locked="0"/>
    </xf>
    <xf numFmtId="3" fontId="12" fillId="0" borderId="66" xfId="0" applyNumberFormat="1" applyFont="1" applyBorder="1" applyAlignment="1" applyProtection="1">
      <alignment horizontal="center" vertical="center" wrapText="1"/>
      <protection locked="0"/>
    </xf>
    <xf numFmtId="3" fontId="12" fillId="0" borderId="67" xfId="0" applyNumberFormat="1" applyFont="1" applyBorder="1" applyAlignment="1" applyProtection="1">
      <alignment horizontal="center" vertical="center" wrapText="1"/>
      <protection locked="0"/>
    </xf>
    <xf numFmtId="49" fontId="9" fillId="0" borderId="0" xfId="2" applyNumberFormat="1" applyFont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center" vertical="top" wrapText="1"/>
      <protection locked="0"/>
    </xf>
    <xf numFmtId="0" fontId="15" fillId="0" borderId="40" xfId="0" applyFont="1" applyBorder="1" applyAlignment="1" applyProtection="1">
      <alignment horizontal="center" vertical="top" wrapText="1"/>
      <protection locked="0"/>
    </xf>
    <xf numFmtId="0" fontId="15" fillId="0" borderId="32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33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34" xfId="0" applyFont="1" applyBorder="1" applyAlignment="1" applyProtection="1">
      <alignment horizontal="center" vertical="top" wrapText="1"/>
      <protection locked="0"/>
    </xf>
    <xf numFmtId="0" fontId="15" fillId="0" borderId="41" xfId="0" applyFont="1" applyBorder="1" applyAlignment="1" applyProtection="1">
      <alignment horizontal="center" vertical="top" wrapText="1"/>
      <protection locked="0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42" xfId="0" applyFont="1" applyBorder="1" applyAlignment="1" applyProtection="1">
      <alignment horizontal="center" vertical="top" wrapText="1"/>
      <protection locked="0"/>
    </xf>
    <xf numFmtId="0" fontId="15" fillId="0" borderId="36" xfId="0" applyFont="1" applyBorder="1" applyAlignment="1" applyProtection="1">
      <alignment horizontal="center" vertical="top" wrapText="1"/>
      <protection locked="0"/>
    </xf>
    <xf numFmtId="0" fontId="15" fillId="0" borderId="43" xfId="0" applyFont="1" applyBorder="1" applyAlignment="1" applyProtection="1">
      <alignment horizontal="center" vertical="top" wrapText="1"/>
      <protection locked="0"/>
    </xf>
    <xf numFmtId="0" fontId="14" fillId="0" borderId="37" xfId="0" applyFont="1" applyBorder="1" applyAlignment="1" applyProtection="1">
      <alignment horizontal="center" vertical="top" wrapText="1"/>
      <protection locked="0"/>
    </xf>
    <xf numFmtId="0" fontId="14" fillId="0" borderId="44" xfId="0" applyFont="1" applyBorder="1" applyAlignment="1" applyProtection="1">
      <alignment horizontal="center" vertical="top" wrapText="1"/>
      <protection locked="0"/>
    </xf>
    <xf numFmtId="0" fontId="15" fillId="0" borderId="32" xfId="0" applyFont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3" fontId="15" fillId="0" borderId="38" xfId="0" applyNumberFormat="1" applyFont="1" applyBorder="1" applyAlignment="1" applyProtection="1">
      <alignment horizontal="center" vertical="top" wrapText="1"/>
      <protection locked="0"/>
    </xf>
    <xf numFmtId="3" fontId="15" fillId="0" borderId="39" xfId="0" applyNumberFormat="1" applyFont="1" applyBorder="1" applyAlignment="1" applyProtection="1">
      <alignment horizontal="center" vertical="top" wrapText="1"/>
      <protection locked="0"/>
    </xf>
    <xf numFmtId="0" fontId="15" fillId="0" borderId="62" xfId="0" applyFont="1" applyBorder="1" applyAlignment="1" applyProtection="1">
      <alignment horizontal="center" vertical="top" wrapText="1"/>
      <protection locked="0"/>
    </xf>
    <xf numFmtId="0" fontId="15" fillId="0" borderId="63" xfId="0" applyFont="1" applyBorder="1" applyAlignment="1" applyProtection="1">
      <alignment horizontal="center" vertical="top" wrapText="1"/>
      <protection locked="0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15" fillId="0" borderId="20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NumberFormat="1" applyFont="1" applyBorder="1" applyAlignment="1">
      <alignment horizontal="left" vertical="top" wrapText="1"/>
    </xf>
    <xf numFmtId="0" fontId="17" fillId="0" borderId="0" xfId="2" applyFont="1" applyBorder="1" applyAlignment="1">
      <alignment horizontal="left" vertical="center" wrapText="1"/>
    </xf>
    <xf numFmtId="0" fontId="15" fillId="0" borderId="0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49" fontId="1" fillId="0" borderId="8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18" xfId="0" applyNumberFormat="1" applyFont="1" applyFill="1" applyBorder="1" applyAlignment="1">
      <alignment horizontal="left" vertical="center" wrapText="1"/>
    </xf>
    <xf numFmtId="49" fontId="1" fillId="0" borderId="80" xfId="0" applyNumberFormat="1" applyFont="1" applyBorder="1" applyAlignment="1">
      <alignment horizontal="center" vertical="center"/>
    </xf>
    <xf numFmtId="49" fontId="1" fillId="0" borderId="85" xfId="0" applyNumberFormat="1" applyFont="1" applyFill="1" applyBorder="1" applyAlignment="1">
      <alignment horizontal="center" vertical="center"/>
    </xf>
    <xf numFmtId="49" fontId="1" fillId="0" borderId="80" xfId="0" applyNumberFormat="1" applyFont="1" applyFill="1" applyBorder="1" applyAlignment="1">
      <alignment horizontal="right" vertical="center"/>
    </xf>
    <xf numFmtId="49" fontId="1" fillId="0" borderId="81" xfId="0" applyNumberFormat="1" applyFont="1" applyFill="1" applyBorder="1" applyAlignment="1">
      <alignment horizontal="right" vertical="center"/>
    </xf>
    <xf numFmtId="49" fontId="6" fillId="0" borderId="86" xfId="0" applyNumberFormat="1" applyFont="1" applyFill="1" applyBorder="1" applyAlignment="1">
      <alignment horizontal="left" vertical="center" wrapText="1"/>
    </xf>
    <xf numFmtId="49" fontId="6" fillId="0" borderId="87" xfId="0" applyNumberFormat="1" applyFont="1" applyFill="1" applyBorder="1" applyAlignment="1">
      <alignment horizontal="left" vertical="center" wrapText="1"/>
    </xf>
    <xf numFmtId="0" fontId="1" fillId="0" borderId="88" xfId="0" applyNumberFormat="1" applyFont="1" applyBorder="1" applyAlignment="1" applyProtection="1">
      <alignment horizontal="center" vertical="center" wrapText="1"/>
      <protection locked="0"/>
    </xf>
    <xf numFmtId="0" fontId="1" fillId="0" borderId="90" xfId="0" applyNumberFormat="1" applyFont="1" applyBorder="1" applyAlignment="1">
      <alignment horizontal="center" vertical="center" wrapText="1"/>
    </xf>
    <xf numFmtId="0" fontId="1" fillId="0" borderId="89" xfId="0" applyNumberFormat="1" applyFont="1" applyBorder="1" applyAlignment="1">
      <alignment horizontal="center" vertical="center" wrapText="1"/>
    </xf>
  </cellXfs>
  <cellStyles count="4">
    <cellStyle name="Hypertextové prepojenie" xfId="1" builtinId="8"/>
    <cellStyle name="Normálna 2" xfId="3"/>
    <cellStyle name="Normálne" xfId="0" builtinId="0"/>
    <cellStyle name="normálne 2 2" xfId="2"/>
  </cellStyles>
  <dxfs count="4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60" t="s">
        <v>11</v>
      </c>
      <c r="B1" s="160"/>
    </row>
    <row r="2" spans="1:10" x14ac:dyDescent="0.25">
      <c r="A2" s="161" t="s">
        <v>74</v>
      </c>
      <c r="B2" s="161"/>
      <c r="C2" s="161"/>
      <c r="D2" s="161"/>
    </row>
    <row r="3" spans="1:10" ht="24.95" customHeight="1" x14ac:dyDescent="0.25">
      <c r="A3" s="154"/>
      <c r="B3" s="154"/>
      <c r="C3" s="154"/>
    </row>
    <row r="4" spans="1:10" ht="36" customHeight="1" x14ac:dyDescent="0.3">
      <c r="A4" s="155" t="s">
        <v>34</v>
      </c>
      <c r="B4" s="156"/>
      <c r="C4" s="156"/>
      <c r="D4" s="156"/>
      <c r="E4" s="2"/>
      <c r="F4" s="2"/>
      <c r="G4" s="2"/>
      <c r="H4" s="2"/>
      <c r="I4" s="2"/>
      <c r="J4" s="2"/>
    </row>
    <row r="6" spans="1:10" x14ac:dyDescent="0.25">
      <c r="A6" s="147" t="s">
        <v>0</v>
      </c>
      <c r="B6" s="147"/>
      <c r="C6" s="157"/>
      <c r="D6" s="157"/>
      <c r="F6" s="16"/>
    </row>
    <row r="7" spans="1:10" x14ac:dyDescent="0.25">
      <c r="A7" s="147" t="s">
        <v>1</v>
      </c>
      <c r="B7" s="147"/>
      <c r="C7" s="152"/>
      <c r="D7" s="152"/>
    </row>
    <row r="8" spans="1:10" x14ac:dyDescent="0.25">
      <c r="A8" s="147" t="s">
        <v>2</v>
      </c>
      <c r="B8" s="147"/>
      <c r="C8" s="152"/>
      <c r="D8" s="152"/>
    </row>
    <row r="9" spans="1:10" x14ac:dyDescent="0.25">
      <c r="A9" s="147" t="s">
        <v>3</v>
      </c>
      <c r="B9" s="147"/>
      <c r="C9" s="152"/>
      <c r="D9" s="152"/>
    </row>
    <row r="10" spans="1:10" x14ac:dyDescent="0.25">
      <c r="A10" s="3"/>
      <c r="B10" s="3"/>
      <c r="C10" s="3"/>
    </row>
    <row r="11" spans="1:10" x14ac:dyDescent="0.25">
      <c r="A11" s="159" t="s">
        <v>47</v>
      </c>
      <c r="B11" s="159"/>
      <c r="C11" s="159"/>
      <c r="D11" s="5"/>
      <c r="E11" s="5"/>
      <c r="F11" s="5"/>
      <c r="G11" s="5"/>
      <c r="H11" s="5"/>
      <c r="I11" s="5"/>
      <c r="J11" s="5"/>
    </row>
    <row r="12" spans="1:10" x14ac:dyDescent="0.25">
      <c r="A12" s="147" t="s">
        <v>4</v>
      </c>
      <c r="B12" s="147"/>
      <c r="C12" s="150"/>
      <c r="D12" s="150"/>
    </row>
    <row r="13" spans="1:10" x14ac:dyDescent="0.25">
      <c r="A13" s="147" t="s">
        <v>18</v>
      </c>
      <c r="B13" s="147"/>
      <c r="C13" s="149"/>
      <c r="D13" s="149"/>
    </row>
    <row r="14" spans="1:10" x14ac:dyDescent="0.25">
      <c r="A14" s="147" t="s">
        <v>5</v>
      </c>
      <c r="B14" s="147"/>
      <c r="C14" s="149"/>
      <c r="D14" s="149"/>
    </row>
    <row r="15" spans="1:10" x14ac:dyDescent="0.25">
      <c r="A15" s="147" t="s">
        <v>6</v>
      </c>
      <c r="B15" s="147"/>
      <c r="C15" s="148"/>
      <c r="D15" s="149"/>
    </row>
    <row r="17" spans="1:10" ht="14.25" customHeight="1" x14ac:dyDescent="0.25">
      <c r="A17" s="159" t="s">
        <v>48</v>
      </c>
      <c r="B17" s="159"/>
      <c r="C17" s="159"/>
      <c r="D17" s="5"/>
      <c r="E17" s="5"/>
      <c r="F17" s="5"/>
      <c r="G17" s="5"/>
      <c r="H17" s="5"/>
      <c r="I17" s="5"/>
      <c r="J17" s="5"/>
    </row>
    <row r="18" spans="1:10" x14ac:dyDescent="0.25">
      <c r="A18" s="147" t="s">
        <v>4</v>
      </c>
      <c r="B18" s="147"/>
      <c r="C18" s="150"/>
      <c r="D18" s="150"/>
    </row>
    <row r="19" spans="1:10" x14ac:dyDescent="0.25">
      <c r="A19" s="147" t="s">
        <v>18</v>
      </c>
      <c r="B19" s="147"/>
      <c r="C19" s="149"/>
      <c r="D19" s="149"/>
    </row>
    <row r="20" spans="1:10" x14ac:dyDescent="0.25">
      <c r="A20" s="147" t="s">
        <v>5</v>
      </c>
      <c r="B20" s="147"/>
      <c r="C20" s="149"/>
      <c r="D20" s="149"/>
    </row>
    <row r="21" spans="1:10" x14ac:dyDescent="0.25">
      <c r="A21" s="147" t="s">
        <v>6</v>
      </c>
      <c r="B21" s="147"/>
      <c r="C21" s="148"/>
      <c r="D21" s="149"/>
    </row>
    <row r="22" spans="1:10" x14ac:dyDescent="0.25">
      <c r="A22" s="3"/>
      <c r="B22" s="3"/>
      <c r="C22" s="3"/>
    </row>
    <row r="23" spans="1:10" ht="24.95" customHeight="1" x14ac:dyDescent="0.25">
      <c r="A23" s="154"/>
      <c r="B23" s="154"/>
      <c r="C23" s="154"/>
    </row>
    <row r="24" spans="1:10" x14ac:dyDescent="0.25">
      <c r="A24" s="1" t="s">
        <v>7</v>
      </c>
      <c r="B24" s="152"/>
      <c r="C24" s="152"/>
    </row>
    <row r="25" spans="1:10" x14ac:dyDescent="0.25">
      <c r="A25" s="4" t="s">
        <v>9</v>
      </c>
      <c r="B25" s="153"/>
      <c r="C25" s="153"/>
    </row>
    <row r="28" spans="1:10" x14ac:dyDescent="0.25">
      <c r="C28" s="93" t="s">
        <v>63</v>
      </c>
      <c r="D28" s="3"/>
    </row>
    <row r="29" spans="1:10" x14ac:dyDescent="0.25">
      <c r="C29" s="93" t="s">
        <v>64</v>
      </c>
      <c r="D29" s="97"/>
    </row>
    <row r="30" spans="1:10" ht="28.5" customHeight="1" x14ac:dyDescent="0.25">
      <c r="D30" s="96"/>
    </row>
    <row r="32" spans="1:10" s="9" customFormat="1" ht="11.25" x14ac:dyDescent="0.2">
      <c r="A32" s="158" t="s">
        <v>10</v>
      </c>
      <c r="B32" s="158"/>
    </row>
    <row r="33" spans="1:5" s="10" customFormat="1" ht="15" customHeight="1" x14ac:dyDescent="0.2">
      <c r="A33" s="13"/>
      <c r="B33" s="151" t="s">
        <v>12</v>
      </c>
      <c r="C33" s="151"/>
      <c r="D33" s="11"/>
      <c r="E33" s="12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48" priority="18">
      <formula>LEN(TRIM(C6))=0</formula>
    </cfRule>
  </conditionalFormatting>
  <conditionalFormatting sqref="C7:D9">
    <cfRule type="containsBlanks" dxfId="47" priority="15">
      <formula>LEN(TRIM(C7))=0</formula>
    </cfRule>
  </conditionalFormatting>
  <conditionalFormatting sqref="C12:D12 C14:D15">
    <cfRule type="containsBlanks" dxfId="46" priority="14">
      <formula>LEN(TRIM(C12))=0</formula>
    </cfRule>
  </conditionalFormatting>
  <conditionalFormatting sqref="A33:B33">
    <cfRule type="containsBlanks" dxfId="45" priority="13">
      <formula>LEN(TRIM(A33))=0</formula>
    </cfRule>
  </conditionalFormatting>
  <conditionalFormatting sqref="B24:C25">
    <cfRule type="containsBlanks" dxfId="44" priority="6">
      <formula>LEN(TRIM(B24))=0</formula>
    </cfRule>
  </conditionalFormatting>
  <conditionalFormatting sqref="C13:D13">
    <cfRule type="containsBlanks" dxfId="43" priority="5">
      <formula>LEN(TRIM(C13))=0</formula>
    </cfRule>
  </conditionalFormatting>
  <conditionalFormatting sqref="C18:D18 C20:D21">
    <cfRule type="containsBlanks" dxfId="42" priority="4">
      <formula>LEN(TRIM(C18))=0</formula>
    </cfRule>
  </conditionalFormatting>
  <conditionalFormatting sqref="C19:D19">
    <cfRule type="containsBlanks" dxfId="41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74"/>
  <sheetViews>
    <sheetView showGridLines="0" zoomScaleNormal="100" workbookViewId="0">
      <selection sqref="A1:D1"/>
    </sheetView>
  </sheetViews>
  <sheetFormatPr defaultRowHeight="15" x14ac:dyDescent="0.25"/>
  <cols>
    <col min="1" max="1" width="6" style="3" bestFit="1" customWidth="1"/>
    <col min="2" max="3" width="3.42578125" style="3" customWidth="1"/>
    <col min="4" max="4" width="59.85546875" style="3" customWidth="1"/>
    <col min="5" max="5" width="26.5703125" style="3" customWidth="1"/>
    <col min="6" max="6" width="12.7109375" style="3" customWidth="1"/>
    <col min="7" max="7" width="17.28515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47" t="s">
        <v>11</v>
      </c>
      <c r="B1" s="147"/>
      <c r="C1" s="147"/>
      <c r="D1" s="147"/>
      <c r="E1" s="44"/>
    </row>
    <row r="2" spans="1:13" ht="15" customHeight="1" x14ac:dyDescent="0.25">
      <c r="A2" s="168" t="str">
        <f>'Príloha č. 1'!A2:C2</f>
        <v>Titánové atraumatické klipy</v>
      </c>
      <c r="B2" s="168"/>
      <c r="C2" s="168"/>
      <c r="D2" s="168"/>
      <c r="E2" s="168"/>
      <c r="F2" s="168"/>
      <c r="G2" s="168"/>
    </row>
    <row r="3" spans="1:13" ht="9.9499999999999993" customHeight="1" x14ac:dyDescent="0.25">
      <c r="A3" s="166"/>
      <c r="B3" s="166"/>
      <c r="C3" s="166"/>
      <c r="D3" s="166"/>
      <c r="E3" s="166"/>
      <c r="F3" s="166"/>
    </row>
    <row r="4" spans="1:13" ht="18.75" customHeight="1" x14ac:dyDescent="0.3">
      <c r="A4" s="155" t="s">
        <v>19</v>
      </c>
      <c r="B4" s="155"/>
      <c r="C4" s="155"/>
      <c r="D4" s="155"/>
      <c r="E4" s="155"/>
      <c r="F4" s="155"/>
      <c r="G4" s="155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122.25" customHeight="1" x14ac:dyDescent="0.25">
      <c r="A6" s="169" t="s">
        <v>65</v>
      </c>
      <c r="B6" s="170"/>
      <c r="C6" s="170"/>
      <c r="D6" s="170"/>
      <c r="E6" s="170"/>
      <c r="F6" s="176" t="s">
        <v>68</v>
      </c>
      <c r="G6" s="177"/>
    </row>
    <row r="7" spans="1:13" s="7" customFormat="1" ht="53.25" customHeight="1" thickBot="1" x14ac:dyDescent="0.3">
      <c r="A7" s="171"/>
      <c r="B7" s="172"/>
      <c r="C7" s="172"/>
      <c r="D7" s="172"/>
      <c r="E7" s="172"/>
      <c r="F7" s="94" t="s">
        <v>66</v>
      </c>
      <c r="G7" s="95" t="s">
        <v>67</v>
      </c>
    </row>
    <row r="8" spans="1:13" s="6" customFormat="1" ht="27.75" customHeight="1" x14ac:dyDescent="0.25">
      <c r="A8" s="173" t="s">
        <v>75</v>
      </c>
      <c r="B8" s="174"/>
      <c r="C8" s="174"/>
      <c r="D8" s="174"/>
      <c r="E8" s="174"/>
      <c r="F8" s="174"/>
      <c r="G8" s="175"/>
    </row>
    <row r="9" spans="1:13" s="6" customFormat="1" ht="27.75" customHeight="1" x14ac:dyDescent="0.25">
      <c r="A9" s="242" t="s">
        <v>13</v>
      </c>
      <c r="B9" s="243" t="s">
        <v>76</v>
      </c>
      <c r="C9" s="244"/>
      <c r="D9" s="244"/>
      <c r="E9" s="244"/>
      <c r="F9" s="252"/>
      <c r="G9" s="144"/>
    </row>
    <row r="10" spans="1:13" s="6" customFormat="1" ht="27.75" customHeight="1" x14ac:dyDescent="0.25">
      <c r="A10" s="242" t="s">
        <v>14</v>
      </c>
      <c r="B10" s="243" t="s">
        <v>77</v>
      </c>
      <c r="C10" s="244"/>
      <c r="D10" s="244"/>
      <c r="E10" s="244"/>
      <c r="F10" s="252"/>
      <c r="G10" s="144"/>
    </row>
    <row r="11" spans="1:13" s="6" customFormat="1" ht="30" customHeight="1" x14ac:dyDescent="0.25">
      <c r="A11" s="242" t="s">
        <v>15</v>
      </c>
      <c r="B11" s="243" t="s">
        <v>78</v>
      </c>
      <c r="C11" s="244"/>
      <c r="D11" s="244"/>
      <c r="E11" s="244"/>
      <c r="F11" s="252"/>
      <c r="G11" s="144"/>
    </row>
    <row r="12" spans="1:13" s="6" customFormat="1" ht="30" customHeight="1" x14ac:dyDescent="0.25">
      <c r="A12" s="242" t="s">
        <v>16</v>
      </c>
      <c r="B12" s="243" t="s">
        <v>79</v>
      </c>
      <c r="C12" s="244"/>
      <c r="D12" s="244"/>
      <c r="E12" s="244"/>
      <c r="F12" s="252"/>
      <c r="G12" s="144"/>
    </row>
    <row r="13" spans="1:13" s="6" customFormat="1" ht="30" customHeight="1" x14ac:dyDescent="0.25">
      <c r="A13" s="242" t="s">
        <v>23</v>
      </c>
      <c r="B13" s="243" t="s">
        <v>80</v>
      </c>
      <c r="C13" s="244"/>
      <c r="D13" s="244"/>
      <c r="E13" s="244"/>
      <c r="F13" s="252"/>
      <c r="G13" s="144"/>
    </row>
    <row r="14" spans="1:13" s="6" customFormat="1" ht="48" customHeight="1" x14ac:dyDescent="0.25">
      <c r="A14" s="242" t="s">
        <v>24</v>
      </c>
      <c r="B14" s="243" t="s">
        <v>81</v>
      </c>
      <c r="C14" s="244"/>
      <c r="D14" s="244"/>
      <c r="E14" s="244"/>
      <c r="F14" s="252"/>
      <c r="G14" s="144"/>
    </row>
    <row r="15" spans="1:13" s="6" customFormat="1" ht="30" customHeight="1" x14ac:dyDescent="0.25">
      <c r="A15" s="242" t="s">
        <v>25</v>
      </c>
      <c r="B15" s="243" t="s">
        <v>82</v>
      </c>
      <c r="C15" s="244"/>
      <c r="D15" s="244"/>
      <c r="E15" s="244"/>
      <c r="F15" s="252"/>
      <c r="G15" s="144"/>
    </row>
    <row r="16" spans="1:13" s="6" customFormat="1" ht="30" customHeight="1" x14ac:dyDescent="0.25">
      <c r="A16" s="242" t="s">
        <v>26</v>
      </c>
      <c r="B16" s="243" t="s">
        <v>83</v>
      </c>
      <c r="C16" s="244"/>
      <c r="D16" s="244"/>
      <c r="E16" s="244"/>
      <c r="F16" s="252"/>
      <c r="G16" s="144"/>
    </row>
    <row r="17" spans="1:7" s="6" customFormat="1" ht="30" customHeight="1" x14ac:dyDescent="0.25">
      <c r="A17" s="242" t="s">
        <v>27</v>
      </c>
      <c r="B17" s="243" t="s">
        <v>84</v>
      </c>
      <c r="C17" s="244"/>
      <c r="D17" s="244"/>
      <c r="E17" s="244"/>
      <c r="F17" s="252"/>
      <c r="G17" s="144"/>
    </row>
    <row r="18" spans="1:7" s="6" customFormat="1" ht="30" customHeight="1" x14ac:dyDescent="0.25">
      <c r="A18" s="242" t="s">
        <v>39</v>
      </c>
      <c r="B18" s="243" t="s">
        <v>85</v>
      </c>
      <c r="C18" s="244"/>
      <c r="D18" s="244"/>
      <c r="E18" s="244"/>
      <c r="F18" s="252"/>
      <c r="G18" s="144"/>
    </row>
    <row r="19" spans="1:7" s="6" customFormat="1" ht="27.75" customHeight="1" x14ac:dyDescent="0.25">
      <c r="A19" s="242" t="s">
        <v>40</v>
      </c>
      <c r="B19" s="243" t="s">
        <v>86</v>
      </c>
      <c r="C19" s="244"/>
      <c r="D19" s="244"/>
      <c r="E19" s="244"/>
      <c r="F19" s="252"/>
      <c r="G19" s="144"/>
    </row>
    <row r="20" spans="1:7" s="6" customFormat="1" ht="27.75" customHeight="1" x14ac:dyDescent="0.25">
      <c r="A20" s="242" t="s">
        <v>41</v>
      </c>
      <c r="B20" s="243" t="s">
        <v>87</v>
      </c>
      <c r="C20" s="244"/>
      <c r="D20" s="244"/>
      <c r="E20" s="244"/>
      <c r="F20" s="252"/>
      <c r="G20" s="144"/>
    </row>
    <row r="21" spans="1:7" s="6" customFormat="1" ht="30" customHeight="1" x14ac:dyDescent="0.25">
      <c r="A21" s="242" t="s">
        <v>42</v>
      </c>
      <c r="B21" s="243" t="s">
        <v>88</v>
      </c>
      <c r="C21" s="244"/>
      <c r="D21" s="244"/>
      <c r="E21" s="244"/>
      <c r="F21" s="252"/>
      <c r="G21" s="144"/>
    </row>
    <row r="22" spans="1:7" s="6" customFormat="1" ht="27.75" customHeight="1" thickBot="1" x14ac:dyDescent="0.3">
      <c r="A22" s="242" t="s">
        <v>43</v>
      </c>
      <c r="B22" s="243" t="s">
        <v>89</v>
      </c>
      <c r="C22" s="244"/>
      <c r="D22" s="244"/>
      <c r="E22" s="244"/>
      <c r="F22" s="252"/>
      <c r="G22" s="144"/>
    </row>
    <row r="23" spans="1:7" s="6" customFormat="1" ht="27.75" customHeight="1" x14ac:dyDescent="0.25">
      <c r="A23" s="173" t="s">
        <v>90</v>
      </c>
      <c r="B23" s="174"/>
      <c r="C23" s="174"/>
      <c r="D23" s="174"/>
      <c r="E23" s="174"/>
      <c r="F23" s="174"/>
      <c r="G23" s="175"/>
    </row>
    <row r="24" spans="1:7" s="6" customFormat="1" ht="30" customHeight="1" x14ac:dyDescent="0.25">
      <c r="A24" s="242" t="s">
        <v>13</v>
      </c>
      <c r="B24" s="243" t="s">
        <v>91</v>
      </c>
      <c r="C24" s="244"/>
      <c r="D24" s="244"/>
      <c r="E24" s="244"/>
      <c r="F24" s="252"/>
      <c r="G24" s="144"/>
    </row>
    <row r="25" spans="1:7" s="6" customFormat="1" ht="30" customHeight="1" x14ac:dyDescent="0.25">
      <c r="A25" s="242" t="s">
        <v>14</v>
      </c>
      <c r="B25" s="243" t="s">
        <v>92</v>
      </c>
      <c r="C25" s="244"/>
      <c r="D25" s="244"/>
      <c r="E25" s="244"/>
      <c r="F25" s="252"/>
      <c r="G25" s="144"/>
    </row>
    <row r="26" spans="1:7" s="6" customFormat="1" ht="30" customHeight="1" x14ac:dyDescent="0.25">
      <c r="A26" s="242" t="s">
        <v>15</v>
      </c>
      <c r="B26" s="243" t="s">
        <v>93</v>
      </c>
      <c r="C26" s="244"/>
      <c r="D26" s="244"/>
      <c r="E26" s="244"/>
      <c r="F26" s="252"/>
      <c r="G26" s="144"/>
    </row>
    <row r="27" spans="1:7" s="6" customFormat="1" ht="30" customHeight="1" x14ac:dyDescent="0.25">
      <c r="A27" s="242" t="s">
        <v>16</v>
      </c>
      <c r="B27" s="243" t="s">
        <v>79</v>
      </c>
      <c r="C27" s="244"/>
      <c r="D27" s="244"/>
      <c r="E27" s="244"/>
      <c r="F27" s="252"/>
      <c r="G27" s="144"/>
    </row>
    <row r="28" spans="1:7" s="6" customFormat="1" ht="30" customHeight="1" x14ac:dyDescent="0.25">
      <c r="A28" s="242" t="s">
        <v>23</v>
      </c>
      <c r="B28" s="243" t="s">
        <v>80</v>
      </c>
      <c r="C28" s="244"/>
      <c r="D28" s="244"/>
      <c r="E28" s="244"/>
      <c r="F28" s="252"/>
      <c r="G28" s="144"/>
    </row>
    <row r="29" spans="1:7" s="6" customFormat="1" ht="44.25" customHeight="1" x14ac:dyDescent="0.25">
      <c r="A29" s="242" t="s">
        <v>24</v>
      </c>
      <c r="B29" s="243" t="s">
        <v>81</v>
      </c>
      <c r="C29" s="244"/>
      <c r="D29" s="244"/>
      <c r="E29" s="244"/>
      <c r="F29" s="252"/>
      <c r="G29" s="144"/>
    </row>
    <row r="30" spans="1:7" s="6" customFormat="1" ht="30" customHeight="1" x14ac:dyDescent="0.25">
      <c r="A30" s="242" t="s">
        <v>25</v>
      </c>
      <c r="B30" s="243" t="s">
        <v>82</v>
      </c>
      <c r="C30" s="244"/>
      <c r="D30" s="244"/>
      <c r="E30" s="244"/>
      <c r="F30" s="252"/>
      <c r="G30" s="144"/>
    </row>
    <row r="31" spans="1:7" s="6" customFormat="1" ht="30" customHeight="1" x14ac:dyDescent="0.25">
      <c r="A31" s="242" t="s">
        <v>26</v>
      </c>
      <c r="B31" s="243" t="s">
        <v>83</v>
      </c>
      <c r="C31" s="244"/>
      <c r="D31" s="244"/>
      <c r="E31" s="244"/>
      <c r="F31" s="252"/>
      <c r="G31" s="144"/>
    </row>
    <row r="32" spans="1:7" s="6" customFormat="1" ht="30" customHeight="1" x14ac:dyDescent="0.25">
      <c r="A32" s="242" t="s">
        <v>27</v>
      </c>
      <c r="B32" s="243" t="s">
        <v>84</v>
      </c>
      <c r="C32" s="244"/>
      <c r="D32" s="244"/>
      <c r="E32" s="244"/>
      <c r="F32" s="252"/>
      <c r="G32" s="144"/>
    </row>
    <row r="33" spans="1:7" s="6" customFormat="1" ht="30" customHeight="1" x14ac:dyDescent="0.25">
      <c r="A33" s="242" t="s">
        <v>39</v>
      </c>
      <c r="B33" s="243" t="s">
        <v>85</v>
      </c>
      <c r="C33" s="244"/>
      <c r="D33" s="244"/>
      <c r="E33" s="244"/>
      <c r="F33" s="252"/>
      <c r="G33" s="144"/>
    </row>
    <row r="34" spans="1:7" s="6" customFormat="1" ht="27.75" customHeight="1" x14ac:dyDescent="0.25">
      <c r="A34" s="242" t="s">
        <v>40</v>
      </c>
      <c r="B34" s="243" t="s">
        <v>86</v>
      </c>
      <c r="C34" s="244"/>
      <c r="D34" s="244"/>
      <c r="E34" s="244"/>
      <c r="F34" s="252"/>
      <c r="G34" s="144"/>
    </row>
    <row r="35" spans="1:7" s="6" customFormat="1" ht="30" customHeight="1" x14ac:dyDescent="0.25">
      <c r="A35" s="242" t="s">
        <v>41</v>
      </c>
      <c r="B35" s="243" t="s">
        <v>87</v>
      </c>
      <c r="C35" s="244"/>
      <c r="D35" s="244"/>
      <c r="E35" s="244"/>
      <c r="F35" s="252"/>
      <c r="G35" s="144"/>
    </row>
    <row r="36" spans="1:7" s="6" customFormat="1" ht="30" customHeight="1" x14ac:dyDescent="0.25">
      <c r="A36" s="242" t="s">
        <v>42</v>
      </c>
      <c r="B36" s="243" t="s">
        <v>88</v>
      </c>
      <c r="C36" s="244"/>
      <c r="D36" s="244"/>
      <c r="E36" s="244"/>
      <c r="F36" s="252"/>
      <c r="G36" s="144"/>
    </row>
    <row r="37" spans="1:7" s="6" customFormat="1" ht="30" customHeight="1" thickBot="1" x14ac:dyDescent="0.3">
      <c r="A37" s="245" t="s">
        <v>43</v>
      </c>
      <c r="B37" s="243" t="s">
        <v>89</v>
      </c>
      <c r="C37" s="244"/>
      <c r="D37" s="244"/>
      <c r="E37" s="244"/>
      <c r="F37" s="252"/>
      <c r="G37" s="144"/>
    </row>
    <row r="38" spans="1:7" s="6" customFormat="1" ht="27.75" customHeight="1" x14ac:dyDescent="0.25">
      <c r="A38" s="173" t="s">
        <v>94</v>
      </c>
      <c r="B38" s="174"/>
      <c r="C38" s="174"/>
      <c r="D38" s="174"/>
      <c r="E38" s="174"/>
      <c r="F38" s="174"/>
      <c r="G38" s="175"/>
    </row>
    <row r="39" spans="1:7" s="6" customFormat="1" ht="27.75" customHeight="1" x14ac:dyDescent="0.25">
      <c r="A39" s="246" t="s">
        <v>13</v>
      </c>
      <c r="B39" s="243" t="s">
        <v>95</v>
      </c>
      <c r="C39" s="244"/>
      <c r="D39" s="244"/>
      <c r="E39" s="244"/>
      <c r="F39" s="252"/>
      <c r="G39" s="144"/>
    </row>
    <row r="40" spans="1:7" s="6" customFormat="1" ht="30" customHeight="1" x14ac:dyDescent="0.25">
      <c r="A40" s="246" t="s">
        <v>14</v>
      </c>
      <c r="B40" s="243" t="s">
        <v>96</v>
      </c>
      <c r="C40" s="244"/>
      <c r="D40" s="244"/>
      <c r="E40" s="244"/>
      <c r="F40" s="252"/>
      <c r="G40" s="144"/>
    </row>
    <row r="41" spans="1:7" s="6" customFormat="1" ht="30" customHeight="1" x14ac:dyDescent="0.25">
      <c r="A41" s="246" t="s">
        <v>15</v>
      </c>
      <c r="B41" s="243" t="s">
        <v>97</v>
      </c>
      <c r="C41" s="244"/>
      <c r="D41" s="244"/>
      <c r="E41" s="244"/>
      <c r="F41" s="252"/>
      <c r="G41" s="144"/>
    </row>
    <row r="42" spans="1:7" s="6" customFormat="1" ht="30" customHeight="1" x14ac:dyDescent="0.25">
      <c r="A42" s="242" t="s">
        <v>16</v>
      </c>
      <c r="B42" s="243" t="s">
        <v>79</v>
      </c>
      <c r="C42" s="244"/>
      <c r="D42" s="244"/>
      <c r="E42" s="244"/>
      <c r="F42" s="252"/>
      <c r="G42" s="144"/>
    </row>
    <row r="43" spans="1:7" s="6" customFormat="1" ht="30" customHeight="1" x14ac:dyDescent="0.25">
      <c r="A43" s="242" t="s">
        <v>23</v>
      </c>
      <c r="B43" s="243" t="s">
        <v>80</v>
      </c>
      <c r="C43" s="244"/>
      <c r="D43" s="244"/>
      <c r="E43" s="244"/>
      <c r="F43" s="252"/>
      <c r="G43" s="144"/>
    </row>
    <row r="44" spans="1:7" s="6" customFormat="1" ht="45" customHeight="1" x14ac:dyDescent="0.25">
      <c r="A44" s="242" t="s">
        <v>24</v>
      </c>
      <c r="B44" s="243" t="s">
        <v>81</v>
      </c>
      <c r="C44" s="244"/>
      <c r="D44" s="244"/>
      <c r="E44" s="244"/>
      <c r="F44" s="252"/>
      <c r="G44" s="144"/>
    </row>
    <row r="45" spans="1:7" s="6" customFormat="1" ht="30" customHeight="1" x14ac:dyDescent="0.25">
      <c r="A45" s="245" t="s">
        <v>25</v>
      </c>
      <c r="B45" s="243" t="s">
        <v>82</v>
      </c>
      <c r="C45" s="244"/>
      <c r="D45" s="244"/>
      <c r="E45" s="244"/>
      <c r="F45" s="252"/>
      <c r="G45" s="144"/>
    </row>
    <row r="46" spans="1:7" s="6" customFormat="1" ht="30" customHeight="1" x14ac:dyDescent="0.25">
      <c r="A46" s="245" t="s">
        <v>26</v>
      </c>
      <c r="B46" s="243" t="s">
        <v>83</v>
      </c>
      <c r="C46" s="244"/>
      <c r="D46" s="244"/>
      <c r="E46" s="244"/>
      <c r="F46" s="252"/>
      <c r="G46" s="144"/>
    </row>
    <row r="47" spans="1:7" s="6" customFormat="1" ht="30" customHeight="1" x14ac:dyDescent="0.25">
      <c r="A47" s="245" t="s">
        <v>27</v>
      </c>
      <c r="B47" s="243" t="s">
        <v>84</v>
      </c>
      <c r="C47" s="244"/>
      <c r="D47" s="244"/>
      <c r="E47" s="244"/>
      <c r="F47" s="252"/>
      <c r="G47" s="144"/>
    </row>
    <row r="48" spans="1:7" s="6" customFormat="1" ht="30" customHeight="1" x14ac:dyDescent="0.25">
      <c r="A48" s="245" t="s">
        <v>39</v>
      </c>
      <c r="B48" s="243" t="s">
        <v>85</v>
      </c>
      <c r="C48" s="244"/>
      <c r="D48" s="244"/>
      <c r="E48" s="244"/>
      <c r="F48" s="252"/>
      <c r="G48" s="144"/>
    </row>
    <row r="49" spans="1:8" s="6" customFormat="1" ht="27.75" customHeight="1" x14ac:dyDescent="0.25">
      <c r="A49" s="245" t="s">
        <v>40</v>
      </c>
      <c r="B49" s="243" t="s">
        <v>86</v>
      </c>
      <c r="C49" s="244"/>
      <c r="D49" s="244"/>
      <c r="E49" s="244"/>
      <c r="F49" s="252"/>
      <c r="G49" s="144"/>
    </row>
    <row r="50" spans="1:8" s="6" customFormat="1" ht="30" customHeight="1" x14ac:dyDescent="0.25">
      <c r="A50" s="245" t="s">
        <v>41</v>
      </c>
      <c r="B50" s="243" t="s">
        <v>87</v>
      </c>
      <c r="C50" s="244"/>
      <c r="D50" s="244"/>
      <c r="E50" s="244"/>
      <c r="F50" s="252"/>
      <c r="G50" s="144"/>
    </row>
    <row r="51" spans="1:8" s="6" customFormat="1" ht="27.75" customHeight="1" x14ac:dyDescent="0.25">
      <c r="A51" s="245" t="s">
        <v>42</v>
      </c>
      <c r="B51" s="243" t="s">
        <v>88</v>
      </c>
      <c r="C51" s="244"/>
      <c r="D51" s="244"/>
      <c r="E51" s="244"/>
      <c r="F51" s="252"/>
      <c r="G51" s="144"/>
    </row>
    <row r="52" spans="1:8" s="6" customFormat="1" ht="27.75" customHeight="1" thickBot="1" x14ac:dyDescent="0.3">
      <c r="A52" s="245" t="s">
        <v>43</v>
      </c>
      <c r="B52" s="243" t="s">
        <v>89</v>
      </c>
      <c r="C52" s="244"/>
      <c r="D52" s="244"/>
      <c r="E52" s="244"/>
      <c r="F52" s="252"/>
      <c r="G52" s="144"/>
    </row>
    <row r="53" spans="1:8" s="6" customFormat="1" ht="30" customHeight="1" x14ac:dyDescent="0.25">
      <c r="A53" s="173" t="s">
        <v>98</v>
      </c>
      <c r="B53" s="174"/>
      <c r="C53" s="174"/>
      <c r="D53" s="174"/>
      <c r="E53" s="174"/>
      <c r="F53" s="174"/>
      <c r="G53" s="175"/>
    </row>
    <row r="54" spans="1:8" s="6" customFormat="1" ht="27.75" customHeight="1" x14ac:dyDescent="0.25">
      <c r="A54" s="247" t="s">
        <v>99</v>
      </c>
      <c r="B54" s="243" t="s">
        <v>100</v>
      </c>
      <c r="C54" s="244"/>
      <c r="D54" s="244"/>
      <c r="E54" s="244"/>
      <c r="F54" s="252"/>
      <c r="G54" s="144"/>
    </row>
    <row r="55" spans="1:8" s="6" customFormat="1" ht="27.75" customHeight="1" x14ac:dyDescent="0.25">
      <c r="A55" s="247" t="s">
        <v>101</v>
      </c>
      <c r="B55" s="243" t="s">
        <v>102</v>
      </c>
      <c r="C55" s="244"/>
      <c r="D55" s="244"/>
      <c r="E55" s="244"/>
      <c r="F55" s="252"/>
      <c r="G55" s="144"/>
    </row>
    <row r="56" spans="1:8" s="6" customFormat="1" ht="30" customHeight="1" thickBot="1" x14ac:dyDescent="0.3">
      <c r="A56" s="248" t="s">
        <v>103</v>
      </c>
      <c r="B56" s="249" t="s">
        <v>104</v>
      </c>
      <c r="C56" s="250"/>
      <c r="D56" s="250"/>
      <c r="E56" s="250"/>
      <c r="F56" s="253"/>
      <c r="G56" s="251"/>
    </row>
    <row r="57" spans="1:8" s="17" customFormat="1" ht="28.35" customHeight="1" x14ac:dyDescent="0.25">
      <c r="A57" s="167" t="s">
        <v>33</v>
      </c>
      <c r="B57" s="167"/>
      <c r="C57" s="167"/>
      <c r="D57" s="167"/>
      <c r="E57" s="167"/>
      <c r="F57" s="167"/>
      <c r="G57" s="167"/>
    </row>
    <row r="58" spans="1:8" ht="30" customHeight="1" x14ac:dyDescent="0.25">
      <c r="A58" s="164" t="s">
        <v>0</v>
      </c>
      <c r="B58" s="164"/>
      <c r="C58" s="164"/>
      <c r="D58" s="164"/>
      <c r="E58" s="165" t="str">
        <f>IF('Príloha č. 1'!$C$6="","",'Príloha č. 1'!$C$6)</f>
        <v/>
      </c>
      <c r="F58" s="165"/>
    </row>
    <row r="59" spans="1:8" ht="15" customHeight="1" x14ac:dyDescent="0.25">
      <c r="A59" s="164" t="s">
        <v>1</v>
      </c>
      <c r="B59" s="164"/>
      <c r="C59" s="164"/>
      <c r="D59" s="164"/>
      <c r="E59" s="162" t="str">
        <f>IF('Príloha č. 1'!$C$7="","",'Príloha č. 1'!$C$7)</f>
        <v/>
      </c>
      <c r="F59" s="162"/>
    </row>
    <row r="60" spans="1:8" x14ac:dyDescent="0.25">
      <c r="A60" s="164" t="s">
        <v>2</v>
      </c>
      <c r="B60" s="164"/>
      <c r="C60" s="164"/>
      <c r="D60" s="164"/>
      <c r="E60" s="162" t="str">
        <f>IF('Príloha č. 1'!$C$8="","",'Príloha č. 1'!$C$8)</f>
        <v/>
      </c>
      <c r="F60" s="162"/>
    </row>
    <row r="61" spans="1:8" x14ac:dyDescent="0.25">
      <c r="A61" s="164" t="s">
        <v>3</v>
      </c>
      <c r="B61" s="164"/>
      <c r="C61" s="164"/>
      <c r="D61" s="164"/>
      <c r="E61" s="162" t="str">
        <f>IF('Príloha č. 1'!$C$9="","",'Príloha č. 1'!$C$9)</f>
        <v/>
      </c>
      <c r="F61" s="162"/>
    </row>
    <row r="62" spans="1:8" s="14" customFormat="1" ht="30" customHeight="1" x14ac:dyDescent="0.25">
      <c r="A62" s="179" t="s">
        <v>17</v>
      </c>
      <c r="B62" s="179"/>
      <c r="C62" s="179"/>
      <c r="D62" s="179"/>
      <c r="E62" s="179"/>
      <c r="F62" s="179"/>
      <c r="G62" s="179"/>
    </row>
    <row r="63" spans="1:8" s="7" customFormat="1" ht="15.75" customHeight="1" x14ac:dyDescent="0.25">
      <c r="A63" s="164" t="s">
        <v>4</v>
      </c>
      <c r="B63" s="164"/>
      <c r="C63" s="164"/>
      <c r="D63" s="164"/>
      <c r="E63" s="165" t="str">
        <f>IF('Príloha č. 1'!$C$12="","",'Príloha č. 1'!$C$12)</f>
        <v/>
      </c>
      <c r="F63" s="165"/>
      <c r="H63" s="4"/>
    </row>
    <row r="64" spans="1:8" s="7" customFormat="1" x14ac:dyDescent="0.25">
      <c r="A64" s="180" t="s">
        <v>18</v>
      </c>
      <c r="B64" s="180"/>
      <c r="C64" s="180"/>
      <c r="D64" s="180"/>
      <c r="E64" s="162" t="str">
        <f>IF('Príloha č. 1'!$C$13="","",'Príloha č. 1'!$C$13)</f>
        <v/>
      </c>
      <c r="F64" s="162"/>
      <c r="H64" s="14"/>
    </row>
    <row r="65" spans="1:8" s="7" customFormat="1" x14ac:dyDescent="0.25">
      <c r="A65" s="164" t="s">
        <v>5</v>
      </c>
      <c r="B65" s="164"/>
      <c r="C65" s="164"/>
      <c r="D65" s="164"/>
      <c r="E65" s="162" t="str">
        <f>IF('Príloha č. 1'!$C$14="","",'Príloha č. 1'!$C$14)</f>
        <v/>
      </c>
      <c r="F65" s="162"/>
      <c r="H65" s="14"/>
    </row>
    <row r="66" spans="1:8" s="7" customFormat="1" x14ac:dyDescent="0.25">
      <c r="A66" s="164" t="s">
        <v>6</v>
      </c>
      <c r="B66" s="164"/>
      <c r="C66" s="164"/>
      <c r="D66" s="164"/>
      <c r="E66" s="162" t="str">
        <f>IF('Príloha č. 1'!$C$15="","",'Príloha č. 1'!$C$15)</f>
        <v/>
      </c>
      <c r="F66" s="162"/>
      <c r="H66" s="14"/>
    </row>
    <row r="68" spans="1:8" ht="15" customHeight="1" x14ac:dyDescent="0.25">
      <c r="A68" s="3" t="s">
        <v>7</v>
      </c>
      <c r="B68" s="147" t="str">
        <f>IF('Príloha č. 1'!B24:C24="","",'Príloha č. 1'!B24:C24)</f>
        <v/>
      </c>
      <c r="C68" s="147"/>
      <c r="D68" s="147"/>
    </row>
    <row r="69" spans="1:8" ht="15" customHeight="1" x14ac:dyDescent="0.25">
      <c r="A69" s="3" t="s">
        <v>8</v>
      </c>
      <c r="B69" s="181" t="str">
        <f>IF('Príloha č. 1'!B25:C25="","",'Príloha č. 1'!B25:C25)</f>
        <v/>
      </c>
      <c r="C69" s="181"/>
      <c r="D69" s="181"/>
      <c r="E69" s="93" t="s">
        <v>63</v>
      </c>
      <c r="G69" s="91"/>
    </row>
    <row r="70" spans="1:8" x14ac:dyDescent="0.25">
      <c r="E70" s="93" t="s">
        <v>64</v>
      </c>
      <c r="F70" s="163" t="str">
        <f>IF('Príloha č. 1'!$D$29="","",'Príloha č. 1'!$D$29)</f>
        <v/>
      </c>
      <c r="G70" s="163"/>
    </row>
    <row r="71" spans="1:8" x14ac:dyDescent="0.25">
      <c r="F71" s="93"/>
    </row>
    <row r="72" spans="1:8" ht="9.75" customHeight="1" x14ac:dyDescent="0.25">
      <c r="F72" s="93"/>
    </row>
    <row r="73" spans="1:8" s="9" customFormat="1" ht="11.25" x14ac:dyDescent="0.2">
      <c r="A73" s="158" t="s">
        <v>10</v>
      </c>
      <c r="B73" s="158"/>
      <c r="C73" s="158"/>
      <c r="D73" s="158"/>
      <c r="E73" s="45"/>
    </row>
    <row r="74" spans="1:8" s="10" customFormat="1" ht="15" customHeight="1" x14ac:dyDescent="0.2">
      <c r="A74" s="13"/>
      <c r="B74" s="178" t="s">
        <v>12</v>
      </c>
      <c r="C74" s="178"/>
      <c r="D74" s="178"/>
      <c r="G74" s="11"/>
      <c r="H74" s="12"/>
    </row>
  </sheetData>
  <mergeCells count="78">
    <mergeCell ref="B54:E54"/>
    <mergeCell ref="B55:E55"/>
    <mergeCell ref="B56:E56"/>
    <mergeCell ref="A23:G23"/>
    <mergeCell ref="A38:G38"/>
    <mergeCell ref="A53:G53"/>
    <mergeCell ref="B49:E49"/>
    <mergeCell ref="B50:E50"/>
    <mergeCell ref="B51:E51"/>
    <mergeCell ref="B52:E52"/>
    <mergeCell ref="B44:E44"/>
    <mergeCell ref="B45:E45"/>
    <mergeCell ref="B46:E46"/>
    <mergeCell ref="B47:E47"/>
    <mergeCell ref="B48:E48"/>
    <mergeCell ref="B40:E40"/>
    <mergeCell ref="B41:E41"/>
    <mergeCell ref="B42:E42"/>
    <mergeCell ref="B43:E43"/>
    <mergeCell ref="B35:E35"/>
    <mergeCell ref="B36:E36"/>
    <mergeCell ref="B37:E37"/>
    <mergeCell ref="B39:E39"/>
    <mergeCell ref="B30:E30"/>
    <mergeCell ref="B15:E15"/>
    <mergeCell ref="B16:E16"/>
    <mergeCell ref="B17:E17"/>
    <mergeCell ref="B18:E18"/>
    <mergeCell ref="B24:E24"/>
    <mergeCell ref="B25:E25"/>
    <mergeCell ref="B26:E26"/>
    <mergeCell ref="B27:E27"/>
    <mergeCell ref="B28:E28"/>
    <mergeCell ref="B74:D74"/>
    <mergeCell ref="A59:D59"/>
    <mergeCell ref="E59:F59"/>
    <mergeCell ref="A60:D60"/>
    <mergeCell ref="E60:F60"/>
    <mergeCell ref="A61:D61"/>
    <mergeCell ref="E61:F61"/>
    <mergeCell ref="A63:D63"/>
    <mergeCell ref="A62:G62"/>
    <mergeCell ref="A64:D64"/>
    <mergeCell ref="A65:D65"/>
    <mergeCell ref="A66:D66"/>
    <mergeCell ref="B69:D69"/>
    <mergeCell ref="E65:F65"/>
    <mergeCell ref="E66:F66"/>
    <mergeCell ref="E63:F63"/>
    <mergeCell ref="A6:E7"/>
    <mergeCell ref="A8:G8"/>
    <mergeCell ref="F6:G6"/>
    <mergeCell ref="B10:E10"/>
    <mergeCell ref="B11:E11"/>
    <mergeCell ref="B12:E12"/>
    <mergeCell ref="B13:E13"/>
    <mergeCell ref="B14:E14"/>
    <mergeCell ref="B31:E31"/>
    <mergeCell ref="B32:E32"/>
    <mergeCell ref="B33:E33"/>
    <mergeCell ref="B34:E34"/>
    <mergeCell ref="B9:E9"/>
    <mergeCell ref="B29:E29"/>
    <mergeCell ref="E64:F64"/>
    <mergeCell ref="A73:D73"/>
    <mergeCell ref="F70:G70"/>
    <mergeCell ref="A1:D1"/>
    <mergeCell ref="A4:G4"/>
    <mergeCell ref="A58:D58"/>
    <mergeCell ref="E58:F58"/>
    <mergeCell ref="A3:F3"/>
    <mergeCell ref="B68:D68"/>
    <mergeCell ref="A57:G57"/>
    <mergeCell ref="A2:G2"/>
    <mergeCell ref="B20:E20"/>
    <mergeCell ref="B21:E21"/>
    <mergeCell ref="B19:E19"/>
    <mergeCell ref="B22:E22"/>
  </mergeCells>
  <conditionalFormatting sqref="E58:F61">
    <cfRule type="containsBlanks" dxfId="40" priority="124">
      <formula>LEN(TRIM(E58))=0</formula>
    </cfRule>
  </conditionalFormatting>
  <conditionalFormatting sqref="E58:F61">
    <cfRule type="containsBlanks" dxfId="39" priority="118">
      <formula>LEN(TRIM(E58))=0</formula>
    </cfRule>
  </conditionalFormatting>
  <conditionalFormatting sqref="B68:D69">
    <cfRule type="containsBlanks" dxfId="38" priority="105">
      <formula>LEN(TRIM(B68))=0</formula>
    </cfRule>
  </conditionalFormatting>
  <conditionalFormatting sqref="E63:F63">
    <cfRule type="containsBlanks" dxfId="37" priority="103">
      <formula>LEN(TRIM(E63))=0</formula>
    </cfRule>
  </conditionalFormatting>
  <conditionalFormatting sqref="E64:F66">
    <cfRule type="containsBlanks" dxfId="36" priority="102">
      <formula>LEN(TRIM(E64))=0</formula>
    </cfRule>
  </conditionalFormatting>
  <conditionalFormatting sqref="E63:F66">
    <cfRule type="containsBlanks" dxfId="35" priority="101">
      <formula>LEN(TRIM(E63))=0</formula>
    </cfRule>
  </conditionalFormatting>
  <conditionalFormatting sqref="A74">
    <cfRule type="containsBlanks" dxfId="34" priority="85">
      <formula>LEN(TRIM(A74))=0</formula>
    </cfRule>
  </conditionalFormatting>
  <conditionalFormatting sqref="F70:G70">
    <cfRule type="containsBlanks" dxfId="33" priority="23">
      <formula>LEN(TRIM(F70))=0</formula>
    </cfRule>
  </conditionalFormatting>
  <conditionalFormatting sqref="F70:G70">
    <cfRule type="containsBlanks" dxfId="32" priority="24">
      <formula>LEN(TRIM(F70))=0</formula>
    </cfRule>
  </conditionalFormatting>
  <conditionalFormatting sqref="F9">
    <cfRule type="containsBlanks" dxfId="9" priority="5">
      <formula>LEN(TRIM(F9))=0</formula>
    </cfRule>
  </conditionalFormatting>
  <conditionalFormatting sqref="F10:F22">
    <cfRule type="containsBlanks" dxfId="7" priority="4">
      <formula>LEN(TRIM(F10))=0</formula>
    </cfRule>
  </conditionalFormatting>
  <conditionalFormatting sqref="F24:F37">
    <cfRule type="containsBlanks" dxfId="5" priority="3">
      <formula>LEN(TRIM(F24))=0</formula>
    </cfRule>
  </conditionalFormatting>
  <conditionalFormatting sqref="F39:F52">
    <cfRule type="containsBlanks" dxfId="3" priority="2">
      <formula>LEN(TRIM(F39))=0</formula>
    </cfRule>
  </conditionalFormatting>
  <conditionalFormatting sqref="F54:F56">
    <cfRule type="containsBlanks" dxfId="1" priority="1">
      <formula>LEN(TRIM(F54))=0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portrait" r:id="rId1"/>
  <headerFooter>
    <oddHeader>&amp;L&amp;"Times New Roman,Tučné"Príloha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6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8" customWidth="1"/>
    <col min="2" max="2" width="37.5703125" style="18" customWidth="1"/>
    <col min="3" max="3" width="10" style="18" customWidth="1"/>
    <col min="4" max="4" width="14.85546875" style="18" customWidth="1"/>
    <col min="5" max="5" width="30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5.7109375" style="18" customWidth="1"/>
    <col min="10" max="10" width="7.28515625" style="18" customWidth="1"/>
    <col min="11" max="14" width="15.7109375" style="18" customWidth="1"/>
    <col min="15" max="16384" width="9.140625" style="18"/>
  </cols>
  <sheetData>
    <row r="1" spans="1:14" x14ac:dyDescent="0.25">
      <c r="A1" s="182" t="s">
        <v>11</v>
      </c>
      <c r="B1" s="182"/>
      <c r="C1" s="49"/>
      <c r="D1" s="49"/>
    </row>
    <row r="2" spans="1:14" ht="15" customHeight="1" x14ac:dyDescent="0.25">
      <c r="A2" s="183" t="str">
        <f>'Príloha č. 1'!A2:C2</f>
        <v>Titánové atraumatické klipy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5" customHeight="1" x14ac:dyDescent="0.25">
      <c r="A3" s="184"/>
      <c r="B3" s="184"/>
      <c r="C3" s="184"/>
      <c r="D3" s="184"/>
      <c r="E3" s="184"/>
      <c r="F3" s="50"/>
      <c r="G3" s="50"/>
      <c r="H3" s="50"/>
    </row>
    <row r="4" spans="1:14" s="29" customFormat="1" ht="60.75" customHeight="1" x14ac:dyDescent="0.25">
      <c r="A4" s="193" t="s">
        <v>72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9" customFormat="1" ht="31.5" customHeight="1" x14ac:dyDescent="0.25">
      <c r="A5" s="185" t="s">
        <v>20</v>
      </c>
      <c r="B5" s="189" t="s">
        <v>28</v>
      </c>
      <c r="C5" s="185" t="s">
        <v>29</v>
      </c>
      <c r="D5" s="187" t="s">
        <v>62</v>
      </c>
      <c r="E5" s="191" t="s">
        <v>21</v>
      </c>
      <c r="F5" s="191" t="s">
        <v>37</v>
      </c>
      <c r="G5" s="189" t="s">
        <v>36</v>
      </c>
      <c r="H5" s="189" t="s">
        <v>38</v>
      </c>
      <c r="I5" s="196" t="s">
        <v>59</v>
      </c>
      <c r="J5" s="197"/>
      <c r="K5" s="197"/>
      <c r="L5" s="198"/>
      <c r="M5" s="194" t="s">
        <v>60</v>
      </c>
      <c r="N5" s="195"/>
    </row>
    <row r="6" spans="1:14" s="19" customFormat="1" ht="45" customHeight="1" x14ac:dyDescent="0.25">
      <c r="A6" s="186"/>
      <c r="B6" s="190"/>
      <c r="C6" s="186"/>
      <c r="D6" s="188"/>
      <c r="E6" s="192"/>
      <c r="F6" s="192"/>
      <c r="G6" s="190"/>
      <c r="H6" s="190"/>
      <c r="I6" s="119" t="s">
        <v>30</v>
      </c>
      <c r="J6" s="120" t="s">
        <v>32</v>
      </c>
      <c r="K6" s="120" t="s">
        <v>22</v>
      </c>
      <c r="L6" s="121" t="s">
        <v>31</v>
      </c>
      <c r="M6" s="122" t="s">
        <v>30</v>
      </c>
      <c r="N6" s="123" t="s">
        <v>31</v>
      </c>
    </row>
    <row r="7" spans="1:14" s="39" customFormat="1" ht="15" customHeight="1" x14ac:dyDescent="0.25">
      <c r="A7" s="42" t="s">
        <v>13</v>
      </c>
      <c r="B7" s="43" t="s">
        <v>14</v>
      </c>
      <c r="C7" s="21" t="s">
        <v>15</v>
      </c>
      <c r="D7" s="22" t="s">
        <v>16</v>
      </c>
      <c r="E7" s="20" t="s">
        <v>23</v>
      </c>
      <c r="F7" s="20" t="s">
        <v>24</v>
      </c>
      <c r="G7" s="20" t="s">
        <v>25</v>
      </c>
      <c r="H7" s="20" t="s">
        <v>26</v>
      </c>
      <c r="I7" s="20" t="s">
        <v>27</v>
      </c>
      <c r="J7" s="20" t="s">
        <v>39</v>
      </c>
      <c r="K7" s="20" t="s">
        <v>40</v>
      </c>
      <c r="L7" s="20" t="s">
        <v>41</v>
      </c>
      <c r="M7" s="20" t="s">
        <v>42</v>
      </c>
      <c r="N7" s="20" t="s">
        <v>43</v>
      </c>
    </row>
    <row r="8" spans="1:14" s="40" customFormat="1" ht="45" customHeight="1" x14ac:dyDescent="0.25">
      <c r="A8" s="23" t="s">
        <v>13</v>
      </c>
      <c r="B8" s="106" t="s">
        <v>105</v>
      </c>
      <c r="C8" s="23" t="s">
        <v>35</v>
      </c>
      <c r="D8" s="146">
        <f>12240*2</f>
        <v>24480</v>
      </c>
      <c r="E8" s="24"/>
      <c r="F8" s="103"/>
      <c r="G8" s="103"/>
      <c r="H8" s="103"/>
      <c r="I8" s="101"/>
      <c r="J8" s="25"/>
      <c r="K8" s="116">
        <f t="shared" ref="K8" si="0">I8*J8</f>
        <v>0</v>
      </c>
      <c r="L8" s="117">
        <f t="shared" ref="L8" si="1">I8+K8</f>
        <v>0</v>
      </c>
      <c r="M8" s="118">
        <f t="shared" ref="M8" si="2">I8*D8</f>
        <v>0</v>
      </c>
      <c r="N8" s="117">
        <f t="shared" ref="N8" si="3">L8*D8</f>
        <v>0</v>
      </c>
    </row>
    <row r="9" spans="1:14" s="40" customFormat="1" ht="45" customHeight="1" x14ac:dyDescent="0.25">
      <c r="A9" s="23" t="s">
        <v>14</v>
      </c>
      <c r="B9" s="106" t="s">
        <v>106</v>
      </c>
      <c r="C9" s="23" t="s">
        <v>35</v>
      </c>
      <c r="D9" s="146">
        <f>13680*2</f>
        <v>27360</v>
      </c>
      <c r="E9" s="24"/>
      <c r="F9" s="103"/>
      <c r="G9" s="103"/>
      <c r="H9" s="103"/>
      <c r="I9" s="101"/>
      <c r="J9" s="25"/>
      <c r="K9" s="116">
        <f t="shared" ref="K9:K11" si="4">I9*J9</f>
        <v>0</v>
      </c>
      <c r="L9" s="117">
        <f t="shared" ref="L9:L11" si="5">I9+K9</f>
        <v>0</v>
      </c>
      <c r="M9" s="118">
        <f t="shared" ref="M9:M11" si="6">I9*D9</f>
        <v>0</v>
      </c>
      <c r="N9" s="117">
        <f t="shared" ref="N9:N11" si="7">L9*D9</f>
        <v>0</v>
      </c>
    </row>
    <row r="10" spans="1:14" s="40" customFormat="1" ht="45" customHeight="1" x14ac:dyDescent="0.25">
      <c r="A10" s="23" t="s">
        <v>15</v>
      </c>
      <c r="B10" s="106" t="s">
        <v>107</v>
      </c>
      <c r="C10" s="23" t="s">
        <v>35</v>
      </c>
      <c r="D10" s="146">
        <f>1320*2</f>
        <v>2640</v>
      </c>
      <c r="E10" s="24"/>
      <c r="F10" s="103"/>
      <c r="G10" s="103"/>
      <c r="H10" s="103"/>
      <c r="I10" s="101"/>
      <c r="J10" s="25"/>
      <c r="K10" s="116">
        <f t="shared" si="4"/>
        <v>0</v>
      </c>
      <c r="L10" s="117">
        <f t="shared" si="5"/>
        <v>0</v>
      </c>
      <c r="M10" s="118">
        <f t="shared" si="6"/>
        <v>0</v>
      </c>
      <c r="N10" s="117">
        <f t="shared" si="7"/>
        <v>0</v>
      </c>
    </row>
    <row r="11" spans="1:14" s="40" customFormat="1" ht="45" customHeight="1" thickBot="1" x14ac:dyDescent="0.3">
      <c r="A11" s="23" t="s">
        <v>16</v>
      </c>
      <c r="B11" s="106" t="s">
        <v>108</v>
      </c>
      <c r="C11" s="23" t="s">
        <v>35</v>
      </c>
      <c r="D11" s="146">
        <f>15*2</f>
        <v>30</v>
      </c>
      <c r="E11" s="24"/>
      <c r="F11" s="103"/>
      <c r="G11" s="103"/>
      <c r="H11" s="103"/>
      <c r="I11" s="101"/>
      <c r="J11" s="25"/>
      <c r="K11" s="116">
        <f t="shared" si="4"/>
        <v>0</v>
      </c>
      <c r="L11" s="117">
        <f t="shared" si="5"/>
        <v>0</v>
      </c>
      <c r="M11" s="118">
        <f t="shared" si="6"/>
        <v>0</v>
      </c>
      <c r="N11" s="117">
        <f t="shared" si="7"/>
        <v>0</v>
      </c>
    </row>
    <row r="12" spans="1:14" s="41" customFormat="1" ht="45" customHeight="1" thickBot="1" x14ac:dyDescent="0.3">
      <c r="A12" s="26"/>
      <c r="B12" s="27"/>
      <c r="C12" s="27"/>
      <c r="D12" s="145">
        <f>SUM(D8:D11)</f>
        <v>54510</v>
      </c>
      <c r="E12" s="28"/>
      <c r="F12" s="28"/>
      <c r="G12" s="28"/>
      <c r="H12" s="28"/>
      <c r="I12" s="27"/>
      <c r="J12" s="27"/>
      <c r="K12" s="27"/>
      <c r="L12" s="27"/>
      <c r="M12" s="124">
        <f>SUM(M8:M11)</f>
        <v>0</v>
      </c>
      <c r="N12" s="102">
        <f>SUM(N8:N11)</f>
        <v>0</v>
      </c>
    </row>
    <row r="13" spans="1:14" s="29" customFormat="1" ht="30" customHeight="1" x14ac:dyDescent="0.25">
      <c r="A13" s="202" t="s">
        <v>0</v>
      </c>
      <c r="B13" s="202"/>
      <c r="C13" s="165" t="str">
        <f>IF('Príloha č. 1'!$C$6="","",'Príloha č. 1'!$C$6)</f>
        <v/>
      </c>
      <c r="D13" s="165"/>
    </row>
    <row r="14" spans="1:14" s="29" customFormat="1" ht="15" customHeight="1" x14ac:dyDescent="0.25">
      <c r="A14" s="199" t="s">
        <v>1</v>
      </c>
      <c r="B14" s="199"/>
      <c r="C14" s="162" t="str">
        <f>IF('Príloha č. 1'!$C$7="","",'Príloha č. 1'!$C$7)</f>
        <v/>
      </c>
      <c r="D14" s="162"/>
    </row>
    <row r="15" spans="1:14" s="29" customFormat="1" x14ac:dyDescent="0.25">
      <c r="A15" s="199" t="s">
        <v>2</v>
      </c>
      <c r="B15" s="199"/>
      <c r="C15" s="162" t="str">
        <f>IF('Príloha č. 1'!$C$8="","",'Príloha č. 1'!$C$8)</f>
        <v/>
      </c>
      <c r="D15" s="162"/>
    </row>
    <row r="16" spans="1:14" s="29" customFormat="1" x14ac:dyDescent="0.25">
      <c r="A16" s="199" t="s">
        <v>3</v>
      </c>
      <c r="B16" s="199"/>
      <c r="C16" s="162" t="str">
        <f>IF('Príloha č. 1'!$C$9="","",'Príloha č. 1'!$C$9)</f>
        <v/>
      </c>
      <c r="D16" s="162"/>
    </row>
    <row r="17" spans="1:14" x14ac:dyDescent="0.25">
      <c r="C17" s="46"/>
      <c r="D17" s="30"/>
      <c r="E17" s="30"/>
      <c r="F17" s="49"/>
      <c r="G17" s="49"/>
      <c r="H17" s="49"/>
    </row>
    <row r="18" spans="1:14" ht="15" customHeight="1" x14ac:dyDescent="0.25">
      <c r="A18" s="18" t="s">
        <v>7</v>
      </c>
      <c r="B18" s="89" t="str">
        <f>IF('Príloha č. 1'!B24:C24="","",'Príloha č. 1'!B24:C24)</f>
        <v/>
      </c>
      <c r="F18" s="49"/>
      <c r="G18" s="49"/>
      <c r="H18" s="49"/>
      <c r="L18" s="92"/>
    </row>
    <row r="19" spans="1:14" ht="15" customHeight="1" x14ac:dyDescent="0.25">
      <c r="A19" s="18" t="s">
        <v>8</v>
      </c>
      <c r="B19" s="48" t="str">
        <f>IF('Príloha č. 1'!B25:C25="","",'Príloha č. 1'!B25:C25)</f>
        <v/>
      </c>
      <c r="C19" s="46"/>
      <c r="D19" s="30"/>
      <c r="E19" s="30"/>
      <c r="F19" s="49"/>
      <c r="G19" s="49"/>
      <c r="H19" s="49"/>
      <c r="L19" s="93" t="s">
        <v>63</v>
      </c>
      <c r="M19" s="91"/>
    </row>
    <row r="20" spans="1:14" x14ac:dyDescent="0.25">
      <c r="F20" s="49"/>
      <c r="G20" s="49"/>
      <c r="H20" s="49"/>
      <c r="K20" s="29"/>
      <c r="L20" s="93" t="s">
        <v>64</v>
      </c>
      <c r="M20" s="163" t="str">
        <f>IF('Príloha č. 1'!$D$29="","",'Príloha č. 1'!$D$29)</f>
        <v/>
      </c>
      <c r="N20" s="163"/>
    </row>
    <row r="21" spans="1:14" x14ac:dyDescent="0.25">
      <c r="F21" s="88"/>
      <c r="G21" s="88"/>
      <c r="H21" s="88"/>
      <c r="K21" s="29"/>
      <c r="L21" s="93"/>
      <c r="M21" s="32"/>
      <c r="N21" s="32"/>
    </row>
    <row r="22" spans="1:14" s="30" customFormat="1" x14ac:dyDescent="0.25">
      <c r="A22" s="200" t="s">
        <v>10</v>
      </c>
      <c r="B22" s="200"/>
      <c r="C22" s="46"/>
      <c r="K22" s="18"/>
      <c r="L22" s="18"/>
      <c r="N22" s="18"/>
    </row>
    <row r="23" spans="1:14" s="32" customFormat="1" ht="15" customHeight="1" x14ac:dyDescent="0.25">
      <c r="A23" s="31"/>
      <c r="B23" s="201" t="s">
        <v>12</v>
      </c>
      <c r="C23" s="201"/>
      <c r="D23" s="201"/>
      <c r="E23" s="201"/>
      <c r="F23" s="47"/>
      <c r="G23" s="47"/>
      <c r="H23" s="47"/>
    </row>
    <row r="24" spans="1:14" s="37" customFormat="1" ht="5.85" customHeight="1" thickBot="1" x14ac:dyDescent="0.3">
      <c r="A24" s="18"/>
      <c r="B24" s="33"/>
      <c r="C24" s="33"/>
      <c r="D24" s="33"/>
      <c r="E24" s="34"/>
      <c r="F24" s="34"/>
      <c r="G24" s="34"/>
      <c r="H24" s="34"/>
      <c r="I24" s="36"/>
      <c r="J24" s="35"/>
      <c r="M24" s="36"/>
    </row>
    <row r="25" spans="1:14" s="37" customFormat="1" ht="15.75" thickBot="1" x14ac:dyDescent="0.3">
      <c r="A25" s="38"/>
      <c r="B25" s="33" t="s">
        <v>61</v>
      </c>
      <c r="C25" s="33"/>
      <c r="D25" s="33"/>
      <c r="E25" s="34"/>
      <c r="F25" s="34"/>
      <c r="G25" s="34"/>
      <c r="H25" s="34"/>
      <c r="I25" s="36"/>
      <c r="J25" s="35"/>
      <c r="M25" s="36"/>
    </row>
    <row r="26" spans="1:14" ht="27" customHeight="1" x14ac:dyDescent="0.25">
      <c r="A26" s="199" t="s">
        <v>71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</row>
  </sheetData>
  <mergeCells count="26">
    <mergeCell ref="C13:D13"/>
    <mergeCell ref="C14:D14"/>
    <mergeCell ref="C15:D15"/>
    <mergeCell ref="C16:D16"/>
    <mergeCell ref="A26:N26"/>
    <mergeCell ref="A22:B22"/>
    <mergeCell ref="B23:E23"/>
    <mergeCell ref="A15:B15"/>
    <mergeCell ref="A16:B16"/>
    <mergeCell ref="A13:B13"/>
    <mergeCell ref="A14:B14"/>
    <mergeCell ref="M20:N20"/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</mergeCells>
  <conditionalFormatting sqref="B18:B19">
    <cfRule type="containsBlanks" dxfId="31" priority="12">
      <formula>LEN(TRIM(B18))=0</formula>
    </cfRule>
  </conditionalFormatting>
  <conditionalFormatting sqref="C13:D16">
    <cfRule type="containsBlanks" dxfId="30" priority="4">
      <formula>LEN(TRIM(C13))=0</formula>
    </cfRule>
  </conditionalFormatting>
  <conditionalFormatting sqref="M20:N20">
    <cfRule type="containsBlanks" dxfId="29" priority="1">
      <formula>LEN(TRIM(M20))=0</formula>
    </cfRule>
  </conditionalFormatting>
  <pageMargins left="0.59055118110236227" right="0.39370078740157483" top="0.98425196850393704" bottom="0.39370078740157483" header="0.31496062992125984" footer="0.31496062992125984"/>
  <pageSetup paperSize="9" scale="61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8:B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50"/>
  <sheetViews>
    <sheetView showGridLines="0" zoomScaleNormal="10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1"/>
    <col min="72" max="16384" width="9.140625" style="1"/>
  </cols>
  <sheetData>
    <row r="1" spans="1:71" s="63" customFormat="1" ht="15" customHeight="1" x14ac:dyDescent="0.25">
      <c r="A1" s="182" t="s">
        <v>11</v>
      </c>
      <c r="B1" s="182"/>
      <c r="C1" s="61"/>
      <c r="D1" s="61"/>
      <c r="E1" s="18"/>
      <c r="F1" s="18"/>
      <c r="G1" s="18"/>
      <c r="H1" s="18"/>
      <c r="I1" s="18"/>
      <c r="J1" s="18"/>
      <c r="K1" s="18"/>
      <c r="L1" s="18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</row>
    <row r="2" spans="1:71" s="65" customFormat="1" ht="14.25" x14ac:dyDescent="0.2">
      <c r="A2" s="183" t="str">
        <f>'Príloha č. 1'!A2:D2</f>
        <v>Titánové atraumatické klipy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</row>
    <row r="3" spans="1:71" s="67" customFormat="1" ht="30" customHeight="1" x14ac:dyDescent="0.25">
      <c r="A3" s="231" t="s">
        <v>46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63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</row>
    <row r="4" spans="1:71" s="68" customFormat="1" ht="30" customHeight="1" thickBot="1" x14ac:dyDescent="0.3">
      <c r="A4" s="206" t="s">
        <v>75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</row>
    <row r="5" spans="1:71" s="82" customFormat="1" ht="15" customHeight="1" x14ac:dyDescent="0.25">
      <c r="A5" s="207" t="s">
        <v>20</v>
      </c>
      <c r="B5" s="209" t="s">
        <v>51</v>
      </c>
      <c r="C5" s="211" t="s">
        <v>52</v>
      </c>
      <c r="D5" s="213" t="s">
        <v>37</v>
      </c>
      <c r="E5" s="215" t="s">
        <v>53</v>
      </c>
      <c r="F5" s="217" t="s">
        <v>54</v>
      </c>
      <c r="G5" s="219" t="s">
        <v>55</v>
      </c>
      <c r="H5" s="221" t="s">
        <v>56</v>
      </c>
      <c r="I5" s="223" t="s">
        <v>57</v>
      </c>
      <c r="J5" s="224"/>
      <c r="K5" s="224"/>
      <c r="L5" s="225" t="s">
        <v>112</v>
      </c>
    </row>
    <row r="6" spans="1:71" s="82" customFormat="1" ht="39.950000000000003" customHeight="1" x14ac:dyDescent="0.25">
      <c r="A6" s="208"/>
      <c r="B6" s="210"/>
      <c r="C6" s="212"/>
      <c r="D6" s="214"/>
      <c r="E6" s="216"/>
      <c r="F6" s="218"/>
      <c r="G6" s="220"/>
      <c r="H6" s="222"/>
      <c r="I6" s="90" t="s">
        <v>30</v>
      </c>
      <c r="J6" s="83" t="s">
        <v>58</v>
      </c>
      <c r="K6" s="110" t="s">
        <v>31</v>
      </c>
      <c r="L6" s="226"/>
    </row>
    <row r="7" spans="1:71" s="76" customFormat="1" ht="12" customHeight="1" x14ac:dyDescent="0.25">
      <c r="A7" s="98" t="s">
        <v>13</v>
      </c>
      <c r="B7" s="99" t="s">
        <v>14</v>
      </c>
      <c r="C7" s="99" t="s">
        <v>15</v>
      </c>
      <c r="D7" s="84" t="s">
        <v>16</v>
      </c>
      <c r="E7" s="100" t="s">
        <v>23</v>
      </c>
      <c r="F7" s="84" t="s">
        <v>24</v>
      </c>
      <c r="G7" s="100" t="s">
        <v>25</v>
      </c>
      <c r="H7" s="86" t="s">
        <v>26</v>
      </c>
      <c r="I7" s="84" t="s">
        <v>27</v>
      </c>
      <c r="J7" s="85" t="s">
        <v>39</v>
      </c>
      <c r="K7" s="111" t="s">
        <v>40</v>
      </c>
      <c r="L7" s="108" t="s">
        <v>41</v>
      </c>
    </row>
    <row r="8" spans="1:71" s="76" customFormat="1" ht="23.1" customHeight="1" x14ac:dyDescent="0.25">
      <c r="A8" s="69"/>
      <c r="B8" s="70"/>
      <c r="C8" s="71"/>
      <c r="D8" s="72"/>
      <c r="E8" s="73"/>
      <c r="F8" s="74"/>
      <c r="G8" s="75"/>
      <c r="H8" s="87"/>
      <c r="I8" s="104"/>
      <c r="J8" s="105"/>
      <c r="K8" s="109"/>
      <c r="L8" s="203">
        <f>'Príloha č. 3'!D8</f>
        <v>24480</v>
      </c>
    </row>
    <row r="9" spans="1:71" s="76" customFormat="1" ht="23.1" customHeight="1" x14ac:dyDescent="0.25">
      <c r="A9" s="69"/>
      <c r="B9" s="70"/>
      <c r="C9" s="71"/>
      <c r="D9" s="72"/>
      <c r="E9" s="73"/>
      <c r="F9" s="74"/>
      <c r="G9" s="75"/>
      <c r="H9" s="87"/>
      <c r="I9" s="107"/>
      <c r="J9" s="105"/>
      <c r="K9" s="109"/>
      <c r="L9" s="204"/>
    </row>
    <row r="10" spans="1:71" s="76" customFormat="1" ht="23.1" customHeight="1" thickBot="1" x14ac:dyDescent="0.3">
      <c r="A10" s="125"/>
      <c r="B10" s="126"/>
      <c r="C10" s="127"/>
      <c r="D10" s="128"/>
      <c r="E10" s="129"/>
      <c r="F10" s="130"/>
      <c r="G10" s="131"/>
      <c r="H10" s="132"/>
      <c r="I10" s="133"/>
      <c r="J10" s="134"/>
      <c r="K10" s="135"/>
      <c r="L10" s="205"/>
    </row>
    <row r="11" spans="1:71" s="76" customFormat="1" ht="12" customHeight="1" x14ac:dyDescent="0.25">
      <c r="A11" s="77"/>
      <c r="B11" s="78"/>
      <c r="C11" s="78"/>
      <c r="D11" s="77"/>
      <c r="E11" s="77"/>
      <c r="F11" s="77"/>
      <c r="G11" s="77"/>
      <c r="H11" s="77"/>
      <c r="I11" s="79"/>
      <c r="J11" s="80"/>
      <c r="K11" s="79"/>
    </row>
    <row r="12" spans="1:71" s="68" customFormat="1" ht="30" customHeight="1" thickBot="1" x14ac:dyDescent="0.3">
      <c r="A12" s="206" t="s">
        <v>109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</row>
    <row r="13" spans="1:71" s="82" customFormat="1" ht="15" customHeight="1" x14ac:dyDescent="0.25">
      <c r="A13" s="207" t="s">
        <v>20</v>
      </c>
      <c r="B13" s="209" t="s">
        <v>51</v>
      </c>
      <c r="C13" s="211" t="s">
        <v>52</v>
      </c>
      <c r="D13" s="213" t="s">
        <v>37</v>
      </c>
      <c r="E13" s="215" t="s">
        <v>53</v>
      </c>
      <c r="F13" s="217" t="s">
        <v>54</v>
      </c>
      <c r="G13" s="219" t="s">
        <v>55</v>
      </c>
      <c r="H13" s="221" t="s">
        <v>56</v>
      </c>
      <c r="I13" s="223" t="s">
        <v>57</v>
      </c>
      <c r="J13" s="224"/>
      <c r="K13" s="224"/>
      <c r="L13" s="225" t="s">
        <v>112</v>
      </c>
    </row>
    <row r="14" spans="1:71" s="82" customFormat="1" ht="39.950000000000003" customHeight="1" x14ac:dyDescent="0.25">
      <c r="A14" s="208"/>
      <c r="B14" s="210"/>
      <c r="C14" s="212"/>
      <c r="D14" s="214"/>
      <c r="E14" s="216"/>
      <c r="F14" s="218"/>
      <c r="G14" s="220"/>
      <c r="H14" s="222"/>
      <c r="I14" s="90" t="s">
        <v>30</v>
      </c>
      <c r="J14" s="83" t="s">
        <v>58</v>
      </c>
      <c r="K14" s="110" t="s">
        <v>31</v>
      </c>
      <c r="L14" s="226"/>
    </row>
    <row r="15" spans="1:71" s="76" customFormat="1" ht="12" customHeight="1" x14ac:dyDescent="0.25">
      <c r="A15" s="98" t="s">
        <v>13</v>
      </c>
      <c r="B15" s="99" t="s">
        <v>14</v>
      </c>
      <c r="C15" s="99" t="s">
        <v>15</v>
      </c>
      <c r="D15" s="84" t="s">
        <v>16</v>
      </c>
      <c r="E15" s="100" t="s">
        <v>23</v>
      </c>
      <c r="F15" s="84" t="s">
        <v>24</v>
      </c>
      <c r="G15" s="100" t="s">
        <v>25</v>
      </c>
      <c r="H15" s="86" t="s">
        <v>26</v>
      </c>
      <c r="I15" s="84" t="s">
        <v>27</v>
      </c>
      <c r="J15" s="85" t="s">
        <v>39</v>
      </c>
      <c r="K15" s="111" t="s">
        <v>40</v>
      </c>
      <c r="L15" s="108" t="s">
        <v>41</v>
      </c>
    </row>
    <row r="16" spans="1:71" s="76" customFormat="1" ht="23.1" customHeight="1" x14ac:dyDescent="0.25">
      <c r="A16" s="69"/>
      <c r="B16" s="70"/>
      <c r="C16" s="71"/>
      <c r="D16" s="72"/>
      <c r="E16" s="73"/>
      <c r="F16" s="74"/>
      <c r="G16" s="75"/>
      <c r="H16" s="87"/>
      <c r="I16" s="104"/>
      <c r="J16" s="105"/>
      <c r="K16" s="109"/>
      <c r="L16" s="203">
        <f>'Príloha č. 3'!D9</f>
        <v>27360</v>
      </c>
    </row>
    <row r="17" spans="1:12" s="76" customFormat="1" ht="23.1" customHeight="1" x14ac:dyDescent="0.25">
      <c r="A17" s="69"/>
      <c r="B17" s="70"/>
      <c r="C17" s="71"/>
      <c r="D17" s="72"/>
      <c r="E17" s="73"/>
      <c r="F17" s="74"/>
      <c r="G17" s="75"/>
      <c r="H17" s="87"/>
      <c r="I17" s="107"/>
      <c r="J17" s="105"/>
      <c r="K17" s="109"/>
      <c r="L17" s="204"/>
    </row>
    <row r="18" spans="1:12" s="76" customFormat="1" ht="23.1" customHeight="1" thickBot="1" x14ac:dyDescent="0.3">
      <c r="A18" s="125"/>
      <c r="B18" s="126"/>
      <c r="C18" s="127"/>
      <c r="D18" s="128"/>
      <c r="E18" s="129"/>
      <c r="F18" s="130"/>
      <c r="G18" s="131"/>
      <c r="H18" s="132"/>
      <c r="I18" s="133"/>
      <c r="J18" s="134"/>
      <c r="K18" s="135"/>
      <c r="L18" s="205"/>
    </row>
    <row r="19" spans="1:12" s="76" customFormat="1" ht="12" customHeight="1" x14ac:dyDescent="0.25">
      <c r="A19" s="77"/>
      <c r="B19" s="78"/>
      <c r="C19" s="78"/>
      <c r="D19" s="77"/>
      <c r="E19" s="77"/>
      <c r="F19" s="77"/>
      <c r="G19" s="77"/>
      <c r="H19" s="77"/>
      <c r="I19" s="79"/>
      <c r="J19" s="80"/>
      <c r="K19" s="79"/>
    </row>
    <row r="20" spans="1:12" s="68" customFormat="1" ht="30" customHeight="1" thickBot="1" x14ac:dyDescent="0.3">
      <c r="A20" s="206" t="s">
        <v>110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</row>
    <row r="21" spans="1:12" s="82" customFormat="1" ht="15" customHeight="1" x14ac:dyDescent="0.25">
      <c r="A21" s="207" t="s">
        <v>20</v>
      </c>
      <c r="B21" s="209" t="s">
        <v>51</v>
      </c>
      <c r="C21" s="211" t="s">
        <v>52</v>
      </c>
      <c r="D21" s="213" t="s">
        <v>37</v>
      </c>
      <c r="E21" s="215" t="s">
        <v>53</v>
      </c>
      <c r="F21" s="217" t="s">
        <v>54</v>
      </c>
      <c r="G21" s="219" t="s">
        <v>55</v>
      </c>
      <c r="H21" s="221" t="s">
        <v>56</v>
      </c>
      <c r="I21" s="223" t="s">
        <v>57</v>
      </c>
      <c r="J21" s="224"/>
      <c r="K21" s="224"/>
      <c r="L21" s="225" t="s">
        <v>112</v>
      </c>
    </row>
    <row r="22" spans="1:12" s="82" customFormat="1" ht="39.950000000000003" customHeight="1" x14ac:dyDescent="0.25">
      <c r="A22" s="208"/>
      <c r="B22" s="210"/>
      <c r="C22" s="212"/>
      <c r="D22" s="214"/>
      <c r="E22" s="216"/>
      <c r="F22" s="218"/>
      <c r="G22" s="220"/>
      <c r="H22" s="222"/>
      <c r="I22" s="90" t="s">
        <v>30</v>
      </c>
      <c r="J22" s="83" t="s">
        <v>58</v>
      </c>
      <c r="K22" s="110" t="s">
        <v>31</v>
      </c>
      <c r="L22" s="226"/>
    </row>
    <row r="23" spans="1:12" s="76" customFormat="1" ht="12" customHeight="1" x14ac:dyDescent="0.25">
      <c r="A23" s="98" t="s">
        <v>13</v>
      </c>
      <c r="B23" s="99" t="s">
        <v>14</v>
      </c>
      <c r="C23" s="99" t="s">
        <v>15</v>
      </c>
      <c r="D23" s="84" t="s">
        <v>16</v>
      </c>
      <c r="E23" s="100" t="s">
        <v>23</v>
      </c>
      <c r="F23" s="84" t="s">
        <v>24</v>
      </c>
      <c r="G23" s="100" t="s">
        <v>25</v>
      </c>
      <c r="H23" s="86" t="s">
        <v>26</v>
      </c>
      <c r="I23" s="84" t="s">
        <v>27</v>
      </c>
      <c r="J23" s="85" t="s">
        <v>39</v>
      </c>
      <c r="K23" s="111" t="s">
        <v>40</v>
      </c>
      <c r="L23" s="108" t="s">
        <v>41</v>
      </c>
    </row>
    <row r="24" spans="1:12" s="76" customFormat="1" ht="23.1" customHeight="1" x14ac:dyDescent="0.25">
      <c r="A24" s="69"/>
      <c r="B24" s="70"/>
      <c r="C24" s="71"/>
      <c r="D24" s="72"/>
      <c r="E24" s="73"/>
      <c r="F24" s="74"/>
      <c r="G24" s="75"/>
      <c r="H24" s="87"/>
      <c r="I24" s="104"/>
      <c r="J24" s="105"/>
      <c r="K24" s="109"/>
      <c r="L24" s="203">
        <f>'Príloha č. 3'!D10</f>
        <v>2640</v>
      </c>
    </row>
    <row r="25" spans="1:12" s="76" customFormat="1" ht="23.1" customHeight="1" x14ac:dyDescent="0.25">
      <c r="A25" s="69"/>
      <c r="B25" s="70"/>
      <c r="C25" s="71"/>
      <c r="D25" s="72"/>
      <c r="E25" s="73"/>
      <c r="F25" s="74"/>
      <c r="G25" s="75"/>
      <c r="H25" s="87"/>
      <c r="I25" s="107"/>
      <c r="J25" s="105"/>
      <c r="K25" s="109"/>
      <c r="L25" s="204"/>
    </row>
    <row r="26" spans="1:12" s="76" customFormat="1" ht="23.1" customHeight="1" thickBot="1" x14ac:dyDescent="0.3">
      <c r="A26" s="125"/>
      <c r="B26" s="126"/>
      <c r="C26" s="127"/>
      <c r="D26" s="128"/>
      <c r="E26" s="129"/>
      <c r="F26" s="130"/>
      <c r="G26" s="131"/>
      <c r="H26" s="132"/>
      <c r="I26" s="133"/>
      <c r="J26" s="134"/>
      <c r="K26" s="135"/>
      <c r="L26" s="205"/>
    </row>
    <row r="27" spans="1:12" s="76" customFormat="1" ht="12" customHeight="1" x14ac:dyDescent="0.25">
      <c r="A27" s="77"/>
      <c r="B27" s="78"/>
      <c r="C27" s="78"/>
      <c r="D27" s="77"/>
      <c r="E27" s="77"/>
      <c r="F27" s="77"/>
      <c r="G27" s="77"/>
      <c r="H27" s="77"/>
      <c r="I27" s="79"/>
      <c r="J27" s="80"/>
      <c r="K27" s="79"/>
    </row>
    <row r="28" spans="1:12" s="68" customFormat="1" ht="30" customHeight="1" thickBot="1" x14ac:dyDescent="0.3">
      <c r="A28" s="206" t="s">
        <v>111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</row>
    <row r="29" spans="1:12" s="82" customFormat="1" ht="15" customHeight="1" x14ac:dyDescent="0.25">
      <c r="A29" s="207" t="s">
        <v>20</v>
      </c>
      <c r="B29" s="209" t="s">
        <v>51</v>
      </c>
      <c r="C29" s="211" t="s">
        <v>52</v>
      </c>
      <c r="D29" s="213" t="s">
        <v>37</v>
      </c>
      <c r="E29" s="215" t="s">
        <v>53</v>
      </c>
      <c r="F29" s="217" t="s">
        <v>54</v>
      </c>
      <c r="G29" s="219" t="s">
        <v>55</v>
      </c>
      <c r="H29" s="221" t="s">
        <v>56</v>
      </c>
      <c r="I29" s="223" t="s">
        <v>57</v>
      </c>
      <c r="J29" s="224"/>
      <c r="K29" s="224"/>
      <c r="L29" s="225" t="s">
        <v>112</v>
      </c>
    </row>
    <row r="30" spans="1:12" s="82" customFormat="1" ht="39.950000000000003" customHeight="1" x14ac:dyDescent="0.25">
      <c r="A30" s="208"/>
      <c r="B30" s="210"/>
      <c r="C30" s="212"/>
      <c r="D30" s="214"/>
      <c r="E30" s="216"/>
      <c r="F30" s="218"/>
      <c r="G30" s="220"/>
      <c r="H30" s="222"/>
      <c r="I30" s="90" t="s">
        <v>30</v>
      </c>
      <c r="J30" s="83" t="s">
        <v>58</v>
      </c>
      <c r="K30" s="110" t="s">
        <v>31</v>
      </c>
      <c r="L30" s="226"/>
    </row>
    <row r="31" spans="1:12" s="76" customFormat="1" ht="12" customHeight="1" x14ac:dyDescent="0.25">
      <c r="A31" s="98" t="s">
        <v>13</v>
      </c>
      <c r="B31" s="99" t="s">
        <v>14</v>
      </c>
      <c r="C31" s="99" t="s">
        <v>15</v>
      </c>
      <c r="D31" s="84" t="s">
        <v>16</v>
      </c>
      <c r="E31" s="100" t="s">
        <v>23</v>
      </c>
      <c r="F31" s="84" t="s">
        <v>24</v>
      </c>
      <c r="G31" s="100" t="s">
        <v>25</v>
      </c>
      <c r="H31" s="86" t="s">
        <v>26</v>
      </c>
      <c r="I31" s="84" t="s">
        <v>27</v>
      </c>
      <c r="J31" s="85" t="s">
        <v>39</v>
      </c>
      <c r="K31" s="111" t="s">
        <v>40</v>
      </c>
      <c r="L31" s="108" t="s">
        <v>41</v>
      </c>
    </row>
    <row r="32" spans="1:12" s="76" customFormat="1" ht="23.1" customHeight="1" x14ac:dyDescent="0.25">
      <c r="A32" s="69"/>
      <c r="B32" s="70"/>
      <c r="C32" s="71"/>
      <c r="D32" s="72"/>
      <c r="E32" s="73"/>
      <c r="F32" s="74"/>
      <c r="G32" s="75"/>
      <c r="H32" s="87"/>
      <c r="I32" s="104"/>
      <c r="J32" s="105"/>
      <c r="K32" s="109"/>
      <c r="L32" s="203">
        <f>'Príloha č. 3'!D11</f>
        <v>30</v>
      </c>
    </row>
    <row r="33" spans="1:12" s="76" customFormat="1" ht="23.1" customHeight="1" x14ac:dyDescent="0.25">
      <c r="A33" s="69"/>
      <c r="B33" s="70"/>
      <c r="C33" s="71"/>
      <c r="D33" s="72"/>
      <c r="E33" s="73"/>
      <c r="F33" s="74"/>
      <c r="G33" s="75"/>
      <c r="H33" s="87"/>
      <c r="I33" s="107"/>
      <c r="J33" s="105"/>
      <c r="K33" s="109"/>
      <c r="L33" s="204"/>
    </row>
    <row r="34" spans="1:12" s="76" customFormat="1" ht="23.1" customHeight="1" thickBot="1" x14ac:dyDescent="0.3">
      <c r="A34" s="125"/>
      <c r="B34" s="126"/>
      <c r="C34" s="127"/>
      <c r="D34" s="128"/>
      <c r="E34" s="129"/>
      <c r="F34" s="130"/>
      <c r="G34" s="131"/>
      <c r="H34" s="132"/>
      <c r="I34" s="133"/>
      <c r="J34" s="134"/>
      <c r="K34" s="135"/>
      <c r="L34" s="205"/>
    </row>
    <row r="35" spans="1:12" s="76" customFormat="1" ht="12" customHeight="1" x14ac:dyDescent="0.25">
      <c r="A35" s="77"/>
      <c r="B35" s="78"/>
      <c r="C35" s="78"/>
      <c r="D35" s="77"/>
      <c r="E35" s="77"/>
      <c r="F35" s="77"/>
      <c r="G35" s="77"/>
      <c r="H35" s="77"/>
      <c r="I35" s="79"/>
      <c r="J35" s="80"/>
      <c r="K35" s="79"/>
    </row>
    <row r="36" spans="1:12" s="76" customFormat="1" ht="24.95" customHeight="1" x14ac:dyDescent="0.25">
      <c r="A36" s="230" t="s">
        <v>73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136"/>
    </row>
    <row r="37" spans="1:12" s="17" customFormat="1" ht="30" customHeight="1" x14ac:dyDescent="0.25">
      <c r="A37" s="233"/>
      <c r="B37" s="233"/>
      <c r="C37" s="233"/>
      <c r="D37" s="233"/>
      <c r="E37" s="233"/>
      <c r="F37" s="233"/>
      <c r="G37" s="233"/>
      <c r="H37" s="137"/>
      <c r="I37" s="137"/>
      <c r="J37" s="137"/>
    </row>
    <row r="38" spans="1:12" s="3" customFormat="1" ht="26.25" customHeight="1" x14ac:dyDescent="0.25">
      <c r="A38" s="235" t="s">
        <v>0</v>
      </c>
      <c r="B38" s="235"/>
      <c r="C38" s="234" t="str">
        <f>IF('Príloha č. 1'!$C$6="","",'Príloha č. 1'!$C$6)</f>
        <v/>
      </c>
      <c r="D38" s="234"/>
      <c r="G38" s="65"/>
      <c r="H38" s="65"/>
      <c r="I38" s="65"/>
      <c r="J38" s="65"/>
    </row>
    <row r="39" spans="1:12" s="3" customFormat="1" ht="15" customHeight="1" x14ac:dyDescent="0.25">
      <c r="A39" s="235" t="s">
        <v>1</v>
      </c>
      <c r="B39" s="235"/>
      <c r="C39" s="232" t="str">
        <f>IF('Príloha č. 1'!$C$7="","",'Príloha č. 1'!$C$7)</f>
        <v/>
      </c>
      <c r="D39" s="232"/>
      <c r="G39" s="65"/>
      <c r="H39" s="65"/>
      <c r="I39" s="65"/>
      <c r="J39" s="65"/>
    </row>
    <row r="40" spans="1:12" s="3" customFormat="1" x14ac:dyDescent="0.25">
      <c r="A40" s="235" t="s">
        <v>2</v>
      </c>
      <c r="B40" s="235"/>
      <c r="C40" s="232" t="str">
        <f>IF('Príloha č. 1'!$C$8="","",'Príloha č. 1'!$C$8)</f>
        <v/>
      </c>
      <c r="D40" s="232"/>
      <c r="G40" s="65"/>
      <c r="H40" s="65"/>
      <c r="I40" s="65"/>
      <c r="J40" s="65"/>
    </row>
    <row r="41" spans="1:12" s="3" customFormat="1" x14ac:dyDescent="0.25">
      <c r="A41" s="235" t="s">
        <v>3</v>
      </c>
      <c r="B41" s="235"/>
      <c r="C41" s="232" t="str">
        <f>IF('Príloha č. 1'!$C$9="","",'Príloha č. 1'!$C$9)</f>
        <v/>
      </c>
      <c r="D41" s="232"/>
      <c r="G41" s="65"/>
      <c r="H41" s="65"/>
      <c r="I41" s="65"/>
      <c r="J41" s="65"/>
    </row>
    <row r="42" spans="1:12" x14ac:dyDescent="0.25">
      <c r="A42" s="138"/>
      <c r="B42" s="138"/>
      <c r="C42" s="138"/>
      <c r="D42" s="138"/>
      <c r="E42" s="138"/>
      <c r="F42" s="138"/>
      <c r="G42" s="138"/>
      <c r="H42" s="138"/>
      <c r="I42" s="138"/>
      <c r="J42" s="138"/>
    </row>
    <row r="43" spans="1:12" s="18" customFormat="1" ht="15" customHeight="1" x14ac:dyDescent="0.25">
      <c r="A43" s="139" t="s">
        <v>7</v>
      </c>
      <c r="B43" s="229" t="str">
        <f>IF('Príloha č. 1'!B24:C24="","",'Príloha č. 1'!B24:C24)</f>
        <v/>
      </c>
      <c r="C43" s="229"/>
      <c r="D43" s="139"/>
      <c r="E43" s="139"/>
      <c r="F43" s="139"/>
      <c r="G43" s="139"/>
      <c r="H43" s="139"/>
      <c r="I43" s="139"/>
      <c r="J43" s="139"/>
    </row>
    <row r="44" spans="1:12" s="18" customFormat="1" ht="15" customHeight="1" x14ac:dyDescent="0.25">
      <c r="A44" s="139" t="s">
        <v>8</v>
      </c>
      <c r="B44" s="227" t="str">
        <f>IF('Príloha č. 1'!B25:C25="","",'Príloha č. 1'!B25:C25)</f>
        <v/>
      </c>
      <c r="C44" s="227"/>
      <c r="D44" s="139"/>
      <c r="E44" s="139"/>
      <c r="F44" s="139"/>
      <c r="G44" s="139"/>
      <c r="H44" s="139"/>
      <c r="I44" s="139"/>
      <c r="J44" s="139"/>
    </row>
    <row r="45" spans="1:12" s="18" customFormat="1" x14ac:dyDescent="0.25">
      <c r="A45" s="139"/>
      <c r="B45" s="139"/>
      <c r="C45" s="139"/>
      <c r="D45" s="139"/>
      <c r="E45" s="139"/>
      <c r="F45" s="139"/>
      <c r="G45" s="140"/>
      <c r="H45" s="141" t="s">
        <v>63</v>
      </c>
      <c r="I45" s="142"/>
      <c r="J45" s="140"/>
    </row>
    <row r="46" spans="1:12" s="18" customFormat="1" ht="15" customHeight="1" x14ac:dyDescent="0.25">
      <c r="A46" s="139"/>
      <c r="B46" s="139"/>
      <c r="C46" s="139"/>
      <c r="D46" s="139"/>
      <c r="E46" s="139"/>
      <c r="F46" s="139"/>
      <c r="G46" s="82"/>
      <c r="H46" s="141" t="s">
        <v>64</v>
      </c>
      <c r="I46" s="228" t="str">
        <f>IF('Príloha č. 1'!$D$29="","",'Príloha č. 1'!$D$29)</f>
        <v/>
      </c>
      <c r="J46" s="228"/>
    </row>
    <row r="47" spans="1:12" s="18" customFormat="1" ht="16.5" customHeight="1" x14ac:dyDescent="0.25">
      <c r="A47" s="139"/>
      <c r="B47" s="139"/>
      <c r="C47" s="139"/>
      <c r="D47" s="139"/>
      <c r="E47" s="139"/>
      <c r="F47" s="139"/>
      <c r="G47" s="143"/>
      <c r="H47" s="143"/>
      <c r="I47" s="139"/>
      <c r="J47" s="139"/>
    </row>
    <row r="48" spans="1:12" s="30" customFormat="1" x14ac:dyDescent="0.25">
      <c r="A48" s="200" t="s">
        <v>10</v>
      </c>
      <c r="B48" s="200"/>
      <c r="E48" s="18"/>
    </row>
    <row r="49" spans="1:5" s="32" customFormat="1" ht="15" customHeight="1" x14ac:dyDescent="0.25">
      <c r="A49" s="31"/>
      <c r="B49" s="201" t="s">
        <v>12</v>
      </c>
      <c r="C49" s="201"/>
      <c r="D49" s="56"/>
      <c r="E49" s="18"/>
    </row>
    <row r="50" spans="1:5" ht="41.25" customHeight="1" x14ac:dyDescent="0.25"/>
  </sheetData>
  <mergeCells count="66">
    <mergeCell ref="C40:D40"/>
    <mergeCell ref="C41:D41"/>
    <mergeCell ref="A37:G37"/>
    <mergeCell ref="C38:D38"/>
    <mergeCell ref="C39:D39"/>
    <mergeCell ref="A38:B38"/>
    <mergeCell ref="A39:B39"/>
    <mergeCell ref="A40:B40"/>
    <mergeCell ref="A41:B41"/>
    <mergeCell ref="A1:B1"/>
    <mergeCell ref="A2:L2"/>
    <mergeCell ref="A3:K3"/>
    <mergeCell ref="A4:K4"/>
    <mergeCell ref="A5:A6"/>
    <mergeCell ref="G5:G6"/>
    <mergeCell ref="L5:L6"/>
    <mergeCell ref="H5:H6"/>
    <mergeCell ref="I5:K5"/>
    <mergeCell ref="B5:B6"/>
    <mergeCell ref="C5:C6"/>
    <mergeCell ref="D5:D6"/>
    <mergeCell ref="E5:E6"/>
    <mergeCell ref="F5:F6"/>
    <mergeCell ref="L8:L10"/>
    <mergeCell ref="B44:C44"/>
    <mergeCell ref="A48:B48"/>
    <mergeCell ref="B49:C49"/>
    <mergeCell ref="I46:J46"/>
    <mergeCell ref="B43:C43"/>
    <mergeCell ref="A36:K36"/>
    <mergeCell ref="A12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K13"/>
    <mergeCell ref="L13:L14"/>
    <mergeCell ref="L16:L18"/>
    <mergeCell ref="A20:K20"/>
    <mergeCell ref="A21:A22"/>
    <mergeCell ref="B21:B22"/>
    <mergeCell ref="C21:C22"/>
    <mergeCell ref="D21:D22"/>
    <mergeCell ref="E21:E22"/>
    <mergeCell ref="F21:F22"/>
    <mergeCell ref="G21:G22"/>
    <mergeCell ref="H21:H22"/>
    <mergeCell ref="I21:K21"/>
    <mergeCell ref="L21:L22"/>
    <mergeCell ref="L32:L34"/>
    <mergeCell ref="L24:L26"/>
    <mergeCell ref="A28:K28"/>
    <mergeCell ref="A29:A30"/>
    <mergeCell ref="B29:B30"/>
    <mergeCell ref="C29:C30"/>
    <mergeCell ref="D29:D30"/>
    <mergeCell ref="E29:E30"/>
    <mergeCell ref="F29:F30"/>
    <mergeCell ref="G29:G30"/>
    <mergeCell ref="H29:H30"/>
    <mergeCell ref="I29:K29"/>
    <mergeCell ref="L29:L30"/>
  </mergeCells>
  <conditionalFormatting sqref="B43:C44">
    <cfRule type="containsBlanks" dxfId="28" priority="4">
      <formula>LEN(TRIM(B43))=0</formula>
    </cfRule>
  </conditionalFormatting>
  <conditionalFormatting sqref="I46:J46">
    <cfRule type="containsBlanks" dxfId="27" priority="3">
      <formula>LEN(TRIM(I46))=0</formula>
    </cfRule>
  </conditionalFormatting>
  <conditionalFormatting sqref="C38:D41">
    <cfRule type="containsBlanks" dxfId="26" priority="2">
      <formula>LEN(TRIM(C38))=0</formula>
    </cfRule>
  </conditionalFormatting>
  <conditionalFormatting sqref="C38:D41">
    <cfRule type="containsBlanks" dxfId="25" priority="1">
      <formula>LEN(TRIM(C38))=0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rowBreaks count="2" manualBreakCount="2">
    <brk id="26" max="11" man="1"/>
    <brk id="47" max="10" man="1"/>
  </rowBreaks>
  <colBreaks count="1" manualBreakCount="1">
    <brk id="10" max="1048575" man="1"/>
  </colBreaks>
  <ignoredErrors>
    <ignoredError sqref="B43:C4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82" t="s">
        <v>11</v>
      </c>
      <c r="B1" s="182"/>
    </row>
    <row r="2" spans="1:12" ht="15" customHeight="1" x14ac:dyDescent="0.25">
      <c r="A2" s="183" t="str">
        <f>'Príloha č. 1'!A2:D2</f>
        <v>Titánové atraumatické klipy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15" customHeight="1" x14ac:dyDescent="0.25">
      <c r="A3" s="184"/>
      <c r="B3" s="184"/>
      <c r="C3" s="184"/>
      <c r="D3" s="184"/>
      <c r="E3" s="184"/>
      <c r="F3" s="57"/>
      <c r="G3" s="57"/>
      <c r="H3" s="57"/>
    </row>
    <row r="4" spans="1:12" s="29" customFormat="1" ht="45.75" customHeight="1" x14ac:dyDescent="0.25">
      <c r="A4" s="240" t="s">
        <v>44</v>
      </c>
      <c r="B4" s="240"/>
      <c r="C4" s="240"/>
      <c r="D4" s="240"/>
      <c r="E4" s="53"/>
      <c r="F4" s="53"/>
      <c r="G4" s="53"/>
      <c r="H4" s="53"/>
      <c r="I4" s="53"/>
      <c r="J4" s="53"/>
      <c r="K4" s="53"/>
      <c r="L4" s="53"/>
    </row>
    <row r="5" spans="1:12" s="29" customFormat="1" ht="18.75" x14ac:dyDescent="0.25">
      <c r="A5" s="52"/>
      <c r="B5" s="52"/>
      <c r="C5" s="52"/>
      <c r="D5" s="52"/>
      <c r="E5" s="53"/>
      <c r="F5" s="53"/>
      <c r="G5" s="53"/>
      <c r="H5" s="53"/>
      <c r="I5" s="53"/>
      <c r="J5" s="53"/>
      <c r="K5" s="53"/>
      <c r="L5" s="53"/>
    </row>
    <row r="6" spans="1:12" s="29" customFormat="1" x14ac:dyDescent="0.25">
      <c r="A6" s="202" t="s">
        <v>0</v>
      </c>
      <c r="B6" s="202"/>
      <c r="C6" s="241" t="str">
        <f>IF('Príloha č. 1'!$C$6="","",'Príloha č. 1'!$C$6)</f>
        <v/>
      </c>
      <c r="D6" s="241"/>
      <c r="J6" s="54"/>
    </row>
    <row r="7" spans="1:12" s="29" customFormat="1" ht="15" customHeight="1" x14ac:dyDescent="0.25">
      <c r="A7" s="199" t="s">
        <v>1</v>
      </c>
      <c r="B7" s="199"/>
      <c r="C7" s="239" t="str">
        <f>IF('Príloha č. 1'!$C$7="","",'Príloha č. 1'!$C$7)</f>
        <v/>
      </c>
      <c r="D7" s="239"/>
    </row>
    <row r="8" spans="1:12" s="29" customFormat="1" x14ac:dyDescent="0.25">
      <c r="A8" s="199" t="s">
        <v>2</v>
      </c>
      <c r="B8" s="199"/>
      <c r="C8" s="239" t="str">
        <f>IF('Príloha č. 1'!$C$8="","",'Príloha č. 1'!$C$8)</f>
        <v/>
      </c>
      <c r="D8" s="239"/>
    </row>
    <row r="9" spans="1:12" s="29" customFormat="1" x14ac:dyDescent="0.25">
      <c r="A9" s="199" t="s">
        <v>3</v>
      </c>
      <c r="B9" s="199"/>
      <c r="C9" s="239" t="str">
        <f>IF('Príloha č. 1'!$C$9="","",'Príloha č. 1'!$C$9)</f>
        <v/>
      </c>
      <c r="D9" s="239"/>
    </row>
    <row r="10" spans="1:12" x14ac:dyDescent="0.25">
      <c r="C10" s="51"/>
    </row>
    <row r="11" spans="1:12" ht="37.5" customHeight="1" x14ac:dyDescent="0.25">
      <c r="A11" s="236" t="s">
        <v>45</v>
      </c>
      <c r="B11" s="236"/>
      <c r="C11" s="236"/>
      <c r="D11" s="236"/>
    </row>
    <row r="12" spans="1:12" x14ac:dyDescent="0.25">
      <c r="C12" s="51"/>
    </row>
    <row r="14" spans="1:12" ht="15" customHeight="1" x14ac:dyDescent="0.25">
      <c r="A14" s="18" t="s">
        <v>7</v>
      </c>
      <c r="B14" s="237" t="str">
        <f>IF('Príloha č. 1'!B24:C24="","",'Príloha č. 1'!B24:C24)</f>
        <v/>
      </c>
      <c r="C14" s="237"/>
    </row>
    <row r="15" spans="1:12" ht="15" customHeight="1" x14ac:dyDescent="0.25">
      <c r="A15" s="18" t="s">
        <v>8</v>
      </c>
      <c r="B15" s="238" t="str">
        <f>IF('Príloha č. 1'!B25:C25="","",'Príloha č. 1'!B25:C25)</f>
        <v/>
      </c>
      <c r="C15" s="238"/>
    </row>
    <row r="18" spans="1:12" x14ac:dyDescent="0.25">
      <c r="C18" s="93" t="s">
        <v>63</v>
      </c>
      <c r="D18" s="3"/>
      <c r="K18" s="55"/>
      <c r="L18" s="55"/>
    </row>
    <row r="19" spans="1:12" x14ac:dyDescent="0.25">
      <c r="C19" s="93" t="s">
        <v>64</v>
      </c>
      <c r="D19" s="97" t="str">
        <f>IF('Príloha č. 1'!$D$29="","",'Príloha č. 1'!$D$29)</f>
        <v/>
      </c>
    </row>
    <row r="20" spans="1:12" x14ac:dyDescent="0.25">
      <c r="C20" s="93"/>
      <c r="D20" s="56"/>
    </row>
    <row r="21" spans="1:12" s="30" customFormat="1" x14ac:dyDescent="0.25">
      <c r="A21" s="200" t="s">
        <v>10</v>
      </c>
      <c r="B21" s="200"/>
      <c r="E21" s="18"/>
    </row>
    <row r="22" spans="1:12" s="32" customFormat="1" ht="15" customHeight="1" x14ac:dyDescent="0.25">
      <c r="A22" s="31"/>
      <c r="B22" s="201" t="s">
        <v>12</v>
      </c>
      <c r="C22" s="201"/>
      <c r="D22" s="56"/>
      <c r="E22" s="18"/>
    </row>
    <row r="23" spans="1:12" s="37" customFormat="1" x14ac:dyDescent="0.25">
      <c r="A23" s="18"/>
      <c r="B23" s="33"/>
      <c r="C23" s="34"/>
      <c r="D23" s="35"/>
      <c r="E23" s="18"/>
      <c r="F23" s="36"/>
      <c r="G23" s="35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24" priority="5">
      <formula>LEN(TRIM(C6))=0</formula>
    </cfRule>
  </conditionalFormatting>
  <conditionalFormatting sqref="C7:D9">
    <cfRule type="containsBlanks" dxfId="23" priority="4">
      <formula>LEN(TRIM(C7))=0</formula>
    </cfRule>
  </conditionalFormatting>
  <conditionalFormatting sqref="C6:D9">
    <cfRule type="containsBlanks" dxfId="22" priority="3">
      <formula>LEN(TRIM(C6))=0</formula>
    </cfRule>
  </conditionalFormatting>
  <conditionalFormatting sqref="B14:C15">
    <cfRule type="containsBlanks" dxfId="21" priority="2">
      <formula>LEN(TRIM(B14))=0</formula>
    </cfRule>
  </conditionalFormatting>
  <conditionalFormatting sqref="D19">
    <cfRule type="containsBlanks" dxfId="2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82" t="s">
        <v>11</v>
      </c>
      <c r="B1" s="182"/>
    </row>
    <row r="2" spans="1:12" ht="15" customHeight="1" x14ac:dyDescent="0.25">
      <c r="A2" s="183" t="str">
        <f>'Príloha č. 1'!A2:D2</f>
        <v>Titánové atraumatické klipy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15" customHeight="1" x14ac:dyDescent="0.25">
      <c r="A3" s="184"/>
      <c r="B3" s="184"/>
      <c r="C3" s="184"/>
      <c r="D3" s="184"/>
      <c r="E3" s="184"/>
      <c r="F3" s="59"/>
      <c r="G3" s="59"/>
      <c r="H3" s="59"/>
    </row>
    <row r="4" spans="1:12" s="29" customFormat="1" ht="55.5" customHeight="1" x14ac:dyDescent="0.25">
      <c r="A4" s="240" t="s">
        <v>49</v>
      </c>
      <c r="B4" s="240"/>
      <c r="C4" s="240"/>
      <c r="D4" s="240"/>
      <c r="E4" s="53"/>
      <c r="F4" s="53"/>
      <c r="G4" s="53"/>
      <c r="H4" s="53"/>
      <c r="I4" s="53"/>
      <c r="J4" s="53"/>
      <c r="K4" s="53"/>
      <c r="L4" s="53"/>
    </row>
    <row r="5" spans="1:12" s="29" customFormat="1" ht="18.75" x14ac:dyDescent="0.25">
      <c r="A5" s="60"/>
      <c r="B5" s="60"/>
      <c r="C5" s="60"/>
      <c r="D5" s="60"/>
      <c r="E5" s="53"/>
      <c r="F5" s="53"/>
      <c r="G5" s="53"/>
      <c r="H5" s="53"/>
      <c r="I5" s="53"/>
      <c r="J5" s="53"/>
      <c r="K5" s="53"/>
      <c r="L5" s="53"/>
    </row>
    <row r="6" spans="1:12" s="29" customFormat="1" x14ac:dyDescent="0.25">
      <c r="A6" s="202" t="s">
        <v>0</v>
      </c>
      <c r="B6" s="202"/>
      <c r="C6" s="241" t="str">
        <f xml:space="preserve"> IF('Príloha č. 1'!$C$6="","",'Príloha č. 1'!$C$6)</f>
        <v/>
      </c>
      <c r="D6" s="241"/>
      <c r="J6" s="54"/>
    </row>
    <row r="7" spans="1:12" s="29" customFormat="1" ht="15" customHeight="1" x14ac:dyDescent="0.25">
      <c r="A7" s="199" t="s">
        <v>1</v>
      </c>
      <c r="B7" s="199"/>
      <c r="C7" s="239" t="str">
        <f xml:space="preserve"> IF('Príloha č. 1'!$C$7="","",'Príloha č. 1'!$C$7)</f>
        <v/>
      </c>
      <c r="D7" s="239"/>
    </row>
    <row r="8" spans="1:12" s="29" customFormat="1" x14ac:dyDescent="0.25">
      <c r="A8" s="199" t="s">
        <v>2</v>
      </c>
      <c r="B8" s="199"/>
      <c r="C8" s="239" t="str">
        <f xml:space="preserve"> IF('Príloha č. 1'!$C$8="","",'Príloha č. 1'!$C$8)</f>
        <v/>
      </c>
      <c r="D8" s="239"/>
    </row>
    <row r="9" spans="1:12" s="29" customFormat="1" x14ac:dyDescent="0.25">
      <c r="A9" s="199" t="s">
        <v>3</v>
      </c>
      <c r="B9" s="199"/>
      <c r="C9" s="239" t="str">
        <f xml:space="preserve"> IF('Príloha č. 1'!$C$9="","",'Príloha č. 1'!$C$9)</f>
        <v/>
      </c>
      <c r="D9" s="239"/>
    </row>
    <row r="10" spans="1:12" x14ac:dyDescent="0.25">
      <c r="C10" s="58"/>
    </row>
    <row r="11" spans="1:12" ht="48" customHeight="1" x14ac:dyDescent="0.25">
      <c r="A11" s="236" t="s">
        <v>50</v>
      </c>
      <c r="B11" s="236"/>
      <c r="C11" s="236"/>
      <c r="D11" s="236"/>
    </row>
    <row r="12" spans="1:12" x14ac:dyDescent="0.25">
      <c r="C12" s="58"/>
    </row>
    <row r="14" spans="1:12" ht="15" customHeight="1" x14ac:dyDescent="0.25">
      <c r="A14" s="18" t="s">
        <v>7</v>
      </c>
      <c r="B14" s="237" t="str">
        <f>IF('Príloha č. 1'!B24:C24="","",'Príloha č. 1'!B24:C24)</f>
        <v/>
      </c>
      <c r="C14" s="237"/>
    </row>
    <row r="15" spans="1:12" ht="15" customHeight="1" x14ac:dyDescent="0.25">
      <c r="A15" s="18" t="s">
        <v>8</v>
      </c>
      <c r="B15" s="238" t="str">
        <f>IF('Príloha č. 1'!B25:C25="","",'Príloha č. 1'!B25:C25)</f>
        <v/>
      </c>
      <c r="C15" s="238"/>
    </row>
    <row r="18" spans="1:12" x14ac:dyDescent="0.25">
      <c r="C18" s="93" t="s">
        <v>63</v>
      </c>
      <c r="D18" s="3"/>
      <c r="K18" s="55"/>
      <c r="L18" s="55"/>
    </row>
    <row r="19" spans="1:12" x14ac:dyDescent="0.25">
      <c r="C19" s="93" t="s">
        <v>64</v>
      </c>
      <c r="D19" s="97" t="str">
        <f>IF('Príloha č. 1'!$D$29="","",'Príloha č. 1'!$D$29)</f>
        <v/>
      </c>
    </row>
    <row r="20" spans="1:12" x14ac:dyDescent="0.25">
      <c r="C20" s="93"/>
      <c r="D20" s="30"/>
    </row>
    <row r="21" spans="1:12" s="30" customFormat="1" x14ac:dyDescent="0.25">
      <c r="A21" s="200" t="s">
        <v>10</v>
      </c>
      <c r="B21" s="200"/>
      <c r="E21" s="18"/>
    </row>
    <row r="22" spans="1:12" s="32" customFormat="1" ht="15" customHeight="1" x14ac:dyDescent="0.25">
      <c r="A22" s="31"/>
      <c r="B22" s="201" t="s">
        <v>12</v>
      </c>
      <c r="C22" s="201"/>
      <c r="D22" s="56"/>
      <c r="E22" s="18"/>
    </row>
    <row r="23" spans="1:12" s="37" customFormat="1" x14ac:dyDescent="0.25">
      <c r="A23" s="18"/>
      <c r="B23" s="33"/>
      <c r="C23" s="34"/>
      <c r="D23" s="35"/>
      <c r="E23" s="18"/>
      <c r="F23" s="36"/>
      <c r="G23" s="35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19" priority="5">
      <formula>LEN(TRIM(C6))=0</formula>
    </cfRule>
  </conditionalFormatting>
  <conditionalFormatting sqref="C7:D9">
    <cfRule type="containsBlanks" dxfId="18" priority="4">
      <formula>LEN(TRIM(C7))=0</formula>
    </cfRule>
  </conditionalFormatting>
  <conditionalFormatting sqref="C6:D9">
    <cfRule type="containsBlanks" dxfId="17" priority="3">
      <formula>LEN(TRIM(C6))=0</formula>
    </cfRule>
  </conditionalFormatting>
  <conditionalFormatting sqref="B14:C15">
    <cfRule type="containsBlanks" dxfId="16" priority="2">
      <formula>LEN(TRIM(B14))=0</formula>
    </cfRule>
  </conditionalFormatting>
  <conditionalFormatting sqref="D19">
    <cfRule type="containsBlanks" dxfId="1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uloženom zákaze účasti vo verejnom obstarávaní&amp;"Times New Roman,Tučné"
</oddHeader>
  </headerFooter>
  <ignoredErrors>
    <ignoredError sqref="C6:D6 B14:C15 C10:D10 D7 D8 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82" t="s">
        <v>11</v>
      </c>
      <c r="B1" s="182"/>
    </row>
    <row r="2" spans="1:12" ht="15" customHeight="1" x14ac:dyDescent="0.25">
      <c r="A2" s="183" t="str">
        <f>'Príloha č. 1'!A2:D2</f>
        <v>Titánové atraumatické klipy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15" customHeight="1" x14ac:dyDescent="0.25">
      <c r="A3" s="184"/>
      <c r="B3" s="184"/>
      <c r="C3" s="184"/>
      <c r="D3" s="184"/>
      <c r="E3" s="184"/>
      <c r="F3" s="114"/>
      <c r="G3" s="114"/>
      <c r="H3" s="114"/>
    </row>
    <row r="4" spans="1:12" s="29" customFormat="1" ht="55.5" customHeight="1" x14ac:dyDescent="0.25">
      <c r="A4" s="240" t="s">
        <v>69</v>
      </c>
      <c r="B4" s="240"/>
      <c r="C4" s="240"/>
      <c r="D4" s="240"/>
      <c r="E4" s="53"/>
      <c r="F4" s="53"/>
      <c r="G4" s="53"/>
      <c r="H4" s="53"/>
      <c r="I4" s="53"/>
      <c r="J4" s="53"/>
      <c r="K4" s="53"/>
      <c r="L4" s="53"/>
    </row>
    <row r="5" spans="1:12" s="29" customFormat="1" ht="18.75" x14ac:dyDescent="0.25">
      <c r="A5" s="115"/>
      <c r="B5" s="115"/>
      <c r="C5" s="115"/>
      <c r="D5" s="115"/>
      <c r="E5" s="53"/>
      <c r="F5" s="53"/>
      <c r="G5" s="53"/>
      <c r="H5" s="53"/>
      <c r="I5" s="53"/>
      <c r="J5" s="53"/>
      <c r="K5" s="53"/>
      <c r="L5" s="53"/>
    </row>
    <row r="6" spans="1:12" s="29" customFormat="1" x14ac:dyDescent="0.25">
      <c r="A6" s="202" t="s">
        <v>0</v>
      </c>
      <c r="B6" s="202"/>
      <c r="C6" s="241" t="str">
        <f xml:space="preserve"> IF('Príloha č. 1'!$C$6="","",'Príloha č. 1'!$C$6)</f>
        <v/>
      </c>
      <c r="D6" s="241"/>
      <c r="J6" s="54"/>
    </row>
    <row r="7" spans="1:12" s="29" customFormat="1" ht="15" customHeight="1" x14ac:dyDescent="0.25">
      <c r="A7" s="199" t="s">
        <v>1</v>
      </c>
      <c r="B7" s="199"/>
      <c r="C7" s="239" t="str">
        <f xml:space="preserve"> IF('Príloha č. 1'!$C$7="","",'Príloha č. 1'!$C$7)</f>
        <v/>
      </c>
      <c r="D7" s="239"/>
    </row>
    <row r="8" spans="1:12" s="29" customFormat="1" x14ac:dyDescent="0.25">
      <c r="A8" s="199" t="s">
        <v>2</v>
      </c>
      <c r="B8" s="199"/>
      <c r="C8" s="239" t="str">
        <f xml:space="preserve"> IF('Príloha č. 1'!$C$8="","",'Príloha č. 1'!$C$8)</f>
        <v/>
      </c>
      <c r="D8" s="239"/>
    </row>
    <row r="9" spans="1:12" s="29" customFormat="1" x14ac:dyDescent="0.25">
      <c r="A9" s="199" t="s">
        <v>3</v>
      </c>
      <c r="B9" s="199"/>
      <c r="C9" s="239" t="str">
        <f xml:space="preserve"> IF('Príloha č. 1'!$C$9="","",'Príloha č. 1'!$C$9)</f>
        <v/>
      </c>
      <c r="D9" s="239"/>
    </row>
    <row r="10" spans="1:12" x14ac:dyDescent="0.25">
      <c r="C10" s="113"/>
    </row>
    <row r="11" spans="1:12" ht="48" customHeight="1" x14ac:dyDescent="0.25">
      <c r="A11" s="236" t="s">
        <v>70</v>
      </c>
      <c r="B11" s="236"/>
      <c r="C11" s="236"/>
      <c r="D11" s="236"/>
    </row>
    <row r="12" spans="1:12" x14ac:dyDescent="0.25">
      <c r="C12" s="113"/>
    </row>
    <row r="14" spans="1:12" ht="15" customHeight="1" x14ac:dyDescent="0.25">
      <c r="A14" s="18" t="s">
        <v>7</v>
      </c>
      <c r="B14" s="237" t="str">
        <f>IF('Príloha č. 1'!B24:C24="","",'Príloha č. 1'!B24:C24)</f>
        <v/>
      </c>
      <c r="C14" s="237"/>
    </row>
    <row r="15" spans="1:12" ht="15" customHeight="1" x14ac:dyDescent="0.25">
      <c r="A15" s="18" t="s">
        <v>8</v>
      </c>
      <c r="B15" s="238" t="str">
        <f>IF('Príloha č. 1'!B25:C25="","",'Príloha č. 1'!B25:C25)</f>
        <v/>
      </c>
      <c r="C15" s="238"/>
    </row>
    <row r="18" spans="1:12" x14ac:dyDescent="0.25">
      <c r="C18" s="93" t="s">
        <v>63</v>
      </c>
      <c r="D18" s="3"/>
      <c r="K18" s="55"/>
      <c r="L18" s="55"/>
    </row>
    <row r="19" spans="1:12" x14ac:dyDescent="0.25">
      <c r="C19" s="93" t="s">
        <v>64</v>
      </c>
      <c r="D19" s="112" t="str">
        <f>IF('Príloha č. 1'!$D$29="","",'Príloha č. 1'!$D$29)</f>
        <v/>
      </c>
    </row>
    <row r="20" spans="1:12" x14ac:dyDescent="0.25">
      <c r="C20" s="93"/>
      <c r="D20" s="30"/>
    </row>
    <row r="21" spans="1:12" s="30" customFormat="1" x14ac:dyDescent="0.25">
      <c r="A21" s="200" t="s">
        <v>10</v>
      </c>
      <c r="B21" s="200"/>
      <c r="E21" s="18"/>
    </row>
    <row r="22" spans="1:12" s="32" customFormat="1" ht="15" customHeight="1" x14ac:dyDescent="0.25">
      <c r="A22" s="31"/>
      <c r="B22" s="201" t="s">
        <v>12</v>
      </c>
      <c r="C22" s="201"/>
      <c r="D22" s="56"/>
      <c r="E22" s="18"/>
    </row>
    <row r="23" spans="1:12" s="37" customFormat="1" x14ac:dyDescent="0.25">
      <c r="A23" s="18"/>
      <c r="B23" s="33"/>
      <c r="C23" s="34"/>
      <c r="D23" s="35"/>
      <c r="E23" s="18"/>
      <c r="F23" s="36"/>
      <c r="G23" s="35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</vt:lpstr>
      <vt:lpstr>Príloha č. 5</vt:lpstr>
      <vt:lpstr>Príloha č. 6 </vt:lpstr>
      <vt:lpstr>Príloha č. 7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 '!Oblasť_tlače</vt:lpstr>
      <vt:lpstr>'Príloha č. 7'!Oblasť_tlače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2021-12-20T11:50:16Z</cp:lastPrinted>
  <dcterms:created xsi:type="dcterms:W3CDTF">2014-08-04T05:30:35Z</dcterms:created>
  <dcterms:modified xsi:type="dcterms:W3CDTF">2021-12-20T11:50:24Z</dcterms:modified>
</cp:coreProperties>
</file>