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9 LS 04 VC 5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H13" i="1" l="1"/>
  <c r="P24" i="1" l="1"/>
  <c r="P23" i="1"/>
  <c r="P22" i="1"/>
  <c r="P21" i="1"/>
  <c r="P20" i="1"/>
  <c r="P19" i="1"/>
  <c r="P18" i="1"/>
  <c r="P17" i="1"/>
  <c r="P16" i="1" l="1"/>
  <c r="P15" i="1"/>
  <c r="P14" i="1" l="1"/>
  <c r="P13" i="1" l="1"/>
  <c r="Q26" i="1" l="1"/>
  <c r="Q21" i="1"/>
  <c r="Q20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<sst xmlns="http://schemas.openxmlformats.org/spreadsheetml/2006/main" count="85" uniqueCount="79">
  <si>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</si>
  <si>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</si>
  <si>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</si>
  <si>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</si>
  <si>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</si>
  <si>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</si>
  <si>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</si>
  <si>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</si>
  <si>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</si>
  <si>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</si>
  <si>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</si>
  <si>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</si>
  <si>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</si>
  <si>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</si>
  <si>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</si>
  <si>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</si>
  <si>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</si>
  <si>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</si>
  <si>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</si>
  <si>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</si>
  <si>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</si>
  <si>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</si>
  <si>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</si>
  <si>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</si>
  <si>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</si>
  <si>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</si>
  <si>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</si>
  <si>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</si>
  <si>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</si>
  <si>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</si>
  <si>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</si>
  <si>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</si>
  <si>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</si>
  <si>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</si>
  <si>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</si>
  <si>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</si>
  <si>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</si>
  <si>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</si>
  <si>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</si>
  <si>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</si>
  <si>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</si>
  <si>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</si>
  <si>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</si>
  <si>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</si>
  <si>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</si>
  <si>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</si>
  <si>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</si>
  <si>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</si>
  <si>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</si>
  <si>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</si>
  <si>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</si>
  <si>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</si>
  <si>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</si>
  <si>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</si>
  <si>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</si>
  <si>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</si>
  <si>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</si>
  <si>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</si>
  <si>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</si>
  <si>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</si>
  <si>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</si>
  <si>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</si>
  <si>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</si>
  <si>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</si>
  <si>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</si>
  <si>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</si>
  <si>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</si>
  <si>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</si>
  <si>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</si>
  <si>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</si>
  <si>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</si>
  <si>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</si>
  <si>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 xml:space="preserve">Lesnícke služby v ťažbovom procese na OZ Liptovský Hrádol, VC  Liptovská Osada   </t>
  </si>
  <si>
    <t>ŤVÚ+50r.</t>
  </si>
  <si>
    <t>ŤVÚ-50r.</t>
  </si>
  <si>
    <t>1161 10</t>
  </si>
  <si>
    <t>1247B00</t>
  </si>
  <si>
    <t>Zmluva č.DNS/52/21/12/04</t>
  </si>
  <si>
    <t>Technológia: 5; HRT výroba SKM na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</si>
</sst>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11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C10" zoomScaleNormal="100" zoomScaleSheetLayoutView="100" workbookViewId="0">
      <selection activeCell="O15" sqref="O15"/>
    </sheetView>
  </sheetViews>
  <sheetFormatPr defaultRowHeight="15" x14ac:dyDescent="0.25"/>
  <cols>
    <col min="1" max="1" width="13.7109375" customWidth="1"/>
    <col min="2" max="2" width="9" customWidth="1"/>
    <col min="3" max="3" width="14.85546875" customWidth="1"/>
    <col min="4" max="4" width="22.7109375" customWidth="1"/>
    <col min="5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6" t="s">
        <v>72</v>
      </c>
      <c r="D3" s="87"/>
      <c r="E3" s="87"/>
      <c r="F3" s="87"/>
      <c r="G3" s="87"/>
      <c r="H3" s="87"/>
      <c r="I3" s="87"/>
      <c r="J3" s="87"/>
      <c r="K3" s="87"/>
      <c r="L3" s="8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9"/>
      <c r="G5" s="9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0" t="s">
        <v>71</v>
      </c>
      <c r="C6" s="100"/>
      <c r="D6" s="100"/>
      <c r="E6" s="100"/>
      <c r="F6" s="100"/>
      <c r="G6" s="10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1"/>
      <c r="C7" s="101"/>
      <c r="D7" s="101"/>
      <c r="E7" s="101"/>
      <c r="F7" s="101"/>
      <c r="G7" s="10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7" t="s">
        <v>77</v>
      </c>
      <c r="B8" s="9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80" t="s">
        <v>2</v>
      </c>
      <c r="C9" s="94" t="s">
        <v>53</v>
      </c>
      <c r="D9" s="95"/>
      <c r="E9" s="83" t="s">
        <v>70</v>
      </c>
      <c r="F9" s="113" t="s">
        <v>3</v>
      </c>
      <c r="G9" s="114"/>
      <c r="H9" s="115"/>
      <c r="I9" s="88" t="s">
        <v>4</v>
      </c>
      <c r="J9" s="83" t="s">
        <v>5</v>
      </c>
      <c r="K9" s="88" t="s">
        <v>6</v>
      </c>
      <c r="L9" s="91" t="s">
        <v>7</v>
      </c>
      <c r="M9" s="83" t="s">
        <v>54</v>
      </c>
      <c r="N9" s="111" t="s">
        <v>60</v>
      </c>
      <c r="O9" s="102" t="s">
        <v>58</v>
      </c>
      <c r="P9" s="104" t="s">
        <v>59</v>
      </c>
    </row>
    <row r="10" spans="1:18" ht="21.75" customHeight="1" x14ac:dyDescent="0.25">
      <c r="A10" s="25"/>
      <c r="B10" s="81"/>
      <c r="C10" s="106" t="s">
        <v>67</v>
      </c>
      <c r="D10" s="107"/>
      <c r="E10" s="84"/>
      <c r="F10" s="110" t="s">
        <v>9</v>
      </c>
      <c r="G10" s="84" t="s">
        <v>10</v>
      </c>
      <c r="H10" s="83" t="s">
        <v>11</v>
      </c>
      <c r="I10" s="89"/>
      <c r="J10" s="84"/>
      <c r="K10" s="89"/>
      <c r="L10" s="92"/>
      <c r="M10" s="84"/>
      <c r="N10" s="112"/>
      <c r="O10" s="103"/>
      <c r="P10" s="105"/>
    </row>
    <row r="11" spans="1:18" ht="50.25" customHeight="1" thickBot="1" x14ac:dyDescent="0.3">
      <c r="A11" s="64"/>
      <c r="B11" s="82"/>
      <c r="C11" s="108"/>
      <c r="D11" s="109"/>
      <c r="E11" s="85"/>
      <c r="F11" s="108"/>
      <c r="G11" s="85"/>
      <c r="H11" s="85"/>
      <c r="I11" s="90"/>
      <c r="J11" s="85"/>
      <c r="K11" s="90"/>
      <c r="L11" s="93"/>
      <c r="M11" s="85"/>
      <c r="N11" s="109"/>
      <c r="O11" s="103"/>
      <c r="P11" s="105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/>
      <c r="B13" s="54" t="s">
        <v>75</v>
      </c>
      <c r="C13" s="138" t="s">
        <v>78</v>
      </c>
      <c r="D13" s="139"/>
      <c r="E13" s="68">
        <v>44651</v>
      </c>
      <c r="F13" s="56">
        <v>220.1</v>
      </c>
      <c r="G13" s="73"/>
      <c r="H13" s="56">
        <f>SUM(F13:G13)</f>
        <v>220.1</v>
      </c>
      <c r="I13" s="54" t="s">
        <v>73</v>
      </c>
      <c r="J13" s="54">
        <v>40</v>
      </c>
      <c r="K13" s="54">
        <v>0.39</v>
      </c>
      <c r="L13" s="60">
        <v>350</v>
      </c>
      <c r="M13" s="60">
        <v>7483</v>
      </c>
      <c r="N13" s="62" t="s">
        <v>61</v>
      </c>
      <c r="O13" s="46"/>
      <c r="P13" s="51">
        <f t="shared" ref="P13:P24" si="0">SUM(O13*H13)</f>
        <v>0</v>
      </c>
      <c r="Q13" s="12"/>
      <c r="R13" s="65"/>
    </row>
    <row r="14" spans="1:18" x14ac:dyDescent="0.25">
      <c r="A14" s="69"/>
      <c r="B14" s="54" t="s">
        <v>76</v>
      </c>
      <c r="C14" s="138" t="s">
        <v>78</v>
      </c>
      <c r="D14" s="139"/>
      <c r="E14" s="68">
        <v>44651</v>
      </c>
      <c r="F14" s="56">
        <v>500</v>
      </c>
      <c r="G14" s="73"/>
      <c r="H14" s="56">
        <v>500</v>
      </c>
      <c r="I14" s="54" t="s">
        <v>74</v>
      </c>
      <c r="J14" s="54">
        <v>30</v>
      </c>
      <c r="K14" s="54">
        <v>0.39</v>
      </c>
      <c r="L14" s="60">
        <v>350</v>
      </c>
      <c r="M14" s="60">
        <v>20000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79"/>
      <c r="C15" s="138"/>
      <c r="D15" s="139"/>
      <c r="E15" s="68"/>
      <c r="F15" s="56"/>
      <c r="G15" s="73"/>
      <c r="H15" s="56"/>
      <c r="I15" s="54"/>
      <c r="J15" s="54"/>
      <c r="K15" s="54"/>
      <c r="L15" s="60"/>
      <c r="M15" s="60"/>
      <c r="N15" s="61"/>
      <c r="O15" s="46"/>
      <c r="P15" s="51">
        <f t="shared" si="0"/>
        <v>0</v>
      </c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/>
      <c r="C16" s="138"/>
      <c r="D16" s="139"/>
      <c r="E16" s="68"/>
      <c r="F16" s="56"/>
      <c r="G16" s="73"/>
      <c r="H16" s="56"/>
      <c r="I16" s="54"/>
      <c r="J16" s="54"/>
      <c r="K16" s="57"/>
      <c r="L16" s="60"/>
      <c r="M16" s="60"/>
      <c r="N16" s="61"/>
      <c r="O16" s="46"/>
      <c r="P16" s="51">
        <f t="shared" si="0"/>
        <v>0</v>
      </c>
      <c r="Q16" s="12"/>
      <c r="R16" s="65"/>
    </row>
    <row r="17" spans="1:18" x14ac:dyDescent="0.25">
      <c r="A17" s="69"/>
      <c r="B17" s="54"/>
      <c r="C17" s="138"/>
      <c r="D17" s="139"/>
      <c r="E17" s="68"/>
      <c r="F17" s="56"/>
      <c r="G17" s="73"/>
      <c r="H17" s="56"/>
      <c r="I17" s="54"/>
      <c r="J17" s="54"/>
      <c r="K17" s="54"/>
      <c r="L17" s="60"/>
      <c r="M17" s="60"/>
      <c r="N17" s="61"/>
      <c r="O17" s="46"/>
      <c r="P17" s="51">
        <f t="shared" si="0"/>
        <v>0</v>
      </c>
      <c r="Q17" s="12"/>
      <c r="R17" s="65"/>
    </row>
    <row r="18" spans="1:18" x14ac:dyDescent="0.25">
      <c r="A18" s="69"/>
      <c r="B18" s="54"/>
      <c r="C18" s="138"/>
      <c r="D18" s="139"/>
      <c r="E18" s="68"/>
      <c r="F18" s="56"/>
      <c r="G18" s="73"/>
      <c r="H18" s="56"/>
      <c r="I18" s="54"/>
      <c r="J18" s="54"/>
      <c r="K18" s="54"/>
      <c r="L18" s="60"/>
      <c r="M18" s="60"/>
      <c r="N18" s="61"/>
      <c r="O18" s="46"/>
      <c r="P18" s="51">
        <f t="shared" si="0"/>
        <v>0</v>
      </c>
      <c r="Q18" s="12"/>
      <c r="R18" s="65"/>
    </row>
    <row r="19" spans="1:18" x14ac:dyDescent="0.25">
      <c r="A19" s="74"/>
      <c r="B19" s="54"/>
      <c r="C19" s="138"/>
      <c r="D19" s="139"/>
      <c r="E19" s="68"/>
      <c r="F19" s="55"/>
      <c r="G19" s="55"/>
      <c r="H19" s="56"/>
      <c r="I19" s="54"/>
      <c r="J19" s="54"/>
      <c r="K19" s="57"/>
      <c r="L19" s="60"/>
      <c r="M19" s="60"/>
      <c r="N19" s="61"/>
      <c r="O19" s="46"/>
      <c r="P19" s="51">
        <f t="shared" si="0"/>
        <v>0</v>
      </c>
      <c r="Q19" s="12"/>
      <c r="R19" s="65"/>
    </row>
    <row r="20" spans="1:18" x14ac:dyDescent="0.25">
      <c r="A20" s="70"/>
      <c r="B20" s="54"/>
      <c r="C20" s="138"/>
      <c r="D20" s="139"/>
      <c r="E20" s="68"/>
      <c r="F20" s="55"/>
      <c r="G20" s="55"/>
      <c r="H20" s="55"/>
      <c r="I20" s="54"/>
      <c r="J20" s="54"/>
      <c r="K20" s="53"/>
      <c r="L20" s="71"/>
      <c r="M20" s="71"/>
      <c r="N20" s="61"/>
      <c r="O20" s="46"/>
      <c r="P20" s="51">
        <f t="shared" si="0"/>
        <v>0</v>
      </c>
      <c r="Q20" s="12" t="str">
        <f t="shared" si="1"/>
        <v xml:space="preserve"> </v>
      </c>
      <c r="R20" s="65"/>
    </row>
    <row r="21" spans="1:18" x14ac:dyDescent="0.25">
      <c r="A21" s="70"/>
      <c r="B21" s="54"/>
      <c r="C21" s="138"/>
      <c r="D21" s="139"/>
      <c r="E21" s="68"/>
      <c r="F21" s="55"/>
      <c r="G21" s="72"/>
      <c r="H21" s="56"/>
      <c r="I21" s="54"/>
      <c r="J21" s="54"/>
      <c r="K21" s="54"/>
      <c r="L21" s="60"/>
      <c r="M21" s="60"/>
      <c r="N21" s="61"/>
      <c r="O21" s="46"/>
      <c r="P21" s="51">
        <f t="shared" si="0"/>
        <v>0</v>
      </c>
      <c r="Q21" s="12" t="str">
        <f t="shared" si="1"/>
        <v xml:space="preserve"> </v>
      </c>
      <c r="R21" s="65"/>
    </row>
    <row r="22" spans="1:18" x14ac:dyDescent="0.25">
      <c r="A22" s="70"/>
      <c r="B22" s="54"/>
      <c r="C22" s="138"/>
      <c r="D22" s="139"/>
      <c r="E22" s="68"/>
      <c r="F22" s="56"/>
      <c r="G22" s="73"/>
      <c r="H22" s="56"/>
      <c r="I22" s="54"/>
      <c r="J22" s="54"/>
      <c r="K22" s="54"/>
      <c r="L22" s="60"/>
      <c r="M22" s="60"/>
      <c r="N22" s="61"/>
      <c r="O22" s="46"/>
      <c r="P22" s="51">
        <f t="shared" si="0"/>
        <v>0</v>
      </c>
      <c r="Q22" s="12"/>
      <c r="R22" s="65"/>
    </row>
    <row r="23" spans="1:18" x14ac:dyDescent="0.25">
      <c r="A23" s="75"/>
      <c r="B23" s="54"/>
      <c r="C23" s="138"/>
      <c r="D23" s="139"/>
      <c r="E23" s="68"/>
      <c r="F23" s="56"/>
      <c r="G23" s="73"/>
      <c r="H23" s="56"/>
      <c r="I23" s="54"/>
      <c r="J23" s="54"/>
      <c r="K23" s="54"/>
      <c r="L23" s="60"/>
      <c r="M23" s="60"/>
      <c r="N23" s="61"/>
      <c r="O23" s="46"/>
      <c r="P23" s="78">
        <f t="shared" si="0"/>
        <v>0</v>
      </c>
      <c r="Q23" s="12"/>
      <c r="R23" s="65"/>
    </row>
    <row r="24" spans="1:18" x14ac:dyDescent="0.25">
      <c r="A24" s="75"/>
      <c r="B24" s="54"/>
      <c r="C24" s="138"/>
      <c r="D24" s="139"/>
      <c r="E24" s="68"/>
      <c r="F24" s="56"/>
      <c r="G24" s="73"/>
      <c r="H24" s="56"/>
      <c r="I24" s="54"/>
      <c r="J24" s="54"/>
      <c r="K24" s="54"/>
      <c r="L24" s="60"/>
      <c r="M24" s="60"/>
      <c r="N24" s="61"/>
      <c r="O24" s="46"/>
      <c r="P24" s="78">
        <f t="shared" si="0"/>
        <v>0</v>
      </c>
      <c r="Q24" s="12"/>
      <c r="R24" s="65"/>
    </row>
    <row r="25" spans="1:18" x14ac:dyDescent="0.25">
      <c r="A25" s="75"/>
      <c r="B25" s="54"/>
      <c r="C25" s="138"/>
      <c r="D25" s="139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138"/>
      <c r="D26" s="139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720.1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133" t="s">
        <v>13</v>
      </c>
      <c r="L28" s="133"/>
      <c r="M28" s="38">
        <f>SUM(M13:M26)</f>
        <v>27483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134" t="s">
        <v>15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6"/>
      <c r="P29" s="33">
        <f>P30-P28</f>
        <v>0</v>
      </c>
    </row>
    <row r="30" spans="1:18" ht="15.75" thickBot="1" x14ac:dyDescent="0.3">
      <c r="A30" s="134" t="s">
        <v>16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  <c r="P30" s="33">
        <f>IF("nie"=MID(I38,1,3),P28,(P28*1.2))</f>
        <v>0</v>
      </c>
    </row>
    <row r="31" spans="1:18" x14ac:dyDescent="0.25">
      <c r="A31" s="122" t="s">
        <v>17</v>
      </c>
      <c r="B31" s="122"/>
      <c r="C31" s="12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137" t="s">
        <v>65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124" t="s">
        <v>66</v>
      </c>
      <c r="B34" s="125"/>
      <c r="C34" s="125"/>
      <c r="D34" s="125"/>
      <c r="E34" s="125"/>
      <c r="F34" s="126"/>
      <c r="G34" s="123" t="s">
        <v>56</v>
      </c>
      <c r="H34" s="44" t="s">
        <v>18</v>
      </c>
      <c r="I34" s="116"/>
      <c r="J34" s="117"/>
      <c r="K34" s="117"/>
      <c r="L34" s="117"/>
      <c r="M34" s="117"/>
      <c r="N34" s="117"/>
      <c r="O34" s="117"/>
      <c r="P34" s="118"/>
    </row>
    <row r="35" spans="1:16" x14ac:dyDescent="0.25">
      <c r="A35" s="127"/>
      <c r="B35" s="128"/>
      <c r="C35" s="128"/>
      <c r="D35" s="128"/>
      <c r="E35" s="128"/>
      <c r="F35" s="129"/>
      <c r="G35" s="123"/>
      <c r="H35" s="44" t="s">
        <v>19</v>
      </c>
      <c r="I35" s="116"/>
      <c r="J35" s="117"/>
      <c r="K35" s="117"/>
      <c r="L35" s="117"/>
      <c r="M35" s="117"/>
      <c r="N35" s="117"/>
      <c r="O35" s="117"/>
      <c r="P35" s="118"/>
    </row>
    <row r="36" spans="1:16" ht="18" customHeight="1" x14ac:dyDescent="0.25">
      <c r="A36" s="127"/>
      <c r="B36" s="128"/>
      <c r="C36" s="128"/>
      <c r="D36" s="128"/>
      <c r="E36" s="128"/>
      <c r="F36" s="129"/>
      <c r="G36" s="123"/>
      <c r="H36" s="44" t="s">
        <v>20</v>
      </c>
      <c r="I36" s="116"/>
      <c r="J36" s="117"/>
      <c r="K36" s="117"/>
      <c r="L36" s="117"/>
      <c r="M36" s="117"/>
      <c r="N36" s="117"/>
      <c r="O36" s="117"/>
      <c r="P36" s="118"/>
    </row>
    <row r="37" spans="1:16" x14ac:dyDescent="0.25">
      <c r="A37" s="127"/>
      <c r="B37" s="128"/>
      <c r="C37" s="128"/>
      <c r="D37" s="128"/>
      <c r="E37" s="128"/>
      <c r="F37" s="129"/>
      <c r="G37" s="123"/>
      <c r="H37" s="44" t="s">
        <v>21</v>
      </c>
      <c r="I37" s="116"/>
      <c r="J37" s="117"/>
      <c r="K37" s="117"/>
      <c r="L37" s="117"/>
      <c r="M37" s="117"/>
      <c r="N37" s="117"/>
      <c r="O37" s="117"/>
      <c r="P37" s="118"/>
    </row>
    <row r="38" spans="1:16" x14ac:dyDescent="0.25">
      <c r="A38" s="127"/>
      <c r="B38" s="128"/>
      <c r="C38" s="128"/>
      <c r="D38" s="128"/>
      <c r="E38" s="128"/>
      <c r="F38" s="129"/>
      <c r="G38" s="123"/>
      <c r="H38" s="44" t="s">
        <v>22</v>
      </c>
      <c r="I38" s="116"/>
      <c r="J38" s="117"/>
      <c r="K38" s="117"/>
      <c r="L38" s="117"/>
      <c r="M38" s="117"/>
      <c r="N38" s="117"/>
      <c r="O38" s="117"/>
      <c r="P38" s="118"/>
    </row>
    <row r="39" spans="1:16" x14ac:dyDescent="0.25">
      <c r="A39" s="127"/>
      <c r="B39" s="128"/>
      <c r="C39" s="128"/>
      <c r="D39" s="128"/>
      <c r="E39" s="128"/>
      <c r="F39" s="129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27"/>
      <c r="B40" s="128"/>
      <c r="C40" s="128"/>
      <c r="D40" s="128"/>
      <c r="E40" s="128"/>
      <c r="F40" s="129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30"/>
      <c r="B41" s="131"/>
      <c r="C41" s="131"/>
      <c r="D41" s="131"/>
      <c r="E41" s="131"/>
      <c r="F41" s="132"/>
      <c r="G41" s="43"/>
      <c r="H41" s="24"/>
      <c r="I41" s="18"/>
      <c r="J41" s="24"/>
      <c r="K41" s="24" t="s">
        <v>23</v>
      </c>
      <c r="L41" s="24"/>
      <c r="M41" s="119"/>
      <c r="N41" s="120"/>
      <c r="O41" s="121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Vq/P/zJku8Qoqa5kuoTbRYyl/Bs2D49+d+dK3a5f7vJGW6A6jV5RrTYuV7xXpdLSNDQ0UGO9ZSms8lP82Oy7lw==" saltValue="g9DpyILOxHpwOJ4XegcKdg==" spinCount="100000" sheet="1" objects="1" scenarios="1"/>
  <mergeCells count="49"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  <mergeCell ref="K28:L28"/>
    <mergeCell ref="A29:O29"/>
    <mergeCell ref="A30:O30"/>
    <mergeCell ref="A32:P32"/>
    <mergeCell ref="C26:D26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4" t="s">
        <v>51</v>
      </c>
      <c r="M2" s="144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45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2021-12-10T08:44:31Z</cp:lastPrinted>
  <dcterms:created xsi:type="dcterms:W3CDTF">2012-08-13T12:29:09Z</dcterms:created>
  <dcterms:modified xsi:type="dcterms:W3CDTF">2021-12-20T14:42:28Z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