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DELENIE MECHANIZACIE A DOPRAVY\Nakup sypacov s prislusenstvom\2021\DMS IV\"/>
    </mc:Choice>
  </mc:AlternateContent>
  <bookViews>
    <workbookView xWindow="0" yWindow="0" windowWidth="19200" windowHeight="6470"/>
  </bookViews>
  <sheets>
    <sheet name="Kritérium K.1,K.2" sheetId="4" r:id="rId1"/>
    <sheet name=" Kritérium K.3 (K.3.1 až K.3.6)" sheetId="5" r:id="rId2"/>
    <sheet name="Kritérium K.4" sheetId="6" r:id="rId3"/>
    <sheet name="Návrh na plnenie kritérií" sheetId="3" r:id="rId4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" l="1"/>
  <c r="F34" i="4"/>
  <c r="F18" i="4"/>
  <c r="F36" i="4" l="1"/>
  <c r="F37" i="4" s="1"/>
  <c r="F38" i="4" s="1"/>
  <c r="B20" i="3"/>
  <c r="B18" i="3"/>
  <c r="B17" i="3"/>
  <c r="B16" i="3"/>
  <c r="B15" i="3"/>
  <c r="B14" i="3" l="1"/>
  <c r="B13" i="3"/>
  <c r="B19" i="3" l="1"/>
  <c r="F10" i="4"/>
  <c r="F11" i="4"/>
  <c r="F12" i="4"/>
  <c r="F9" i="4"/>
  <c r="F19" i="4"/>
  <c r="F20" i="4"/>
  <c r="F21" i="4"/>
  <c r="F22" i="4"/>
  <c r="F13" i="4" l="1"/>
  <c r="B9" i="3"/>
  <c r="F23" i="4"/>
  <c r="F14" i="4" l="1"/>
  <c r="F15" i="4" s="1"/>
  <c r="F27" i="4"/>
  <c r="F24" i="4"/>
  <c r="F25" i="4" s="1"/>
  <c r="F28" i="4" l="1"/>
  <c r="F29" i="4" s="1"/>
  <c r="B8" i="3"/>
</calcChain>
</file>

<file path=xl/sharedStrings.xml><?xml version="1.0" encoding="utf-8"?>
<sst xmlns="http://schemas.openxmlformats.org/spreadsheetml/2006/main" count="170" uniqueCount="112">
  <si>
    <t>Kritérium</t>
  </si>
  <si>
    <t>Miesto: ...................................</t>
  </si>
  <si>
    <t>Dátum:.....................................</t>
  </si>
  <si>
    <t>............................................................</t>
  </si>
  <si>
    <t>Podpis oprávnenej osoby</t>
  </si>
  <si>
    <r>
      <t>Uchádzač uvedie skutočnosť či je/nie je platcom DPH:</t>
    </r>
    <r>
      <rPr>
        <b/>
        <sz val="11"/>
        <color theme="1"/>
        <rFont val="Calibri"/>
        <family val="2"/>
        <charset val="238"/>
        <scheme val="minor"/>
      </rPr>
      <t xml:space="preserve">       Som  / Nie som platcom DPH</t>
    </r>
  </si>
  <si>
    <t xml:space="preserve">Kritérium č. 3:  Technické parametre  </t>
  </si>
  <si>
    <t xml:space="preserve">Kritérium č. 4:  Lehota dodania  </t>
  </si>
  <si>
    <t>K. č.</t>
  </si>
  <si>
    <t xml:space="preserve">Merná jednotka </t>
  </si>
  <si>
    <t xml:space="preserve">Predpokladané množstvo </t>
  </si>
  <si>
    <t>Jednotková cena v € bez DPH</t>
  </si>
  <si>
    <r>
      <t>Celková</t>
    </r>
    <r>
      <rPr>
        <b/>
        <sz val="11"/>
        <color theme="1"/>
        <rFont val="Calibri"/>
        <family val="2"/>
        <charset val="238"/>
      </rPr>
      <t xml:space="preserve"> cena</t>
    </r>
    <r>
      <rPr>
        <b/>
        <sz val="11"/>
        <color rgb="FF000000"/>
        <rFont val="Calibri"/>
        <family val="2"/>
        <charset val="238"/>
      </rPr>
      <t xml:space="preserve"> v € bez DPH</t>
    </r>
  </si>
  <si>
    <t>Podvozok s 2-okruhovou komunálnou hydraulikou</t>
  </si>
  <si>
    <t>ks</t>
  </si>
  <si>
    <t xml:space="preserve">Posýpacia nadstavba k podvozku </t>
  </si>
  <si>
    <t xml:space="preserve">Čelná snehová radlica k podvozku </t>
  </si>
  <si>
    <t>Sklápacia nadstavba</t>
  </si>
  <si>
    <t>DPH 20% v €</t>
  </si>
  <si>
    <t>Podvozok s 3-okruhovou komunálnou hydraulikou</t>
  </si>
  <si>
    <t xml:space="preserve">Bočná snehová radlica k podvozku </t>
  </si>
  <si>
    <t>eur bez DPH</t>
  </si>
  <si>
    <t>Popis položiek častí sypačov</t>
  </si>
  <si>
    <t>úkon</t>
  </si>
  <si>
    <t>Názov podkritéria</t>
  </si>
  <si>
    <t xml:space="preserve">P.č. </t>
  </si>
  <si>
    <t xml:space="preserve">Výkon motora v kW </t>
  </si>
  <si>
    <t xml:space="preserve">Hodnotiace parametre </t>
  </si>
  <si>
    <t>Bodové ohodnotenie</t>
  </si>
  <si>
    <t>K.3.1</t>
  </si>
  <si>
    <t>Parametre garantované uchádzačom (v KW)</t>
  </si>
  <si>
    <t>K.3.2</t>
  </si>
  <si>
    <t>Nasávanie vzduchu vyvedené v hornej časti za kabínou</t>
  </si>
  <si>
    <t>A</t>
  </si>
  <si>
    <t>B</t>
  </si>
  <si>
    <t xml:space="preserve">Parametre garantované uchádzačom </t>
  </si>
  <si>
    <t>Podkritérium K.3.1</t>
  </si>
  <si>
    <t>Podkritérium K.3.2</t>
  </si>
  <si>
    <t>Podkritérium K.3.3</t>
  </si>
  <si>
    <t>Podkritérium K.3.4</t>
  </si>
  <si>
    <t>Podkritérium K.3.5</t>
  </si>
  <si>
    <t>K.3.3</t>
  </si>
  <si>
    <t>K.3.4</t>
  </si>
  <si>
    <t>K.3.5</t>
  </si>
  <si>
    <t xml:space="preserve">Objem palivovej nádrže 
(v litroch): </t>
  </si>
  <si>
    <t xml:space="preserve">Objem nádrže AdBlue (v litroch): </t>
  </si>
  <si>
    <t>K.3.6</t>
  </si>
  <si>
    <t>Odpojovač batérie elektronický</t>
  </si>
  <si>
    <t>K.4</t>
  </si>
  <si>
    <t xml:space="preserve">Lehota dodania </t>
  </si>
  <si>
    <t>Podkritérium K.3.6</t>
  </si>
  <si>
    <t>Kritérium č. 3:  Technické parametre  SPOLU:</t>
  </si>
  <si>
    <t>Uchádzač vyplní jeden ním garantovný parameter (stĺpec E) a zároveň uvedie v príslušom riadku body (stĺpec F) zodpovedajúce podkritériu K.4, tak ako je definované v časti A.2  KRITÉRIÁ NA HODNOTENIE PONÚK  A  SPOSÔB  ICH UPLATNENIA, bod 3, podbod 3.4: Kritérium č. 4.</t>
  </si>
  <si>
    <r>
      <t xml:space="preserve">Uchádzač vyplní jeden ním garantovný parameter (stĺpec E) a zároveň uvedie v príslušom riadku body (stĺpec F) zodpovedajúce podkritériu K.3.1, tak ako je definované v časti A.2  KRITÉRIÁ NA HODNOTENIE PONÚK  A  SPOSÔB  ICH UPLATNENIA, bod 3.3 Kritérium č. 3: </t>
    </r>
    <r>
      <rPr>
        <b/>
        <sz val="11"/>
        <color theme="1"/>
        <rFont val="Calibri"/>
        <family val="2"/>
        <charset val="238"/>
        <scheme val="minor"/>
      </rPr>
      <t>podkritérium K.3.1.</t>
    </r>
  </si>
  <si>
    <r>
      <t xml:space="preserve">Uchádzač vyplní jeden ním garantovný parameter (stĺpec E) a zároveň uvedie v príslušom riadku body (stĺpec F) zodpovedajúce podkritériu K.3.4, tak ako je definované v časti A.2  KRITÉRIÁ NA HODNOTENIE PONÚK  A  SPOSÔB  ICH UPLATNENIA, bod 3.3 Kritérium č. 3: </t>
    </r>
    <r>
      <rPr>
        <b/>
        <sz val="11"/>
        <color theme="1"/>
        <rFont val="Calibri"/>
        <family val="2"/>
        <charset val="238"/>
        <scheme val="minor"/>
      </rPr>
      <t>podkritérium K.3.4.</t>
    </r>
  </si>
  <si>
    <r>
      <t>Uchádzač vyplní jeden ním garantovný parameter (stĺpec E) a zároveň uvedie v príslušom riadku body (stĺpec F) zodpovedajúce podkritériu K.3.5, tak ako je definované v časti A.2  KRITÉRIÁ NA HODNOTENIE PONÚK  A  SPOSÔB  ICH UPLATNENIA, bod 3.3 Kritérium č. 3:</t>
    </r>
    <r>
      <rPr>
        <b/>
        <sz val="11"/>
        <color theme="1"/>
        <rFont val="Calibri"/>
        <family val="2"/>
        <charset val="238"/>
        <scheme val="minor"/>
      </rPr>
      <t xml:space="preserve"> podkritérium K3.5.</t>
    </r>
  </si>
  <si>
    <t>Parametre garantované uchádzačom (v dňoch)</t>
  </si>
  <si>
    <t>Parametre garantované uchádzačom (v litroch)</t>
  </si>
  <si>
    <t xml:space="preserve">290 kW </t>
  </si>
  <si>
    <t>291 kW - 310 kW</t>
  </si>
  <si>
    <t>311 kW - 330 kW</t>
  </si>
  <si>
    <t xml:space="preserve">331 kW - 350 kW </t>
  </si>
  <si>
    <t xml:space="preserve">351 kW ≤        </t>
  </si>
  <si>
    <t xml:space="preserve">290 l </t>
  </si>
  <si>
    <t xml:space="preserve">291 l - 340 l </t>
  </si>
  <si>
    <t xml:space="preserve">45 l  </t>
  </si>
  <si>
    <t xml:space="preserve">46 l - 60 l </t>
  </si>
  <si>
    <t xml:space="preserve">61 l - 75 l </t>
  </si>
  <si>
    <t xml:space="preserve">76 l - 90 l </t>
  </si>
  <si>
    <t xml:space="preserve">91 ≤ </t>
  </si>
  <si>
    <t>Cena celkom za kompletný 5-ročný servis sypača typu A a typu B s príslušenstvom
v € vrátane DPH</t>
  </si>
  <si>
    <t>Cena celkom za kompletný 5-ročný servis sypača typu A a typu B s príslušenstvom
 v € bez DPH (Kritérium č.2)</t>
  </si>
  <si>
    <t>5-ročný servis kompletného sypača s 2 okruhovou hydraulikou (podvozok, čelná snehová radlica, posýpacia nadstavba - 1x za rok)</t>
  </si>
  <si>
    <t>5-ročný servis kompletného sypača s 3 okruhovou hydraulikou (podvozok, čelná snehová radlica, bočná snehová radlica, posýpacia nadstavba - 1x za rok)</t>
  </si>
  <si>
    <t>Cena celkom za sypač typu A v € bez DPH</t>
  </si>
  <si>
    <t>Cena celkom za sypač typu A v € vrátane DPH</t>
  </si>
  <si>
    <t>Cena celkom za sypač typu B v € bez DPH</t>
  </si>
  <si>
    <t>Cena celkom za sypač typu B v € vrátane DPH</t>
  </si>
  <si>
    <t>Cena celkom za sypač typu A + sypač typu B s príslušenstvom v € vrátane DPH</t>
  </si>
  <si>
    <t>Cena celkom za sypač typu A + sypač typu B s príslušenstvom v € bez DPH (Kritérium č. 1)</t>
  </si>
  <si>
    <t>Sypač typu A</t>
  </si>
  <si>
    <t>Sypač typu B</t>
  </si>
  <si>
    <t xml:space="preserve">Špecifikácia ceny  </t>
  </si>
  <si>
    <t>Kritérium č. 1 Sypač typu A s príslušenstvom a sypač typu B s príslušenstvom</t>
  </si>
  <si>
    <t>Kritérium č. 2 - Kompletný 5-ročný servis sypača typu A a typu B s príslušenstvom</t>
  </si>
  <si>
    <t>Poznámka:</t>
  </si>
  <si>
    <t>Príloha č. 1 k časti A.2</t>
  </si>
  <si>
    <t>Kritérium č. 4 - Lehota dodania</t>
  </si>
  <si>
    <t>Kritérium č. 3 - Technické parametre</t>
  </si>
  <si>
    <t>Príloha  č. 1 k časti A.2</t>
  </si>
  <si>
    <t>V cene bezplatného 5 ročného servisu je zahrnutá plánovaná údržba vozidla vrátane poskytnutia k tomu potrebných originálnych náhradných dielov v zmysle časti B.1 Opis predmetu zákazky týchto SP.</t>
  </si>
  <si>
    <t>(zároveň Príloha č. 2 k Rámcovej dohode)</t>
  </si>
  <si>
    <t>Príloha č. 1 k časti B.2 a B.3</t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</si>
  <si>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K.3.2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K.3.2.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</si>
  <si>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K.3.3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K.3.3.</t>
    </r>
  </si>
  <si>
    <r>
      <t xml:space="preserve">Uchádzač vyplní jeden ním garantovný parameter slovom "spĺňa" alebo "nespĺňa" (stĺpec E) v závislosti od toho, či predmetný hodnotiaci parameter ním ponúkaná nadstavba neobsahuje (A = nespĺňa) alebo obsahuje (B = spĺňa) a zároveň uvedie v príslušom riadku body (stĺpec F), zodpovedajúce podkritériu K.3.6 tak, ako je definované v časti A.2 KRITÉRIÁ NA HODNOTENIE PONÚK A SPOSÔB ICH UPLATNENIA, bod 3.3 Kritérium č. 3: </t>
    </r>
    <r>
      <rPr>
        <b/>
        <sz val="11"/>
        <rFont val="Calibri"/>
        <family val="2"/>
        <charset val="238"/>
        <scheme val="minor"/>
      </rPr>
      <t>podkritérium K.3.6.</t>
    </r>
  </si>
  <si>
    <t xml:space="preserve">341 l ≤ </t>
  </si>
  <si>
    <t xml:space="preserve">  ≤ 160 dní</t>
  </si>
  <si>
    <t>161 – 220 dní</t>
  </si>
  <si>
    <t>221 – 280 dní</t>
  </si>
  <si>
    <t>281 – 340 dní</t>
  </si>
  <si>
    <t xml:space="preserve"> 360 dní</t>
  </si>
  <si>
    <t>341 – 359 dní</t>
  </si>
  <si>
    <t xml:space="preserve">Brzda </t>
  </si>
  <si>
    <t xml:space="preserve">V jednotkovej cene položky č 1.1 sú zahrnuté náklady na Podvozok nákladného automobilu kategórie N3 s pohonom 6x6, náklady na Čelnú upínaciu dosku a náklady na Komunálnu hydrauliku dvojokruhovú. </t>
  </si>
  <si>
    <t xml:space="preserve">V jednotkovej cene položky č 1.2. sú zahrnuté náklady na Podvozok nákladného automobilu kategórie N3 s pohonom 6x6, náklady na Čelnú upínaciu dosku, Bočnú upínaciu dosku a náklady na Komunálnu hydrauliku trojokruhovú. </t>
  </si>
  <si>
    <t>V cene za sypač typu A a B s príslušenstvom sú zahrnuté všetky náklady na riadne vykonanie predmetu zákazky a aj ostatné náklady súvisiace s dodaním predmetu zákazky, vrátane prihlásenia na polícií s pridelením EČV a dodania písomnej dokumentácie patriacej k predmetu zákazky (preberací - odovzdávajúci protokol, záznam zaškolenia obsluhy, osvedčenie o evidencii vozidla, návody na obsluhu a údržbu, certifikát o zhode COC).</t>
  </si>
  <si>
    <t xml:space="preserve">*Kritérium č. 1:  Cena celkom za sypač typ A a B s príslušenstvom v euro bez DPH   </t>
  </si>
  <si>
    <t xml:space="preserve">**Kritérium č. 2:  Cena celkom za kompletný 5–ročný servis sypača typu A a typu B s príslušenstvom  </t>
  </si>
  <si>
    <t>*Bodové ohodnotenie za Kritérium č. 1 bude určené až po otvorení všetkých ponúk podľa vzorca uvedeného v časti A.2 KRITÉRIÁ NA HODNOTENIE PONÚK A PRAVIDLÁ ICH UPLATNENIA , bod 3, podbod 3.1.3 týchto súťažných podkladov.</t>
  </si>
  <si>
    <t>**Bodové ohodnotenie za Kritérium č. 2 bude určené až po otvorení všetkých ponúk podľa vzorca uvedeného v časti A.2 KRITÉRIÁ NA HODNOTENIE PONÚK A PRAVIDLÁ ICH UPLATNENIA , bod 3, podbod 3.2.3 týchto súťažných podkladov.</t>
  </si>
  <si>
    <t>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</si>
</sst>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,##0_ ;\-#,##0\ "/>
    <numFmt numFmtId="166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385723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385623"/>
      <name val="Arial"/>
      <family val="2"/>
      <charset val="238"/>
    </font>
    <font>
      <b/>
      <sz val="1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38572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13" fillId="0" borderId="0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16" fontId="8" fillId="0" borderId="8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vertical="center" wrapText="1"/>
    </xf>
    <xf numFmtId="0" fontId="10" fillId="0" borderId="7" xfId="0" applyFont="1" applyBorder="1" applyAlignment="1" applyProtection="1">
      <alignment horizontal="center" vertical="center" wrapText="1"/>
    </xf>
    <xf numFmtId="165" fontId="10" fillId="0" borderId="7" xfId="0" applyNumberFormat="1" applyFont="1" applyBorder="1" applyAlignment="1" applyProtection="1">
      <alignment horizontal="center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" fontId="8" fillId="0" borderId="4" xfId="0" applyNumberFormat="1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</xf>
    <xf numFmtId="166" fontId="8" fillId="0" borderId="7" xfId="0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164" fontId="8" fillId="0" borderId="9" xfId="0" applyNumberFormat="1" applyFont="1" applyBorder="1" applyAlignment="1" applyProtection="1">
      <alignment horizontal="center" vertical="center"/>
    </xf>
    <xf numFmtId="0" fontId="0" fillId="0" borderId="0" xfId="0" applyBorder="1" applyProtection="1"/>
    <xf numFmtId="0" fontId="8" fillId="0" borderId="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</xf>
    <xf numFmtId="16" fontId="8" fillId="0" borderId="15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vertical="center" wrapText="1"/>
    </xf>
    <xf numFmtId="0" fontId="10" fillId="0" borderId="12" xfId="0" applyFont="1" applyBorder="1" applyAlignment="1" applyProtection="1">
      <alignment horizontal="center" vertical="center" wrapText="1"/>
    </xf>
    <xf numFmtId="166" fontId="10" fillId="0" borderId="12" xfId="0" applyNumberFormat="1" applyFont="1" applyFill="1" applyBorder="1" applyAlignment="1" applyProtection="1">
      <alignment horizontal="center" vertical="center" wrapText="1"/>
    </xf>
    <xf numFmtId="16" fontId="8" fillId="0" borderId="1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horizontal="center" vertical="center" wrapText="1"/>
    </xf>
    <xf numFmtId="166" fontId="10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/>
    <xf numFmtId="166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10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/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3" borderId="27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2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14" fillId="0" borderId="0" xfId="0" applyFont="1" applyProtection="1"/>
    <xf numFmtId="1" fontId="14" fillId="3" borderId="16" xfId="0" applyNumberFormat="1" applyFont="1" applyFill="1" applyBorder="1" applyAlignment="1" applyProtection="1">
      <alignment horizontal="center" vertical="center"/>
      <protection locked="0"/>
    </xf>
    <xf numFmtId="1" fontId="15" fillId="3" borderId="23" xfId="0" applyNumberFormat="1" applyFont="1" applyFill="1" applyBorder="1" applyAlignment="1" applyProtection="1">
      <alignment horizontal="center" vertical="center"/>
      <protection locked="0"/>
    </xf>
    <xf numFmtId="1" fontId="14" fillId="3" borderId="27" xfId="0" applyNumberFormat="1" applyFont="1" applyFill="1" applyBorder="1" applyAlignment="1" applyProtection="1">
      <alignment horizontal="center" vertical="center"/>
      <protection locked="0"/>
    </xf>
    <xf numFmtId="1" fontId="15" fillId="3" borderId="28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vertical="center"/>
    </xf>
    <xf numFmtId="1" fontId="0" fillId="3" borderId="16" xfId="0" applyNumberFormat="1" applyFont="1" applyFill="1" applyBorder="1" applyAlignment="1" applyProtection="1">
      <alignment horizontal="center" vertical="center"/>
      <protection locked="0"/>
    </xf>
    <xf numFmtId="1" fontId="0" fillId="3" borderId="27" xfId="0" applyNumberFormat="1" applyFont="1" applyFill="1" applyBorder="1" applyAlignment="1" applyProtection="1">
      <alignment horizontal="center" vertical="center"/>
      <protection locked="0"/>
    </xf>
    <xf numFmtId="1" fontId="0" fillId="3" borderId="16" xfId="0" applyNumberFormat="1" applyFont="1" applyFill="1" applyBorder="1" applyAlignment="1" applyProtection="1">
      <alignment horizontal="center"/>
      <protection locked="0"/>
    </xf>
    <xf numFmtId="1" fontId="0" fillId="3" borderId="2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8" fillId="0" borderId="3" xfId="0" applyFont="1" applyBorder="1" applyAlignment="1" applyProtection="1">
      <alignment vertical="center" wrapText="1"/>
    </xf>
    <xf numFmtId="166" fontId="8" fillId="4" borderId="3" xfId="0" applyNumberFormat="1" applyFont="1" applyFill="1" applyBorder="1" applyAlignment="1" applyProtection="1">
      <alignment horizontal="center" vertical="center"/>
    </xf>
    <xf numFmtId="166" fontId="8" fillId="4" borderId="7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8" fillId="4" borderId="2" xfId="0" applyFont="1" applyFill="1" applyBorder="1" applyAlignment="1" applyProtection="1">
      <alignment vertical="center"/>
    </xf>
    <xf numFmtId="0" fontId="8" fillId="4" borderId="9" xfId="0" applyFont="1" applyFill="1" applyBorder="1" applyAlignment="1" applyProtection="1">
      <alignment vertical="center"/>
    </xf>
    <xf numFmtId="0" fontId="8" fillId="4" borderId="13" xfId="0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17" fillId="4" borderId="14" xfId="0" applyFont="1" applyFill="1" applyBorder="1" applyAlignment="1" applyProtection="1">
      <alignment vertical="center" wrapText="1"/>
    </xf>
    <xf numFmtId="0" fontId="17" fillId="4" borderId="6" xfId="0" applyFont="1" applyFill="1" applyBorder="1" applyAlignment="1" applyProtection="1">
      <alignment vertical="center" wrapText="1"/>
    </xf>
    <xf numFmtId="0" fontId="17" fillId="4" borderId="7" xfId="0" applyFont="1" applyFill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 wrapText="1"/>
    </xf>
    <xf numFmtId="0" fontId="17" fillId="0" borderId="2" xfId="0" applyFont="1" applyBorder="1" applyAlignment="1" applyProtection="1">
      <alignment vertical="center" wrapText="1"/>
    </xf>
    <xf numFmtId="0" fontId="17" fillId="0" borderId="9" xfId="0" applyFont="1" applyBorder="1" applyAlignment="1" applyProtection="1">
      <alignment vertical="center" wrapText="1"/>
    </xf>
    <xf numFmtId="0" fontId="17" fillId="0" borderId="3" xfId="0" applyFont="1" applyBorder="1" applyAlignment="1" applyProtection="1">
      <alignment vertical="center" wrapText="1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 wrapText="1"/>
    </xf>
    <xf numFmtId="16" fontId="0" fillId="0" borderId="22" xfId="0" applyNumberFormat="1" applyFont="1" applyBorder="1" applyAlignment="1" applyProtection="1">
      <alignment horizontal="center" vertical="center"/>
    </xf>
    <xf numFmtId="16" fontId="0" fillId="0" borderId="24" xfId="0" applyNumberFormat="1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16" fontId="14" fillId="0" borderId="22" xfId="0" applyNumberFormat="1" applyFont="1" applyBorder="1" applyAlignment="1" applyProtection="1">
      <alignment horizontal="center" vertical="center"/>
    </xf>
    <xf numFmtId="16" fontId="14" fillId="0" borderId="24" xfId="0" applyNumberFormat="1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wrapText="1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9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/>
    </xf>
    <xf numFmtId="166" fontId="3" fillId="0" borderId="2" xfId="0" applyNumberFormat="1" applyFont="1" applyFill="1" applyBorder="1" applyAlignment="1" applyProtection="1">
      <alignment horizontal="center" vertical="center"/>
    </xf>
    <xf numFmtId="166" fontId="3" fillId="0" borderId="9" xfId="0" applyNumberFormat="1" applyFont="1" applyFill="1" applyBorder="1" applyAlignment="1" applyProtection="1">
      <alignment horizontal="center" vertical="center"/>
    </xf>
    <xf numFmtId="166" fontId="3" fillId="0" borderId="14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7" fillId="0" borderId="2" xfId="0" applyFont="1" applyBorder="1" applyAlignment="1" applyProtection="1">
      <alignment horizontal="left" vertical="top" wrapText="1"/>
    </xf>
    <xf numFmtId="0" fontId="7" fillId="0" borderId="9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85" zoomScaleNormal="85" workbookViewId="0">
      <selection activeCell="I7" sqref="I7"/>
    </sheetView>
  </sheetViews>
  <sheetFormatPr defaultColWidth="8.81640625" defaultRowHeight="14.5" x14ac:dyDescent="0.35"/>
  <cols>
    <col min="1" max="1" width="8.81640625" style="1"/>
    <col min="2" max="2" width="31" style="1" customWidth="1"/>
    <col min="3" max="3" width="8.81640625" style="1" customWidth="1"/>
    <col min="4" max="4" width="13.36328125" style="1" customWidth="1"/>
    <col min="5" max="5" width="26.81640625" style="1" customWidth="1"/>
    <col min="6" max="6" width="29.08984375" style="1" customWidth="1"/>
    <col min="7" max="16384" width="8.81640625" style="1"/>
  </cols>
  <sheetData>
    <row r="1" spans="1:6" x14ac:dyDescent="0.35">
      <c r="F1" s="2" t="s">
        <v>92</v>
      </c>
    </row>
    <row r="2" spans="1:6" x14ac:dyDescent="0.35">
      <c r="F2" s="2" t="s">
        <v>91</v>
      </c>
    </row>
    <row r="4" spans="1:6" ht="22.5" customHeight="1" x14ac:dyDescent="0.45">
      <c r="A4" s="85" t="s">
        <v>82</v>
      </c>
      <c r="B4" s="85"/>
      <c r="C4" s="85"/>
      <c r="D4" s="85"/>
      <c r="E4" s="85"/>
      <c r="F4" s="85"/>
    </row>
    <row r="5" spans="1:6" ht="12.5" customHeight="1" x14ac:dyDescent="0.45">
      <c r="A5" s="74"/>
      <c r="B5" s="74"/>
      <c r="C5" s="74"/>
      <c r="D5" s="74"/>
      <c r="E5" s="74"/>
      <c r="F5" s="74"/>
    </row>
    <row r="6" spans="1:6" ht="32.5" customHeight="1" x14ac:dyDescent="0.35">
      <c r="A6" s="3" t="s">
        <v>83</v>
      </c>
      <c r="B6" s="3"/>
      <c r="C6" s="3"/>
      <c r="D6" s="3"/>
      <c r="E6" s="3"/>
      <c r="F6" s="3"/>
    </row>
    <row r="7" spans="1:6" ht="22.5" customHeight="1" thickBot="1" x14ac:dyDescent="0.4">
      <c r="A7" s="4"/>
      <c r="B7" s="4"/>
    </row>
    <row r="8" spans="1:6" ht="29.5" thickBot="1" x14ac:dyDescent="0.4">
      <c r="A8" s="5" t="s">
        <v>8</v>
      </c>
      <c r="B8" s="75" t="s">
        <v>80</v>
      </c>
      <c r="C8" s="6" t="s">
        <v>9</v>
      </c>
      <c r="D8" s="6" t="s">
        <v>10</v>
      </c>
      <c r="E8" s="6" t="s">
        <v>11</v>
      </c>
      <c r="F8" s="6" t="s">
        <v>12</v>
      </c>
    </row>
    <row r="9" spans="1:6" ht="30" customHeight="1" thickBot="1" x14ac:dyDescent="0.4">
      <c r="A9" s="7">
        <v>44197</v>
      </c>
      <c r="B9" s="8" t="s">
        <v>13</v>
      </c>
      <c r="C9" s="9" t="s">
        <v>14</v>
      </c>
      <c r="D9" s="10">
        <v>20</v>
      </c>
      <c r="E9" s="38"/>
      <c r="F9" s="11">
        <f>SUM(D9*E9)</f>
        <v>0</v>
      </c>
    </row>
    <row r="10" spans="1:6" ht="30" customHeight="1" thickBot="1" x14ac:dyDescent="0.4">
      <c r="A10" s="7">
        <v>44228</v>
      </c>
      <c r="B10" s="8" t="s">
        <v>15</v>
      </c>
      <c r="C10" s="9" t="s">
        <v>14</v>
      </c>
      <c r="D10" s="10">
        <v>20</v>
      </c>
      <c r="E10" s="38"/>
      <c r="F10" s="11">
        <f t="shared" ref="F10:F12" si="0">SUM(D10*E10)</f>
        <v>0</v>
      </c>
    </row>
    <row r="11" spans="1:6" ht="30" customHeight="1" thickBot="1" x14ac:dyDescent="0.4">
      <c r="A11" s="7">
        <v>44256</v>
      </c>
      <c r="B11" s="8" t="s">
        <v>16</v>
      </c>
      <c r="C11" s="9" t="s">
        <v>14</v>
      </c>
      <c r="D11" s="10">
        <v>20</v>
      </c>
      <c r="E11" s="38"/>
      <c r="F11" s="11">
        <f t="shared" si="0"/>
        <v>0</v>
      </c>
    </row>
    <row r="12" spans="1:6" ht="30" customHeight="1" thickBot="1" x14ac:dyDescent="0.4">
      <c r="A12" s="12">
        <v>44287</v>
      </c>
      <c r="B12" s="13" t="s">
        <v>17</v>
      </c>
      <c r="C12" s="14" t="s">
        <v>14</v>
      </c>
      <c r="D12" s="10">
        <v>10</v>
      </c>
      <c r="E12" s="38"/>
      <c r="F12" s="11">
        <f t="shared" si="0"/>
        <v>0</v>
      </c>
    </row>
    <row r="13" spans="1:6" ht="15" thickBot="1" x14ac:dyDescent="0.4">
      <c r="A13" s="80" t="s">
        <v>74</v>
      </c>
      <c r="B13" s="81"/>
      <c r="C13" s="81"/>
      <c r="D13" s="81"/>
      <c r="E13" s="82"/>
      <c r="F13" s="15">
        <f>SUM(F9+F10+F11+F12)</f>
        <v>0</v>
      </c>
    </row>
    <row r="14" spans="1:6" ht="15" thickBot="1" x14ac:dyDescent="0.4">
      <c r="A14" s="80" t="s">
        <v>18</v>
      </c>
      <c r="B14" s="81"/>
      <c r="C14" s="81"/>
      <c r="D14" s="81"/>
      <c r="E14" s="89"/>
      <c r="F14" s="15">
        <f>F13*0.2</f>
        <v>0</v>
      </c>
    </row>
    <row r="15" spans="1:6" ht="15" thickBot="1" x14ac:dyDescent="0.4">
      <c r="A15" s="80" t="s">
        <v>75</v>
      </c>
      <c r="B15" s="81"/>
      <c r="C15" s="81"/>
      <c r="D15" s="81"/>
      <c r="E15" s="82"/>
      <c r="F15" s="15">
        <f>SUM(F13:F14)</f>
        <v>0</v>
      </c>
    </row>
    <row r="16" spans="1:6" s="18" customFormat="1" ht="15" thickBot="1" x14ac:dyDescent="0.4">
      <c r="A16" s="16"/>
      <c r="B16" s="16"/>
      <c r="C16" s="16"/>
      <c r="D16" s="16"/>
      <c r="E16" s="16"/>
      <c r="F16" s="17"/>
    </row>
    <row r="17" spans="1:6" ht="29.5" thickBot="1" x14ac:dyDescent="0.4">
      <c r="A17" s="19" t="s">
        <v>8</v>
      </c>
      <c r="B17" s="20" t="s">
        <v>81</v>
      </c>
      <c r="C17" s="21" t="s">
        <v>9</v>
      </c>
      <c r="D17" s="21" t="s">
        <v>10</v>
      </c>
      <c r="E17" s="21" t="s">
        <v>11</v>
      </c>
      <c r="F17" s="21" t="s">
        <v>12</v>
      </c>
    </row>
    <row r="18" spans="1:6" ht="30" customHeight="1" thickBot="1" x14ac:dyDescent="0.4">
      <c r="A18" s="7">
        <v>44317</v>
      </c>
      <c r="B18" s="8" t="s">
        <v>19</v>
      </c>
      <c r="C18" s="9" t="s">
        <v>14</v>
      </c>
      <c r="D18" s="9">
        <v>20</v>
      </c>
      <c r="E18" s="38"/>
      <c r="F18" s="11">
        <f>SUM(D18*E18)</f>
        <v>0</v>
      </c>
    </row>
    <row r="19" spans="1:6" ht="30" customHeight="1" thickBot="1" x14ac:dyDescent="0.4">
      <c r="A19" s="7">
        <v>44348</v>
      </c>
      <c r="B19" s="8" t="s">
        <v>15</v>
      </c>
      <c r="C19" s="9" t="s">
        <v>14</v>
      </c>
      <c r="D19" s="9">
        <v>20</v>
      </c>
      <c r="E19" s="38"/>
      <c r="F19" s="11">
        <f t="shared" ref="F19:F22" si="1">SUM(D19*E19)</f>
        <v>0</v>
      </c>
    </row>
    <row r="20" spans="1:6" ht="30" customHeight="1" thickBot="1" x14ac:dyDescent="0.4">
      <c r="A20" s="7">
        <v>44378</v>
      </c>
      <c r="B20" s="8" t="s">
        <v>16</v>
      </c>
      <c r="C20" s="9" t="s">
        <v>14</v>
      </c>
      <c r="D20" s="9">
        <v>20</v>
      </c>
      <c r="E20" s="38"/>
      <c r="F20" s="11">
        <f t="shared" si="1"/>
        <v>0</v>
      </c>
    </row>
    <row r="21" spans="1:6" ht="30" customHeight="1" thickBot="1" x14ac:dyDescent="0.4">
      <c r="A21" s="7">
        <v>44409</v>
      </c>
      <c r="B21" s="8" t="s">
        <v>20</v>
      </c>
      <c r="C21" s="9" t="s">
        <v>14</v>
      </c>
      <c r="D21" s="9">
        <v>20</v>
      </c>
      <c r="E21" s="38"/>
      <c r="F21" s="11">
        <f t="shared" si="1"/>
        <v>0</v>
      </c>
    </row>
    <row r="22" spans="1:6" ht="30" customHeight="1" thickBot="1" x14ac:dyDescent="0.4">
      <c r="A22" s="7">
        <v>44440</v>
      </c>
      <c r="B22" s="8" t="s">
        <v>17</v>
      </c>
      <c r="C22" s="9" t="s">
        <v>14</v>
      </c>
      <c r="D22" s="9">
        <v>10</v>
      </c>
      <c r="E22" s="38"/>
      <c r="F22" s="11">
        <f t="shared" si="1"/>
        <v>0</v>
      </c>
    </row>
    <row r="23" spans="1:6" ht="15" thickBot="1" x14ac:dyDescent="0.4">
      <c r="A23" s="80" t="s">
        <v>76</v>
      </c>
      <c r="B23" s="81"/>
      <c r="C23" s="81"/>
      <c r="D23" s="81"/>
      <c r="E23" s="82"/>
      <c r="F23" s="15">
        <f>SUM(F18+F19+F20+F21+F22)</f>
        <v>0</v>
      </c>
    </row>
    <row r="24" spans="1:6" ht="15" thickBot="1" x14ac:dyDescent="0.4">
      <c r="A24" s="80" t="s">
        <v>18</v>
      </c>
      <c r="B24" s="81"/>
      <c r="C24" s="81"/>
      <c r="D24" s="81"/>
      <c r="E24" s="82"/>
      <c r="F24" s="15">
        <f>F23*0.2</f>
        <v>0</v>
      </c>
    </row>
    <row r="25" spans="1:6" ht="15" thickBot="1" x14ac:dyDescent="0.4">
      <c r="A25" s="80" t="s">
        <v>77</v>
      </c>
      <c r="B25" s="81"/>
      <c r="C25" s="81"/>
      <c r="D25" s="81"/>
      <c r="E25" s="82"/>
      <c r="F25" s="15">
        <f>SUM(F23:F24)</f>
        <v>0</v>
      </c>
    </row>
    <row r="26" spans="1:6" ht="15" thickBot="1" x14ac:dyDescent="0.4">
      <c r="F26" s="22"/>
    </row>
    <row r="27" spans="1:6" ht="31.25" customHeight="1" thickBot="1" x14ac:dyDescent="0.4">
      <c r="A27" s="86" t="s">
        <v>79</v>
      </c>
      <c r="B27" s="87"/>
      <c r="C27" s="87"/>
      <c r="D27" s="87"/>
      <c r="E27" s="88"/>
      <c r="F27" s="76">
        <f>SUM(F13+F23)</f>
        <v>0</v>
      </c>
    </row>
    <row r="28" spans="1:6" ht="15" thickBot="1" x14ac:dyDescent="0.4">
      <c r="A28" s="80" t="s">
        <v>18</v>
      </c>
      <c r="B28" s="81"/>
      <c r="C28" s="81"/>
      <c r="D28" s="81"/>
      <c r="E28" s="89"/>
      <c r="F28" s="15">
        <f>F27*0.2</f>
        <v>0</v>
      </c>
    </row>
    <row r="29" spans="1:6" ht="15" thickBot="1" x14ac:dyDescent="0.4">
      <c r="A29" s="80" t="s">
        <v>78</v>
      </c>
      <c r="B29" s="81"/>
      <c r="C29" s="81"/>
      <c r="D29" s="81"/>
      <c r="E29" s="82"/>
      <c r="F29" s="15">
        <f>F27+F28</f>
        <v>0</v>
      </c>
    </row>
    <row r="30" spans="1:6" x14ac:dyDescent="0.35">
      <c r="A30" s="23"/>
      <c r="B30" s="23"/>
      <c r="C30" s="23"/>
      <c r="D30" s="23"/>
      <c r="E30" s="23"/>
      <c r="F30" s="24"/>
    </row>
    <row r="31" spans="1:6" ht="32.5" customHeight="1" x14ac:dyDescent="0.35">
      <c r="A31" s="3" t="s">
        <v>84</v>
      </c>
      <c r="B31" s="3"/>
    </row>
    <row r="32" spans="1:6" ht="23.5" customHeight="1" thickBot="1" x14ac:dyDescent="0.4">
      <c r="A32" s="25"/>
      <c r="B32" s="25"/>
    </row>
    <row r="33" spans="1:6" ht="29.5" thickBot="1" x14ac:dyDescent="0.4">
      <c r="A33" s="26" t="s">
        <v>8</v>
      </c>
      <c r="B33" s="27" t="s">
        <v>22</v>
      </c>
      <c r="C33" s="28" t="s">
        <v>9</v>
      </c>
      <c r="D33" s="28" t="s">
        <v>10</v>
      </c>
      <c r="E33" s="28" t="s">
        <v>11</v>
      </c>
      <c r="F33" s="28" t="s">
        <v>12</v>
      </c>
    </row>
    <row r="34" spans="1:6" ht="58.5" thickBot="1" x14ac:dyDescent="0.4">
      <c r="A34" s="29">
        <v>44198</v>
      </c>
      <c r="B34" s="30" t="s">
        <v>72</v>
      </c>
      <c r="C34" s="31" t="s">
        <v>23</v>
      </c>
      <c r="D34" s="31">
        <v>100</v>
      </c>
      <c r="E34" s="39"/>
      <c r="F34" s="32">
        <f>SUM(D34*E34)</f>
        <v>0</v>
      </c>
    </row>
    <row r="35" spans="1:6" ht="73" thickBot="1" x14ac:dyDescent="0.4">
      <c r="A35" s="33">
        <v>44229</v>
      </c>
      <c r="B35" s="34" t="s">
        <v>73</v>
      </c>
      <c r="C35" s="35" t="s">
        <v>23</v>
      </c>
      <c r="D35" s="35">
        <v>100</v>
      </c>
      <c r="E35" s="40"/>
      <c r="F35" s="36">
        <f>SUM(D35*E35)</f>
        <v>0</v>
      </c>
    </row>
    <row r="36" spans="1:6" ht="37.25" customHeight="1" thickBot="1" x14ac:dyDescent="0.4">
      <c r="A36" s="90" t="s">
        <v>71</v>
      </c>
      <c r="B36" s="91"/>
      <c r="C36" s="91"/>
      <c r="D36" s="91"/>
      <c r="E36" s="92"/>
      <c r="F36" s="77">
        <f>SUM(F34+F35)</f>
        <v>0</v>
      </c>
    </row>
    <row r="37" spans="1:6" ht="15" thickBot="1" x14ac:dyDescent="0.4">
      <c r="A37" s="93" t="s">
        <v>18</v>
      </c>
      <c r="B37" s="94"/>
      <c r="C37" s="94"/>
      <c r="D37" s="94"/>
      <c r="E37" s="95"/>
      <c r="F37" s="15">
        <f>F36*0.2</f>
        <v>0</v>
      </c>
    </row>
    <row r="38" spans="1:6" ht="29.5" customHeight="1" thickBot="1" x14ac:dyDescent="0.4">
      <c r="A38" s="96" t="s">
        <v>70</v>
      </c>
      <c r="B38" s="97"/>
      <c r="C38" s="97"/>
      <c r="D38" s="97"/>
      <c r="E38" s="98"/>
      <c r="F38" s="15">
        <f>F37+F36</f>
        <v>0</v>
      </c>
    </row>
    <row r="40" spans="1:6" x14ac:dyDescent="0.35">
      <c r="A40" s="37" t="s">
        <v>85</v>
      </c>
    </row>
    <row r="41" spans="1:6" ht="45.5" customHeight="1" x14ac:dyDescent="0.35">
      <c r="A41" s="84" t="s">
        <v>106</v>
      </c>
      <c r="B41" s="84"/>
      <c r="C41" s="84"/>
      <c r="D41" s="84"/>
      <c r="E41" s="84"/>
      <c r="F41" s="84"/>
    </row>
    <row r="42" spans="1:6" ht="11.5" customHeight="1" x14ac:dyDescent="0.35">
      <c r="A42" s="73"/>
      <c r="B42" s="73"/>
      <c r="C42" s="73"/>
      <c r="D42" s="73"/>
      <c r="E42" s="73"/>
      <c r="F42" s="73"/>
    </row>
    <row r="43" spans="1:6" ht="35.5" customHeight="1" x14ac:dyDescent="0.35">
      <c r="A43" s="84" t="s">
        <v>90</v>
      </c>
      <c r="B43" s="84"/>
      <c r="C43" s="84"/>
      <c r="D43" s="84"/>
      <c r="E43" s="84"/>
      <c r="F43" s="84"/>
    </row>
    <row r="44" spans="1:6" ht="7.5" customHeight="1" x14ac:dyDescent="0.35">
      <c r="A44" s="73"/>
      <c r="B44" s="73"/>
      <c r="C44" s="73"/>
      <c r="D44" s="73"/>
      <c r="E44" s="73"/>
      <c r="F44" s="73"/>
    </row>
    <row r="45" spans="1:6" ht="14.5" customHeight="1" x14ac:dyDescent="0.35">
      <c r="A45" s="83" t="s">
        <v>104</v>
      </c>
      <c r="B45" s="83"/>
      <c r="C45" s="83"/>
      <c r="D45" s="83"/>
      <c r="E45" s="83"/>
      <c r="F45" s="83"/>
    </row>
    <row r="46" spans="1:6" x14ac:dyDescent="0.35">
      <c r="A46" s="83"/>
      <c r="B46" s="83"/>
      <c r="C46" s="83"/>
      <c r="D46" s="83"/>
      <c r="E46" s="83"/>
      <c r="F46" s="83"/>
    </row>
    <row r="47" spans="1:6" ht="2" customHeight="1" x14ac:dyDescent="0.35">
      <c r="A47" s="83"/>
      <c r="B47" s="83"/>
      <c r="C47" s="83"/>
      <c r="D47" s="83"/>
      <c r="E47" s="83"/>
      <c r="F47" s="83"/>
    </row>
    <row r="48" spans="1:6" ht="9" customHeight="1" x14ac:dyDescent="0.35"/>
    <row r="49" spans="1:6" ht="14.5" customHeight="1" x14ac:dyDescent="0.35">
      <c r="A49" s="83" t="s">
        <v>105</v>
      </c>
      <c r="B49" s="83"/>
      <c r="C49" s="83"/>
      <c r="D49" s="83"/>
      <c r="E49" s="83"/>
      <c r="F49" s="83"/>
    </row>
    <row r="50" spans="1:6" x14ac:dyDescent="0.35">
      <c r="A50" s="83"/>
      <c r="B50" s="83"/>
      <c r="C50" s="83"/>
      <c r="D50" s="83"/>
      <c r="E50" s="83"/>
      <c r="F50" s="83"/>
    </row>
    <row r="51" spans="1:6" ht="2" customHeight="1" x14ac:dyDescent="0.35">
      <c r="A51" s="83"/>
      <c r="B51" s="83"/>
      <c r="C51" s="83"/>
      <c r="D51" s="83"/>
      <c r="E51" s="83"/>
      <c r="F51" s="83"/>
    </row>
  </sheetData>
  <sheetProtection algorithmName="SHA-512" hashValue="MJOkF8AfDX7Wa5WM59T5VvIP3u8pJJlSMcn+LQbN88xUCZAya6fINyaD2Ul84LDbgDrbghZkOPbRHEyiTQaEPg==" saltValue="IV7PDyEidXVWZyD84epR4g==" spinCount="100000" sheet="1" objects="1" scenarios="1"/>
  <mergeCells count="17">
    <mergeCell ref="A24:E24"/>
    <mergeCell ref="A25:E25"/>
    <mergeCell ref="A45:F47"/>
    <mergeCell ref="A49:F51"/>
    <mergeCell ref="A43:F43"/>
    <mergeCell ref="A4:F4"/>
    <mergeCell ref="A41:F41"/>
    <mergeCell ref="A27:E27"/>
    <mergeCell ref="A28:E28"/>
    <mergeCell ref="A29:E29"/>
    <mergeCell ref="A36:E36"/>
    <mergeCell ref="A37:E37"/>
    <mergeCell ref="A38:E38"/>
    <mergeCell ref="A13:E13"/>
    <mergeCell ref="A14:E14"/>
    <mergeCell ref="A15:E15"/>
    <mergeCell ref="A23:E2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zoomScale="85" zoomScaleNormal="85" workbookViewId="0">
      <selection activeCell="L12" sqref="L12"/>
    </sheetView>
  </sheetViews>
  <sheetFormatPr defaultColWidth="8.81640625" defaultRowHeight="14.5" x14ac:dyDescent="0.35"/>
  <cols>
    <col min="1" max="1" width="6" style="41" customWidth="1"/>
    <col min="2" max="2" width="8.81640625" style="41"/>
    <col min="3" max="3" width="10.81640625" style="41" customWidth="1"/>
    <col min="4" max="4" width="24.81640625" style="41" customWidth="1"/>
    <col min="5" max="5" width="24" style="41" customWidth="1"/>
    <col min="6" max="6" width="16.81640625" style="41" customWidth="1"/>
    <col min="7" max="16384" width="8.81640625" style="41"/>
  </cols>
  <sheetData>
    <row r="1" spans="1:6" x14ac:dyDescent="0.35">
      <c r="F1" s="2" t="s">
        <v>86</v>
      </c>
    </row>
    <row r="3" spans="1:6" ht="15.5" x14ac:dyDescent="0.35">
      <c r="A3" s="3" t="s">
        <v>88</v>
      </c>
      <c r="B3" s="3"/>
      <c r="C3" s="3"/>
      <c r="D3" s="3"/>
      <c r="E3" s="3"/>
      <c r="F3" s="3"/>
    </row>
    <row r="4" spans="1:6" ht="15" thickBot="1" x14ac:dyDescent="0.4"/>
    <row r="5" spans="1:6" ht="29" x14ac:dyDescent="0.35">
      <c r="A5" s="42" t="s">
        <v>25</v>
      </c>
      <c r="B5" s="109" t="s">
        <v>24</v>
      </c>
      <c r="C5" s="110"/>
      <c r="D5" s="43" t="s">
        <v>27</v>
      </c>
      <c r="E5" s="44" t="s">
        <v>30</v>
      </c>
      <c r="F5" s="45" t="s">
        <v>28</v>
      </c>
    </row>
    <row r="6" spans="1:6" x14ac:dyDescent="0.35">
      <c r="A6" s="105" t="s">
        <v>29</v>
      </c>
      <c r="B6" s="113" t="s">
        <v>26</v>
      </c>
      <c r="C6" s="113"/>
      <c r="D6" s="46" t="s">
        <v>58</v>
      </c>
      <c r="E6" s="71"/>
      <c r="F6" s="49"/>
    </row>
    <row r="7" spans="1:6" x14ac:dyDescent="0.35">
      <c r="A7" s="105"/>
      <c r="B7" s="113"/>
      <c r="C7" s="113"/>
      <c r="D7" s="46" t="s">
        <v>59</v>
      </c>
      <c r="E7" s="71"/>
      <c r="F7" s="49"/>
    </row>
    <row r="8" spans="1:6" x14ac:dyDescent="0.35">
      <c r="A8" s="105"/>
      <c r="B8" s="113"/>
      <c r="C8" s="113"/>
      <c r="D8" s="46" t="s">
        <v>60</v>
      </c>
      <c r="E8" s="71"/>
      <c r="F8" s="49"/>
    </row>
    <row r="9" spans="1:6" x14ac:dyDescent="0.35">
      <c r="A9" s="105"/>
      <c r="B9" s="113"/>
      <c r="C9" s="113"/>
      <c r="D9" s="46" t="s">
        <v>61</v>
      </c>
      <c r="E9" s="69"/>
      <c r="F9" s="49"/>
    </row>
    <row r="10" spans="1:6" ht="15" thickBot="1" x14ac:dyDescent="0.4">
      <c r="A10" s="106"/>
      <c r="B10" s="114"/>
      <c r="C10" s="114"/>
      <c r="D10" s="47" t="s">
        <v>62</v>
      </c>
      <c r="E10" s="72"/>
      <c r="F10" s="50"/>
    </row>
    <row r="12" spans="1:6" ht="45" customHeight="1" x14ac:dyDescent="0.35">
      <c r="A12" s="104" t="s">
        <v>53</v>
      </c>
      <c r="B12" s="104"/>
      <c r="C12" s="104"/>
      <c r="D12" s="104"/>
      <c r="E12" s="104"/>
      <c r="F12" s="104"/>
    </row>
    <row r="14" spans="1:6" ht="15" thickBot="1" x14ac:dyDescent="0.4"/>
    <row r="15" spans="1:6" ht="29" x14ac:dyDescent="0.35">
      <c r="A15" s="42" t="s">
        <v>25</v>
      </c>
      <c r="B15" s="109" t="s">
        <v>24</v>
      </c>
      <c r="C15" s="110"/>
      <c r="D15" s="43" t="s">
        <v>27</v>
      </c>
      <c r="E15" s="44" t="s">
        <v>35</v>
      </c>
      <c r="F15" s="45" t="s">
        <v>28</v>
      </c>
    </row>
    <row r="16" spans="1:6" ht="29" customHeight="1" x14ac:dyDescent="0.35">
      <c r="A16" s="105" t="s">
        <v>31</v>
      </c>
      <c r="B16" s="99" t="s">
        <v>32</v>
      </c>
      <c r="C16" s="100"/>
      <c r="D16" s="46" t="s">
        <v>33</v>
      </c>
      <c r="E16" s="51"/>
      <c r="F16" s="49"/>
    </row>
    <row r="17" spans="1:6" ht="30.5" customHeight="1" thickBot="1" x14ac:dyDescent="0.4">
      <c r="A17" s="106"/>
      <c r="B17" s="101"/>
      <c r="C17" s="102"/>
      <c r="D17" s="47" t="s">
        <v>34</v>
      </c>
      <c r="E17" s="52"/>
      <c r="F17" s="50"/>
    </row>
    <row r="19" spans="1:6" ht="74" customHeight="1" x14ac:dyDescent="0.35">
      <c r="A19" s="103" t="s">
        <v>93</v>
      </c>
      <c r="B19" s="103"/>
      <c r="C19" s="103"/>
      <c r="D19" s="103"/>
      <c r="E19" s="103"/>
      <c r="F19" s="103"/>
    </row>
    <row r="21" spans="1:6" ht="15" thickBot="1" x14ac:dyDescent="0.4"/>
    <row r="22" spans="1:6" ht="29" x14ac:dyDescent="0.35">
      <c r="A22" s="42" t="s">
        <v>25</v>
      </c>
      <c r="B22" s="109" t="s">
        <v>24</v>
      </c>
      <c r="C22" s="110"/>
      <c r="D22" s="43" t="s">
        <v>27</v>
      </c>
      <c r="E22" s="44" t="s">
        <v>35</v>
      </c>
      <c r="F22" s="45" t="s">
        <v>28</v>
      </c>
    </row>
    <row r="23" spans="1:6" ht="26.5" customHeight="1" x14ac:dyDescent="0.35">
      <c r="A23" s="105" t="s">
        <v>41</v>
      </c>
      <c r="B23" s="99" t="s">
        <v>103</v>
      </c>
      <c r="C23" s="100"/>
      <c r="D23" s="46" t="s">
        <v>33</v>
      </c>
      <c r="E23" s="51"/>
      <c r="F23" s="49"/>
    </row>
    <row r="24" spans="1:6" ht="26.5" customHeight="1" thickBot="1" x14ac:dyDescent="0.4">
      <c r="A24" s="106"/>
      <c r="B24" s="101"/>
      <c r="C24" s="102"/>
      <c r="D24" s="47" t="s">
        <v>34</v>
      </c>
      <c r="E24" s="52"/>
      <c r="F24" s="50"/>
    </row>
    <row r="26" spans="1:6" ht="74" customHeight="1" x14ac:dyDescent="0.35">
      <c r="A26" s="103" t="s">
        <v>94</v>
      </c>
      <c r="B26" s="103"/>
      <c r="C26" s="103"/>
      <c r="D26" s="103"/>
      <c r="E26" s="103"/>
      <c r="F26" s="103"/>
    </row>
    <row r="28" spans="1:6" ht="15" thickBot="1" x14ac:dyDescent="0.4"/>
    <row r="29" spans="1:6" ht="29" x14ac:dyDescent="0.35">
      <c r="A29" s="42" t="s">
        <v>25</v>
      </c>
      <c r="B29" s="109" t="s">
        <v>24</v>
      </c>
      <c r="C29" s="110"/>
      <c r="D29" s="43" t="s">
        <v>27</v>
      </c>
      <c r="E29" s="44" t="s">
        <v>57</v>
      </c>
      <c r="F29" s="45" t="s">
        <v>28</v>
      </c>
    </row>
    <row r="30" spans="1:6" ht="14.5" customHeight="1" x14ac:dyDescent="0.35">
      <c r="A30" s="105" t="s">
        <v>42</v>
      </c>
      <c r="B30" s="99" t="s">
        <v>44</v>
      </c>
      <c r="C30" s="100"/>
      <c r="D30" s="46" t="s">
        <v>63</v>
      </c>
      <c r="E30" s="69"/>
      <c r="F30" s="49"/>
    </row>
    <row r="31" spans="1:6" ht="14.5" customHeight="1" x14ac:dyDescent="0.35">
      <c r="A31" s="105"/>
      <c r="B31" s="107"/>
      <c r="C31" s="108"/>
      <c r="D31" s="46" t="s">
        <v>64</v>
      </c>
      <c r="E31" s="69"/>
      <c r="F31" s="49"/>
    </row>
    <row r="32" spans="1:6" ht="14.5" customHeight="1" x14ac:dyDescent="0.35">
      <c r="A32" s="105"/>
      <c r="B32" s="111"/>
      <c r="C32" s="112"/>
      <c r="D32" s="46" t="s">
        <v>96</v>
      </c>
      <c r="E32" s="69"/>
      <c r="F32" s="49"/>
    </row>
    <row r="34" spans="1:6" ht="40" customHeight="1" x14ac:dyDescent="0.35">
      <c r="A34" s="104" t="s">
        <v>54</v>
      </c>
      <c r="B34" s="104"/>
      <c r="C34" s="104"/>
      <c r="D34" s="104"/>
      <c r="E34" s="104"/>
      <c r="F34" s="104"/>
    </row>
    <row r="36" spans="1:6" ht="15" thickBot="1" x14ac:dyDescent="0.4"/>
    <row r="37" spans="1:6" ht="29" x14ac:dyDescent="0.35">
      <c r="A37" s="42" t="s">
        <v>25</v>
      </c>
      <c r="B37" s="109" t="s">
        <v>24</v>
      </c>
      <c r="C37" s="110"/>
      <c r="D37" s="43" t="s">
        <v>27</v>
      </c>
      <c r="E37" s="44" t="s">
        <v>57</v>
      </c>
      <c r="F37" s="45" t="s">
        <v>28</v>
      </c>
    </row>
    <row r="38" spans="1:6" x14ac:dyDescent="0.35">
      <c r="A38" s="105" t="s">
        <v>43</v>
      </c>
      <c r="B38" s="99" t="s">
        <v>45</v>
      </c>
      <c r="C38" s="100"/>
      <c r="D38" s="46" t="s">
        <v>65</v>
      </c>
      <c r="E38" s="69"/>
      <c r="F38" s="49"/>
    </row>
    <row r="39" spans="1:6" x14ac:dyDescent="0.35">
      <c r="A39" s="105"/>
      <c r="B39" s="107"/>
      <c r="C39" s="108"/>
      <c r="D39" s="46" t="s">
        <v>66</v>
      </c>
      <c r="E39" s="69"/>
      <c r="F39" s="49"/>
    </row>
    <row r="40" spans="1:6" x14ac:dyDescent="0.35">
      <c r="A40" s="105"/>
      <c r="B40" s="107"/>
      <c r="C40" s="108"/>
      <c r="D40" s="46" t="s">
        <v>67</v>
      </c>
      <c r="E40" s="69"/>
      <c r="F40" s="49"/>
    </row>
    <row r="41" spans="1:6" x14ac:dyDescent="0.35">
      <c r="A41" s="105"/>
      <c r="B41" s="107"/>
      <c r="C41" s="108"/>
      <c r="D41" s="46" t="s">
        <v>68</v>
      </c>
      <c r="E41" s="69"/>
      <c r="F41" s="49"/>
    </row>
    <row r="42" spans="1:6" ht="15" thickBot="1" x14ac:dyDescent="0.4">
      <c r="A42" s="106"/>
      <c r="B42" s="101"/>
      <c r="C42" s="102"/>
      <c r="D42" s="48" t="s">
        <v>69</v>
      </c>
      <c r="E42" s="70"/>
      <c r="F42" s="50"/>
    </row>
    <row r="44" spans="1:6" ht="40.25" customHeight="1" x14ac:dyDescent="0.35">
      <c r="A44" s="104" t="s">
        <v>55</v>
      </c>
      <c r="B44" s="104"/>
      <c r="C44" s="104"/>
      <c r="D44" s="104"/>
      <c r="E44" s="104"/>
      <c r="F44" s="104"/>
    </row>
    <row r="46" spans="1:6" ht="15" thickBot="1" x14ac:dyDescent="0.4"/>
    <row r="47" spans="1:6" ht="29" x14ac:dyDescent="0.35">
      <c r="A47" s="42" t="s">
        <v>25</v>
      </c>
      <c r="B47" s="109" t="s">
        <v>24</v>
      </c>
      <c r="C47" s="110"/>
      <c r="D47" s="43" t="s">
        <v>27</v>
      </c>
      <c r="E47" s="44" t="s">
        <v>35</v>
      </c>
      <c r="F47" s="45" t="s">
        <v>28</v>
      </c>
    </row>
    <row r="48" spans="1:6" ht="26.5" customHeight="1" x14ac:dyDescent="0.35">
      <c r="A48" s="105" t="s">
        <v>46</v>
      </c>
      <c r="B48" s="99" t="s">
        <v>47</v>
      </c>
      <c r="C48" s="100"/>
      <c r="D48" s="46" t="s">
        <v>33</v>
      </c>
      <c r="E48" s="51"/>
      <c r="F48" s="49"/>
    </row>
    <row r="49" spans="1:6" ht="26.5" customHeight="1" thickBot="1" x14ac:dyDescent="0.4">
      <c r="A49" s="106"/>
      <c r="B49" s="101"/>
      <c r="C49" s="102"/>
      <c r="D49" s="47" t="s">
        <v>34</v>
      </c>
      <c r="E49" s="52"/>
      <c r="F49" s="50"/>
    </row>
    <row r="51" spans="1:6" ht="74" customHeight="1" x14ac:dyDescent="0.35">
      <c r="A51" s="103" t="s">
        <v>95</v>
      </c>
      <c r="B51" s="103"/>
      <c r="C51" s="103"/>
      <c r="D51" s="103"/>
      <c r="E51" s="103"/>
      <c r="F51" s="103"/>
    </row>
  </sheetData>
  <sheetProtection algorithmName="SHA-512" hashValue="CJmq3iSephqCX/fxH8MH2EdIwI3B3YW+oNawUaL62peUyUiJniCp4dXq5mExULfTyPR/qnVebZIY9lJHmUXExg==" saltValue="AI5DQpZdbmqww28KDLkTrw==" spinCount="100000" sheet="1" objects="1" scenarios="1"/>
  <mergeCells count="24">
    <mergeCell ref="A6:A10"/>
    <mergeCell ref="B5:C5"/>
    <mergeCell ref="B15:C15"/>
    <mergeCell ref="A48:A49"/>
    <mergeCell ref="B48:C49"/>
    <mergeCell ref="A23:A24"/>
    <mergeCell ref="B23:C24"/>
    <mergeCell ref="A26:F26"/>
    <mergeCell ref="A30:A32"/>
    <mergeCell ref="B30:C32"/>
    <mergeCell ref="A19:F19"/>
    <mergeCell ref="B6:C10"/>
    <mergeCell ref="B22:C22"/>
    <mergeCell ref="B29:C29"/>
    <mergeCell ref="A12:F12"/>
    <mergeCell ref="A16:A17"/>
    <mergeCell ref="B16:C17"/>
    <mergeCell ref="A51:F51"/>
    <mergeCell ref="A34:F34"/>
    <mergeCell ref="A38:A42"/>
    <mergeCell ref="B38:C42"/>
    <mergeCell ref="A44:F44"/>
    <mergeCell ref="B37:C37"/>
    <mergeCell ref="B47:C47"/>
  </mergeCells>
  <pageMargins left="0.51181102362204722" right="0.5118110236220472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E8" sqref="E8:F8"/>
    </sheetView>
  </sheetViews>
  <sheetFormatPr defaultColWidth="8.81640625" defaultRowHeight="14.5" x14ac:dyDescent="0.35"/>
  <cols>
    <col min="1" max="3" width="8.81640625" style="1"/>
    <col min="4" max="6" width="24.81640625" style="1" customWidth="1"/>
    <col min="7" max="16384" width="8.81640625" style="1"/>
  </cols>
  <sheetData>
    <row r="1" spans="1:6" x14ac:dyDescent="0.35">
      <c r="F1" s="2" t="s">
        <v>86</v>
      </c>
    </row>
    <row r="3" spans="1:6" ht="15.5" x14ac:dyDescent="0.35">
      <c r="A3" s="3" t="s">
        <v>87</v>
      </c>
      <c r="B3" s="3"/>
    </row>
    <row r="4" spans="1:6" ht="16" thickBot="1" x14ac:dyDescent="0.4">
      <c r="A4" s="53"/>
      <c r="B4" s="53"/>
    </row>
    <row r="5" spans="1:6" ht="26" x14ac:dyDescent="0.35">
      <c r="A5" s="54" t="s">
        <v>25</v>
      </c>
      <c r="B5" s="124" t="s">
        <v>24</v>
      </c>
      <c r="C5" s="125"/>
      <c r="D5" s="55" t="s">
        <v>27</v>
      </c>
      <c r="E5" s="56" t="s">
        <v>56</v>
      </c>
      <c r="F5" s="57" t="s">
        <v>28</v>
      </c>
    </row>
    <row r="6" spans="1:6" x14ac:dyDescent="0.35">
      <c r="A6" s="115" t="s">
        <v>48</v>
      </c>
      <c r="B6" s="117" t="s">
        <v>49</v>
      </c>
      <c r="C6" s="118"/>
      <c r="D6" s="58" t="s">
        <v>97</v>
      </c>
      <c r="E6" s="61"/>
      <c r="F6" s="62"/>
    </row>
    <row r="7" spans="1:6" x14ac:dyDescent="0.35">
      <c r="A7" s="115"/>
      <c r="B7" s="119"/>
      <c r="C7" s="120"/>
      <c r="D7" s="58" t="s">
        <v>98</v>
      </c>
      <c r="E7" s="61"/>
      <c r="F7" s="62"/>
    </row>
    <row r="8" spans="1:6" x14ac:dyDescent="0.35">
      <c r="A8" s="115"/>
      <c r="B8" s="119"/>
      <c r="C8" s="120"/>
      <c r="D8" s="58" t="s">
        <v>99</v>
      </c>
      <c r="E8" s="61"/>
      <c r="F8" s="62"/>
    </row>
    <row r="9" spans="1:6" x14ac:dyDescent="0.35">
      <c r="A9" s="115"/>
      <c r="B9" s="119"/>
      <c r="C9" s="120"/>
      <c r="D9" s="58" t="s">
        <v>100</v>
      </c>
      <c r="E9" s="61"/>
      <c r="F9" s="62"/>
    </row>
    <row r="10" spans="1:6" x14ac:dyDescent="0.35">
      <c r="A10" s="115"/>
      <c r="B10" s="119"/>
      <c r="C10" s="120"/>
      <c r="D10" s="58" t="s">
        <v>102</v>
      </c>
      <c r="E10" s="61"/>
      <c r="F10" s="62"/>
    </row>
    <row r="11" spans="1:6" ht="15" thickBot="1" x14ac:dyDescent="0.4">
      <c r="A11" s="116"/>
      <c r="B11" s="121"/>
      <c r="C11" s="122"/>
      <c r="D11" s="59" t="s">
        <v>101</v>
      </c>
      <c r="E11" s="63"/>
      <c r="F11" s="64"/>
    </row>
    <row r="12" spans="1:6" x14ac:dyDescent="0.35">
      <c r="A12" s="60"/>
      <c r="B12" s="60"/>
      <c r="C12" s="60"/>
      <c r="D12" s="60"/>
      <c r="E12" s="60"/>
      <c r="F12" s="60"/>
    </row>
    <row r="13" spans="1:6" ht="50.5" customHeight="1" x14ac:dyDescent="0.35">
      <c r="A13" s="123" t="s">
        <v>52</v>
      </c>
      <c r="B13" s="123"/>
      <c r="C13" s="123"/>
      <c r="D13" s="123"/>
      <c r="E13" s="123"/>
      <c r="F13" s="123"/>
    </row>
  </sheetData>
  <sheetProtection algorithmName="SHA-512" hashValue="3Avhs8S9WSclQypnTdDKh8orbLfQH7NkEsl9djabD86UpPtGBFPGACr1vEjFWdAFyFxxfx/U5cx3Czh7k1XV5Q==" saltValue="1FsORnTB3izhFzxvegKhsQ==" spinCount="100000" sheet="1" objects="1" scenarios="1"/>
  <mergeCells count="4">
    <mergeCell ref="A6:A11"/>
    <mergeCell ref="B6:C11"/>
    <mergeCell ref="A13:F13"/>
    <mergeCell ref="B5:C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zoomScaleNormal="100" workbookViewId="0">
      <selection activeCell="A4" sqref="A4"/>
    </sheetView>
  </sheetViews>
  <sheetFormatPr defaultColWidth="8.81640625" defaultRowHeight="14.5" x14ac:dyDescent="0.35"/>
  <cols>
    <col min="1" max="1" width="41.54296875" style="1" customWidth="1"/>
    <col min="2" max="2" width="25.1796875" style="1" customWidth="1"/>
    <col min="3" max="3" width="9.81640625" style="1" customWidth="1"/>
    <col min="4" max="4" width="16.1796875" style="1" customWidth="1"/>
    <col min="5" max="16384" width="8.81640625" style="1"/>
  </cols>
  <sheetData>
    <row r="1" spans="1:4" x14ac:dyDescent="0.35">
      <c r="A1" s="135" t="s">
        <v>89</v>
      </c>
      <c r="B1" s="135"/>
      <c r="C1" s="135"/>
      <c r="D1" s="135"/>
    </row>
    <row r="3" spans="1:4" ht="18" x14ac:dyDescent="0.4">
      <c r="A3" s="146" t="s">
        <v>111</v>
      </c>
      <c r="B3" s="146"/>
      <c r="C3" s="146"/>
      <c r="D3" s="146"/>
    </row>
    <row r="6" spans="1:4" ht="15" thickBot="1" x14ac:dyDescent="0.4"/>
    <row r="7" spans="1:4" ht="34.25" customHeight="1" thickBot="1" x14ac:dyDescent="0.4">
      <c r="A7" s="78" t="s">
        <v>0</v>
      </c>
      <c r="B7" s="140"/>
      <c r="C7" s="141"/>
      <c r="D7" s="142"/>
    </row>
    <row r="8" spans="1:4" ht="60" customHeight="1" thickBot="1" x14ac:dyDescent="0.4">
      <c r="A8" s="65" t="s">
        <v>107</v>
      </c>
      <c r="B8" s="136">
        <f>SUM('Kritérium K.1,K.2'!F27)</f>
        <v>0</v>
      </c>
      <c r="C8" s="137"/>
      <c r="D8" s="66" t="s">
        <v>21</v>
      </c>
    </row>
    <row r="9" spans="1:4" ht="60" customHeight="1" thickBot="1" x14ac:dyDescent="0.4">
      <c r="A9" s="67" t="s">
        <v>108</v>
      </c>
      <c r="B9" s="138">
        <f>SUM('Kritérium K.1,K.2'!F36)</f>
        <v>0</v>
      </c>
      <c r="C9" s="139"/>
      <c r="D9" s="68" t="s">
        <v>21</v>
      </c>
    </row>
    <row r="10" spans="1:4" ht="38" customHeight="1" thickBot="1" x14ac:dyDescent="0.4">
      <c r="A10" s="147" t="s">
        <v>109</v>
      </c>
      <c r="B10" s="148"/>
      <c r="C10" s="148"/>
      <c r="D10" s="149"/>
    </row>
    <row r="11" spans="1:4" ht="38" customHeight="1" thickBot="1" x14ac:dyDescent="0.4">
      <c r="A11" s="147" t="s">
        <v>110</v>
      </c>
      <c r="B11" s="148"/>
      <c r="C11" s="148"/>
      <c r="D11" s="149"/>
    </row>
    <row r="12" spans="1:4" ht="60" customHeight="1" thickBot="1" x14ac:dyDescent="0.4">
      <c r="A12" s="143" t="s">
        <v>6</v>
      </c>
      <c r="B12" s="144"/>
      <c r="C12" s="144"/>
      <c r="D12" s="145"/>
    </row>
    <row r="13" spans="1:4" ht="60" customHeight="1" thickBot="1" x14ac:dyDescent="0.4">
      <c r="A13" s="79" t="s">
        <v>36</v>
      </c>
      <c r="B13" s="126">
        <f>SUM(' Kritérium K.3 (K.3.1 až K.3.6)'!F6:F10)</f>
        <v>0</v>
      </c>
      <c r="C13" s="127"/>
      <c r="D13" s="128"/>
    </row>
    <row r="14" spans="1:4" ht="60" customHeight="1" thickBot="1" x14ac:dyDescent="0.4">
      <c r="A14" s="79" t="s">
        <v>37</v>
      </c>
      <c r="B14" s="126">
        <f>SUM(' Kritérium K.3 (K.3.1 až K.3.6)'!F16:F17)</f>
        <v>0</v>
      </c>
      <c r="C14" s="127"/>
      <c r="D14" s="128"/>
    </row>
    <row r="15" spans="1:4" ht="60" customHeight="1" thickBot="1" x14ac:dyDescent="0.4">
      <c r="A15" s="79" t="s">
        <v>38</v>
      </c>
      <c r="B15" s="126">
        <f>SUM(' Kritérium K.3 (K.3.1 až K.3.6)'!F23:F24)</f>
        <v>0</v>
      </c>
      <c r="C15" s="127"/>
      <c r="D15" s="128"/>
    </row>
    <row r="16" spans="1:4" ht="60" customHeight="1" thickBot="1" x14ac:dyDescent="0.4">
      <c r="A16" s="79" t="s">
        <v>39</v>
      </c>
      <c r="B16" s="126">
        <f>SUM(' Kritérium K.3 (K.3.1 až K.3.6)'!F30:F32)</f>
        <v>0</v>
      </c>
      <c r="C16" s="127"/>
      <c r="D16" s="128"/>
    </row>
    <row r="17" spans="1:4" ht="60" customHeight="1" thickBot="1" x14ac:dyDescent="0.4">
      <c r="A17" s="79" t="s">
        <v>40</v>
      </c>
      <c r="B17" s="126">
        <f>SUM(' Kritérium K.3 (K.3.1 až K.3.6)'!F38:F42)</f>
        <v>0</v>
      </c>
      <c r="C17" s="127"/>
      <c r="D17" s="128"/>
    </row>
    <row r="18" spans="1:4" ht="60" customHeight="1" thickBot="1" x14ac:dyDescent="0.4">
      <c r="A18" s="79" t="s">
        <v>50</v>
      </c>
      <c r="B18" s="129">
        <f>SUM(' Kritérium K.3 (K.3.1 až K.3.6)'!F48:F49)</f>
        <v>0</v>
      </c>
      <c r="C18" s="130"/>
      <c r="D18" s="131"/>
    </row>
    <row r="19" spans="1:4" ht="60" customHeight="1" thickBot="1" x14ac:dyDescent="0.4">
      <c r="A19" s="79" t="s">
        <v>51</v>
      </c>
      <c r="B19" s="132">
        <f>SUM(B13:D18)</f>
        <v>0</v>
      </c>
      <c r="C19" s="133"/>
      <c r="D19" s="134"/>
    </row>
    <row r="20" spans="1:4" ht="60" customHeight="1" thickBot="1" x14ac:dyDescent="0.4">
      <c r="A20" s="79" t="s">
        <v>7</v>
      </c>
      <c r="B20" s="132">
        <f>SUM('Kritérium K.4'!F6:F11)</f>
        <v>0</v>
      </c>
      <c r="C20" s="133"/>
      <c r="D20" s="134"/>
    </row>
    <row r="23" spans="1:4" x14ac:dyDescent="0.35">
      <c r="A23" s="150"/>
      <c r="B23" s="150"/>
      <c r="C23" s="150"/>
      <c r="D23" s="150"/>
    </row>
    <row r="24" spans="1:4" x14ac:dyDescent="0.35">
      <c r="A24" s="151" t="s">
        <v>5</v>
      </c>
      <c r="B24" s="151"/>
      <c r="C24" s="151"/>
      <c r="D24" s="150"/>
    </row>
    <row r="25" spans="1:4" x14ac:dyDescent="0.35">
      <c r="A25" s="150"/>
      <c r="B25" s="150"/>
      <c r="C25" s="152"/>
      <c r="D25" s="150"/>
    </row>
    <row r="26" spans="1:4" x14ac:dyDescent="0.35">
      <c r="A26" s="150"/>
      <c r="B26" s="150"/>
      <c r="C26" s="150"/>
      <c r="D26" s="150"/>
    </row>
    <row r="27" spans="1:4" x14ac:dyDescent="0.35">
      <c r="A27" s="150"/>
      <c r="B27" s="150"/>
      <c r="C27" s="150"/>
      <c r="D27" s="150"/>
    </row>
    <row r="28" spans="1:4" x14ac:dyDescent="0.35">
      <c r="A28" s="153" t="s">
        <v>1</v>
      </c>
      <c r="B28" s="153"/>
      <c r="C28" s="150"/>
      <c r="D28" s="150"/>
    </row>
    <row r="29" spans="1:4" x14ac:dyDescent="0.35">
      <c r="A29" s="153"/>
      <c r="B29" s="153"/>
      <c r="C29" s="150"/>
      <c r="D29" s="150"/>
    </row>
    <row r="30" spans="1:4" x14ac:dyDescent="0.35">
      <c r="A30" s="150"/>
      <c r="B30" s="150"/>
      <c r="C30" s="150"/>
      <c r="D30" s="150"/>
    </row>
    <row r="31" spans="1:4" x14ac:dyDescent="0.35">
      <c r="A31" s="153" t="s">
        <v>2</v>
      </c>
      <c r="B31" s="154"/>
      <c r="C31" s="154"/>
      <c r="D31" s="150"/>
    </row>
    <row r="32" spans="1:4" x14ac:dyDescent="0.35">
      <c r="A32" s="150"/>
      <c r="B32" s="155"/>
      <c r="C32" s="155"/>
      <c r="D32" s="150"/>
    </row>
    <row r="33" spans="1:4" x14ac:dyDescent="0.35">
      <c r="A33" s="150"/>
      <c r="B33" s="150"/>
      <c r="C33" s="150"/>
      <c r="D33" s="150"/>
    </row>
    <row r="34" spans="1:4" x14ac:dyDescent="0.35">
      <c r="A34" s="150"/>
      <c r="B34" s="154" t="s">
        <v>3</v>
      </c>
      <c r="C34" s="154"/>
      <c r="D34" s="150"/>
    </row>
    <row r="35" spans="1:4" x14ac:dyDescent="0.35">
      <c r="A35" s="150"/>
      <c r="B35" s="155" t="s">
        <v>4</v>
      </c>
      <c r="C35" s="155"/>
      <c r="D35" s="150"/>
    </row>
    <row r="36" spans="1:4" x14ac:dyDescent="0.35">
      <c r="A36" s="150"/>
      <c r="B36" s="150"/>
      <c r="C36" s="150"/>
      <c r="D36" s="150"/>
    </row>
  </sheetData>
  <sheetProtection algorithmName="SHA-512" hashValue="+CKOXwavtWOY2HviByLf14/g+8BhWnOLWh1+1JyfXz0lXx487pRDj1d63K6inu72vog1gPNlYMMr5QJzcxi6YA==" saltValue="gt5xp8O/D8tW+x0/qEZn4A==" spinCount="100000" sheet="1" objects="1" scenarios="1"/>
  <mergeCells count="21">
    <mergeCell ref="A1:D1"/>
    <mergeCell ref="A24:C24"/>
    <mergeCell ref="B31:C31"/>
    <mergeCell ref="B8:C8"/>
    <mergeCell ref="B9:C9"/>
    <mergeCell ref="B7:D7"/>
    <mergeCell ref="A12:D12"/>
    <mergeCell ref="B13:D13"/>
    <mergeCell ref="B14:D14"/>
    <mergeCell ref="A3:D3"/>
    <mergeCell ref="A10:D10"/>
    <mergeCell ref="A11:D11"/>
    <mergeCell ref="B32:C32"/>
    <mergeCell ref="B34:C34"/>
    <mergeCell ref="B35:C35"/>
    <mergeCell ref="B15:D15"/>
    <mergeCell ref="B17:D17"/>
    <mergeCell ref="B16:D16"/>
    <mergeCell ref="B18:D18"/>
    <mergeCell ref="B19:D19"/>
    <mergeCell ref="B20:D20"/>
  </mergeCells>
  <pageMargins left="0.70866141732283472" right="0.51181102362204722" top="0.74803149606299213" bottom="0.74803149606299213" header="0.31496062992125984" footer="0.31496062992125984"/>
  <pageSetup paperSize="9"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Kritérium K.1,K.2</vt:lpstr>
      <vt:lpstr> Kritérium K.3 (K.3.1 až K.3.6)</vt:lpstr>
      <vt:lpstr>Kritérium K.4</vt:lpstr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Podmajerský Ján</dc:creator>
  <cp:lastModifiedBy>Ághová Barbora</cp:lastModifiedBy>
  <cp:lastPrinted>2021-11-30T10:19:06Z</cp:lastPrinted>
  <dcterms:created xsi:type="dcterms:W3CDTF">2019-07-03T11:01:39Z</dcterms:created>
  <dcterms:modified xsi:type="dcterms:W3CDTF">2021-11-30T10:19:18Z</dcterms:modified>
</cp:coreProperties>
</file>