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2022\4571-WYP 1233_2022  40136_2021 Lávka pre cyklistov a peších v Trnave\Lávka pre cyklistov a peších v Trnave\4571-WYP SP sutaž\Vysvetlenie z 23.2.2022\"/>
    </mc:Choice>
  </mc:AlternateContent>
  <bookViews>
    <workbookView xWindow="0" yWindow="0" windowWidth="20064" windowHeight="9336"/>
  </bookViews>
  <sheets>
    <sheet name="201917 - Umiestnenie lávk..." sheetId="2" r:id="rId1"/>
  </sheets>
  <definedNames>
    <definedName name="_xlnm.Print_Titles" localSheetId="0">'201917 - Umiestnenie lávk...'!#REF!</definedName>
    <definedName name="_xlnm.Print_Area" localSheetId="0">'201917 - Umiestnenie lávk...'!#REF!,'201917 - Umiestnenie lávk...'!#REF!,'201917 - Umiestnenie lávk...'!$C$2:$J$24</definedName>
  </definedNames>
  <calcPr calcId="152511"/>
</workbook>
</file>

<file path=xl/calcChain.xml><?xml version="1.0" encoding="utf-8"?>
<calcChain xmlns="http://schemas.openxmlformats.org/spreadsheetml/2006/main">
  <c r="BI21" i="2" l="1"/>
  <c r="BH21" i="2"/>
  <c r="BG21" i="2"/>
  <c r="BE21" i="2"/>
  <c r="T21" i="2"/>
  <c r="R21" i="2"/>
  <c r="P21" i="2"/>
  <c r="BI16" i="2"/>
  <c r="BH16" i="2"/>
  <c r="BG16" i="2"/>
  <c r="BE16" i="2"/>
  <c r="T16" i="2"/>
  <c r="R16" i="2"/>
  <c r="P16" i="2"/>
  <c r="BI12" i="2"/>
  <c r="BH12" i="2"/>
  <c r="BG12" i="2"/>
  <c r="BE12" i="2"/>
  <c r="T12" i="2"/>
  <c r="R12" i="2"/>
  <c r="P12" i="2"/>
  <c r="BI9" i="2"/>
  <c r="BH9" i="2"/>
  <c r="BG9" i="2"/>
  <c r="BE9" i="2"/>
  <c r="T9" i="2"/>
  <c r="R9" i="2"/>
  <c r="P9" i="2"/>
  <c r="BI6" i="2"/>
  <c r="BH6" i="2"/>
  <c r="BG6" i="2"/>
  <c r="BE6" i="2"/>
  <c r="T6" i="2"/>
  <c r="R6" i="2"/>
  <c r="P6" i="2"/>
  <c r="BI5" i="2"/>
  <c r="BH5" i="2"/>
  <c r="BG5" i="2"/>
  <c r="BE5" i="2"/>
  <c r="T5" i="2"/>
  <c r="R5" i="2"/>
  <c r="P5" i="2"/>
  <c r="BI2" i="2"/>
  <c r="BH2" i="2"/>
  <c r="BG2" i="2"/>
  <c r="BE2" i="2"/>
  <c r="T2" i="2"/>
  <c r="R2" i="2"/>
  <c r="P2" i="2"/>
  <c r="J9" i="2"/>
  <c r="J16" i="2"/>
  <c r="J5" i="2"/>
  <c r="BK9" i="2"/>
  <c r="BK5" i="2"/>
  <c r="BK6" i="2"/>
  <c r="J21" i="2"/>
  <c r="BK2" i="2"/>
  <c r="BK16" i="2"/>
  <c r="J6" i="2"/>
  <c r="BK21" i="2"/>
  <c r="J2" i="2"/>
  <c r="BK12" i="2"/>
  <c r="J12" i="2"/>
  <c r="BF2" i="2" l="1"/>
  <c r="BF6" i="2"/>
  <c r="BF9" i="2"/>
  <c r="BF16" i="2"/>
  <c r="BF21" i="2"/>
  <c r="BF12" i="2"/>
  <c r="BF5" i="2"/>
</calcChain>
</file>

<file path=xl/sharedStrings.xml><?xml version="1.0" encoding="utf-8"?>
<sst xmlns="http://schemas.openxmlformats.org/spreadsheetml/2006/main" count="228" uniqueCount="51">
  <si>
    <t/>
  </si>
  <si>
    <t>20</t>
  </si>
  <si>
    <t>True</t>
  </si>
  <si>
    <t>znížená</t>
  </si>
  <si>
    <t>0</t>
  </si>
  <si>
    <t>1</t>
  </si>
  <si>
    <t>ROZPOCET</t>
  </si>
  <si>
    <t>K</t>
  </si>
  <si>
    <t>m3</t>
  </si>
  <si>
    <t>4</t>
  </si>
  <si>
    <t>2</t>
  </si>
  <si>
    <t>VV</t>
  </si>
  <si>
    <t>Súčet</t>
  </si>
  <si>
    <t>123</t>
  </si>
  <si>
    <t>131201102.S</t>
  </si>
  <si>
    <t>Výkop nezapaženej jamy v hornine 3, nad 100 do 1000 m3</t>
  </si>
  <si>
    <t>1848586058</t>
  </si>
  <si>
    <t>výkop pre výmenu podložia</t>
  </si>
  <si>
    <t>3,8*250*1,0*1,05</t>
  </si>
  <si>
    <t>124</t>
  </si>
  <si>
    <t>131201109.S</t>
  </si>
  <si>
    <t>Hĺbenie nezapažených jám a zárezov. Príplatok za lepivosť horniny 3</t>
  </si>
  <si>
    <t>243346383</t>
  </si>
  <si>
    <t>Vodorovné premiestnenie výkopku po spevnenej ceste z horniny tr.1-4, nad 100 do 1000 m3 na vzdialenosť nad 50 do 500 m</t>
  </si>
  <si>
    <t>125</t>
  </si>
  <si>
    <t>162301121.S-1</t>
  </si>
  <si>
    <t>2092079788</t>
  </si>
  <si>
    <t>výková zemina pre výmenu podlažia</t>
  </si>
  <si>
    <t>997,5</t>
  </si>
  <si>
    <t>126</t>
  </si>
  <si>
    <t>162501143.S</t>
  </si>
  <si>
    <t>Vodorovné premiestnenie výkopku po spevnenej ceste z horniny tr.1-4, nad 1000 do 10000 m3, príplatok k cene za každých ďalšich a začatých 1000 m do 9km na skladku</t>
  </si>
  <si>
    <t>1265232207</t>
  </si>
  <si>
    <t>na skládku do vzdialenosti 9km</t>
  </si>
  <si>
    <t>(390,991+997,5)*9</t>
  </si>
  <si>
    <t>127</t>
  </si>
  <si>
    <t>167102102.S</t>
  </si>
  <si>
    <t>Nakladanie neuľahnutého výkopku z hornín tr.1-4 nad 1000 do 10000 m3</t>
  </si>
  <si>
    <t>1747956200</t>
  </si>
  <si>
    <t>390,991+997,5</t>
  </si>
  <si>
    <t>118</t>
  </si>
  <si>
    <t>171209002</t>
  </si>
  <si>
    <t>Poplatok za skladovanie - zemina a kamenivo (17 05) ostatné</t>
  </si>
  <si>
    <t>t</t>
  </si>
  <si>
    <t>uloženie na skládku</t>
  </si>
  <si>
    <t>390,991*1,7</t>
  </si>
  <si>
    <t>997,5*1,7</t>
  </si>
  <si>
    <t>117</t>
  </si>
  <si>
    <t>171209002-1</t>
  </si>
  <si>
    <t>Zákonný poplatok obci oslobodený od DPH - zemina a kamenivo NEPODLIEHA ZDANENIU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</si>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</sst>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"/>
  </numFmts>
  <fonts count="7" x14ac:knownFonts="1">
    <font>
      <sz val="8"/>
      <name val="Arial CE"/>
      <family val="2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9"/>
      <name val="Arial CE"/>
    </font>
    <font>
      <sz val="9"/>
      <color rgb="FF969696"/>
      <name val="Arial CE"/>
    </font>
    <font>
      <sz val="7"/>
      <color rgb="FF969696"/>
      <name val="Arial CE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165" fontId="4" fillId="0" borderId="4" xfId="0" applyNumberFormat="1" applyFont="1" applyBorder="1" applyAlignment="1" applyProtection="1">
      <alignment vertical="center"/>
      <protection locked="0"/>
    </xf>
    <xf numFmtId="4" fontId="4" fillId="0" borderId="4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0" xfId="0"/>
  </cellXfs>
  <cellStyles count="1"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4"/>
  <sheetViews>
    <sheetView showGridLines="0" tabSelected="1" workbookViewId="0">
      <selection activeCell="X15" sqref="X15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65" s="44" customFormat="1" x14ac:dyDescent="0.2"/>
    <row r="2" spans="1:65" s="2" customFormat="1" ht="24.15" customHeight="1" x14ac:dyDescent="0.2">
      <c r="A2" s="7"/>
      <c r="B2" s="9"/>
      <c r="C2" s="10" t="s">
        <v>13</v>
      </c>
      <c r="D2" s="10" t="s">
        <v>7</v>
      </c>
      <c r="E2" s="11" t="s">
        <v>14</v>
      </c>
      <c r="F2" s="12" t="s">
        <v>15</v>
      </c>
      <c r="G2" s="13" t="s">
        <v>8</v>
      </c>
      <c r="H2" s="14">
        <v>997.5</v>
      </c>
      <c r="I2" s="15"/>
      <c r="J2" s="15">
        <f>ROUND(I2*H2,2)</f>
        <v>0</v>
      </c>
      <c r="K2" s="16"/>
      <c r="L2" s="8"/>
      <c r="M2" s="17" t="s">
        <v>0</v>
      </c>
      <c r="N2" s="18" t="s">
        <v>3</v>
      </c>
      <c r="O2" s="19">
        <v>0.433</v>
      </c>
      <c r="P2" s="19">
        <f>O2*H2</f>
        <v>431.91750000000002</v>
      </c>
      <c r="Q2" s="19">
        <v>0</v>
      </c>
      <c r="R2" s="19">
        <f>Q2*H2</f>
        <v>0</v>
      </c>
      <c r="S2" s="19">
        <v>0</v>
      </c>
      <c r="T2" s="20">
        <f>S2*H2</f>
        <v>0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R2" s="21" t="s">
        <v>9</v>
      </c>
      <c r="AT2" s="21" t="s">
        <v>7</v>
      </c>
      <c r="AU2" s="21" t="s">
        <v>10</v>
      </c>
      <c r="AY2" s="6" t="s">
        <v>6</v>
      </c>
      <c r="BE2" s="22">
        <f>IF(N2="základná",J2,0)</f>
        <v>0</v>
      </c>
      <c r="BF2" s="22">
        <f>IF(N2="znížená",J2,0)</f>
        <v>0</v>
      </c>
      <c r="BG2" s="22">
        <f>IF(N2="zákl. prenesená",J2,0)</f>
        <v>0</v>
      </c>
      <c r="BH2" s="22">
        <f>IF(N2="zníž. prenesená",J2,0)</f>
        <v>0</v>
      </c>
      <c r="BI2" s="22">
        <f>IF(N2="nulová",J2,0)</f>
        <v>0</v>
      </c>
      <c r="BJ2" s="6" t="s">
        <v>10</v>
      </c>
      <c r="BK2" s="22">
        <f>ROUND(I2*H2,2)</f>
        <v>0</v>
      </c>
      <c r="BL2" s="6" t="s">
        <v>9</v>
      </c>
      <c r="BM2" s="21" t="s">
        <v>16</v>
      </c>
    </row>
    <row r="3" spans="1:65" s="5" customFormat="1" x14ac:dyDescent="0.2">
      <c r="B3" s="38"/>
      <c r="D3" s="24" t="s">
        <v>11</v>
      </c>
      <c r="E3" s="39" t="s">
        <v>0</v>
      </c>
      <c r="F3" s="40" t="s">
        <v>17</v>
      </c>
      <c r="H3" s="39" t="s">
        <v>0</v>
      </c>
      <c r="L3" s="38"/>
      <c r="M3" s="41"/>
      <c r="N3" s="42"/>
      <c r="O3" s="42"/>
      <c r="P3" s="42"/>
      <c r="Q3" s="42"/>
      <c r="R3" s="42"/>
      <c r="S3" s="42"/>
      <c r="T3" s="43"/>
      <c r="AT3" s="39" t="s">
        <v>11</v>
      </c>
      <c r="AU3" s="39" t="s">
        <v>10</v>
      </c>
      <c r="AV3" s="5" t="s">
        <v>5</v>
      </c>
      <c r="AW3" s="5" t="s">
        <v>2</v>
      </c>
      <c r="AX3" s="5" t="s">
        <v>4</v>
      </c>
      <c r="AY3" s="39" t="s">
        <v>6</v>
      </c>
    </row>
    <row r="4" spans="1:65" s="3" customFormat="1" x14ac:dyDescent="0.2">
      <c r="B4" s="23"/>
      <c r="D4" s="24" t="s">
        <v>11</v>
      </c>
      <c r="E4" s="25" t="s">
        <v>0</v>
      </c>
      <c r="F4" s="26" t="s">
        <v>18</v>
      </c>
      <c r="H4" s="27">
        <v>997.5</v>
      </c>
      <c r="L4" s="23"/>
      <c r="M4" s="28"/>
      <c r="N4" s="29"/>
      <c r="O4" s="29"/>
      <c r="P4" s="29"/>
      <c r="Q4" s="29"/>
      <c r="R4" s="29"/>
      <c r="S4" s="29"/>
      <c r="T4" s="30"/>
      <c r="AT4" s="25" t="s">
        <v>11</v>
      </c>
      <c r="AU4" s="25" t="s">
        <v>10</v>
      </c>
      <c r="AV4" s="3" t="s">
        <v>10</v>
      </c>
      <c r="AW4" s="3" t="s">
        <v>2</v>
      </c>
      <c r="AX4" s="3" t="s">
        <v>5</v>
      </c>
      <c r="AY4" s="25" t="s">
        <v>6</v>
      </c>
    </row>
    <row r="5" spans="1:65" s="2" customFormat="1" ht="24.15" customHeight="1" x14ac:dyDescent="0.2">
      <c r="A5" s="7"/>
      <c r="B5" s="9"/>
      <c r="C5" s="10" t="s">
        <v>19</v>
      </c>
      <c r="D5" s="10" t="s">
        <v>7</v>
      </c>
      <c r="E5" s="11" t="s">
        <v>20</v>
      </c>
      <c r="F5" s="12" t="s">
        <v>21</v>
      </c>
      <c r="G5" s="13" t="s">
        <v>8</v>
      </c>
      <c r="H5" s="14">
        <v>997.5</v>
      </c>
      <c r="I5" s="15"/>
      <c r="J5" s="15">
        <f>ROUND(I5*H5,2)</f>
        <v>0</v>
      </c>
      <c r="K5" s="16"/>
      <c r="L5" s="8"/>
      <c r="M5" s="17" t="s">
        <v>0</v>
      </c>
      <c r="N5" s="18" t="s">
        <v>3</v>
      </c>
      <c r="O5" s="19">
        <v>4.2000000000000003E-2</v>
      </c>
      <c r="P5" s="19">
        <f>O5*H5</f>
        <v>41.895000000000003</v>
      </c>
      <c r="Q5" s="19">
        <v>0</v>
      </c>
      <c r="R5" s="19">
        <f>Q5*H5</f>
        <v>0</v>
      </c>
      <c r="S5" s="19">
        <v>0</v>
      </c>
      <c r="T5" s="20">
        <f>S5*H5</f>
        <v>0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R5" s="21" t="s">
        <v>9</v>
      </c>
      <c r="AT5" s="21" t="s">
        <v>7</v>
      </c>
      <c r="AU5" s="21" t="s">
        <v>10</v>
      </c>
      <c r="AY5" s="6" t="s">
        <v>6</v>
      </c>
      <c r="BE5" s="22">
        <f>IF(N5="základná",J5,0)</f>
        <v>0</v>
      </c>
      <c r="BF5" s="22">
        <f>IF(N5="znížená",J5,0)</f>
        <v>0</v>
      </c>
      <c r="BG5" s="22">
        <f>IF(N5="zákl. prenesená",J5,0)</f>
        <v>0</v>
      </c>
      <c r="BH5" s="22">
        <f>IF(N5="zníž. prenesená",J5,0)</f>
        <v>0</v>
      </c>
      <c r="BI5" s="22">
        <f>IF(N5="nulová",J5,0)</f>
        <v>0</v>
      </c>
      <c r="BJ5" s="6" t="s">
        <v>10</v>
      </c>
      <c r="BK5" s="22">
        <f>ROUND(I5*H5,2)</f>
        <v>0</v>
      </c>
      <c r="BL5" s="6" t="s">
        <v>9</v>
      </c>
      <c r="BM5" s="21" t="s">
        <v>22</v>
      </c>
    </row>
    <row r="6" spans="1:65" s="2" customFormat="1" ht="37.65" customHeight="1" x14ac:dyDescent="0.2">
      <c r="A6" s="7"/>
      <c r="B6" s="9"/>
      <c r="C6" s="10" t="s">
        <v>24</v>
      </c>
      <c r="D6" s="10" t="s">
        <v>7</v>
      </c>
      <c r="E6" s="11" t="s">
        <v>25</v>
      </c>
      <c r="F6" s="12" t="s">
        <v>23</v>
      </c>
      <c r="G6" s="13" t="s">
        <v>8</v>
      </c>
      <c r="H6" s="14">
        <v>997.5</v>
      </c>
      <c r="I6" s="15"/>
      <c r="J6" s="15">
        <f>ROUND(I6*H6,2)</f>
        <v>0</v>
      </c>
      <c r="K6" s="16"/>
      <c r="L6" s="8"/>
      <c r="M6" s="17" t="s">
        <v>0</v>
      </c>
      <c r="N6" s="18" t="s">
        <v>3</v>
      </c>
      <c r="O6" s="19">
        <v>2.2499999999999999E-2</v>
      </c>
      <c r="P6" s="19">
        <f>O6*H6</f>
        <v>22.443749999999998</v>
      </c>
      <c r="Q6" s="19">
        <v>0</v>
      </c>
      <c r="R6" s="19">
        <f>Q6*H6</f>
        <v>0</v>
      </c>
      <c r="S6" s="19">
        <v>0</v>
      </c>
      <c r="T6" s="20">
        <f>S6*H6</f>
        <v>0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R6" s="21" t="s">
        <v>9</v>
      </c>
      <c r="AT6" s="21" t="s">
        <v>7</v>
      </c>
      <c r="AU6" s="21" t="s">
        <v>10</v>
      </c>
      <c r="AY6" s="6" t="s">
        <v>6</v>
      </c>
      <c r="BE6" s="22">
        <f>IF(N6="základná",J6,0)</f>
        <v>0</v>
      </c>
      <c r="BF6" s="22">
        <f>IF(N6="znížená",J6,0)</f>
        <v>0</v>
      </c>
      <c r="BG6" s="22">
        <f>IF(N6="zákl. prenesená",J6,0)</f>
        <v>0</v>
      </c>
      <c r="BH6" s="22">
        <f>IF(N6="zníž. prenesená",J6,0)</f>
        <v>0</v>
      </c>
      <c r="BI6" s="22">
        <f>IF(N6="nulová",J6,0)</f>
        <v>0</v>
      </c>
      <c r="BJ6" s="6" t="s">
        <v>10</v>
      </c>
      <c r="BK6" s="22">
        <f>ROUND(I6*H6,2)</f>
        <v>0</v>
      </c>
      <c r="BL6" s="6" t="s">
        <v>9</v>
      </c>
      <c r="BM6" s="21" t="s">
        <v>26</v>
      </c>
    </row>
    <row r="7" spans="1:65" s="5" customFormat="1" x14ac:dyDescent="0.2">
      <c r="B7" s="38"/>
      <c r="D7" s="24" t="s">
        <v>11</v>
      </c>
      <c r="E7" s="39" t="s">
        <v>0</v>
      </c>
      <c r="F7" s="40" t="s">
        <v>27</v>
      </c>
      <c r="H7" s="39" t="s">
        <v>0</v>
      </c>
      <c r="L7" s="38"/>
      <c r="M7" s="41"/>
      <c r="N7" s="42"/>
      <c r="O7" s="42"/>
      <c r="P7" s="42"/>
      <c r="Q7" s="42"/>
      <c r="R7" s="42"/>
      <c r="S7" s="42"/>
      <c r="T7" s="43"/>
      <c r="AT7" s="39" t="s">
        <v>11</v>
      </c>
      <c r="AU7" s="39" t="s">
        <v>10</v>
      </c>
      <c r="AV7" s="5" t="s">
        <v>5</v>
      </c>
      <c r="AW7" s="5" t="s">
        <v>2</v>
      </c>
      <c r="AX7" s="5" t="s">
        <v>4</v>
      </c>
      <c r="AY7" s="39" t="s">
        <v>6</v>
      </c>
    </row>
    <row r="8" spans="1:65" s="3" customFormat="1" x14ac:dyDescent="0.2">
      <c r="B8" s="23"/>
      <c r="D8" s="24" t="s">
        <v>11</v>
      </c>
      <c r="E8" s="25" t="s">
        <v>0</v>
      </c>
      <c r="F8" s="26" t="s">
        <v>28</v>
      </c>
      <c r="H8" s="27">
        <v>997.5</v>
      </c>
      <c r="L8" s="23"/>
      <c r="M8" s="28"/>
      <c r="N8" s="29"/>
      <c r="O8" s="29"/>
      <c r="P8" s="29"/>
      <c r="Q8" s="29"/>
      <c r="R8" s="29"/>
      <c r="S8" s="29"/>
      <c r="T8" s="30"/>
      <c r="AT8" s="25" t="s">
        <v>11</v>
      </c>
      <c r="AU8" s="25" t="s">
        <v>10</v>
      </c>
      <c r="AV8" s="3" t="s">
        <v>10</v>
      </c>
      <c r="AW8" s="3" t="s">
        <v>2</v>
      </c>
      <c r="AX8" s="3" t="s">
        <v>5</v>
      </c>
      <c r="AY8" s="25" t="s">
        <v>6</v>
      </c>
    </row>
    <row r="9" spans="1:65" s="2" customFormat="1" ht="48.9" customHeight="1" x14ac:dyDescent="0.2">
      <c r="A9" s="7"/>
      <c r="B9" s="9"/>
      <c r="C9" s="10" t="s">
        <v>29</v>
      </c>
      <c r="D9" s="10" t="s">
        <v>7</v>
      </c>
      <c r="E9" s="11" t="s">
        <v>30</v>
      </c>
      <c r="F9" s="12" t="s">
        <v>31</v>
      </c>
      <c r="G9" s="13" t="s">
        <v>8</v>
      </c>
      <c r="H9" s="14">
        <v>12496.419</v>
      </c>
      <c r="I9" s="15"/>
      <c r="J9" s="15">
        <f>ROUND(I9*H9,2)</f>
        <v>0</v>
      </c>
      <c r="K9" s="16"/>
      <c r="L9" s="8"/>
      <c r="M9" s="17" t="s">
        <v>0</v>
      </c>
      <c r="N9" s="18" t="s">
        <v>3</v>
      </c>
      <c r="O9" s="19">
        <v>3.0000000000000001E-3</v>
      </c>
      <c r="P9" s="19">
        <f>O9*H9</f>
        <v>37.489257000000002</v>
      </c>
      <c r="Q9" s="19">
        <v>0</v>
      </c>
      <c r="R9" s="19">
        <f>Q9*H9</f>
        <v>0</v>
      </c>
      <c r="S9" s="19">
        <v>0</v>
      </c>
      <c r="T9" s="20">
        <f>S9*H9</f>
        <v>0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R9" s="21" t="s">
        <v>9</v>
      </c>
      <c r="AT9" s="21" t="s">
        <v>7</v>
      </c>
      <c r="AU9" s="21" t="s">
        <v>10</v>
      </c>
      <c r="AY9" s="6" t="s">
        <v>6</v>
      </c>
      <c r="BE9" s="22">
        <f>IF(N9="základná",J9,0)</f>
        <v>0</v>
      </c>
      <c r="BF9" s="22">
        <f>IF(N9="znížená",J9,0)</f>
        <v>0</v>
      </c>
      <c r="BG9" s="22">
        <f>IF(N9="zákl. prenesená",J9,0)</f>
        <v>0</v>
      </c>
      <c r="BH9" s="22">
        <f>IF(N9="zníž. prenesená",J9,0)</f>
        <v>0</v>
      </c>
      <c r="BI9" s="22">
        <f>IF(N9="nulová",J9,0)</f>
        <v>0</v>
      </c>
      <c r="BJ9" s="6" t="s">
        <v>10</v>
      </c>
      <c r="BK9" s="22">
        <f>ROUND(I9*H9,2)</f>
        <v>0</v>
      </c>
      <c r="BL9" s="6" t="s">
        <v>9</v>
      </c>
      <c r="BM9" s="21" t="s">
        <v>32</v>
      </c>
    </row>
    <row r="10" spans="1:65" s="5" customFormat="1" x14ac:dyDescent="0.2">
      <c r="B10" s="38"/>
      <c r="D10" s="24" t="s">
        <v>11</v>
      </c>
      <c r="E10" s="39" t="s">
        <v>0</v>
      </c>
      <c r="F10" s="40" t="s">
        <v>33</v>
      </c>
      <c r="H10" s="39" t="s">
        <v>0</v>
      </c>
      <c r="L10" s="38"/>
      <c r="M10" s="41"/>
      <c r="N10" s="42"/>
      <c r="O10" s="42"/>
      <c r="P10" s="42"/>
      <c r="Q10" s="42"/>
      <c r="R10" s="42"/>
      <c r="S10" s="42"/>
      <c r="T10" s="43"/>
      <c r="AT10" s="39" t="s">
        <v>11</v>
      </c>
      <c r="AU10" s="39" t="s">
        <v>10</v>
      </c>
      <c r="AV10" s="5" t="s">
        <v>5</v>
      </c>
      <c r="AW10" s="5" t="s">
        <v>2</v>
      </c>
      <c r="AX10" s="5" t="s">
        <v>4</v>
      </c>
      <c r="AY10" s="39" t="s">
        <v>6</v>
      </c>
    </row>
    <row r="11" spans="1:65" s="3" customFormat="1" x14ac:dyDescent="0.2">
      <c r="B11" s="23"/>
      <c r="D11" s="24" t="s">
        <v>11</v>
      </c>
      <c r="E11" s="25" t="s">
        <v>0</v>
      </c>
      <c r="F11" s="26" t="s">
        <v>34</v>
      </c>
      <c r="H11" s="27">
        <v>12496.419</v>
      </c>
      <c r="L11" s="23"/>
      <c r="M11" s="28"/>
      <c r="N11" s="29"/>
      <c r="O11" s="29"/>
      <c r="P11" s="29"/>
      <c r="Q11" s="29"/>
      <c r="R11" s="29"/>
      <c r="S11" s="29"/>
      <c r="T11" s="30"/>
      <c r="AT11" s="25" t="s">
        <v>11</v>
      </c>
      <c r="AU11" s="25" t="s">
        <v>10</v>
      </c>
      <c r="AV11" s="3" t="s">
        <v>10</v>
      </c>
      <c r="AW11" s="3" t="s">
        <v>2</v>
      </c>
      <c r="AX11" s="3" t="s">
        <v>5</v>
      </c>
      <c r="AY11" s="25" t="s">
        <v>6</v>
      </c>
    </row>
    <row r="12" spans="1:65" s="2" customFormat="1" ht="24.15" customHeight="1" x14ac:dyDescent="0.2">
      <c r="A12" s="7"/>
      <c r="B12" s="9"/>
      <c r="C12" s="10" t="s">
        <v>35</v>
      </c>
      <c r="D12" s="10" t="s">
        <v>7</v>
      </c>
      <c r="E12" s="11" t="s">
        <v>36</v>
      </c>
      <c r="F12" s="12" t="s">
        <v>37</v>
      </c>
      <c r="G12" s="13" t="s">
        <v>8</v>
      </c>
      <c r="H12" s="14">
        <v>1388.491</v>
      </c>
      <c r="I12" s="15"/>
      <c r="J12" s="15">
        <f>ROUND(I12*H12,2)</f>
        <v>0</v>
      </c>
      <c r="K12" s="16"/>
      <c r="L12" s="8"/>
      <c r="M12" s="17" t="s">
        <v>0</v>
      </c>
      <c r="N12" s="18" t="s">
        <v>3</v>
      </c>
      <c r="O12" s="19">
        <v>5.3999999999999999E-2</v>
      </c>
      <c r="P12" s="19">
        <f>O12*H12</f>
        <v>74.978514000000004</v>
      </c>
      <c r="Q12" s="19">
        <v>0</v>
      </c>
      <c r="R12" s="19">
        <f>Q12*H12</f>
        <v>0</v>
      </c>
      <c r="S12" s="19">
        <v>0</v>
      </c>
      <c r="T12" s="20">
        <f>S12*H12</f>
        <v>0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R12" s="21" t="s">
        <v>9</v>
      </c>
      <c r="AT12" s="21" t="s">
        <v>7</v>
      </c>
      <c r="AU12" s="21" t="s">
        <v>10</v>
      </c>
      <c r="AY12" s="6" t="s">
        <v>6</v>
      </c>
      <c r="BE12" s="22">
        <f>IF(N12="základná",J12,0)</f>
        <v>0</v>
      </c>
      <c r="BF12" s="22">
        <f>IF(N12="znížená",J12,0)</f>
        <v>0</v>
      </c>
      <c r="BG12" s="22">
        <f>IF(N12="zákl. prenesená",J12,0)</f>
        <v>0</v>
      </c>
      <c r="BH12" s="22">
        <f>IF(N12="zníž. prenesená",J12,0)</f>
        <v>0</v>
      </c>
      <c r="BI12" s="22">
        <f>IF(N12="nulová",J12,0)</f>
        <v>0</v>
      </c>
      <c r="BJ12" s="6" t="s">
        <v>10</v>
      </c>
      <c r="BK12" s="22">
        <f>ROUND(I12*H12,2)</f>
        <v>0</v>
      </c>
      <c r="BL12" s="6" t="s">
        <v>9</v>
      </c>
      <c r="BM12" s="21" t="s">
        <v>38</v>
      </c>
    </row>
    <row r="13" spans="1:65" s="3" customFormat="1" x14ac:dyDescent="0.2">
      <c r="B13" s="23"/>
      <c r="D13" s="24" t="s">
        <v>11</v>
      </c>
      <c r="E13" s="25" t="s">
        <v>0</v>
      </c>
      <c r="F13" s="26" t="s">
        <v>39</v>
      </c>
      <c r="H13" s="27">
        <v>1388.491</v>
      </c>
      <c r="L13" s="23"/>
      <c r="M13" s="28"/>
      <c r="N13" s="29"/>
      <c r="O13" s="29"/>
      <c r="P13" s="29"/>
      <c r="Q13" s="29"/>
      <c r="R13" s="29"/>
      <c r="S13" s="29"/>
      <c r="T13" s="30"/>
      <c r="AT13" s="25" t="s">
        <v>11</v>
      </c>
      <c r="AU13" s="25" t="s">
        <v>10</v>
      </c>
      <c r="AV13" s="3" t="s">
        <v>10</v>
      </c>
      <c r="AW13" s="3" t="s">
        <v>2</v>
      </c>
      <c r="AX13" s="3" t="s">
        <v>5</v>
      </c>
      <c r="AY13" s="25" t="s">
        <v>6</v>
      </c>
    </row>
    <row r="14" spans="1:65" s="3" customFormat="1" x14ac:dyDescent="0.2">
      <c r="B14" s="23"/>
      <c r="D14" s="24"/>
      <c r="E14" s="25"/>
      <c r="F14" s="26"/>
      <c r="H14" s="27"/>
      <c r="L14" s="23"/>
      <c r="M14" s="28"/>
      <c r="N14" s="29"/>
      <c r="O14" s="29"/>
      <c r="P14" s="29"/>
      <c r="Q14" s="29"/>
      <c r="R14" s="29"/>
      <c r="S14" s="29"/>
      <c r="T14" s="30"/>
      <c r="AT14" s="25"/>
      <c r="AU14" s="25"/>
      <c r="AY14" s="25"/>
    </row>
    <row r="15" spans="1:65" s="3" customFormat="1" x14ac:dyDescent="0.2">
      <c r="B15" s="23"/>
      <c r="D15" s="24"/>
      <c r="E15" s="25"/>
      <c r="F15" s="26"/>
      <c r="H15" s="27"/>
      <c r="L15" s="23"/>
      <c r="M15" s="28"/>
      <c r="N15" s="29"/>
      <c r="O15" s="29"/>
      <c r="P15" s="29"/>
      <c r="Q15" s="29"/>
      <c r="R15" s="29"/>
      <c r="S15" s="29"/>
      <c r="T15" s="30"/>
      <c r="AT15" s="25"/>
      <c r="AU15" s="25"/>
      <c r="AY15" s="25"/>
    </row>
    <row r="16" spans="1:65" s="2" customFormat="1" ht="24.15" customHeight="1" x14ac:dyDescent="0.2">
      <c r="A16" s="7"/>
      <c r="B16" s="9"/>
      <c r="C16" s="10" t="s">
        <v>40</v>
      </c>
      <c r="D16" s="10" t="s">
        <v>7</v>
      </c>
      <c r="E16" s="11" t="s">
        <v>41</v>
      </c>
      <c r="F16" s="12" t="s">
        <v>42</v>
      </c>
      <c r="G16" s="13" t="s">
        <v>43</v>
      </c>
      <c r="H16" s="14">
        <v>2360.4349999999999</v>
      </c>
      <c r="I16" s="15"/>
      <c r="J16" s="15">
        <f>ROUND(I16*H16,2)</f>
        <v>0</v>
      </c>
      <c r="K16" s="16"/>
      <c r="L16" s="8"/>
      <c r="M16" s="17" t="s">
        <v>0</v>
      </c>
      <c r="N16" s="18" t="s">
        <v>3</v>
      </c>
      <c r="O16" s="19">
        <v>0</v>
      </c>
      <c r="P16" s="19">
        <f>O16*H16</f>
        <v>0</v>
      </c>
      <c r="Q16" s="19">
        <v>0</v>
      </c>
      <c r="R16" s="19">
        <f>Q16*H16</f>
        <v>0</v>
      </c>
      <c r="S16" s="19">
        <v>0</v>
      </c>
      <c r="T16" s="20">
        <f>S16*H16</f>
        <v>0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R16" s="21" t="s">
        <v>9</v>
      </c>
      <c r="AT16" s="21" t="s">
        <v>7</v>
      </c>
      <c r="AU16" s="21" t="s">
        <v>10</v>
      </c>
      <c r="AY16" s="6" t="s">
        <v>6</v>
      </c>
      <c r="BE16" s="22">
        <f>IF(N16="základná",J16,0)</f>
        <v>0</v>
      </c>
      <c r="BF16" s="22">
        <f>IF(N16="znížená",J16,0)</f>
        <v>0</v>
      </c>
      <c r="BG16" s="22">
        <f>IF(N16="zákl. prenesená",J16,0)</f>
        <v>0</v>
      </c>
      <c r="BH16" s="22">
        <f>IF(N16="zníž. prenesená",J16,0)</f>
        <v>0</v>
      </c>
      <c r="BI16" s="22">
        <f>IF(N16="nulová",J16,0)</f>
        <v>0</v>
      </c>
      <c r="BJ16" s="6" t="s">
        <v>10</v>
      </c>
      <c r="BK16" s="22">
        <f>ROUND(I16*H16,2)</f>
        <v>0</v>
      </c>
      <c r="BL16" s="6" t="s">
        <v>9</v>
      </c>
      <c r="BM16" s="21" t="s">
        <v>1</v>
      </c>
    </row>
    <row r="17" spans="1:65" s="5" customFormat="1" x14ac:dyDescent="0.2">
      <c r="B17" s="38"/>
      <c r="D17" s="24" t="s">
        <v>11</v>
      </c>
      <c r="E17" s="39" t="s">
        <v>0</v>
      </c>
      <c r="F17" s="40" t="s">
        <v>44</v>
      </c>
      <c r="H17" s="39" t="s">
        <v>0</v>
      </c>
      <c r="L17" s="38"/>
      <c r="M17" s="41"/>
      <c r="N17" s="42"/>
      <c r="O17" s="42"/>
      <c r="P17" s="42"/>
      <c r="Q17" s="42"/>
      <c r="R17" s="42"/>
      <c r="S17" s="42"/>
      <c r="T17" s="43"/>
      <c r="AT17" s="39" t="s">
        <v>11</v>
      </c>
      <c r="AU17" s="39" t="s">
        <v>10</v>
      </c>
      <c r="AV17" s="5" t="s">
        <v>5</v>
      </c>
      <c r="AW17" s="5" t="s">
        <v>2</v>
      </c>
      <c r="AX17" s="5" t="s">
        <v>4</v>
      </c>
      <c r="AY17" s="39" t="s">
        <v>6</v>
      </c>
    </row>
    <row r="18" spans="1:65" s="3" customFormat="1" x14ac:dyDescent="0.2">
      <c r="B18" s="23"/>
      <c r="D18" s="24" t="s">
        <v>11</v>
      </c>
      <c r="E18" s="25" t="s">
        <v>0</v>
      </c>
      <c r="F18" s="26" t="s">
        <v>45</v>
      </c>
      <c r="H18" s="27">
        <v>664.68499999999995</v>
      </c>
      <c r="L18" s="23"/>
      <c r="M18" s="28"/>
      <c r="N18" s="29"/>
      <c r="O18" s="29"/>
      <c r="P18" s="29"/>
      <c r="Q18" s="29"/>
      <c r="R18" s="29"/>
      <c r="S18" s="29"/>
      <c r="T18" s="30"/>
      <c r="AT18" s="25" t="s">
        <v>11</v>
      </c>
      <c r="AU18" s="25" t="s">
        <v>10</v>
      </c>
      <c r="AV18" s="3" t="s">
        <v>10</v>
      </c>
      <c r="AW18" s="3" t="s">
        <v>2</v>
      </c>
      <c r="AX18" s="3" t="s">
        <v>4</v>
      </c>
      <c r="AY18" s="25" t="s">
        <v>6</v>
      </c>
    </row>
    <row r="19" spans="1:65" s="3" customFormat="1" x14ac:dyDescent="0.2">
      <c r="B19" s="23"/>
      <c r="D19" s="24" t="s">
        <v>11</v>
      </c>
      <c r="E19" s="25" t="s">
        <v>0</v>
      </c>
      <c r="F19" s="26" t="s">
        <v>46</v>
      </c>
      <c r="H19" s="27">
        <v>1695.75</v>
      </c>
      <c r="L19" s="23"/>
      <c r="M19" s="28"/>
      <c r="N19" s="29"/>
      <c r="O19" s="29"/>
      <c r="P19" s="29"/>
      <c r="Q19" s="29"/>
      <c r="R19" s="29"/>
      <c r="S19" s="29"/>
      <c r="T19" s="30"/>
      <c r="AT19" s="25" t="s">
        <v>11</v>
      </c>
      <c r="AU19" s="25" t="s">
        <v>10</v>
      </c>
      <c r="AV19" s="3" t="s">
        <v>10</v>
      </c>
      <c r="AW19" s="3" t="s">
        <v>2</v>
      </c>
      <c r="AX19" s="3" t="s">
        <v>4</v>
      </c>
      <c r="AY19" s="25" t="s">
        <v>6</v>
      </c>
    </row>
    <row r="20" spans="1:65" s="4" customFormat="1" x14ac:dyDescent="0.2">
      <c r="B20" s="31"/>
      <c r="D20" s="24" t="s">
        <v>11</v>
      </c>
      <c r="E20" s="32" t="s">
        <v>0</v>
      </c>
      <c r="F20" s="33" t="s">
        <v>12</v>
      </c>
      <c r="H20" s="34">
        <v>2360.4349999999999</v>
      </c>
      <c r="L20" s="31"/>
      <c r="M20" s="35"/>
      <c r="N20" s="36"/>
      <c r="O20" s="36"/>
      <c r="P20" s="36"/>
      <c r="Q20" s="36"/>
      <c r="R20" s="36"/>
      <c r="S20" s="36"/>
      <c r="T20" s="37"/>
      <c r="AT20" s="32" t="s">
        <v>11</v>
      </c>
      <c r="AU20" s="32" t="s">
        <v>10</v>
      </c>
      <c r="AV20" s="4" t="s">
        <v>9</v>
      </c>
      <c r="AW20" s="4" t="s">
        <v>2</v>
      </c>
      <c r="AX20" s="4" t="s">
        <v>5</v>
      </c>
      <c r="AY20" s="32" t="s">
        <v>6</v>
      </c>
    </row>
    <row r="21" spans="1:65" s="2" customFormat="1" ht="24.15" customHeight="1" x14ac:dyDescent="0.2">
      <c r="A21" s="7"/>
      <c r="B21" s="9"/>
      <c r="C21" s="10" t="s">
        <v>47</v>
      </c>
      <c r="D21" s="10" t="s">
        <v>7</v>
      </c>
      <c r="E21" s="11" t="s">
        <v>48</v>
      </c>
      <c r="F21" s="12" t="s">
        <v>49</v>
      </c>
      <c r="G21" s="13" t="s">
        <v>43</v>
      </c>
      <c r="H21" s="14">
        <v>2360.4349999999999</v>
      </c>
      <c r="I21" s="15"/>
      <c r="J21" s="15">
        <f>ROUND(I21*H21,2)</f>
        <v>0</v>
      </c>
      <c r="K21" s="16"/>
      <c r="L21" s="8"/>
      <c r="M21" s="17" t="s">
        <v>0</v>
      </c>
      <c r="N21" s="18" t="s">
        <v>3</v>
      </c>
      <c r="O21" s="19">
        <v>0</v>
      </c>
      <c r="P21" s="19">
        <f>O21*H21</f>
        <v>0</v>
      </c>
      <c r="Q21" s="19">
        <v>0</v>
      </c>
      <c r="R21" s="19">
        <f>Q21*H21</f>
        <v>0</v>
      </c>
      <c r="S21" s="19">
        <v>0</v>
      </c>
      <c r="T21" s="20">
        <f>S21*H21</f>
        <v>0</v>
      </c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R21" s="21" t="s">
        <v>9</v>
      </c>
      <c r="AT21" s="21" t="s">
        <v>7</v>
      </c>
      <c r="AU21" s="21" t="s">
        <v>10</v>
      </c>
      <c r="AY21" s="6" t="s">
        <v>6</v>
      </c>
      <c r="BE21" s="22">
        <f>IF(N21="základná",J21,0)</f>
        <v>0</v>
      </c>
      <c r="BF21" s="22">
        <f>IF(N21="znížená",J21,0)</f>
        <v>0</v>
      </c>
      <c r="BG21" s="22">
        <f>IF(N21="zákl. prenesená",J21,0)</f>
        <v>0</v>
      </c>
      <c r="BH21" s="22">
        <f>IF(N21="zníž. prenesená",J21,0)</f>
        <v>0</v>
      </c>
      <c r="BI21" s="22">
        <f>IF(N21="nulová",J21,0)</f>
        <v>0</v>
      </c>
      <c r="BJ21" s="6" t="s">
        <v>10</v>
      </c>
      <c r="BK21" s="22">
        <f>ROUND(I21*H21,2)</f>
        <v>0</v>
      </c>
      <c r="BL21" s="6" t="s">
        <v>9</v>
      </c>
      <c r="BM21" s="21" t="s">
        <v>50</v>
      </c>
    </row>
    <row r="22" spans="1:65" s="3" customFormat="1" x14ac:dyDescent="0.2">
      <c r="B22" s="23"/>
      <c r="D22" s="24" t="s">
        <v>11</v>
      </c>
      <c r="E22" s="25" t="s">
        <v>0</v>
      </c>
      <c r="F22" s="26" t="s">
        <v>45</v>
      </c>
      <c r="H22" s="27">
        <v>664.68499999999995</v>
      </c>
      <c r="L22" s="23"/>
      <c r="M22" s="28"/>
      <c r="N22" s="29"/>
      <c r="O22" s="29"/>
      <c r="P22" s="29"/>
      <c r="Q22" s="29"/>
      <c r="R22" s="29"/>
      <c r="S22" s="29"/>
      <c r="T22" s="30"/>
      <c r="AT22" s="25" t="s">
        <v>11</v>
      </c>
      <c r="AU22" s="25" t="s">
        <v>10</v>
      </c>
      <c r="AV22" s="3" t="s">
        <v>10</v>
      </c>
      <c r="AW22" s="3" t="s">
        <v>2</v>
      </c>
      <c r="AX22" s="3" t="s">
        <v>4</v>
      </c>
      <c r="AY22" s="25" t="s">
        <v>6</v>
      </c>
    </row>
    <row r="23" spans="1:65" s="3" customFormat="1" x14ac:dyDescent="0.2">
      <c r="B23" s="23"/>
      <c r="D23" s="24" t="s">
        <v>11</v>
      </c>
      <c r="E23" s="25" t="s">
        <v>0</v>
      </c>
      <c r="F23" s="26" t="s">
        <v>46</v>
      </c>
      <c r="H23" s="27">
        <v>1695.75</v>
      </c>
      <c r="L23" s="23"/>
      <c r="M23" s="28"/>
      <c r="N23" s="29"/>
      <c r="O23" s="29"/>
      <c r="P23" s="29"/>
      <c r="Q23" s="29"/>
      <c r="R23" s="29"/>
      <c r="S23" s="29"/>
      <c r="T23" s="30"/>
      <c r="AT23" s="25" t="s">
        <v>11</v>
      </c>
      <c r="AU23" s="25" t="s">
        <v>10</v>
      </c>
      <c r="AV23" s="3" t="s">
        <v>10</v>
      </c>
      <c r="AW23" s="3" t="s">
        <v>2</v>
      </c>
      <c r="AX23" s="3" t="s">
        <v>4</v>
      </c>
      <c r="AY23" s="25" t="s">
        <v>6</v>
      </c>
    </row>
    <row r="24" spans="1:65" s="4" customFormat="1" x14ac:dyDescent="0.2">
      <c r="B24" s="31"/>
      <c r="D24" s="24" t="s">
        <v>11</v>
      </c>
      <c r="E24" s="32" t="s">
        <v>0</v>
      </c>
      <c r="F24" s="33" t="s">
        <v>12</v>
      </c>
      <c r="H24" s="34">
        <v>2360.4349999999999</v>
      </c>
      <c r="L24" s="31"/>
      <c r="M24" s="35"/>
      <c r="N24" s="36"/>
      <c r="O24" s="36"/>
      <c r="P24" s="36"/>
      <c r="Q24" s="36"/>
      <c r="R24" s="36"/>
      <c r="S24" s="36"/>
      <c r="T24" s="37"/>
      <c r="AT24" s="32" t="s">
        <v>11</v>
      </c>
      <c r="AU24" s="32" t="s">
        <v>10</v>
      </c>
      <c r="AV24" s="4" t="s">
        <v>9</v>
      </c>
      <c r="AW24" s="4" t="s">
        <v>2</v>
      </c>
      <c r="AX24" s="4" t="s">
        <v>5</v>
      </c>
      <c r="AY24" s="32" t="s">
        <v>6</v>
      </c>
    </row>
  </sheetData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201917 - Umiestnenie lávk...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DESKTOP-J50H9RL\Lenovo</dc:creator>
  <cp:lastModifiedBy>home</cp:lastModifiedBy>
  <dcterms:created xsi:type="dcterms:W3CDTF">2022-02-22T13:49:58Z</dcterms:created>
  <dcterms:modified xsi:type="dcterms:W3CDTF">2022-02-23T07:27:13Z</dcterms:modified>
</cp:coreProperties>
</file>