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/>
  <mc:AlternateContent xmlns:mc="http://schemas.openxmlformats.org/markup-compatibility/2006">
    <mc:Choice Requires="x15">
      <x15ac:absPath xmlns:x15ac="http://schemas.microsoft.com/office/spreadsheetml/2010/11/ac" url="F:\VO_ZAKAZKY_2022\STRAZSKE-MS-OPLZ\podklady\PD Materská škola Strážske-20220128T154514Z-001\VYKAZ VYMER\"/>
    </mc:Choice>
  </mc:AlternateContent>
  <xr:revisionPtr revIDLastSave="0" documentId="13_ncr:1_{9DEAC50F-E227-4D25-823E-A5A41C0A2D46}" xr6:coauthVersionLast="47" xr6:coauthVersionMax="47" xr10:uidLastSave="{00000000-0000-0000-0000-000000000000}"/>
  <bookViews>
    <workbookView xWindow="-28920" yWindow="15" windowWidth="29040" windowHeight="15990" tabRatio="500" activeTab="2" xr2:uid="{00000000-000D-0000-FFFF-FFFF00000000}"/>
  </bookViews>
  <sheets>
    <sheet name="Kryci list" sheetId="6" r:id="rId1"/>
    <sheet name="Rekapitulacia" sheetId="5" r:id="rId2"/>
    <sheet name="Prehlad" sheetId="3" r:id="rId3"/>
  </sheets>
  <definedNames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J119" i="3" l="1"/>
  <c r="J120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8" i="3"/>
  <c r="J109" i="3"/>
  <c r="J110" i="3"/>
  <c r="J112" i="3"/>
  <c r="J113" i="3"/>
  <c r="J114" i="3"/>
  <c r="J116" i="3"/>
  <c r="J117" i="3"/>
  <c r="J118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13" i="3"/>
  <c r="I30" i="6" l="1"/>
  <c r="J30" i="6" s="1"/>
  <c r="G18" i="5"/>
  <c r="F18" i="5"/>
  <c r="E18" i="5"/>
  <c r="D18" i="5"/>
  <c r="G17" i="5"/>
  <c r="F17" i="5"/>
  <c r="E17" i="5"/>
  <c r="D17" i="5"/>
  <c r="B17" i="5"/>
  <c r="G16" i="5"/>
  <c r="F16" i="5"/>
  <c r="E16" i="5"/>
  <c r="D16" i="5"/>
  <c r="B16" i="5"/>
  <c r="G15" i="5"/>
  <c r="F15" i="5"/>
  <c r="E15" i="5"/>
  <c r="D15" i="5"/>
  <c r="G14" i="5"/>
  <c r="F14" i="5"/>
  <c r="E14" i="5"/>
  <c r="D14" i="5"/>
  <c r="G13" i="5"/>
  <c r="F13" i="5"/>
  <c r="E13" i="5"/>
  <c r="D13" i="5"/>
  <c r="G12" i="5"/>
  <c r="F12" i="5"/>
  <c r="E12" i="5"/>
  <c r="D12" i="5"/>
  <c r="J26" i="6" l="1"/>
  <c r="F26" i="6"/>
  <c r="J20" i="6"/>
  <c r="E20" i="6"/>
  <c r="D20" i="6"/>
  <c r="F19" i="6"/>
  <c r="F18" i="6"/>
  <c r="F17" i="6"/>
  <c r="F16" i="6"/>
  <c r="J14" i="6"/>
  <c r="F14" i="6"/>
  <c r="J13" i="6"/>
  <c r="F13" i="6"/>
  <c r="J12" i="6"/>
  <c r="F12" i="6"/>
  <c r="F1" i="6"/>
  <c r="B8" i="5"/>
  <c r="D8" i="3"/>
  <c r="F20" i="6" l="1"/>
  <c r="J28" i="6" s="1"/>
  <c r="I29" i="6" l="1"/>
  <c r="J29" i="6" s="1"/>
  <c r="J31" i="6" l="1"/>
</calcChain>
</file>

<file path=xl/sharedStrings.xml><?xml version="1.0" encoding="utf-8"?>
<sst xmlns="http://schemas.openxmlformats.org/spreadsheetml/2006/main" count="1362" uniqueCount="474">
  <si>
    <t>Dodávateľ:</t>
  </si>
  <si>
    <t>Odberateľ:</t>
  </si>
  <si>
    <t xml:space="preserve"> 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</si>
  <si>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</si>
  <si>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</si>
  <si>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</si>
  <si>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</si>
  <si>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</si>
  <si>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</si>
  <si>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</si>
  <si>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</si>
  <si>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</si>
  <si>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</si>
  <si>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</si>
  <si>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</si>
  <si>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</si>
  <si>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</si>
  <si>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</si>
  <si>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</si>
  <si>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</si>
  <si>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</si>
  <si>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</si>
  <si>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</si>
  <si>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</si>
  <si>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</si>
  <si>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</si>
  <si>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</si>
  <si>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</si>
  <si>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</si>
  <si>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</si>
  <si>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</si>
  <si>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</si>
  <si>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</si>
  <si>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</si>
  <si>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</si>
  <si>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</si>
  <si>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</si>
  <si>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</si>
  <si>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</si>
  <si>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</si>
  <si>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</si>
  <si>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</si>
  <si>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</si>
  <si>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</si>
  <si>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</si>
  <si>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</si>
  <si>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</si>
  <si>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</si>
  <si>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</si>
  <si>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</si>
  <si>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</si>
  <si>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</si>
  <si>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</si>
  <si>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</si>
  <si>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</si>
  <si>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</si>
  <si>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</si>
  <si>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</si>
  <si>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</si>
  <si>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</si>
  <si>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</si>
  <si>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</si>
  <si>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</si>
  <si>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</si>
  <si>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</si>
  <si>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</si>
  <si>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</si>
  <si>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</si>
  <si>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</si>
  <si>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</si>
  <si>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</si>
  <si>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</si>
  <si>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</si>
  <si>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</si>
  <si>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</si>
  <si>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</si>
  <si>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</si>
  <si>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</si>
  <si>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</si>
  <si>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</si>
  <si>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</si>
  <si>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</si>
  <si>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</si>
  <si>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</si>
  <si>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</si>
  <si>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</si>
  <si>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</si>
  <si>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</si>
  <si>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</si>
  <si>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</si>
  <si>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</si>
  <si>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</si>
  <si>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</si>
  <si>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</si>
  <si>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</si>
  <si>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</si>
  <si>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</si>
  <si>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</si>
  <si>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</si>
  <si>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</si>
  <si>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</si>
  <si>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</si>
  <si>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</si>
  <si>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</si>
  <si>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</si>
  <si>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</si>
  <si>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</si>
  <si>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</si>
  <si>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</si>
  <si>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</si>
  <si>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</si>
  <si>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</si>
  <si>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</si>
  <si>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Alnico, s.r.o., Nám. Slobody 13 </t>
  </si>
  <si>
    <t xml:space="preserve">JKSO : </t>
  </si>
  <si>
    <t>Stavba : STRÁŽSKE - MŠ PRÍSTAVBA A REKONŠTRUKCIA</t>
  </si>
  <si>
    <t>Objekt : SO 01 PRÍSTAVBA PAVILÓNU MŠ</t>
  </si>
  <si>
    <t>ALNICO s.r.o., Michalovce</t>
  </si>
  <si>
    <t xml:space="preserve"> ALNICO s.r.o., Michalovce</t>
  </si>
  <si>
    <t>JKSO :</t>
  </si>
  <si>
    <t xml:space="preserve">Alnico, s.r.o., Nám. Slobody 13 </t>
  </si>
  <si>
    <t>07101 Michalovce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</si>
  <si>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</si>
  <si>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</si>
  <si>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</si>
  <si>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</si>
  <si>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</si>
  <si>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</si>
  <si>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</si>
  <si>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</si>
  <si>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</si>
  <si>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</si>
  <si>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</si>
  <si>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</si>
  <si>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</si>
  <si>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</si>
  <si>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</si>
  <si>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M21-Blesk</t>
  </si>
  <si>
    <t>921</t>
  </si>
  <si>
    <t>210220101</t>
  </si>
  <si>
    <t>Vodič zberný, zvodový s podperami FeZn D10, Al D10, Cu D8mm</t>
  </si>
  <si>
    <t>m</t>
  </si>
  <si>
    <t xml:space="preserve"> M21-Blesk/001      </t>
  </si>
  <si>
    <t>M</t>
  </si>
  <si>
    <t>21022-0101</t>
  </si>
  <si>
    <t xml:space="preserve">  .  .  </t>
  </si>
  <si>
    <t>MK</t>
  </si>
  <si>
    <t>S</t>
  </si>
  <si>
    <t>MAT</t>
  </si>
  <si>
    <t>354 9001A70</t>
  </si>
  <si>
    <t>Drôt uzemňovací, zvodový AlMgSi D8</t>
  </si>
  <si>
    <t>kg</t>
  </si>
  <si>
    <t xml:space="preserve"> M21-Blesk/002      </t>
  </si>
  <si>
    <t xml:space="preserve">                    </t>
  </si>
  <si>
    <t>MZ</t>
  </si>
  <si>
    <t>210220021</t>
  </si>
  <si>
    <t>Vedenie uzemňovacie v zemi FeZn do 120mm2, vrátane svoriek</t>
  </si>
  <si>
    <t xml:space="preserve"> M21-Blesk/003      </t>
  </si>
  <si>
    <t>21022-0021</t>
  </si>
  <si>
    <t>354 9000A01</t>
  </si>
  <si>
    <t>Drôt uzemňovací FeZn D10</t>
  </si>
  <si>
    <t xml:space="preserve"> M21-Blesk/004      </t>
  </si>
  <si>
    <t>211290001</t>
  </si>
  <si>
    <t>Montáž podpery PV</t>
  </si>
  <si>
    <t>kus</t>
  </si>
  <si>
    <t xml:space="preserve"> M21-Blesk/005      </t>
  </si>
  <si>
    <t>21129-0001</t>
  </si>
  <si>
    <t>354 9010A00</t>
  </si>
  <si>
    <t>- podpera vedenia do muriva PV 01</t>
  </si>
  <si>
    <t xml:space="preserve"> M21-Blesk/006      </t>
  </si>
  <si>
    <t>354 9020A10</t>
  </si>
  <si>
    <t>- podpera vedenia PV 21, na ploché strechy,  plastová</t>
  </si>
  <si>
    <t xml:space="preserve"> M21-Blesk/007      </t>
  </si>
  <si>
    <t>354 9020A01</t>
  </si>
  <si>
    <t>- podložka plastová pre PV 21</t>
  </si>
  <si>
    <t xml:space="preserve"> M21-Blesk/008      </t>
  </si>
  <si>
    <t>210220301</t>
  </si>
  <si>
    <t>Svorka bleskozvodná do 2 skrutiek (SS,SP1,SR 03)</t>
  </si>
  <si>
    <t xml:space="preserve"> M21-Blesk/009      </t>
  </si>
  <si>
    <t>21022-0301</t>
  </si>
  <si>
    <t>210220302</t>
  </si>
  <si>
    <t>Svorka bleskozvodná nad 2 skrutky (SJ,SK,SO,SZ,ST,SR01-2)</t>
  </si>
  <si>
    <t xml:space="preserve"> M21-Blesk/010      </t>
  </si>
  <si>
    <t>21022-0302</t>
  </si>
  <si>
    <t>354 9040A36</t>
  </si>
  <si>
    <t>Svorka skúšobná (FeZn) : SZ (4xM8)</t>
  </si>
  <si>
    <t xml:space="preserve"> M21-Blesk/011      </t>
  </si>
  <si>
    <t>354 9040A20</t>
  </si>
  <si>
    <t>Svorka SS, spojovacia (2xM8)</t>
  </si>
  <si>
    <t xml:space="preserve"> M21-Blesk/012      </t>
  </si>
  <si>
    <t>354 9040A10</t>
  </si>
  <si>
    <t>Svorka krížová (FeZn) : SK (4xM8)</t>
  </si>
  <si>
    <t xml:space="preserve"> M21-Blesk/013      </t>
  </si>
  <si>
    <t>354 9040A05</t>
  </si>
  <si>
    <t>Svorka SJ 02, pre zemniace tyče</t>
  </si>
  <si>
    <t xml:space="preserve"> M21-Blesk/014      </t>
  </si>
  <si>
    <t>354 9040A30</t>
  </si>
  <si>
    <t>Svorka pripájacia (FeZn) : SP 1, pre spojenie kovových súčiastoky (2xM8)</t>
  </si>
  <si>
    <t xml:space="preserve"> M21-Blesk/015      </t>
  </si>
  <si>
    <t>354 9040A34</t>
  </si>
  <si>
    <t>Svorka SO, žľabová pre pripojenie odkvapových žľabov</t>
  </si>
  <si>
    <t xml:space="preserve"> M21-Blesk/016      </t>
  </si>
  <si>
    <t>354 9040A42</t>
  </si>
  <si>
    <t>Svorka SR 02, odbočná, spojovacia pre pásovinu 30x4</t>
  </si>
  <si>
    <t xml:space="preserve"> M21-Blesk/017      </t>
  </si>
  <si>
    <t>210220361</t>
  </si>
  <si>
    <t>Tyč zemniaca ZT do 2m, zarazenie do zeme, pripojenie vedenia</t>
  </si>
  <si>
    <t xml:space="preserve"> M21-Blesk/018      </t>
  </si>
  <si>
    <t>21022-0361</t>
  </si>
  <si>
    <t>354 9050A03</t>
  </si>
  <si>
    <t>Tyč zemniaca ZT 2 kruhová D25 (2m)</t>
  </si>
  <si>
    <t xml:space="preserve"> M21-Blesk/019      </t>
  </si>
  <si>
    <t>210220401</t>
  </si>
  <si>
    <t>Štítok na označenie zvodu</t>
  </si>
  <si>
    <t xml:space="preserve"> M21-Blesk/020      </t>
  </si>
  <si>
    <t>21022-0401</t>
  </si>
  <si>
    <t>354 9060A50</t>
  </si>
  <si>
    <t>Štítok označovací na bleskozvod</t>
  </si>
  <si>
    <t xml:space="preserve"> M21-Blesk/021      </t>
  </si>
  <si>
    <t>210010313</t>
  </si>
  <si>
    <t>Škatuľa KO odbočná hranatá (125) bez zapojenia</t>
  </si>
  <si>
    <t xml:space="preserve"> M21-Blesk/022      </t>
  </si>
  <si>
    <t>21001-0313</t>
  </si>
  <si>
    <t>345 604K110</t>
  </si>
  <si>
    <t>Škatuľa KO odbočná : bleskozvodová R.8145</t>
  </si>
  <si>
    <t xml:space="preserve"> M21-Blesk/023      </t>
  </si>
  <si>
    <t>210010005</t>
  </si>
  <si>
    <t>Rúrka ohybná PVC pod omietkou 36mm</t>
  </si>
  <si>
    <t xml:space="preserve"> M21-Blesk/024      </t>
  </si>
  <si>
    <t>21001-0005</t>
  </si>
  <si>
    <t>345 650I504</t>
  </si>
  <si>
    <t>Rúrka el-inšt PVC ohybná 083272 : FXP-Turbo ® 32, sivá</t>
  </si>
  <si>
    <t xml:space="preserve"> M21-Blesk/025      </t>
  </si>
  <si>
    <t>345 650I505</t>
  </si>
  <si>
    <t>Rúrka el-inšt PVC ohybná 083273 : FXP-Turbo ® 40</t>
  </si>
  <si>
    <t xml:space="preserve"> M21-Blesk/026      </t>
  </si>
  <si>
    <t>921 AN20025</t>
  </si>
  <si>
    <t>Rúrka UPRM 40</t>
  </si>
  <si>
    <t xml:space="preserve"> M21-Blesk/027      </t>
  </si>
  <si>
    <t>922</t>
  </si>
  <si>
    <t>211780050-P</t>
  </si>
  <si>
    <t>Presun</t>
  </si>
  <si>
    <t xml:space="preserve"> M21-Blesk/028      </t>
  </si>
  <si>
    <t>21178-0050-P</t>
  </si>
  <si>
    <t>211780050-D</t>
  </si>
  <si>
    <t>Doprava</t>
  </si>
  <si>
    <t xml:space="preserve"> M21-Blesk/029      </t>
  </si>
  <si>
    <t>21178-0050-D</t>
  </si>
  <si>
    <t>211780050-PV</t>
  </si>
  <si>
    <t>Pridružené výkony</t>
  </si>
  <si>
    <t xml:space="preserve"> M21-Blesk/030      </t>
  </si>
  <si>
    <t>21178-0050-PV</t>
  </si>
  <si>
    <t>M21-Blesk spolu:</t>
  </si>
  <si>
    <t>M21-ELI</t>
  </si>
  <si>
    <t>210220452</t>
  </si>
  <si>
    <t>Ochranné pospojovanie vodičom Cu 4-25mm2, pevne uložené</t>
  </si>
  <si>
    <t xml:space="preserve"> M21-ELI/031        </t>
  </si>
  <si>
    <t>21022-0452</t>
  </si>
  <si>
    <t>341 010M025</t>
  </si>
  <si>
    <t>Vodič Cu : CY 6 GNYE drôt (RE) zel/žltý</t>
  </si>
  <si>
    <t xml:space="preserve"> M21-ELI/032        </t>
  </si>
  <si>
    <t>210800105</t>
  </si>
  <si>
    <t>Kábel 750V uložený pod omietkou CYKY 3x1,5</t>
  </si>
  <si>
    <t xml:space="preserve"> M21-ELI/033        </t>
  </si>
  <si>
    <t>21080-0105</t>
  </si>
  <si>
    <t>341 211M110</t>
  </si>
  <si>
    <t>Kábel bezhalogénový Cu 1kV : 1-N2XH-J 3x1,5</t>
  </si>
  <si>
    <t xml:space="preserve"> M21-ELI/034        </t>
  </si>
  <si>
    <t>341 211M111</t>
  </si>
  <si>
    <t>Kábel bezhalogénový Cu 1kV : 1-N2XH-O 3x1,5</t>
  </si>
  <si>
    <t xml:space="preserve"> M21-ELI/035        </t>
  </si>
  <si>
    <t>210800106</t>
  </si>
  <si>
    <t>Kábel 750V uložený pod omietkou CYKY 3x2,5</t>
  </si>
  <si>
    <t xml:space="preserve"> M21-ELI/036        </t>
  </si>
  <si>
    <t>21080-0106</t>
  </si>
  <si>
    <t>341 211M120</t>
  </si>
  <si>
    <t>Kábel bezhalogénový Cu 1kV : 1-N2XH-J 3x2,5</t>
  </si>
  <si>
    <t xml:space="preserve"> M21-ELI/037        </t>
  </si>
  <si>
    <t>210800115</t>
  </si>
  <si>
    <t>Kábel 750V uložený pod omietkou CYKY 5x1,5</t>
  </si>
  <si>
    <t xml:space="preserve"> M21-ELI/038        </t>
  </si>
  <si>
    <t>21080-0115</t>
  </si>
  <si>
    <t>341 211M310</t>
  </si>
  <si>
    <t>Kábel bezhalogénový Cu 1kV : 1-N2XH-J 5x1,5</t>
  </si>
  <si>
    <t xml:space="preserve"> M21-ELI/039        </t>
  </si>
  <si>
    <t>341 211M320</t>
  </si>
  <si>
    <t>Kábel bezhalogénový Cu 1kV : 1-N2XH-J 5x2,5</t>
  </si>
  <si>
    <t xml:space="preserve"> M21-ELI/040        </t>
  </si>
  <si>
    <t>341 211M340</t>
  </si>
  <si>
    <t>Kábel bezhalogénový Cu 1kV : 1-N2XH-J 5x6</t>
  </si>
  <si>
    <t xml:space="preserve"> M21-ELI/041        </t>
  </si>
  <si>
    <t>210800118</t>
  </si>
  <si>
    <t>Kábel 750V uložený pod omietkou CYKY 5x6-16</t>
  </si>
  <si>
    <t xml:space="preserve"> M21-ELI/042        </t>
  </si>
  <si>
    <t>21080-0118</t>
  </si>
  <si>
    <t>210810017</t>
  </si>
  <si>
    <t>Kábel 750V voľne uložený CYKY 5x4-16</t>
  </si>
  <si>
    <t xml:space="preserve"> M21-ELI/043        </t>
  </si>
  <si>
    <t>21081-0017</t>
  </si>
  <si>
    <t>341 220M360</t>
  </si>
  <si>
    <t>Kábel bezhalogénový Cu 1kV : 1-N2XH-J 5x16</t>
  </si>
  <si>
    <t xml:space="preserve"> M21-ELI/044        </t>
  </si>
  <si>
    <t>210010003</t>
  </si>
  <si>
    <t>Rúrka ohybná PVC pod omietkou 23mm</t>
  </si>
  <si>
    <t xml:space="preserve"> M21-ELI/045        </t>
  </si>
  <si>
    <t>21001-0003</t>
  </si>
  <si>
    <t>345 650I502</t>
  </si>
  <si>
    <t>Rúrka el-inšt PVC ohybná 083270 : FXP-Turbo ® 20</t>
  </si>
  <si>
    <t xml:space="preserve"> M21-ELI/046        </t>
  </si>
  <si>
    <t>210220321</t>
  </si>
  <si>
    <t>Svorka na potrubie BERNARD s Cu pásom</t>
  </si>
  <si>
    <t xml:space="preserve"> M21-ELI/047        </t>
  </si>
  <si>
    <t>21022-0321</t>
  </si>
  <si>
    <t>354 9040A91</t>
  </si>
  <si>
    <t>Páska Cu uzemňovacia pre Bernard</t>
  </si>
  <si>
    <t xml:space="preserve"> M21-ELI/048        </t>
  </si>
  <si>
    <t>210110048</t>
  </si>
  <si>
    <t>Spínač zapustený IP20, rad.1So (orientačná tlejivka)</t>
  </si>
  <si>
    <t xml:space="preserve"> M21-ELI/049        </t>
  </si>
  <si>
    <t>21011-0048</t>
  </si>
  <si>
    <t>345330L161</t>
  </si>
  <si>
    <t>Ovládač tlač. rad.1/0 Valena™ : 774411, s krytom, bez rámika, biely</t>
  </si>
  <si>
    <t xml:space="preserve"> M21-ELI/050        </t>
  </si>
  <si>
    <t>31.20.25</t>
  </si>
  <si>
    <t>345 531L161</t>
  </si>
  <si>
    <t>Rámik 1-násobný Valena™ Štandard 774451, biely</t>
  </si>
  <si>
    <t xml:space="preserve"> M21-ELI/051        </t>
  </si>
  <si>
    <t>210110041</t>
  </si>
  <si>
    <t>Spínač zapustený IP20, rad.1</t>
  </si>
  <si>
    <t xml:space="preserve"> M21-ELI/052        </t>
  </si>
  <si>
    <t>21011-0041</t>
  </si>
  <si>
    <t xml:space="preserve"> M21-ELI/053        </t>
  </si>
  <si>
    <t>345 300L161</t>
  </si>
  <si>
    <t>Spínač rad.1 : 774401 Valena™, s krytom, bez rámika, biely</t>
  </si>
  <si>
    <t xml:space="preserve"> M21-ELI/054        </t>
  </si>
  <si>
    <t>210110043</t>
  </si>
  <si>
    <t>Spínač zapustený IP20, rad.5</t>
  </si>
  <si>
    <t xml:space="preserve"> M21-ELI/056        </t>
  </si>
  <si>
    <t>21011-0043</t>
  </si>
  <si>
    <t xml:space="preserve"> M21-ELI/057        </t>
  </si>
  <si>
    <t>345 313L161</t>
  </si>
  <si>
    <t>Prepínač rad.5 : 774405 Valena™, s krytom, bez rámika, biely</t>
  </si>
  <si>
    <t xml:space="preserve"> M21-ELI/058        </t>
  </si>
  <si>
    <t>210110045</t>
  </si>
  <si>
    <t>Prepínač zapustený IP20, rad.6</t>
  </si>
  <si>
    <t xml:space="preserve"> M21-ELI/059        </t>
  </si>
  <si>
    <t>21011-0045</t>
  </si>
  <si>
    <t xml:space="preserve"> M21-ELI/060        </t>
  </si>
  <si>
    <t>345 324L161</t>
  </si>
  <si>
    <t>Prepínač rad.6 : 774406 Valena™, s krytom, bez rámika, biely</t>
  </si>
  <si>
    <t xml:space="preserve"> M21-ELI/061        </t>
  </si>
  <si>
    <t>210110046</t>
  </si>
  <si>
    <t>Prepínač zapustený IP20, rad.7</t>
  </si>
  <si>
    <t xml:space="preserve"> M21-ELI/062        </t>
  </si>
  <si>
    <t>21011-0046</t>
  </si>
  <si>
    <t>345 327L161</t>
  </si>
  <si>
    <t>Prepínač rad.7 : 774407 Valena™, s krytom, bez rámika, biely</t>
  </si>
  <si>
    <t xml:space="preserve"> M21-ELI/063        </t>
  </si>
  <si>
    <t xml:space="preserve"> M21-ELI/064        </t>
  </si>
  <si>
    <t>210111012</t>
  </si>
  <si>
    <t>Zásuvka zapustená IP20, x-násobná 10/16A - 250V, priebežná</t>
  </si>
  <si>
    <t xml:space="preserve"> M21-ELI/065        </t>
  </si>
  <si>
    <t>21011-1012</t>
  </si>
  <si>
    <t>345 411L461</t>
  </si>
  <si>
    <t>Zásuvka 2-nás. 753186 Valena™, kompletná, biela</t>
  </si>
  <si>
    <t xml:space="preserve"> M21-ELI/066        </t>
  </si>
  <si>
    <t>210200055</t>
  </si>
  <si>
    <t>Montáž svietidla IP20-44 - (LED, halog, komp)</t>
  </si>
  <si>
    <t xml:space="preserve"> M21-ELI/067        </t>
  </si>
  <si>
    <t>74331-0055</t>
  </si>
  <si>
    <t>45.31.1*</t>
  </si>
  <si>
    <t>210200209</t>
  </si>
  <si>
    <t>Zapojenie svietidla LED</t>
  </si>
  <si>
    <t>74333-0209</t>
  </si>
  <si>
    <t>348 3B037621</t>
  </si>
  <si>
    <t>Svietidlo žiarivkové prisadené typ A4157M80DP 80TW-A, 4x14 W, FL G5, IP 20 - "B"</t>
  </si>
  <si>
    <t xml:space="preserve"> M21-ELI/068        </t>
  </si>
  <si>
    <t>347 5O0225</t>
  </si>
  <si>
    <t>Žiarivka lineárna G5 14W/840 - "B"</t>
  </si>
  <si>
    <t xml:space="preserve"> M21-ELI/069        </t>
  </si>
  <si>
    <t>348 3BR2</t>
  </si>
  <si>
    <t>Svietidlo LED na povrch typ ECOLITE - ELIS 2 LED-WY002-22W/4100 lm, IP 44 - "H"</t>
  </si>
  <si>
    <t xml:space="preserve"> M21-ELI/070        </t>
  </si>
  <si>
    <t>348 3BR5</t>
  </si>
  <si>
    <t>Svietidlo LED na povrch typ ECOLITE - RAFA2-LED-CSQ-12W/4100 lm - "E"</t>
  </si>
  <si>
    <t xml:space="preserve"> M21-ELI/071        </t>
  </si>
  <si>
    <t>348 3BR6</t>
  </si>
  <si>
    <t>Svietidlo LED stropné typ LEDVANCE- DAMP PROOF 55W, 6400 lm, 4000K - "C"</t>
  </si>
  <si>
    <t xml:space="preserve"> M21-ELI/072        </t>
  </si>
  <si>
    <t>348 3BR7</t>
  </si>
  <si>
    <t>Svietidlo s čidlom LED na povrch tup VIKTOR LED-W131/EM/LED, HF senzor , IP 44 - "G", "F"</t>
  </si>
  <si>
    <t xml:space="preserve"> M21-ELI/073        </t>
  </si>
  <si>
    <t>348 3BR8</t>
  </si>
  <si>
    <t>Svietidlo núdzové nástenne ETON - LEDUS TYP O-LEDU8-3H, 1W 55 lm - "N"</t>
  </si>
  <si>
    <t xml:space="preserve"> M21-ELI/074        </t>
  </si>
  <si>
    <t>210010301</t>
  </si>
  <si>
    <t>Škatuľa KP prístrojová bez zapojenia</t>
  </si>
  <si>
    <t xml:space="preserve"> M21-ELI/075        </t>
  </si>
  <si>
    <t>21001-0301</t>
  </si>
  <si>
    <t>345 600D050</t>
  </si>
  <si>
    <t>Škatuľa KP prístrojová 1-nás : 6400-231 (D72x42) (68/2-1901)</t>
  </si>
  <si>
    <t xml:space="preserve"> M21-ELI/076        </t>
  </si>
  <si>
    <t>210010321</t>
  </si>
  <si>
    <t>Škatuľa KR rozvodka kruhová (D68) vrátane zapojenia</t>
  </si>
  <si>
    <t xml:space="preserve"> M21-ELI/077        </t>
  </si>
  <si>
    <t>21001-0321</t>
  </si>
  <si>
    <t>345 608D000</t>
  </si>
  <si>
    <t>Škatuľa KR rozvodná : 6400-221 (D72x42) (KU 68/2-1903) kompletná</t>
  </si>
  <si>
    <t xml:space="preserve"> M21-ELI/078        </t>
  </si>
  <si>
    <t>210100258</t>
  </si>
  <si>
    <t>Ukončenie káblov celoplastových smršť. záklopkou do 5x4</t>
  </si>
  <si>
    <t xml:space="preserve"> M21-ELI/079        </t>
  </si>
  <si>
    <t>21010-0258</t>
  </si>
  <si>
    <t>210100259</t>
  </si>
  <si>
    <t>Ukončenie káblov celoplastových smršť. záklopkou 5x6-16</t>
  </si>
  <si>
    <t xml:space="preserve"> M21-ELI/080        </t>
  </si>
  <si>
    <t>21010-0259</t>
  </si>
  <si>
    <t>210040731</t>
  </si>
  <si>
    <t>Vyrezanie rýh v plnom pálenom tehelnom murive hl.2,5cm š.4cm frézovaním</t>
  </si>
  <si>
    <t xml:space="preserve"> M21-ELI/081        </t>
  </si>
  <si>
    <t>21004-0731</t>
  </si>
  <si>
    <t>210190003</t>
  </si>
  <si>
    <t>Montáž rozvodnice do 100kg</t>
  </si>
  <si>
    <t xml:space="preserve"> M21-ELI/082        </t>
  </si>
  <si>
    <t>21019-0003</t>
  </si>
  <si>
    <t>211010006</t>
  </si>
  <si>
    <t>Osadenie svorky WAGO</t>
  </si>
  <si>
    <t xml:space="preserve"> M21-ELI/083        </t>
  </si>
  <si>
    <t>21101-0006</t>
  </si>
  <si>
    <t>921 AN18805</t>
  </si>
  <si>
    <t>Svorka krabicová WAGO 222-415</t>
  </si>
  <si>
    <t xml:space="preserve"> M21-ELI/084        </t>
  </si>
  <si>
    <t>921 AN18806</t>
  </si>
  <si>
    <t>Svorka krabicová WAGO 222-413</t>
  </si>
  <si>
    <t xml:space="preserve"> M21-ELI/085        </t>
  </si>
  <si>
    <t>211780050-PM</t>
  </si>
  <si>
    <t>Prirážka pre podružný materiál</t>
  </si>
  <si>
    <t xml:space="preserve"> M21-ELI/086        </t>
  </si>
  <si>
    <t>21178-0050-PM</t>
  </si>
  <si>
    <t xml:space="preserve"> M21-ELI/087        </t>
  </si>
  <si>
    <t xml:space="preserve"> M21-ELI/088        </t>
  </si>
  <si>
    <t xml:space="preserve"> M21-ELI/089        </t>
  </si>
  <si>
    <t>213291000</t>
  </si>
  <si>
    <t>Spracovanie východiskovej revízie a vypracovanie správy</t>
  </si>
  <si>
    <t>hod</t>
  </si>
  <si>
    <t xml:space="preserve"> M21-ELI/090        </t>
  </si>
  <si>
    <t>21329-1000</t>
  </si>
  <si>
    <t>M21-ELI spolu:</t>
  </si>
  <si>
    <t>M21019</t>
  </si>
  <si>
    <t>R-1</t>
  </si>
  <si>
    <t>357 F51024</t>
  </si>
  <si>
    <t>Výpis zo zoznamu strojov a zariadení "R-3.1-P"</t>
  </si>
  <si>
    <t xml:space="preserve"> M21019/R-1/001     </t>
  </si>
  <si>
    <t>Roz v001</t>
  </si>
  <si>
    <t>Pomocný materiál (Svorkovnice, lišty, poistky, zbernice a podobne) a montáž</t>
  </si>
  <si>
    <t xml:space="preserve"> M21019/R-1/009     </t>
  </si>
  <si>
    <t>R-1 spolu:</t>
  </si>
  <si>
    <t>R-2</t>
  </si>
  <si>
    <t>357 FPC001</t>
  </si>
  <si>
    <t>Výpis zo zoznamu strojov a zariadení-"R-2.1-P"</t>
  </si>
  <si>
    <t xml:space="preserve"> M21019/R-2/001     </t>
  </si>
  <si>
    <t>357 F-PC001</t>
  </si>
  <si>
    <t xml:space="preserve"> M21019/R-2/009     </t>
  </si>
  <si>
    <t>R-2 spolu:</t>
  </si>
  <si>
    <t>R-3</t>
  </si>
  <si>
    <t xml:space="preserve"> M21019/R-3/001     </t>
  </si>
  <si>
    <t xml:space="preserve"> M21019/R-3/009     </t>
  </si>
  <si>
    <t>R-3 spolu:</t>
  </si>
  <si>
    <t>M21019 spolu:</t>
  </si>
  <si>
    <t>Rozpočet celkom:</t>
  </si>
  <si>
    <t>Spracoval: Ing. Alexa</t>
  </si>
  <si>
    <t>Ing. Alexa</t>
  </si>
  <si>
    <t xml:space="preserve">Dátum:  </t>
  </si>
  <si>
    <t>Dátum: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</si>
</sst>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#,##0&quot; &quot;"/>
    <numFmt numFmtId="170" formatCode="_ * #,##0_ ;_ * \-#,##0_ ;_ * &quot;-&quot;_ ;_ @_ "/>
    <numFmt numFmtId="171" formatCode="_(&quot;$&quot;* #,##0_);_(&quot;$&quot;* \(#,##0\);_(&quot;$&quot;* &quot;-&quot;_);_(@_)"/>
    <numFmt numFmtId="172" formatCode="#,##0.00000"/>
    <numFmt numFmtId="173" formatCode="_(&quot;$&quot;* #,##0.00_);_(&quot;$&quot;* \(#,##0.00\);_(&quot;$&quot;* &quot;-&quot;??_);_(@_)"/>
    <numFmt numFmtId="174" formatCode="_ * #,##0.00_ ;_ * \-#,##0.00_ ;_ * &quot;-&quot;??_ ;_ @_ "/>
    <numFmt numFmtId="175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112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double">
        <color rgb="FF000000"/>
      </left>
      <right/>
      <top style="hair">
        <color rgb="FF000000"/>
      </top>
      <bottom style="double">
        <color rgb="FF000000"/>
      </bottom>
      <diagonal/>
    </border>
    <border>
      <left/>
      <right/>
      <top style="hair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hair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 style="medium">
        <color rgb="FF000000"/>
      </top>
      <bottom style="double">
        <color rgb="FF000000"/>
      </bottom>
      <diagonal/>
    </border>
    <border>
      <left/>
      <right style="hair">
        <color rgb="FF000000"/>
      </right>
      <top style="hair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 style="double">
        <color rgb="FF000000"/>
      </left>
      <right/>
      <top/>
      <bottom/>
      <diagonal/>
    </border>
    <border>
      <left/>
      <right/>
      <top style="double">
        <color rgb="FF000000"/>
      </top>
      <bottom/>
      <diagonal/>
    </border>
    <border>
      <left style="hair">
        <color rgb="FF000000"/>
      </left>
      <right/>
      <top style="double">
        <color rgb="FF000000"/>
      </top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double">
        <color rgb="FF000000"/>
      </bottom>
      <diagonal/>
    </border>
    <border>
      <left style="double">
        <color rgb="FF000000"/>
      </left>
      <right style="hair">
        <color rgb="FF000000"/>
      </right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/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 style="hair">
        <color rgb="FF000000"/>
      </bottom>
      <diagonal/>
    </border>
    <border>
      <left/>
      <right style="double">
        <color rgb="FF000000"/>
      </right>
      <top style="hair">
        <color rgb="FF000000"/>
      </top>
      <bottom/>
      <diagonal/>
    </border>
    <border>
      <left/>
      <right style="double">
        <color rgb="FF000000"/>
      </right>
      <top style="hair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hair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hair">
        <color rgb="FF000000"/>
      </left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13" fillId="0" borderId="0"/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148">
    <xf numFmtId="0" fontId="0" fillId="0" borderId="0" xfId="0"/>
    <xf numFmtId="0" fontId="1" fillId="0" borderId="0" xfId="49" applyFont="1"/>
    <xf numFmtId="0" fontId="1" fillId="0" borderId="0" xfId="49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51" xfId="49" applyFont="1" applyBorder="1" applyAlignment="1">
      <alignment horizontal="left" vertical="center"/>
    </xf>
    <xf numFmtId="0" fontId="1" fillId="0" borderId="52" xfId="49" applyFont="1" applyBorder="1" applyAlignment="1">
      <alignment horizontal="left" vertical="center"/>
    </xf>
    <xf numFmtId="0" fontId="1" fillId="0" borderId="52" xfId="49" applyFont="1" applyBorder="1" applyAlignment="1">
      <alignment horizontal="right" vertical="center"/>
    </xf>
    <xf numFmtId="0" fontId="1" fillId="0" borderId="53" xfId="49" applyFont="1" applyBorder="1" applyAlignment="1">
      <alignment horizontal="left" vertical="center"/>
    </xf>
    <xf numFmtId="0" fontId="1" fillId="0" borderId="54" xfId="49" applyFont="1" applyBorder="1" applyAlignment="1">
      <alignment horizontal="left" vertical="center"/>
    </xf>
    <xf numFmtId="0" fontId="1" fillId="0" borderId="54" xfId="49" applyFont="1" applyBorder="1" applyAlignment="1">
      <alignment horizontal="right" vertical="center"/>
    </xf>
    <xf numFmtId="0" fontId="1" fillId="0" borderId="55" xfId="49" applyFont="1" applyBorder="1" applyAlignment="1">
      <alignment horizontal="left" vertical="center"/>
    </xf>
    <xf numFmtId="0" fontId="1" fillId="0" borderId="56" xfId="49" applyFont="1" applyBorder="1" applyAlignment="1">
      <alignment horizontal="left" vertical="center"/>
    </xf>
    <xf numFmtId="0" fontId="1" fillId="0" borderId="56" xfId="49" applyFont="1" applyBorder="1" applyAlignment="1">
      <alignment horizontal="right" vertical="center"/>
    </xf>
    <xf numFmtId="0" fontId="1" fillId="0" borderId="57" xfId="49" applyFont="1" applyBorder="1" applyAlignment="1">
      <alignment horizontal="left" vertical="center"/>
    </xf>
    <xf numFmtId="0" fontId="1" fillId="0" borderId="58" xfId="49" applyFont="1" applyBorder="1" applyAlignment="1">
      <alignment horizontal="left" vertical="center"/>
    </xf>
    <xf numFmtId="0" fontId="1" fillId="0" borderId="58" xfId="49" applyFont="1" applyBorder="1" applyAlignment="1">
      <alignment horizontal="right" vertical="center"/>
    </xf>
    <xf numFmtId="0" fontId="1" fillId="0" borderId="59" xfId="49" applyFont="1" applyBorder="1" applyAlignment="1">
      <alignment horizontal="left" vertical="center"/>
    </xf>
    <xf numFmtId="0" fontId="1" fillId="0" borderId="60" xfId="49" applyFont="1" applyBorder="1" applyAlignment="1">
      <alignment horizontal="right" vertical="center"/>
    </xf>
    <xf numFmtId="0" fontId="1" fillId="0" borderId="60" xfId="49" applyFont="1" applyBorder="1" applyAlignment="1">
      <alignment horizontal="left" vertical="center"/>
    </xf>
    <xf numFmtId="0" fontId="1" fillId="0" borderId="61" xfId="49" applyFont="1" applyBorder="1" applyAlignment="1">
      <alignment horizontal="left" vertical="center"/>
    </xf>
    <xf numFmtId="0" fontId="1" fillId="0" borderId="62" xfId="49" applyFont="1" applyBorder="1" applyAlignment="1">
      <alignment horizontal="left" vertical="center"/>
    </xf>
    <xf numFmtId="0" fontId="1" fillId="0" borderId="51" xfId="49" applyFont="1" applyBorder="1" applyAlignment="1">
      <alignment horizontal="right" vertical="center"/>
    </xf>
    <xf numFmtId="3" fontId="1" fillId="0" borderId="63" xfId="49" applyNumberFormat="1" applyFont="1" applyBorder="1" applyAlignment="1">
      <alignment horizontal="right" vertical="center"/>
    </xf>
    <xf numFmtId="0" fontId="1" fillId="0" borderId="59" xfId="49" applyFont="1" applyBorder="1" applyAlignment="1">
      <alignment horizontal="right" vertical="center"/>
    </xf>
    <xf numFmtId="3" fontId="1" fillId="0" borderId="64" xfId="49" applyNumberFormat="1" applyFont="1" applyBorder="1" applyAlignment="1">
      <alignment horizontal="right" vertical="center"/>
    </xf>
    <xf numFmtId="0" fontId="1" fillId="0" borderId="61" xfId="49" applyFont="1" applyBorder="1" applyAlignment="1">
      <alignment horizontal="right" vertical="center"/>
    </xf>
    <xf numFmtId="3" fontId="1" fillId="0" borderId="65" xfId="49" applyNumberFormat="1" applyFont="1" applyBorder="1" applyAlignment="1">
      <alignment horizontal="right" vertical="center"/>
    </xf>
    <xf numFmtId="0" fontId="1" fillId="0" borderId="62" xfId="49" applyFont="1" applyBorder="1" applyAlignment="1">
      <alignment horizontal="right" vertical="center"/>
    </xf>
    <xf numFmtId="0" fontId="3" fillId="0" borderId="66" xfId="49" applyFont="1" applyBorder="1" applyAlignment="1">
      <alignment horizontal="center" vertical="center"/>
    </xf>
    <xf numFmtId="0" fontId="1" fillId="0" borderId="67" xfId="49" applyFont="1" applyBorder="1" applyAlignment="1">
      <alignment horizontal="left" vertical="center"/>
    </xf>
    <xf numFmtId="0" fontId="1" fillId="0" borderId="67" xfId="49" applyFont="1" applyBorder="1" applyAlignment="1">
      <alignment horizontal="center" vertical="center"/>
    </xf>
    <xf numFmtId="0" fontId="1" fillId="0" borderId="68" xfId="49" applyFont="1" applyBorder="1" applyAlignment="1">
      <alignment horizontal="center" vertical="center"/>
    </xf>
    <xf numFmtId="0" fontId="1" fillId="0" borderId="69" xfId="49" applyFont="1" applyBorder="1" applyAlignment="1">
      <alignment horizontal="center" vertical="center"/>
    </xf>
    <xf numFmtId="0" fontId="1" fillId="0" borderId="70" xfId="49" applyFont="1" applyBorder="1" applyAlignment="1">
      <alignment horizontal="center" vertical="center"/>
    </xf>
    <xf numFmtId="0" fontId="1" fillId="0" borderId="71" xfId="49" applyFont="1" applyBorder="1" applyAlignment="1">
      <alignment horizontal="left" vertical="center"/>
    </xf>
    <xf numFmtId="0" fontId="1" fillId="0" borderId="73" xfId="49" applyFont="1" applyBorder="1" applyAlignment="1">
      <alignment horizontal="left" vertical="center"/>
    </xf>
    <xf numFmtId="0" fontId="1" fillId="0" borderId="74" xfId="49" applyFont="1" applyBorder="1" applyAlignment="1">
      <alignment horizontal="center" vertical="center"/>
    </xf>
    <xf numFmtId="0" fontId="1" fillId="0" borderId="48" xfId="49" applyFont="1" applyBorder="1" applyAlignment="1">
      <alignment horizontal="left" vertical="center"/>
    </xf>
    <xf numFmtId="0" fontId="1" fillId="0" borderId="75" xfId="49" applyFont="1" applyBorder="1" applyAlignment="1">
      <alignment horizontal="left" vertical="center"/>
    </xf>
    <xf numFmtId="0" fontId="1" fillId="0" borderId="49" xfId="49" applyFont="1" applyBorder="1" applyAlignment="1">
      <alignment horizontal="center" vertical="center"/>
    </xf>
    <xf numFmtId="0" fontId="1" fillId="0" borderId="50" xfId="49" applyFont="1" applyBorder="1" applyAlignment="1">
      <alignment horizontal="left" vertical="center"/>
    </xf>
    <xf numFmtId="0" fontId="1" fillId="0" borderId="79" xfId="49" applyFont="1" applyBorder="1" applyAlignment="1">
      <alignment horizontal="center" vertical="center"/>
    </xf>
    <xf numFmtId="0" fontId="1" fillId="0" borderId="69" xfId="49" applyFont="1" applyBorder="1" applyAlignment="1">
      <alignment horizontal="left" vertical="center"/>
    </xf>
    <xf numFmtId="0" fontId="1" fillId="0" borderId="80" xfId="49" applyFont="1" applyBorder="1" applyAlignment="1">
      <alignment horizontal="center" vertical="center"/>
    </xf>
    <xf numFmtId="0" fontId="1" fillId="0" borderId="81" xfId="49" applyFont="1" applyBorder="1" applyAlignment="1">
      <alignment horizontal="center" vertical="center"/>
    </xf>
    <xf numFmtId="10" fontId="1" fillId="0" borderId="60" xfId="49" applyNumberFormat="1" applyFont="1" applyBorder="1" applyAlignment="1">
      <alignment horizontal="right" vertical="center"/>
    </xf>
    <xf numFmtId="10" fontId="1" fillId="0" borderId="82" xfId="49" applyNumberFormat="1" applyFont="1" applyBorder="1" applyAlignment="1">
      <alignment horizontal="right" vertical="center"/>
    </xf>
    <xf numFmtId="10" fontId="1" fillId="0" borderId="54" xfId="49" applyNumberFormat="1" applyFont="1" applyBorder="1" applyAlignment="1">
      <alignment horizontal="right" vertical="center"/>
    </xf>
    <xf numFmtId="10" fontId="1" fillId="0" borderId="83" xfId="49" applyNumberFormat="1" applyFont="1" applyBorder="1" applyAlignment="1">
      <alignment horizontal="right" vertical="center"/>
    </xf>
    <xf numFmtId="0" fontId="1" fillId="0" borderId="77" xfId="49" applyFont="1" applyBorder="1" applyAlignment="1">
      <alignment horizontal="left" vertical="center"/>
    </xf>
    <xf numFmtId="0" fontId="1" fillId="0" borderId="79" xfId="49" applyFont="1" applyBorder="1" applyAlignment="1">
      <alignment horizontal="right" vertical="center"/>
    </xf>
    <xf numFmtId="0" fontId="1" fillId="0" borderId="85" xfId="49" applyFont="1" applyBorder="1" applyAlignment="1">
      <alignment horizontal="center" vertical="center"/>
    </xf>
    <xf numFmtId="0" fontId="1" fillId="0" borderId="86" xfId="49" applyFont="1" applyBorder="1" applyAlignment="1">
      <alignment horizontal="left" vertical="center"/>
    </xf>
    <xf numFmtId="0" fontId="1" fillId="0" borderId="86" xfId="49" applyFont="1" applyBorder="1" applyAlignment="1">
      <alignment horizontal="right" vertical="center"/>
    </xf>
    <xf numFmtId="0" fontId="1" fillId="0" borderId="87" xfId="49" applyFont="1" applyBorder="1" applyAlignment="1">
      <alignment horizontal="right" vertical="center"/>
    </xf>
    <xf numFmtId="3" fontId="1" fillId="0" borderId="0" xfId="49" applyNumberFormat="1" applyFont="1" applyAlignment="1">
      <alignment horizontal="right" vertical="center"/>
    </xf>
    <xf numFmtId="0" fontId="1" fillId="0" borderId="85" xfId="49" applyFont="1" applyBorder="1" applyAlignment="1">
      <alignment horizontal="left" vertical="center"/>
    </xf>
    <xf numFmtId="0" fontId="1" fillId="0" borderId="0" xfId="49" applyFont="1" applyAlignment="1">
      <alignment horizontal="right" vertical="center"/>
    </xf>
    <xf numFmtId="0" fontId="1" fillId="0" borderId="0" xfId="49" applyFont="1" applyAlignment="1">
      <alignment horizontal="left" vertical="center"/>
    </xf>
    <xf numFmtId="0" fontId="1" fillId="0" borderId="88" xfId="49" applyFont="1" applyBorder="1" applyAlignment="1">
      <alignment horizontal="right" vertical="center"/>
    </xf>
    <xf numFmtId="3" fontId="1" fillId="0" borderId="88" xfId="49" applyNumberFormat="1" applyFont="1" applyBorder="1" applyAlignment="1">
      <alignment horizontal="right" vertical="center"/>
    </xf>
    <xf numFmtId="3" fontId="1" fillId="0" borderId="89" xfId="49" applyNumberFormat="1" applyFont="1" applyBorder="1" applyAlignment="1">
      <alignment horizontal="right" vertical="center"/>
    </xf>
    <xf numFmtId="0" fontId="3" fillId="0" borderId="90" xfId="49" applyFont="1" applyBorder="1" applyAlignment="1">
      <alignment horizontal="center" vertical="center"/>
    </xf>
    <xf numFmtId="0" fontId="1" fillId="0" borderId="91" xfId="49" applyFont="1" applyBorder="1" applyAlignment="1">
      <alignment horizontal="left" vertical="center"/>
    </xf>
    <xf numFmtId="0" fontId="1" fillId="0" borderId="92" xfId="49" applyFont="1" applyBorder="1" applyAlignment="1">
      <alignment horizontal="left" vertical="center"/>
    </xf>
    <xf numFmtId="0" fontId="1" fillId="0" borderId="86" xfId="49" applyFont="1" applyBorder="1" applyAlignment="1">
      <alignment horizontal="center" vertical="center"/>
    </xf>
    <xf numFmtId="0" fontId="1" fillId="0" borderId="93" xfId="49" applyFont="1" applyBorder="1" applyAlignment="1">
      <alignment horizontal="left" vertical="center"/>
    </xf>
    <xf numFmtId="0" fontId="1" fillId="0" borderId="94" xfId="49" applyFont="1" applyBorder="1" applyAlignment="1">
      <alignment horizontal="left" vertical="center"/>
    </xf>
    <xf numFmtId="0" fontId="1" fillId="0" borderId="95" xfId="49" applyFont="1" applyBorder="1" applyAlignment="1">
      <alignment horizontal="left" vertical="center"/>
    </xf>
    <xf numFmtId="0" fontId="1" fillId="0" borderId="97" xfId="49" applyFont="1" applyBorder="1" applyAlignment="1">
      <alignment horizontal="left" vertical="center"/>
    </xf>
    <xf numFmtId="0" fontId="1" fillId="0" borderId="98" xfId="49" applyFont="1" applyBorder="1" applyAlignment="1">
      <alignment horizontal="left" vertical="center"/>
    </xf>
    <xf numFmtId="3" fontId="1" fillId="0" borderId="93" xfId="49" applyNumberFormat="1" applyFont="1" applyBorder="1" applyAlignment="1">
      <alignment horizontal="right" vertical="center"/>
    </xf>
    <xf numFmtId="3" fontId="1" fillId="0" borderId="97" xfId="49" applyNumberFormat="1" applyFont="1" applyBorder="1" applyAlignment="1">
      <alignment horizontal="right" vertical="center"/>
    </xf>
    <xf numFmtId="3" fontId="1" fillId="0" borderId="98" xfId="49" applyNumberFormat="1" applyFont="1" applyBorder="1" applyAlignment="1">
      <alignment horizontal="right" vertical="center"/>
    </xf>
    <xf numFmtId="0" fontId="1" fillId="0" borderId="99" xfId="49" applyFont="1" applyBorder="1" applyAlignment="1">
      <alignment horizontal="left" vertical="center"/>
    </xf>
    <xf numFmtId="0" fontId="1" fillId="0" borderId="77" xfId="49" applyFont="1" applyBorder="1" applyAlignment="1">
      <alignment horizontal="right" vertical="center"/>
    </xf>
    <xf numFmtId="0" fontId="1" fillId="0" borderId="83" xfId="49" applyFont="1" applyBorder="1" applyAlignment="1">
      <alignment horizontal="left" vertical="center"/>
    </xf>
    <xf numFmtId="0" fontId="1" fillId="0" borderId="64" xfId="49" applyFont="1" applyBorder="1" applyAlignment="1">
      <alignment horizontal="right" vertical="center"/>
    </xf>
    <xf numFmtId="0" fontId="1" fillId="0" borderId="100" xfId="49" applyFont="1" applyBorder="1" applyAlignment="1">
      <alignment horizontal="left" vertical="center"/>
    </xf>
    <xf numFmtId="169" fontId="1" fillId="0" borderId="101" xfId="49" applyNumberFormat="1" applyFont="1" applyBorder="1" applyAlignment="1">
      <alignment horizontal="right" vertical="center"/>
    </xf>
    <xf numFmtId="0" fontId="1" fillId="0" borderId="102" xfId="49" applyFont="1" applyBorder="1" applyAlignment="1">
      <alignment horizontal="center" vertical="center"/>
    </xf>
    <xf numFmtId="0" fontId="1" fillId="0" borderId="103" xfId="49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2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104" xfId="0" applyFont="1" applyBorder="1" applyAlignment="1">
      <alignment horizontal="center"/>
    </xf>
    <xf numFmtId="0" fontId="1" fillId="0" borderId="105" xfId="0" applyFont="1" applyBorder="1" applyAlignment="1">
      <alignment horizontal="center"/>
    </xf>
    <xf numFmtId="0" fontId="1" fillId="0" borderId="106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5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106" xfId="0" applyFont="1" applyBorder="1" applyAlignment="1">
      <alignment horizontal="center" vertical="center"/>
    </xf>
    <xf numFmtId="0" fontId="1" fillId="0" borderId="109" xfId="0" applyFont="1" applyBorder="1" applyAlignment="1">
      <alignment horizontal="centerContinuous"/>
    </xf>
    <xf numFmtId="0" fontId="1" fillId="0" borderId="110" xfId="0" applyFont="1" applyBorder="1" applyAlignment="1">
      <alignment horizontal="centerContinuous"/>
    </xf>
    <xf numFmtId="0" fontId="1" fillId="0" borderId="111" xfId="0" applyFont="1" applyBorder="1" applyAlignment="1">
      <alignment horizontal="centerContinuous"/>
    </xf>
    <xf numFmtId="0" fontId="1" fillId="0" borderId="107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8" xfId="0" applyFont="1" applyBorder="1" applyAlignment="1">
      <alignment horizontal="center"/>
    </xf>
    <xf numFmtId="0" fontId="1" fillId="0" borderId="104" xfId="0" applyFont="1" applyBorder="1" applyAlignment="1">
      <alignment horizontal="center"/>
    </xf>
    <xf numFmtId="0" fontId="6" fillId="0" borderId="107" xfId="0" applyFont="1" applyBorder="1" applyAlignment="1" applyProtection="1">
      <alignment horizontal="center"/>
      <protection locked="0"/>
    </xf>
    <xf numFmtId="0" fontId="6" fillId="0" borderId="104" xfId="0" applyFont="1" applyBorder="1" applyAlignment="1" applyProtection="1">
      <alignment horizontal="center"/>
      <protection locked="0"/>
    </xf>
    <xf numFmtId="0" fontId="1" fillId="0" borderId="104" xfId="0" applyFont="1" applyBorder="1" applyAlignment="1" applyProtection="1">
      <alignment horizontal="center"/>
      <protection locked="0"/>
    </xf>
    <xf numFmtId="0" fontId="1" fillId="0" borderId="106" xfId="0" applyFont="1" applyBorder="1" applyAlignment="1">
      <alignment horizontal="center"/>
    </xf>
    <xf numFmtId="0" fontId="6" fillId="0" borderId="108" xfId="0" applyFont="1" applyBorder="1" applyAlignment="1" applyProtection="1">
      <alignment horizontal="center"/>
      <protection locked="0"/>
    </xf>
    <xf numFmtId="0" fontId="6" fillId="0" borderId="106" xfId="0" applyFont="1" applyBorder="1" applyAlignment="1" applyProtection="1">
      <alignment horizontal="center"/>
      <protection locked="0"/>
    </xf>
    <xf numFmtId="0" fontId="1" fillId="0" borderId="106" xfId="0" applyFont="1" applyBorder="1" applyAlignment="1" applyProtection="1">
      <alignment horizontal="center"/>
      <protection locked="0"/>
    </xf>
    <xf numFmtId="167" fontId="1" fillId="0" borderId="106" xfId="0" applyNumberFormat="1" applyFont="1" applyBorder="1"/>
    <xf numFmtId="0" fontId="1" fillId="0" borderId="106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104" xfId="0" applyNumberFormat="1" applyFont="1" applyBorder="1" applyAlignment="1">
      <alignment horizontal="left"/>
    </xf>
    <xf numFmtId="0" fontId="1" fillId="0" borderId="104" xfId="0" applyFont="1" applyBorder="1" applyAlignment="1">
      <alignment horizontal="right"/>
    </xf>
    <xf numFmtId="49" fontId="1" fillId="0" borderId="106" xfId="0" applyNumberFormat="1" applyFont="1" applyBorder="1" applyAlignment="1">
      <alignment horizontal="left"/>
    </xf>
    <xf numFmtId="0" fontId="1" fillId="0" borderId="106" xfId="0" applyFont="1" applyBorder="1" applyAlignment="1">
      <alignment horizontal="right"/>
    </xf>
    <xf numFmtId="4" fontId="1" fillId="0" borderId="71" xfId="49" applyNumberFormat="1" applyFont="1" applyBorder="1" applyAlignment="1">
      <alignment horizontal="right" vertical="center"/>
    </xf>
    <xf numFmtId="4" fontId="1" fillId="0" borderId="72" xfId="49" applyNumberFormat="1" applyFont="1" applyBorder="1" applyAlignment="1">
      <alignment horizontal="right" vertical="center"/>
    </xf>
    <xf numFmtId="4" fontId="1" fillId="0" borderId="48" xfId="49" applyNumberFormat="1" applyFont="1" applyBorder="1" applyAlignment="1">
      <alignment horizontal="right" vertical="center"/>
    </xf>
    <xf numFmtId="4" fontId="1" fillId="0" borderId="84" xfId="49" applyNumberFormat="1" applyFont="1" applyBorder="1" applyAlignment="1">
      <alignment horizontal="right" vertical="center"/>
    </xf>
    <xf numFmtId="4" fontId="1" fillId="0" borderId="76" xfId="49" applyNumberFormat="1" applyFont="1" applyBorder="1" applyAlignment="1">
      <alignment horizontal="right" vertical="center"/>
    </xf>
    <xf numFmtId="4" fontId="1" fillId="0" borderId="50" xfId="49" applyNumberFormat="1" applyFont="1" applyBorder="1" applyAlignment="1">
      <alignment horizontal="right" vertical="center"/>
    </xf>
    <xf numFmtId="4" fontId="1" fillId="0" borderId="77" xfId="49" applyNumberFormat="1" applyFont="1" applyBorder="1" applyAlignment="1">
      <alignment horizontal="right" vertical="center"/>
    </xf>
    <xf numFmtId="4" fontId="1" fillId="0" borderId="78" xfId="49" applyNumberFormat="1" applyFont="1" applyBorder="1" applyAlignment="1">
      <alignment horizontal="right" vertical="center"/>
    </xf>
    <xf numFmtId="4" fontId="1" fillId="0" borderId="83" xfId="49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  <xf numFmtId="14" fontId="1" fillId="0" borderId="96" xfId="49" applyNumberFormat="1" applyFont="1" applyBorder="1" applyAlignment="1">
      <alignment horizontal="left" vertical="center"/>
    </xf>
  </cellXfs>
  <cellStyles count="80">
    <cellStyle name="1 000 Sk" xfId="60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8" xr:uid="{00000000-0005-0000-0000-000003000000}"/>
    <cellStyle name="1000 Sk_fakturuj99" xfId="31" xr:uid="{00000000-0005-0000-0000-000004000000}"/>
    <cellStyle name="20 % – Zvýraznění1" xfId="53" xr:uid="{00000000-0005-0000-0000-000005000000}"/>
    <cellStyle name="20 % – Zvýraznění2" xfId="57" xr:uid="{00000000-0005-0000-0000-000006000000}"/>
    <cellStyle name="20 % – Zvýraznění3" xfId="29" xr:uid="{00000000-0005-0000-0000-000007000000}"/>
    <cellStyle name="20 % – Zvýraznění4" xfId="61" xr:uid="{00000000-0005-0000-0000-000008000000}"/>
    <cellStyle name="20 % – Zvýraznění5" xfId="62" xr:uid="{00000000-0005-0000-0000-000009000000}"/>
    <cellStyle name="20 % – Zvýraznění6" xfId="63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4" xr:uid="{00000000-0005-0000-0000-000012000000}"/>
    <cellStyle name="40 % – Zvýraznění3" xfId="65" xr:uid="{00000000-0005-0000-0000-000013000000}"/>
    <cellStyle name="40 % – Zvýraznění4" xfId="66" xr:uid="{00000000-0005-0000-0000-000014000000}"/>
    <cellStyle name="40 % – Zvýraznění5" xfId="36" xr:uid="{00000000-0005-0000-0000-000015000000}"/>
    <cellStyle name="40 % – Zvýraznění6" xfId="67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50" builtinId="43" customBuiltin="1"/>
    <cellStyle name="40 % - zvýraznenie5" xfId="52" builtinId="47" customBuiltin="1"/>
    <cellStyle name="40 % - zvýraznenie6" xfId="56" builtinId="51" customBuiltin="1"/>
    <cellStyle name="60 % – Zvýraznění1" xfId="68" xr:uid="{00000000-0005-0000-0000-00001D000000}"/>
    <cellStyle name="60 % – Zvýraznění2" xfId="69" xr:uid="{00000000-0005-0000-0000-00001E000000}"/>
    <cellStyle name="60 % – Zvýraznění3" xfId="70" xr:uid="{00000000-0005-0000-0000-00001F000000}"/>
    <cellStyle name="60 % – Zvýraznění4" xfId="71" xr:uid="{00000000-0005-0000-0000-000020000000}"/>
    <cellStyle name="60 % – Zvýraznění5" xfId="72" xr:uid="{00000000-0005-0000-0000-000021000000}"/>
    <cellStyle name="60 % – Zvýraznění6" xfId="73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4" builtinId="48" customBuiltin="1"/>
    <cellStyle name="60 % - zvýraznenie6" xfId="59" builtinId="52" customBuiltin="1"/>
    <cellStyle name="Celkem" xfId="74" xr:uid="{00000000-0005-0000-0000-000029000000}"/>
    <cellStyle name="Čiarka" xfId="3" builtinId="3" customBuiltin="1"/>
    <cellStyle name="Čiarka [0]" xfId="4" builtinId="6" customBuiltin="1"/>
    <cellStyle name="data" xfId="75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6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KLs" xfId="1" xr:uid="{00000000-0005-0000-0000-000039000000}"/>
    <cellStyle name="normálne_KLv" xfId="49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1" builtinId="45" customBuiltin="1"/>
    <cellStyle name="Zvýraznenie6" xfId="55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534035</xdr:colOff>
      <xdr:row>32</xdr:row>
      <xdr:rowOff>9525</xdr:rowOff>
    </xdr:from>
    <xdr:to>
      <xdr:col>5</xdr:col>
      <xdr:colOff>534035</xdr:colOff>
      <xdr:row>40</xdr:row>
      <xdr:rowOff>228600</xdr:rowOff>
    </xdr:to>
    <xdr:sp macro="" textlink="" fLocksText="0">
      <xdr:nvSpPr>
        <xdr:cNvPr id="2" name="Lin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extLst>
            <a:ext uri="smNativeData">
              <pm:smNativeData xmlns:pm="smNativeData" xmlns="" val="SMDATA_11_QSbFXxMAAAAlAAAACgAAAI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BAAAAAAAAAAAAAAAPAAAAAQAAACMAAAAjAAAAIwAAAB4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AAAAAAMAAAAEAAAAAAAAAAAAAAAAAAAAAAAAAAeAAAAaAAAAAAAAAAAAAAAAAAAAAAAAAAAAAAAECcAABAnAAAAAAAAAAAAAAAAAAAAAAAAAAAAAAAAAAAAAAAAAAAAABQAAAAAAAAAwMD/AAAAAABkAAAAMgAAAAAAAABkAAAAAAAAAH9/fwAKAAAAIQAAADAAAAAsAAAAIAAAAAUAAAArACoCKAAAAAUAAAAABCoCURQAAOEtAAAAAAAAmQwAAAAAAAA="/>
            </a:ext>
          </a:extLst>
        </xdr:cNvSpPr>
      </xdr:nvSpPr>
      <xdr:spPr>
        <a:xfrm>
          <a:off x="3302635" y="7458075"/>
          <a:ext cx="0" cy="2047875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  <a:effectLst/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topLeftCell="A22" workbookViewId="0">
      <selection activeCell="P11" sqref="P11"/>
    </sheetView>
  </sheetViews>
  <sheetFormatPr defaultColWidth="9.109375" defaultRowHeight="10.199999999999999"/>
  <cols>
    <col min="1" max="1" width="0.6640625" style="1" customWidth="1"/>
    <col min="2" max="2" width="3.6640625" style="1" customWidth="1"/>
    <col min="3" max="3" width="6.88671875" style="1" customWidth="1"/>
    <col min="4" max="6" width="14" style="1" customWidth="1"/>
    <col min="7" max="7" width="3.88671875" style="1" customWidth="1"/>
    <col min="8" max="8" width="17.6640625" style="1" customWidth="1"/>
    <col min="9" max="9" width="8.6640625" style="1" customWidth="1"/>
    <col min="10" max="10" width="14" style="1" customWidth="1"/>
    <col min="11" max="11" width="2.33203125" style="1" customWidth="1"/>
    <col min="12" max="12" width="6.88671875" style="1" customWidth="1"/>
    <col min="13" max="23" width="9.109375" style="1"/>
    <col min="24" max="25" width="5.6640625" style="1" customWidth="1"/>
    <col min="26" max="26" width="6.5546875" style="1" customWidth="1"/>
    <col min="27" max="27" width="21.441406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09375" style="1"/>
  </cols>
  <sheetData>
    <row r="1" spans="2:30" ht="28.5" customHeight="1">
      <c r="B1" s="2" t="s">
        <v>118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2" t="s">
        <v>5</v>
      </c>
      <c r="AA1" s="82" t="s">
        <v>6</v>
      </c>
      <c r="AB1" s="82" t="s">
        <v>7</v>
      </c>
      <c r="AC1" s="82" t="s">
        <v>8</v>
      </c>
      <c r="AD1" s="82" t="s">
        <v>9</v>
      </c>
    </row>
    <row r="2" spans="2:30" ht="18" customHeight="1">
      <c r="B2" s="4"/>
      <c r="C2" s="5" t="s">
        <v>115</v>
      </c>
      <c r="D2" s="5"/>
      <c r="E2" s="5"/>
      <c r="F2" s="5"/>
      <c r="G2" s="6" t="s">
        <v>72</v>
      </c>
      <c r="H2" s="5"/>
      <c r="I2" s="5"/>
      <c r="J2" s="66"/>
      <c r="Z2" s="82" t="s">
        <v>12</v>
      </c>
      <c r="AA2" s="83" t="s">
        <v>73</v>
      </c>
      <c r="AB2" s="83" t="s">
        <v>14</v>
      </c>
      <c r="AC2" s="83"/>
      <c r="AD2" s="84"/>
    </row>
    <row r="3" spans="2:30" ht="18" customHeight="1">
      <c r="B3" s="7"/>
      <c r="C3" s="8" t="s">
        <v>116</v>
      </c>
      <c r="D3" s="8"/>
      <c r="E3" s="8"/>
      <c r="F3" s="8"/>
      <c r="G3" s="9" t="s">
        <v>119</v>
      </c>
      <c r="H3" s="8"/>
      <c r="I3" s="8"/>
      <c r="J3" s="67"/>
      <c r="Z3" s="82" t="s">
        <v>16</v>
      </c>
      <c r="AA3" s="83" t="s">
        <v>74</v>
      </c>
      <c r="AB3" s="83" t="s">
        <v>14</v>
      </c>
      <c r="AC3" s="83" t="s">
        <v>18</v>
      </c>
      <c r="AD3" s="84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2" t="s">
        <v>20</v>
      </c>
      <c r="AA4" s="83" t="s">
        <v>75</v>
      </c>
      <c r="AB4" s="83" t="s">
        <v>14</v>
      </c>
      <c r="AC4" s="83"/>
      <c r="AD4" s="84"/>
    </row>
    <row r="5" spans="2:30" ht="18" customHeight="1">
      <c r="B5" s="13"/>
      <c r="C5" s="14" t="s">
        <v>76</v>
      </c>
      <c r="D5" s="14"/>
      <c r="E5" s="14" t="s">
        <v>77</v>
      </c>
      <c r="F5" s="15"/>
      <c r="G5" s="15" t="s">
        <v>78</v>
      </c>
      <c r="H5" s="14" t="s">
        <v>471</v>
      </c>
      <c r="I5" s="15" t="s">
        <v>79</v>
      </c>
      <c r="J5" s="147"/>
      <c r="Z5" s="82" t="s">
        <v>22</v>
      </c>
      <c r="AA5" s="83" t="s">
        <v>74</v>
      </c>
      <c r="AB5" s="83" t="s">
        <v>14</v>
      </c>
      <c r="AC5" s="83" t="s">
        <v>18</v>
      </c>
      <c r="AD5" s="84" t="s">
        <v>19</v>
      </c>
    </row>
    <row r="6" spans="2:30" ht="18" customHeight="1">
      <c r="B6" s="4"/>
      <c r="C6" s="5" t="s">
        <v>1</v>
      </c>
      <c r="D6" s="5"/>
      <c r="E6" s="5"/>
      <c r="F6" s="5"/>
      <c r="G6" s="5" t="s">
        <v>80</v>
      </c>
      <c r="H6" s="5"/>
      <c r="I6" s="5"/>
      <c r="J6" s="66"/>
    </row>
    <row r="7" spans="2:30" ht="18" customHeight="1">
      <c r="B7" s="16"/>
      <c r="C7" s="17"/>
      <c r="D7" s="18"/>
      <c r="E7" s="18"/>
      <c r="F7" s="18"/>
      <c r="G7" s="18" t="s">
        <v>81</v>
      </c>
      <c r="H7" s="18"/>
      <c r="I7" s="18"/>
      <c r="J7" s="69"/>
    </row>
    <row r="8" spans="2:30" ht="18" customHeight="1">
      <c r="B8" s="7"/>
      <c r="C8" s="8" t="s">
        <v>0</v>
      </c>
      <c r="D8" s="8"/>
      <c r="E8" s="8"/>
      <c r="F8" s="8"/>
      <c r="G8" s="8" t="s">
        <v>80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81</v>
      </c>
      <c r="H9" s="11"/>
      <c r="I9" s="11"/>
      <c r="J9" s="68"/>
    </row>
    <row r="10" spans="2:30" ht="18" customHeight="1">
      <c r="B10" s="7"/>
      <c r="C10" s="8" t="s">
        <v>82</v>
      </c>
      <c r="D10" s="8" t="s">
        <v>120</v>
      </c>
      <c r="E10" s="8"/>
      <c r="F10" s="8"/>
      <c r="G10" s="8" t="s">
        <v>80</v>
      </c>
      <c r="H10" s="8">
        <v>31708111</v>
      </c>
      <c r="I10" s="8"/>
      <c r="J10" s="67"/>
    </row>
    <row r="11" spans="2:30" ht="18" customHeight="1">
      <c r="B11" s="19"/>
      <c r="C11" s="20"/>
      <c r="D11" s="20" t="s">
        <v>121</v>
      </c>
      <c r="E11" s="20"/>
      <c r="F11" s="20"/>
      <c r="G11" s="20" t="s">
        <v>81</v>
      </c>
      <c r="H11" s="20">
        <v>2020498678</v>
      </c>
      <c r="I11" s="20"/>
      <c r="J11" s="70"/>
    </row>
    <row r="12" spans="2:30" ht="18" customHeight="1">
      <c r="B12" s="21"/>
      <c r="C12" s="5"/>
      <c r="D12" s="5"/>
      <c r="E12" s="5"/>
      <c r="F12" s="22">
        <f>IF(B12&lt;&gt;0,ROUND($J$31/B12,0),0)</f>
        <v>0</v>
      </c>
      <c r="G12" s="6"/>
      <c r="H12" s="5"/>
      <c r="I12" s="5"/>
      <c r="J12" s="71">
        <f>IF(G12&lt;&gt;0,ROUND($J$31/G12,0),0)</f>
        <v>0</v>
      </c>
    </row>
    <row r="13" spans="2:30" ht="18" customHeight="1">
      <c r="B13" s="23"/>
      <c r="C13" s="18"/>
      <c r="D13" s="18"/>
      <c r="E13" s="18"/>
      <c r="F13" s="24">
        <f>IF(B13&lt;&gt;0,ROUND($J$31/B13,0),0)</f>
        <v>0</v>
      </c>
      <c r="G13" s="17"/>
      <c r="H13" s="18"/>
      <c r="I13" s="18"/>
      <c r="J13" s="72">
        <f>IF(G13&lt;&gt;0,ROUND($J$31/G13,0),0)</f>
        <v>0</v>
      </c>
    </row>
    <row r="14" spans="2:30" ht="18" customHeight="1">
      <c r="B14" s="25"/>
      <c r="C14" s="20"/>
      <c r="D14" s="20"/>
      <c r="E14" s="20"/>
      <c r="F14" s="26">
        <f>IF(B14&lt;&gt;0,ROUND($J$31/B14,0),0)</f>
        <v>0</v>
      </c>
      <c r="G14" s="27"/>
      <c r="H14" s="20"/>
      <c r="I14" s="20"/>
      <c r="J14" s="73">
        <f>IF(G14&lt;&gt;0,ROUND($J$31/G14,0),0)</f>
        <v>0</v>
      </c>
    </row>
    <row r="15" spans="2:30" ht="18" customHeight="1">
      <c r="B15" s="28" t="s">
        <v>83</v>
      </c>
      <c r="C15" s="29" t="s">
        <v>84</v>
      </c>
      <c r="D15" s="30" t="s">
        <v>31</v>
      </c>
      <c r="E15" s="30" t="s">
        <v>85</v>
      </c>
      <c r="F15" s="31" t="s">
        <v>86</v>
      </c>
      <c r="G15" s="28" t="s">
        <v>87</v>
      </c>
      <c r="H15" s="32" t="s">
        <v>88</v>
      </c>
      <c r="I15" s="43"/>
      <c r="J15" s="44"/>
    </row>
    <row r="16" spans="2:30" ht="18" customHeight="1">
      <c r="B16" s="33">
        <v>1</v>
      </c>
      <c r="C16" s="34" t="s">
        <v>89</v>
      </c>
      <c r="D16" s="134">
        <v>0</v>
      </c>
      <c r="E16" s="134">
        <v>0</v>
      </c>
      <c r="F16" s="135">
        <f>D16+E16</f>
        <v>0</v>
      </c>
      <c r="G16" s="33">
        <v>6</v>
      </c>
      <c r="H16" s="35" t="s">
        <v>122</v>
      </c>
      <c r="I16" s="74"/>
      <c r="J16" s="135">
        <v>0</v>
      </c>
    </row>
    <row r="17" spans="2:10" ht="18" customHeight="1">
      <c r="B17" s="36">
        <v>2</v>
      </c>
      <c r="C17" s="37" t="s">
        <v>90</v>
      </c>
      <c r="D17" s="136">
        <v>0</v>
      </c>
      <c r="E17" s="136">
        <v>0</v>
      </c>
      <c r="F17" s="135">
        <f>D17+E17</f>
        <v>0</v>
      </c>
      <c r="G17" s="36">
        <v>7</v>
      </c>
      <c r="H17" s="38" t="s">
        <v>123</v>
      </c>
      <c r="I17" s="8"/>
      <c r="J17" s="137">
        <v>0</v>
      </c>
    </row>
    <row r="18" spans="2:10" ht="18" customHeight="1">
      <c r="B18" s="36">
        <v>3</v>
      </c>
      <c r="C18" s="37" t="s">
        <v>91</v>
      </c>
      <c r="D18" s="136">
        <v>0</v>
      </c>
      <c r="E18" s="136">
        <v>0</v>
      </c>
      <c r="F18" s="135">
        <f>D18+E18</f>
        <v>0</v>
      </c>
      <c r="G18" s="36">
        <v>8</v>
      </c>
      <c r="H18" s="38" t="s">
        <v>124</v>
      </c>
      <c r="I18" s="8"/>
      <c r="J18" s="137">
        <v>0</v>
      </c>
    </row>
    <row r="19" spans="2:10" ht="18" customHeight="1">
      <c r="B19" s="36">
        <v>4</v>
      </c>
      <c r="C19" s="37" t="s">
        <v>92</v>
      </c>
      <c r="D19" s="136">
        <v>0</v>
      </c>
      <c r="E19" s="136">
        <v>0</v>
      </c>
      <c r="F19" s="138">
        <f>D19+E19</f>
        <v>0</v>
      </c>
      <c r="G19" s="36">
        <v>9</v>
      </c>
      <c r="H19" s="38" t="s">
        <v>2</v>
      </c>
      <c r="I19" s="8"/>
      <c r="J19" s="137">
        <v>0</v>
      </c>
    </row>
    <row r="20" spans="2:10" ht="18" customHeight="1">
      <c r="B20" s="39">
        <v>5</v>
      </c>
      <c r="C20" s="40" t="s">
        <v>93</v>
      </c>
      <c r="D20" s="139">
        <f>SUM(D16:D19)</f>
        <v>0</v>
      </c>
      <c r="E20" s="140">
        <f>SUM(E16:E19)</f>
        <v>0</v>
      </c>
      <c r="F20" s="141">
        <f>SUM(F16:F19)</f>
        <v>0</v>
      </c>
      <c r="G20" s="41">
        <v>10</v>
      </c>
      <c r="I20" s="75" t="s">
        <v>94</v>
      </c>
      <c r="J20" s="141">
        <f>SUM(J16:J19)</f>
        <v>0</v>
      </c>
    </row>
    <row r="21" spans="2:10" ht="18" customHeight="1">
      <c r="B21" s="28" t="s">
        <v>95</v>
      </c>
      <c r="C21" s="42"/>
      <c r="D21" s="43" t="s">
        <v>96</v>
      </c>
      <c r="E21" s="43"/>
      <c r="F21" s="44"/>
      <c r="G21" s="28" t="s">
        <v>97</v>
      </c>
      <c r="H21" s="32" t="s">
        <v>98</v>
      </c>
      <c r="I21" s="43"/>
      <c r="J21" s="44"/>
    </row>
    <row r="22" spans="2:10" ht="18" customHeight="1">
      <c r="B22" s="33">
        <v>11</v>
      </c>
      <c r="C22" s="35" t="s">
        <v>125</v>
      </c>
      <c r="D22" s="45"/>
      <c r="E22" s="46">
        <v>0</v>
      </c>
      <c r="F22" s="135">
        <v>0</v>
      </c>
      <c r="G22" s="36">
        <v>16</v>
      </c>
      <c r="H22" s="38" t="s">
        <v>99</v>
      </c>
      <c r="I22" s="76"/>
      <c r="J22" s="137">
        <v>0</v>
      </c>
    </row>
    <row r="23" spans="2:10" ht="18" customHeight="1">
      <c r="B23" s="36">
        <v>12</v>
      </c>
      <c r="C23" s="38" t="s">
        <v>126</v>
      </c>
      <c r="D23" s="47"/>
      <c r="E23" s="48">
        <v>0</v>
      </c>
      <c r="F23" s="137">
        <v>0</v>
      </c>
      <c r="G23" s="36">
        <v>17</v>
      </c>
      <c r="H23" s="38" t="s">
        <v>128</v>
      </c>
      <c r="I23" s="76"/>
      <c r="J23" s="137">
        <v>0</v>
      </c>
    </row>
    <row r="24" spans="2:10" ht="18" customHeight="1">
      <c r="B24" s="36">
        <v>13</v>
      </c>
      <c r="C24" s="38" t="s">
        <v>127</v>
      </c>
      <c r="D24" s="47"/>
      <c r="E24" s="48">
        <v>0</v>
      </c>
      <c r="F24" s="137">
        <v>0</v>
      </c>
      <c r="G24" s="36">
        <v>18</v>
      </c>
      <c r="H24" s="38" t="s">
        <v>129</v>
      </c>
      <c r="I24" s="76"/>
      <c r="J24" s="137">
        <v>0</v>
      </c>
    </row>
    <row r="25" spans="2:10" ht="18" customHeight="1">
      <c r="B25" s="36">
        <v>14</v>
      </c>
      <c r="C25" s="38" t="s">
        <v>2</v>
      </c>
      <c r="D25" s="47"/>
      <c r="E25" s="48">
        <v>0</v>
      </c>
      <c r="F25" s="137">
        <v>0</v>
      </c>
      <c r="G25" s="36">
        <v>19</v>
      </c>
      <c r="H25" s="38" t="s">
        <v>2</v>
      </c>
      <c r="I25" s="76"/>
      <c r="J25" s="137">
        <v>0</v>
      </c>
    </row>
    <row r="26" spans="2:10" ht="18" customHeight="1">
      <c r="B26" s="39">
        <v>15</v>
      </c>
      <c r="C26" s="49"/>
      <c r="D26" s="50"/>
      <c r="E26" s="50" t="s">
        <v>100</v>
      </c>
      <c r="F26" s="141">
        <f>SUM(F22:F25)</f>
        <v>0</v>
      </c>
      <c r="G26" s="39">
        <v>20</v>
      </c>
      <c r="H26" s="49"/>
      <c r="I26" s="50" t="s">
        <v>101</v>
      </c>
      <c r="J26" s="141">
        <f>SUM(J22:J25)</f>
        <v>0</v>
      </c>
    </row>
    <row r="27" spans="2:10" ht="18" customHeight="1">
      <c r="B27" s="51"/>
      <c r="C27" s="52" t="s">
        <v>102</v>
      </c>
      <c r="D27" s="53"/>
      <c r="E27" s="54" t="s">
        <v>103</v>
      </c>
      <c r="F27" s="55"/>
      <c r="G27" s="28" t="s">
        <v>104</v>
      </c>
      <c r="H27" s="32" t="s">
        <v>105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7" t="s">
        <v>106</v>
      </c>
      <c r="J28" s="135">
        <f>ROUND(F20,2)+J20+F26+J26</f>
        <v>0</v>
      </c>
    </row>
    <row r="29" spans="2:10" ht="18" customHeight="1">
      <c r="B29" s="56"/>
      <c r="C29" s="58" t="s">
        <v>107</v>
      </c>
      <c r="D29" s="58"/>
      <c r="E29" s="60"/>
      <c r="F29" s="55"/>
      <c r="G29" s="36">
        <v>22</v>
      </c>
      <c r="H29" s="38" t="s">
        <v>130</v>
      </c>
      <c r="I29" s="142">
        <f>J28-I30</f>
        <v>0</v>
      </c>
      <c r="J29" s="137">
        <f>ROUND((I29*20)/100,2)</f>
        <v>0</v>
      </c>
    </row>
    <row r="30" spans="2:10" ht="18" customHeight="1">
      <c r="B30" s="7"/>
      <c r="C30" s="8" t="s">
        <v>108</v>
      </c>
      <c r="D30" s="8"/>
      <c r="E30" s="60"/>
      <c r="F30" s="55"/>
      <c r="G30" s="36">
        <v>23</v>
      </c>
      <c r="H30" s="38" t="s">
        <v>131</v>
      </c>
      <c r="I30" s="142">
        <f>SUMIF(Prehlad!O11:O9999,0,Prehlad!J11:J9999)</f>
        <v>0</v>
      </c>
      <c r="J30" s="137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109</v>
      </c>
      <c r="J31" s="141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110</v>
      </c>
      <c r="H32" s="63" t="s">
        <v>132</v>
      </c>
      <c r="I32" s="78"/>
      <c r="J32" s="79">
        <v>0</v>
      </c>
    </row>
    <row r="33" spans="2:10" ht="18" customHeight="1">
      <c r="B33" s="64"/>
      <c r="C33" s="65"/>
      <c r="D33" s="52" t="s">
        <v>111</v>
      </c>
      <c r="E33" s="65"/>
      <c r="F33" s="65"/>
      <c r="G33" s="65"/>
      <c r="H33" s="65" t="s">
        <v>112</v>
      </c>
      <c r="I33" s="65"/>
      <c r="J33" s="80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1"/>
    </row>
    <row r="35" spans="2:10" ht="18" customHeight="1">
      <c r="B35" s="56"/>
      <c r="C35" s="58" t="s">
        <v>107</v>
      </c>
      <c r="D35" s="58"/>
      <c r="E35" s="58"/>
      <c r="F35" s="57"/>
      <c r="G35" s="58" t="s">
        <v>107</v>
      </c>
      <c r="H35" s="58"/>
      <c r="I35" s="58"/>
      <c r="J35" s="81"/>
    </row>
    <row r="36" spans="2:10" ht="18" customHeight="1">
      <c r="B36" s="7"/>
      <c r="C36" s="8" t="s">
        <v>108</v>
      </c>
      <c r="D36" s="8"/>
      <c r="E36" s="8"/>
      <c r="F36" s="9"/>
      <c r="G36" s="8" t="s">
        <v>108</v>
      </c>
      <c r="H36" s="8"/>
      <c r="I36" s="8"/>
      <c r="J36" s="67"/>
    </row>
    <row r="37" spans="2:10" ht="18" customHeight="1">
      <c r="B37" s="56"/>
      <c r="C37" s="58" t="s">
        <v>103</v>
      </c>
      <c r="D37" s="58"/>
      <c r="E37" s="58"/>
      <c r="F37" s="57"/>
      <c r="G37" s="58" t="s">
        <v>103</v>
      </c>
      <c r="H37" s="58"/>
      <c r="I37" s="58"/>
      <c r="J37" s="81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1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1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1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0"/>
    </row>
    <row r="42" spans="2:10" ht="14.25" customHeight="1"/>
    <row r="43" spans="2:10" ht="2.25" customHeight="1"/>
  </sheetData>
  <printOptions horizontalCentered="1" verticalCentered="1"/>
  <pageMargins left="0.23888899999999999" right="0.26874999999999999" top="0.35416700000000001" bottom="0.432639" header="0.31388899999999997" footer="0.35416700000000001"/>
  <pageSetup paperSize="9" fitToWidth="0"/>
  <drawing r:id="rId1"/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8"/>
  <sheetViews>
    <sheetView showGridLines="0" workbookViewId="0">
      <selection activeCell="J28" sqref="J28"/>
    </sheetView>
  </sheetViews>
  <sheetFormatPr defaultColWidth="9.109375" defaultRowHeight="10.199999999999999"/>
  <cols>
    <col min="1" max="1" width="42.33203125" style="85" customWidth="1"/>
    <col min="2" max="4" width="9.6640625" style="86" customWidth="1"/>
    <col min="5" max="5" width="9.6640625" style="87" customWidth="1"/>
    <col min="6" max="6" width="8.6640625" style="88" customWidth="1"/>
    <col min="7" max="7" width="9.109375" style="88"/>
    <col min="8" max="23" width="9.109375" style="85"/>
    <col min="24" max="25" width="5.6640625" style="85" customWidth="1"/>
    <col min="26" max="26" width="6.5546875" style="85" customWidth="1"/>
    <col min="27" max="27" width="24.33203125" style="85" customWidth="1"/>
    <col min="28" max="28" width="4.33203125" style="85" customWidth="1"/>
    <col min="29" max="29" width="8.33203125" style="85" customWidth="1"/>
    <col min="30" max="30" width="8.6640625" style="85" customWidth="1"/>
    <col min="31" max="16384" width="9.109375" style="85"/>
  </cols>
  <sheetData>
    <row r="1" spans="1:30">
      <c r="A1" s="89" t="s">
        <v>4</v>
      </c>
      <c r="C1" s="85"/>
      <c r="E1" s="89" t="s">
        <v>470</v>
      </c>
      <c r="F1" s="85"/>
      <c r="G1" s="85"/>
      <c r="Z1" s="82" t="s">
        <v>5</v>
      </c>
      <c r="AA1" s="82" t="s">
        <v>6</v>
      </c>
      <c r="AB1" s="82" t="s">
        <v>7</v>
      </c>
      <c r="AC1" s="82" t="s">
        <v>8</v>
      </c>
      <c r="AD1" s="82" t="s">
        <v>9</v>
      </c>
    </row>
    <row r="2" spans="1:30">
      <c r="A2" s="89" t="s">
        <v>113</v>
      </c>
      <c r="C2" s="85"/>
      <c r="E2" s="89" t="s">
        <v>114</v>
      </c>
      <c r="F2" s="85"/>
      <c r="G2" s="85"/>
      <c r="Z2" s="82" t="s">
        <v>12</v>
      </c>
      <c r="AA2" s="83" t="s">
        <v>67</v>
      </c>
      <c r="AB2" s="83" t="s">
        <v>14</v>
      </c>
      <c r="AC2" s="83"/>
      <c r="AD2" s="84"/>
    </row>
    <row r="3" spans="1:30">
      <c r="A3" s="89" t="s">
        <v>15</v>
      </c>
      <c r="C3" s="85"/>
      <c r="E3" s="89" t="s">
        <v>472</v>
      </c>
      <c r="F3" s="85"/>
      <c r="G3" s="85"/>
      <c r="Z3" s="82" t="s">
        <v>16</v>
      </c>
      <c r="AA3" s="83" t="s">
        <v>68</v>
      </c>
      <c r="AB3" s="83" t="s">
        <v>14</v>
      </c>
      <c r="AC3" s="83" t="s">
        <v>18</v>
      </c>
      <c r="AD3" s="84" t="s">
        <v>19</v>
      </c>
    </row>
    <row r="4" spans="1:30">
      <c r="B4" s="85"/>
      <c r="C4" s="85"/>
      <c r="D4" s="85"/>
      <c r="E4" s="85"/>
      <c r="F4" s="85"/>
      <c r="G4" s="85"/>
      <c r="Z4" s="82" t="s">
        <v>20</v>
      </c>
      <c r="AA4" s="83" t="s">
        <v>69</v>
      </c>
      <c r="AB4" s="83" t="s">
        <v>14</v>
      </c>
      <c r="AC4" s="83"/>
      <c r="AD4" s="84"/>
    </row>
    <row r="5" spans="1:30">
      <c r="A5" s="89" t="s">
        <v>115</v>
      </c>
      <c r="B5" s="85"/>
      <c r="C5" s="85"/>
      <c r="D5" s="85"/>
      <c r="E5" s="85"/>
      <c r="F5" s="85"/>
      <c r="G5" s="85"/>
      <c r="Z5" s="82" t="s">
        <v>22</v>
      </c>
      <c r="AA5" s="83" t="s">
        <v>68</v>
      </c>
      <c r="AB5" s="83" t="s">
        <v>14</v>
      </c>
      <c r="AC5" s="83" t="s">
        <v>18</v>
      </c>
      <c r="AD5" s="84" t="s">
        <v>19</v>
      </c>
    </row>
    <row r="6" spans="1:30">
      <c r="A6" s="89" t="s">
        <v>116</v>
      </c>
      <c r="B6" s="85"/>
      <c r="C6" s="85"/>
      <c r="D6" s="85"/>
      <c r="E6" s="85"/>
      <c r="F6" s="85"/>
      <c r="G6" s="85"/>
    </row>
    <row r="7" spans="1:30">
      <c r="A7" s="89"/>
      <c r="B7" s="85"/>
      <c r="C7" s="85"/>
      <c r="D7" s="85"/>
      <c r="E7" s="85"/>
      <c r="F7" s="85"/>
      <c r="G7" s="85"/>
    </row>
    <row r="8" spans="1:30" ht="13.8">
      <c r="A8" s="85" t="s">
        <v>117</v>
      </c>
      <c r="B8" s="90" t="str">
        <f>CONCATENATE(AA2," ",AB2," ",AC2," ",AD2)</f>
        <v xml:space="preserve">Rekapitulácia rozpočtu v EUR  </v>
      </c>
      <c r="G8" s="85"/>
    </row>
    <row r="9" spans="1:30">
      <c r="A9" s="91" t="s">
        <v>70</v>
      </c>
      <c r="B9" s="91" t="s">
        <v>31</v>
      </c>
      <c r="C9" s="91" t="s">
        <v>32</v>
      </c>
      <c r="D9" s="91" t="s">
        <v>33</v>
      </c>
      <c r="E9" s="92" t="s">
        <v>71</v>
      </c>
      <c r="F9" s="92" t="s">
        <v>35</v>
      </c>
      <c r="G9" s="92" t="s">
        <v>40</v>
      </c>
    </row>
    <row r="10" spans="1:30">
      <c r="A10" s="93"/>
      <c r="B10" s="93"/>
      <c r="C10" s="93" t="s">
        <v>57</v>
      </c>
      <c r="D10" s="93"/>
      <c r="E10" s="93" t="s">
        <v>33</v>
      </c>
      <c r="F10" s="93" t="s">
        <v>33</v>
      </c>
      <c r="G10" s="93" t="s">
        <v>33</v>
      </c>
    </row>
    <row r="12" spans="1:30">
      <c r="A12" s="85" t="s">
        <v>252</v>
      </c>
      <c r="B12" s="86">
        <v>0</v>
      </c>
      <c r="C12" s="86">
        <v>0</v>
      </c>
      <c r="D12" s="86">
        <f>Prehlad!J43</f>
        <v>0</v>
      </c>
      <c r="E12" s="87">
        <f>Prehlad!L43</f>
        <v>20677.54</v>
      </c>
      <c r="F12" s="88">
        <f>Prehlad!N43</f>
        <v>0</v>
      </c>
      <c r="G12" s="88">
        <f>Prehlad!W43</f>
        <v>0</v>
      </c>
    </row>
    <row r="13" spans="1:30">
      <c r="A13" s="85" t="s">
        <v>447</v>
      </c>
      <c r="B13" s="86">
        <v>0</v>
      </c>
      <c r="C13" s="86">
        <v>0</v>
      </c>
      <c r="D13" s="86">
        <f>Prehlad!J105</f>
        <v>0</v>
      </c>
      <c r="E13" s="87">
        <f>Prehlad!L105</f>
        <v>128662.72</v>
      </c>
      <c r="F13" s="88">
        <f>Prehlad!N105</f>
        <v>0</v>
      </c>
      <c r="G13" s="88">
        <f>Prehlad!W105</f>
        <v>91.12</v>
      </c>
    </row>
    <row r="14" spans="1:30">
      <c r="A14" s="85" t="s">
        <v>456</v>
      </c>
      <c r="B14" s="86">
        <v>0</v>
      </c>
      <c r="C14" s="86">
        <v>0</v>
      </c>
      <c r="D14" s="86">
        <f>Prehlad!J110</f>
        <v>0</v>
      </c>
      <c r="E14" s="87">
        <f>Prehlad!L110</f>
        <v>40</v>
      </c>
      <c r="F14" s="88">
        <f>Prehlad!N110</f>
        <v>0</v>
      </c>
      <c r="G14" s="88">
        <f>Prehlad!W110</f>
        <v>0</v>
      </c>
    </row>
    <row r="15" spans="1:30">
      <c r="A15" s="85" t="s">
        <v>463</v>
      </c>
      <c r="B15" s="86">
        <v>0</v>
      </c>
      <c r="C15" s="86">
        <v>0</v>
      </c>
      <c r="D15" s="86">
        <f>Prehlad!J114</f>
        <v>0</v>
      </c>
      <c r="E15" s="87">
        <f>Prehlad!L114</f>
        <v>40</v>
      </c>
      <c r="F15" s="88">
        <f>Prehlad!N114</f>
        <v>0</v>
      </c>
      <c r="G15" s="88">
        <f>Prehlad!W114</f>
        <v>0</v>
      </c>
    </row>
    <row r="16" spans="1:30">
      <c r="A16" s="85" t="s">
        <v>467</v>
      </c>
      <c r="B16" s="86">
        <f>Prehlad!H118</f>
        <v>0</v>
      </c>
      <c r="C16" s="86">
        <v>0</v>
      </c>
      <c r="D16" s="86">
        <f>Prehlad!J118</f>
        <v>0</v>
      </c>
      <c r="E16" s="87">
        <f>Prehlad!L118</f>
        <v>40</v>
      </c>
      <c r="F16" s="88">
        <f>Prehlad!N118</f>
        <v>0</v>
      </c>
      <c r="G16" s="88">
        <f>Prehlad!W118</f>
        <v>0</v>
      </c>
    </row>
    <row r="17" spans="1:7">
      <c r="A17" s="85" t="s">
        <v>468</v>
      </c>
      <c r="B17" s="86">
        <f>Prehlad!H119</f>
        <v>0</v>
      </c>
      <c r="C17" s="86">
        <v>0</v>
      </c>
      <c r="D17" s="86">
        <f>Prehlad!J119</f>
        <v>0</v>
      </c>
      <c r="E17" s="87">
        <f>Prehlad!L119</f>
        <v>120</v>
      </c>
      <c r="F17" s="88">
        <f>Prehlad!N119</f>
        <v>0</v>
      </c>
      <c r="G17" s="88">
        <f>Prehlad!W119</f>
        <v>0</v>
      </c>
    </row>
    <row r="18" spans="1:7">
      <c r="A18" s="85" t="s">
        <v>469</v>
      </c>
      <c r="B18" s="86">
        <v>0</v>
      </c>
      <c r="C18" s="86">
        <v>0</v>
      </c>
      <c r="D18" s="86">
        <f>Prehlad!J120</f>
        <v>0</v>
      </c>
      <c r="E18" s="87">
        <f>Prehlad!L120</f>
        <v>149460.26</v>
      </c>
      <c r="F18" s="88">
        <f>Prehlad!N120</f>
        <v>0</v>
      </c>
      <c r="G18" s="88">
        <f>Prehlad!W120</f>
        <v>91.12</v>
      </c>
    </row>
  </sheetData>
  <printOptions horizontalCentered="1"/>
  <pageMargins left="0.19652800000000001" right="0.19652800000000001" top="0.629861" bottom="0.59027799999999997" header="0.51180599999999998" footer="0.35416700000000001"/>
  <pageSetup paperSize="9" fitToWidth="0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20"/>
  <sheetViews>
    <sheetView showGridLines="0" tabSelected="1" workbookViewId="0">
      <pane ySplit="10" topLeftCell="A26" activePane="bottomLeft" state="frozen"/>
      <selection pane="bottomLeft" activeCell="AS93" sqref="AS93"/>
    </sheetView>
  </sheetViews>
  <sheetFormatPr defaultColWidth="9.109375" defaultRowHeight="10.199999999999999"/>
  <cols>
    <col min="1" max="1" width="6.6640625" style="94" customWidth="1"/>
    <col min="2" max="2" width="3.6640625" style="95" customWidth="1"/>
    <col min="3" max="3" width="13" style="96" customWidth="1"/>
    <col min="4" max="4" width="35.6640625" style="97" customWidth="1"/>
    <col min="5" max="5" width="10.6640625" style="98" customWidth="1"/>
    <col min="6" max="6" width="5.33203125" style="99" customWidth="1"/>
    <col min="7" max="7" width="8.6640625" style="100" customWidth="1"/>
    <col min="8" max="9" width="9.6640625" style="100" hidden="1" customWidth="1"/>
    <col min="10" max="10" width="9.6640625" style="100" customWidth="1"/>
    <col min="11" max="11" width="7.44140625" style="101" hidden="1" customWidth="1"/>
    <col min="12" max="12" width="8.33203125" style="101" hidden="1" customWidth="1"/>
    <col min="13" max="13" width="9.109375" style="98" hidden="1"/>
    <col min="14" max="14" width="7" style="98" hidden="1" customWidth="1"/>
    <col min="15" max="15" width="3.5546875" style="99" customWidth="1"/>
    <col min="16" max="16" width="12.6640625" style="99" hidden="1" customWidth="1"/>
    <col min="17" max="19" width="13.33203125" style="98" hidden="1" customWidth="1"/>
    <col min="20" max="20" width="10.5546875" style="102" hidden="1" customWidth="1"/>
    <col min="21" max="21" width="10.33203125" style="102" hidden="1" customWidth="1"/>
    <col min="22" max="22" width="5.6640625" style="102" hidden="1" customWidth="1"/>
    <col min="23" max="23" width="9.109375" style="103" hidden="1"/>
    <col min="24" max="25" width="5.6640625" style="99" hidden="1" customWidth="1"/>
    <col min="26" max="26" width="7.5546875" style="99" hidden="1" customWidth="1"/>
    <col min="27" max="27" width="24.88671875" style="99" hidden="1" customWidth="1"/>
    <col min="28" max="28" width="4.33203125" style="99" hidden="1" customWidth="1"/>
    <col min="29" max="29" width="8.33203125" style="99" hidden="1" customWidth="1"/>
    <col min="30" max="30" width="8.6640625" style="99" hidden="1" customWidth="1"/>
    <col min="31" max="34" width="9.109375" style="99" hidden="1"/>
    <col min="35" max="35" width="9.109375" style="85"/>
    <col min="36" max="37" width="0" style="85" hidden="1" customWidth="1"/>
    <col min="38" max="16384" width="9.109375" style="85"/>
  </cols>
  <sheetData>
    <row r="1" spans="1:37">
      <c r="A1" s="89" t="s">
        <v>4</v>
      </c>
      <c r="B1" s="85"/>
      <c r="C1" s="85"/>
      <c r="D1" s="85"/>
      <c r="E1" s="89" t="s">
        <v>470</v>
      </c>
      <c r="F1" s="85"/>
      <c r="G1" s="86"/>
      <c r="H1" s="85"/>
      <c r="I1" s="85"/>
      <c r="J1" s="86"/>
      <c r="K1" s="87"/>
      <c r="L1" s="85"/>
      <c r="M1" s="85"/>
      <c r="N1" s="85"/>
      <c r="O1" s="85"/>
      <c r="P1" s="85"/>
      <c r="Q1" s="88"/>
      <c r="R1" s="88"/>
      <c r="S1" s="88"/>
      <c r="T1" s="85"/>
      <c r="U1" s="85"/>
      <c r="V1" s="85"/>
      <c r="W1" s="85"/>
      <c r="X1" s="85"/>
      <c r="Y1" s="85"/>
      <c r="Z1" s="82" t="s">
        <v>5</v>
      </c>
      <c r="AA1" s="145" t="s">
        <v>6</v>
      </c>
      <c r="AB1" s="82" t="s">
        <v>7</v>
      </c>
      <c r="AC1" s="82" t="s">
        <v>8</v>
      </c>
      <c r="AD1" s="82" t="s">
        <v>9</v>
      </c>
      <c r="AE1" s="124" t="s">
        <v>10</v>
      </c>
      <c r="AF1" s="125" t="s">
        <v>11</v>
      </c>
      <c r="AG1" s="85"/>
      <c r="AH1" s="85"/>
    </row>
    <row r="2" spans="1:37">
      <c r="A2" s="89" t="s">
        <v>113</v>
      </c>
      <c r="B2" s="85"/>
      <c r="C2" s="85"/>
      <c r="D2" s="85"/>
      <c r="E2" s="89" t="s">
        <v>114</v>
      </c>
      <c r="F2" s="85"/>
      <c r="G2" s="86"/>
      <c r="H2" s="104"/>
      <c r="I2" s="85"/>
      <c r="J2" s="86"/>
      <c r="K2" s="87"/>
      <c r="L2" s="85"/>
      <c r="M2" s="85"/>
      <c r="N2" s="85"/>
      <c r="O2" s="85"/>
      <c r="P2" s="85"/>
      <c r="Q2" s="88"/>
      <c r="R2" s="88"/>
      <c r="S2" s="88"/>
      <c r="T2" s="85"/>
      <c r="U2" s="85"/>
      <c r="V2" s="85"/>
      <c r="W2" s="85"/>
      <c r="X2" s="85"/>
      <c r="Y2" s="85"/>
      <c r="Z2" s="82" t="s">
        <v>12</v>
      </c>
      <c r="AA2" s="83" t="s">
        <v>13</v>
      </c>
      <c r="AB2" s="83" t="s">
        <v>14</v>
      </c>
      <c r="AC2" s="83"/>
      <c r="AD2" s="84"/>
      <c r="AE2" s="124">
        <v>1</v>
      </c>
      <c r="AF2" s="126">
        <v>123.5</v>
      </c>
      <c r="AG2" s="85"/>
      <c r="AH2" s="85"/>
    </row>
    <row r="3" spans="1:37">
      <c r="A3" s="89" t="s">
        <v>15</v>
      </c>
      <c r="B3" s="85"/>
      <c r="C3" s="85"/>
      <c r="D3" s="85"/>
      <c r="E3" s="89" t="s">
        <v>473</v>
      </c>
      <c r="F3" s="85"/>
      <c r="G3" s="86"/>
      <c r="H3" s="85"/>
      <c r="I3" s="85"/>
      <c r="J3" s="86"/>
      <c r="K3" s="87"/>
      <c r="L3" s="85"/>
      <c r="M3" s="85"/>
      <c r="N3" s="85"/>
      <c r="O3" s="85"/>
      <c r="P3" s="85"/>
      <c r="Q3" s="88"/>
      <c r="R3" s="88"/>
      <c r="S3" s="88"/>
      <c r="T3" s="85"/>
      <c r="U3" s="85"/>
      <c r="V3" s="85"/>
      <c r="W3" s="85"/>
      <c r="X3" s="85"/>
      <c r="Y3" s="85"/>
      <c r="Z3" s="82" t="s">
        <v>16</v>
      </c>
      <c r="AA3" s="83" t="s">
        <v>17</v>
      </c>
      <c r="AB3" s="83" t="s">
        <v>14</v>
      </c>
      <c r="AC3" s="83" t="s">
        <v>18</v>
      </c>
      <c r="AD3" s="84" t="s">
        <v>19</v>
      </c>
      <c r="AE3" s="124">
        <v>2</v>
      </c>
      <c r="AF3" s="127">
        <v>123.46</v>
      </c>
      <c r="AG3" s="85"/>
      <c r="AH3" s="85"/>
    </row>
    <row r="4" spans="1:37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8"/>
      <c r="R4" s="88"/>
      <c r="S4" s="88"/>
      <c r="T4" s="85"/>
      <c r="U4" s="85"/>
      <c r="V4" s="85"/>
      <c r="W4" s="85"/>
      <c r="X4" s="85"/>
      <c r="Y4" s="85"/>
      <c r="Z4" s="82" t="s">
        <v>20</v>
      </c>
      <c r="AA4" s="83" t="s">
        <v>21</v>
      </c>
      <c r="AB4" s="83" t="s">
        <v>14</v>
      </c>
      <c r="AC4" s="83"/>
      <c r="AD4" s="84"/>
      <c r="AE4" s="124">
        <v>3</v>
      </c>
      <c r="AF4" s="128">
        <v>123.45699999999999</v>
      </c>
      <c r="AG4" s="85"/>
      <c r="AH4" s="85"/>
    </row>
    <row r="5" spans="1:37">
      <c r="A5" s="89" t="s">
        <v>115</v>
      </c>
      <c r="B5" s="85"/>
      <c r="C5" s="85"/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8"/>
      <c r="R5" s="88"/>
      <c r="S5" s="88"/>
      <c r="T5" s="85"/>
      <c r="U5" s="85"/>
      <c r="V5" s="85"/>
      <c r="W5" s="85"/>
      <c r="X5" s="85"/>
      <c r="Y5" s="85"/>
      <c r="Z5" s="82" t="s">
        <v>22</v>
      </c>
      <c r="AA5" s="83" t="s">
        <v>17</v>
      </c>
      <c r="AB5" s="83" t="s">
        <v>14</v>
      </c>
      <c r="AC5" s="83" t="s">
        <v>18</v>
      </c>
      <c r="AD5" s="84" t="s">
        <v>19</v>
      </c>
      <c r="AE5" s="124">
        <v>4</v>
      </c>
      <c r="AF5" s="129">
        <v>123.4567</v>
      </c>
      <c r="AG5" s="85"/>
      <c r="AH5" s="85"/>
    </row>
    <row r="6" spans="1:37">
      <c r="A6" s="89" t="s">
        <v>116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8"/>
      <c r="R6" s="88"/>
      <c r="S6" s="88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124" t="s">
        <v>23</v>
      </c>
      <c r="AF6" s="127">
        <v>123.46</v>
      </c>
      <c r="AG6" s="85"/>
      <c r="AH6" s="85"/>
    </row>
    <row r="7" spans="1:37">
      <c r="A7" s="89"/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8"/>
      <c r="R7" s="88"/>
      <c r="S7" s="88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</row>
    <row r="8" spans="1:37" ht="13.8">
      <c r="A8" s="85" t="s">
        <v>117</v>
      </c>
      <c r="B8" s="105"/>
      <c r="C8" s="106"/>
      <c r="D8" s="90" t="str">
        <f>CONCATENATE(AA2," ",AB2," ",AC2," ",AD2)</f>
        <v xml:space="preserve">Prehľad rozpočtových nákladov v EUR  </v>
      </c>
      <c r="E8" s="88"/>
      <c r="F8" s="85"/>
      <c r="G8" s="86"/>
      <c r="H8" s="86"/>
      <c r="I8" s="86"/>
      <c r="J8" s="86"/>
      <c r="K8" s="87"/>
      <c r="L8" s="87"/>
      <c r="M8" s="88"/>
      <c r="N8" s="88"/>
      <c r="O8" s="85"/>
      <c r="P8" s="85"/>
      <c r="Q8" s="88"/>
      <c r="R8" s="88"/>
      <c r="S8" s="88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</row>
    <row r="9" spans="1:37">
      <c r="A9" s="91" t="s">
        <v>24</v>
      </c>
      <c r="B9" s="91" t="s">
        <v>25</v>
      </c>
      <c r="C9" s="91" t="s">
        <v>26</v>
      </c>
      <c r="D9" s="91" t="s">
        <v>27</v>
      </c>
      <c r="E9" s="91" t="s">
        <v>28</v>
      </c>
      <c r="F9" s="91" t="s">
        <v>29</v>
      </c>
      <c r="G9" s="91" t="s">
        <v>30</v>
      </c>
      <c r="H9" s="91" t="s">
        <v>31</v>
      </c>
      <c r="I9" s="91" t="s">
        <v>32</v>
      </c>
      <c r="J9" s="91" t="s">
        <v>33</v>
      </c>
      <c r="K9" s="108" t="s">
        <v>34</v>
      </c>
      <c r="L9" s="109"/>
      <c r="M9" s="110" t="s">
        <v>35</v>
      </c>
      <c r="N9" s="109"/>
      <c r="O9" s="91" t="s">
        <v>3</v>
      </c>
      <c r="P9" s="111" t="s">
        <v>36</v>
      </c>
      <c r="Q9" s="114" t="s">
        <v>28</v>
      </c>
      <c r="R9" s="114" t="s">
        <v>28</v>
      </c>
      <c r="S9" s="111" t="s">
        <v>28</v>
      </c>
      <c r="T9" s="115" t="s">
        <v>37</v>
      </c>
      <c r="U9" s="116" t="s">
        <v>38</v>
      </c>
      <c r="V9" s="117" t="s">
        <v>39</v>
      </c>
      <c r="W9" s="91" t="s">
        <v>40</v>
      </c>
      <c r="X9" s="91" t="s">
        <v>41</v>
      </c>
      <c r="Y9" s="91" t="s">
        <v>42</v>
      </c>
      <c r="Z9" s="130" t="s">
        <v>43</v>
      </c>
      <c r="AA9" s="130" t="s">
        <v>44</v>
      </c>
      <c r="AB9" s="91" t="s">
        <v>39</v>
      </c>
      <c r="AC9" s="91" t="s">
        <v>45</v>
      </c>
      <c r="AD9" s="91" t="s">
        <v>46</v>
      </c>
      <c r="AE9" s="131" t="s">
        <v>47</v>
      </c>
      <c r="AF9" s="131" t="s">
        <v>48</v>
      </c>
      <c r="AG9" s="131" t="s">
        <v>28</v>
      </c>
      <c r="AH9" s="131" t="s">
        <v>49</v>
      </c>
      <c r="AJ9" s="85" t="s">
        <v>133</v>
      </c>
      <c r="AK9" s="85" t="s">
        <v>135</v>
      </c>
    </row>
    <row r="10" spans="1:37">
      <c r="A10" s="93" t="s">
        <v>50</v>
      </c>
      <c r="B10" s="93" t="s">
        <v>51</v>
      </c>
      <c r="C10" s="107"/>
      <c r="D10" s="93" t="s">
        <v>52</v>
      </c>
      <c r="E10" s="93" t="s">
        <v>53</v>
      </c>
      <c r="F10" s="93" t="s">
        <v>54</v>
      </c>
      <c r="G10" s="93" t="s">
        <v>55</v>
      </c>
      <c r="H10" s="93" t="s">
        <v>56</v>
      </c>
      <c r="I10" s="93" t="s">
        <v>57</v>
      </c>
      <c r="J10" s="93"/>
      <c r="K10" s="93" t="s">
        <v>30</v>
      </c>
      <c r="L10" s="93" t="s">
        <v>33</v>
      </c>
      <c r="M10" s="112" t="s">
        <v>30</v>
      </c>
      <c r="N10" s="93" t="s">
        <v>33</v>
      </c>
      <c r="O10" s="93" t="s">
        <v>58</v>
      </c>
      <c r="P10" s="113"/>
      <c r="Q10" s="118" t="s">
        <v>59</v>
      </c>
      <c r="R10" s="118" t="s">
        <v>60</v>
      </c>
      <c r="S10" s="113" t="s">
        <v>61</v>
      </c>
      <c r="T10" s="119" t="s">
        <v>62</v>
      </c>
      <c r="U10" s="120" t="s">
        <v>63</v>
      </c>
      <c r="V10" s="121" t="s">
        <v>64</v>
      </c>
      <c r="W10" s="122"/>
      <c r="X10" s="123"/>
      <c r="Y10" s="123"/>
      <c r="Z10" s="132" t="s">
        <v>65</v>
      </c>
      <c r="AA10" s="132" t="s">
        <v>50</v>
      </c>
      <c r="AB10" s="93" t="s">
        <v>66</v>
      </c>
      <c r="AC10" s="123"/>
      <c r="AD10" s="123"/>
      <c r="AE10" s="133"/>
      <c r="AF10" s="133"/>
      <c r="AG10" s="133"/>
      <c r="AH10" s="133"/>
      <c r="AJ10" s="85" t="s">
        <v>134</v>
      </c>
      <c r="AK10" s="85" t="s">
        <v>136</v>
      </c>
    </row>
    <row r="12" spans="1:37">
      <c r="C12" s="144" t="s">
        <v>137</v>
      </c>
      <c r="D12" s="143" t="s">
        <v>137</v>
      </c>
    </row>
    <row r="13" spans="1:37" ht="20.399999999999999">
      <c r="A13" s="94">
        <v>1</v>
      </c>
      <c r="B13" s="95" t="s">
        <v>138</v>
      </c>
      <c r="C13" s="96" t="s">
        <v>139</v>
      </c>
      <c r="D13" s="97" t="s">
        <v>140</v>
      </c>
      <c r="E13" s="98">
        <v>165</v>
      </c>
      <c r="F13" s="99" t="s">
        <v>141</v>
      </c>
      <c r="H13" s="100">
        <v>1341.45</v>
      </c>
      <c r="J13" s="100">
        <f>ROUND(E13*G13,2)</f>
        <v>0</v>
      </c>
      <c r="K13" s="101">
        <v>20</v>
      </c>
      <c r="L13" s="101">
        <v>3300</v>
      </c>
      <c r="O13" s="99">
        <v>20</v>
      </c>
      <c r="P13" s="99" t="s">
        <v>142</v>
      </c>
      <c r="V13" s="102" t="s">
        <v>143</v>
      </c>
      <c r="X13" s="96" t="s">
        <v>144</v>
      </c>
      <c r="Y13" s="96" t="s">
        <v>139</v>
      </c>
      <c r="Z13" s="99" t="s">
        <v>145</v>
      </c>
      <c r="AB13" s="99">
        <v>1</v>
      </c>
      <c r="AJ13" s="85" t="s">
        <v>146</v>
      </c>
      <c r="AK13" s="85" t="s">
        <v>147</v>
      </c>
    </row>
    <row r="14" spans="1:37">
      <c r="A14" s="94">
        <v>2</v>
      </c>
      <c r="B14" s="95" t="s">
        <v>148</v>
      </c>
      <c r="C14" s="96" t="s">
        <v>149</v>
      </c>
      <c r="D14" s="97" t="s">
        <v>150</v>
      </c>
      <c r="E14" s="98">
        <v>23</v>
      </c>
      <c r="F14" s="99" t="s">
        <v>151</v>
      </c>
      <c r="I14" s="100">
        <v>175.95</v>
      </c>
      <c r="J14" s="100">
        <f t="shared" ref="J14:J77" si="0">ROUND(E14*G14,2)</f>
        <v>0</v>
      </c>
      <c r="K14" s="101">
        <v>20</v>
      </c>
      <c r="L14" s="101">
        <v>460</v>
      </c>
      <c r="O14" s="99">
        <v>20</v>
      </c>
      <c r="P14" s="99" t="s">
        <v>152</v>
      </c>
      <c r="V14" s="102" t="s">
        <v>97</v>
      </c>
      <c r="X14" s="96" t="s">
        <v>149</v>
      </c>
      <c r="Y14" s="96" t="s">
        <v>149</v>
      </c>
      <c r="Z14" s="99" t="s">
        <v>145</v>
      </c>
      <c r="AA14" s="99" t="s">
        <v>153</v>
      </c>
      <c r="AB14" s="99">
        <v>2</v>
      </c>
      <c r="AJ14" s="85" t="s">
        <v>154</v>
      </c>
      <c r="AK14" s="85" t="s">
        <v>147</v>
      </c>
    </row>
    <row r="15" spans="1:37">
      <c r="A15" s="94">
        <v>3</v>
      </c>
      <c r="B15" s="95" t="s">
        <v>138</v>
      </c>
      <c r="C15" s="96" t="s">
        <v>155</v>
      </c>
      <c r="D15" s="97" t="s">
        <v>156</v>
      </c>
      <c r="E15" s="98">
        <v>90</v>
      </c>
      <c r="F15" s="99" t="s">
        <v>141</v>
      </c>
      <c r="H15" s="100">
        <v>111.6</v>
      </c>
      <c r="J15" s="100">
        <f t="shared" si="0"/>
        <v>0</v>
      </c>
      <c r="K15" s="101">
        <v>20</v>
      </c>
      <c r="L15" s="101">
        <v>1800</v>
      </c>
      <c r="O15" s="99">
        <v>20</v>
      </c>
      <c r="P15" s="99" t="s">
        <v>157</v>
      </c>
      <c r="V15" s="102" t="s">
        <v>143</v>
      </c>
      <c r="X15" s="96" t="s">
        <v>158</v>
      </c>
      <c r="Y15" s="96" t="s">
        <v>155</v>
      </c>
      <c r="Z15" s="99" t="s">
        <v>145</v>
      </c>
      <c r="AB15" s="99">
        <v>1</v>
      </c>
      <c r="AJ15" s="85" t="s">
        <v>146</v>
      </c>
      <c r="AK15" s="85" t="s">
        <v>147</v>
      </c>
    </row>
    <row r="16" spans="1:37">
      <c r="A16" s="94">
        <v>4</v>
      </c>
      <c r="B16" s="95" t="s">
        <v>148</v>
      </c>
      <c r="C16" s="96" t="s">
        <v>159</v>
      </c>
      <c r="D16" s="97" t="s">
        <v>160</v>
      </c>
      <c r="E16" s="98">
        <v>56</v>
      </c>
      <c r="F16" s="99" t="s">
        <v>151</v>
      </c>
      <c r="I16" s="100">
        <v>166.88</v>
      </c>
      <c r="J16" s="100">
        <f t="shared" si="0"/>
        <v>0</v>
      </c>
      <c r="K16" s="101">
        <v>20</v>
      </c>
      <c r="L16" s="101">
        <v>1120</v>
      </c>
      <c r="O16" s="99">
        <v>20</v>
      </c>
      <c r="P16" s="99" t="s">
        <v>161</v>
      </c>
      <c r="V16" s="102" t="s">
        <v>97</v>
      </c>
      <c r="X16" s="96" t="s">
        <v>159</v>
      </c>
      <c r="Y16" s="96" t="s">
        <v>159</v>
      </c>
      <c r="Z16" s="99" t="s">
        <v>145</v>
      </c>
      <c r="AA16" s="99" t="s">
        <v>153</v>
      </c>
      <c r="AB16" s="99">
        <v>8</v>
      </c>
      <c r="AJ16" s="85" t="s">
        <v>154</v>
      </c>
      <c r="AK16" s="85" t="s">
        <v>147</v>
      </c>
    </row>
    <row r="17" spans="1:37">
      <c r="A17" s="94">
        <v>5</v>
      </c>
      <c r="B17" s="95" t="s">
        <v>138</v>
      </c>
      <c r="C17" s="96" t="s">
        <v>162</v>
      </c>
      <c r="D17" s="97" t="s">
        <v>163</v>
      </c>
      <c r="E17" s="98">
        <v>10</v>
      </c>
      <c r="F17" s="99" t="s">
        <v>164</v>
      </c>
      <c r="H17" s="100">
        <v>32</v>
      </c>
      <c r="J17" s="100">
        <f t="shared" si="0"/>
        <v>0</v>
      </c>
      <c r="K17" s="101">
        <v>20</v>
      </c>
      <c r="L17" s="101">
        <v>200</v>
      </c>
      <c r="O17" s="99">
        <v>20</v>
      </c>
      <c r="P17" s="99" t="s">
        <v>165</v>
      </c>
      <c r="V17" s="102" t="s">
        <v>143</v>
      </c>
      <c r="X17" s="96" t="s">
        <v>166</v>
      </c>
      <c r="Y17" s="96" t="s">
        <v>162</v>
      </c>
      <c r="Z17" s="99" t="s">
        <v>145</v>
      </c>
      <c r="AB17" s="99">
        <v>1</v>
      </c>
      <c r="AJ17" s="85" t="s">
        <v>146</v>
      </c>
      <c r="AK17" s="85" t="s">
        <v>147</v>
      </c>
    </row>
    <row r="18" spans="1:37">
      <c r="A18" s="94">
        <v>6</v>
      </c>
      <c r="B18" s="95" t="s">
        <v>148</v>
      </c>
      <c r="C18" s="96" t="s">
        <v>167</v>
      </c>
      <c r="D18" s="97" t="s">
        <v>168</v>
      </c>
      <c r="E18" s="98">
        <v>10</v>
      </c>
      <c r="F18" s="99" t="s">
        <v>164</v>
      </c>
      <c r="I18" s="100">
        <v>6.3</v>
      </c>
      <c r="J18" s="100">
        <f t="shared" si="0"/>
        <v>0</v>
      </c>
      <c r="K18" s="101">
        <v>20</v>
      </c>
      <c r="L18" s="101">
        <v>200</v>
      </c>
      <c r="O18" s="99">
        <v>20</v>
      </c>
      <c r="P18" s="99" t="s">
        <v>169</v>
      </c>
      <c r="V18" s="102" t="s">
        <v>97</v>
      </c>
      <c r="X18" s="96" t="s">
        <v>167</v>
      </c>
      <c r="Y18" s="96" t="s">
        <v>167</v>
      </c>
      <c r="Z18" s="99" t="s">
        <v>145</v>
      </c>
      <c r="AA18" s="99" t="s">
        <v>153</v>
      </c>
      <c r="AB18" s="99">
        <v>8</v>
      </c>
      <c r="AJ18" s="85" t="s">
        <v>154</v>
      </c>
      <c r="AK18" s="85" t="s">
        <v>147</v>
      </c>
    </row>
    <row r="19" spans="1:37">
      <c r="A19" s="94">
        <v>7</v>
      </c>
      <c r="B19" s="95" t="s">
        <v>148</v>
      </c>
      <c r="C19" s="96" t="s">
        <v>170</v>
      </c>
      <c r="D19" s="97" t="s">
        <v>171</v>
      </c>
      <c r="E19" s="98">
        <v>81</v>
      </c>
      <c r="F19" s="99" t="s">
        <v>164</v>
      </c>
      <c r="I19" s="100">
        <v>136.08000000000001</v>
      </c>
      <c r="J19" s="100">
        <f t="shared" si="0"/>
        <v>0</v>
      </c>
      <c r="K19" s="101">
        <v>20</v>
      </c>
      <c r="L19" s="101">
        <v>1620</v>
      </c>
      <c r="O19" s="99">
        <v>20</v>
      </c>
      <c r="P19" s="99" t="s">
        <v>172</v>
      </c>
      <c r="V19" s="102" t="s">
        <v>97</v>
      </c>
      <c r="X19" s="96" t="s">
        <v>170</v>
      </c>
      <c r="Y19" s="96" t="s">
        <v>170</v>
      </c>
      <c r="Z19" s="99" t="s">
        <v>145</v>
      </c>
      <c r="AA19" s="99" t="s">
        <v>153</v>
      </c>
      <c r="AB19" s="99">
        <v>2</v>
      </c>
      <c r="AJ19" s="85" t="s">
        <v>154</v>
      </c>
      <c r="AK19" s="85" t="s">
        <v>147</v>
      </c>
    </row>
    <row r="20" spans="1:37">
      <c r="A20" s="94">
        <v>8</v>
      </c>
      <c r="B20" s="95" t="s">
        <v>148</v>
      </c>
      <c r="C20" s="96" t="s">
        <v>173</v>
      </c>
      <c r="D20" s="97" t="s">
        <v>174</v>
      </c>
      <c r="E20" s="98">
        <v>81</v>
      </c>
      <c r="F20" s="99" t="s">
        <v>164</v>
      </c>
      <c r="I20" s="100">
        <v>92.34</v>
      </c>
      <c r="J20" s="100">
        <f t="shared" si="0"/>
        <v>0</v>
      </c>
      <c r="K20" s="101">
        <v>20</v>
      </c>
      <c r="L20" s="101">
        <v>1620</v>
      </c>
      <c r="O20" s="99">
        <v>20</v>
      </c>
      <c r="P20" s="99" t="s">
        <v>175</v>
      </c>
      <c r="V20" s="102" t="s">
        <v>97</v>
      </c>
      <c r="X20" s="96" t="s">
        <v>173</v>
      </c>
      <c r="Y20" s="96" t="s">
        <v>173</v>
      </c>
      <c r="Z20" s="99" t="s">
        <v>145</v>
      </c>
      <c r="AA20" s="99" t="s">
        <v>153</v>
      </c>
      <c r="AB20" s="99">
        <v>2</v>
      </c>
      <c r="AJ20" s="85" t="s">
        <v>154</v>
      </c>
      <c r="AK20" s="85" t="s">
        <v>147</v>
      </c>
    </row>
    <row r="21" spans="1:37">
      <c r="A21" s="94">
        <v>9</v>
      </c>
      <c r="B21" s="95" t="s">
        <v>138</v>
      </c>
      <c r="C21" s="96" t="s">
        <v>176</v>
      </c>
      <c r="D21" s="97" t="s">
        <v>177</v>
      </c>
      <c r="E21" s="98">
        <v>52</v>
      </c>
      <c r="F21" s="99" t="s">
        <v>164</v>
      </c>
      <c r="H21" s="100">
        <v>215.28</v>
      </c>
      <c r="J21" s="100">
        <f t="shared" si="0"/>
        <v>0</v>
      </c>
      <c r="K21" s="101">
        <v>20</v>
      </c>
      <c r="L21" s="101">
        <v>1040</v>
      </c>
      <c r="O21" s="99">
        <v>20</v>
      </c>
      <c r="P21" s="99" t="s">
        <v>178</v>
      </c>
      <c r="V21" s="102" t="s">
        <v>143</v>
      </c>
      <c r="X21" s="96" t="s">
        <v>179</v>
      </c>
      <c r="Y21" s="96" t="s">
        <v>176</v>
      </c>
      <c r="Z21" s="99" t="s">
        <v>145</v>
      </c>
      <c r="AB21" s="99">
        <v>1</v>
      </c>
      <c r="AJ21" s="85" t="s">
        <v>146</v>
      </c>
      <c r="AK21" s="85" t="s">
        <v>147</v>
      </c>
    </row>
    <row r="22" spans="1:37">
      <c r="A22" s="94">
        <v>10</v>
      </c>
      <c r="B22" s="95" t="s">
        <v>138</v>
      </c>
      <c r="C22" s="96" t="s">
        <v>180</v>
      </c>
      <c r="D22" s="97" t="s">
        <v>181</v>
      </c>
      <c r="E22" s="98">
        <v>20</v>
      </c>
      <c r="F22" s="99" t="s">
        <v>164</v>
      </c>
      <c r="H22" s="100">
        <v>115</v>
      </c>
      <c r="J22" s="100">
        <f t="shared" si="0"/>
        <v>0</v>
      </c>
      <c r="K22" s="101">
        <v>20</v>
      </c>
      <c r="L22" s="101">
        <v>400</v>
      </c>
      <c r="O22" s="99">
        <v>20</v>
      </c>
      <c r="P22" s="99" t="s">
        <v>182</v>
      </c>
      <c r="V22" s="102" t="s">
        <v>143</v>
      </c>
      <c r="X22" s="96" t="s">
        <v>183</v>
      </c>
      <c r="Y22" s="96" t="s">
        <v>180</v>
      </c>
      <c r="Z22" s="99" t="s">
        <v>145</v>
      </c>
      <c r="AB22" s="99">
        <v>1</v>
      </c>
      <c r="AJ22" s="85" t="s">
        <v>146</v>
      </c>
      <c r="AK22" s="85" t="s">
        <v>147</v>
      </c>
    </row>
    <row r="23" spans="1:37">
      <c r="A23" s="94">
        <v>11</v>
      </c>
      <c r="B23" s="95" t="s">
        <v>148</v>
      </c>
      <c r="C23" s="96" t="s">
        <v>184</v>
      </c>
      <c r="D23" s="97" t="s">
        <v>185</v>
      </c>
      <c r="E23" s="98">
        <v>6</v>
      </c>
      <c r="F23" s="99" t="s">
        <v>164</v>
      </c>
      <c r="I23" s="100">
        <v>8.6999999999999993</v>
      </c>
      <c r="J23" s="100">
        <f t="shared" si="0"/>
        <v>0</v>
      </c>
      <c r="K23" s="101">
        <v>20</v>
      </c>
      <c r="L23" s="101">
        <v>120</v>
      </c>
      <c r="O23" s="99">
        <v>20</v>
      </c>
      <c r="P23" s="99" t="s">
        <v>186</v>
      </c>
      <c r="V23" s="102" t="s">
        <v>97</v>
      </c>
      <c r="X23" s="96" t="s">
        <v>184</v>
      </c>
      <c r="Y23" s="96" t="s">
        <v>184</v>
      </c>
      <c r="Z23" s="99" t="s">
        <v>145</v>
      </c>
      <c r="AA23" s="99" t="s">
        <v>153</v>
      </c>
      <c r="AB23" s="99">
        <v>8</v>
      </c>
      <c r="AJ23" s="85" t="s">
        <v>154</v>
      </c>
      <c r="AK23" s="85" t="s">
        <v>147</v>
      </c>
    </row>
    <row r="24" spans="1:37">
      <c r="A24" s="94">
        <v>12</v>
      </c>
      <c r="B24" s="95" t="s">
        <v>148</v>
      </c>
      <c r="C24" s="96" t="s">
        <v>187</v>
      </c>
      <c r="D24" s="97" t="s">
        <v>188</v>
      </c>
      <c r="E24" s="98">
        <v>42</v>
      </c>
      <c r="F24" s="99" t="s">
        <v>164</v>
      </c>
      <c r="I24" s="100">
        <v>24.36</v>
      </c>
      <c r="J24" s="100">
        <f t="shared" si="0"/>
        <v>0</v>
      </c>
      <c r="K24" s="101">
        <v>20</v>
      </c>
      <c r="L24" s="101">
        <v>840</v>
      </c>
      <c r="O24" s="99">
        <v>20</v>
      </c>
      <c r="P24" s="99" t="s">
        <v>189</v>
      </c>
      <c r="V24" s="102" t="s">
        <v>97</v>
      </c>
      <c r="X24" s="96" t="s">
        <v>187</v>
      </c>
      <c r="Y24" s="96" t="s">
        <v>187</v>
      </c>
      <c r="Z24" s="99" t="s">
        <v>145</v>
      </c>
      <c r="AA24" s="99" t="s">
        <v>153</v>
      </c>
      <c r="AB24" s="99">
        <v>8</v>
      </c>
      <c r="AJ24" s="85" t="s">
        <v>154</v>
      </c>
      <c r="AK24" s="85" t="s">
        <v>147</v>
      </c>
    </row>
    <row r="25" spans="1:37">
      <c r="A25" s="94">
        <v>13</v>
      </c>
      <c r="B25" s="95" t="s">
        <v>148</v>
      </c>
      <c r="C25" s="96" t="s">
        <v>190</v>
      </c>
      <c r="D25" s="97" t="s">
        <v>191</v>
      </c>
      <c r="E25" s="98">
        <v>10</v>
      </c>
      <c r="F25" s="99" t="s">
        <v>164</v>
      </c>
      <c r="I25" s="100">
        <v>7</v>
      </c>
      <c r="J25" s="100">
        <f t="shared" si="0"/>
        <v>0</v>
      </c>
      <c r="K25" s="101">
        <v>20</v>
      </c>
      <c r="L25" s="101">
        <v>200</v>
      </c>
      <c r="O25" s="99">
        <v>20</v>
      </c>
      <c r="P25" s="99" t="s">
        <v>192</v>
      </c>
      <c r="V25" s="102" t="s">
        <v>97</v>
      </c>
      <c r="X25" s="96" t="s">
        <v>190</v>
      </c>
      <c r="Y25" s="96" t="s">
        <v>190</v>
      </c>
      <c r="Z25" s="99" t="s">
        <v>145</v>
      </c>
      <c r="AA25" s="99" t="s">
        <v>153</v>
      </c>
      <c r="AB25" s="99">
        <v>2</v>
      </c>
      <c r="AJ25" s="85" t="s">
        <v>154</v>
      </c>
      <c r="AK25" s="85" t="s">
        <v>147</v>
      </c>
    </row>
    <row r="26" spans="1:37">
      <c r="A26" s="94">
        <v>14</v>
      </c>
      <c r="B26" s="95" t="s">
        <v>148</v>
      </c>
      <c r="C26" s="96" t="s">
        <v>193</v>
      </c>
      <c r="D26" s="97" t="s">
        <v>194</v>
      </c>
      <c r="E26" s="98">
        <v>12</v>
      </c>
      <c r="F26" s="99" t="s">
        <v>164</v>
      </c>
      <c r="I26" s="100">
        <v>18.72</v>
      </c>
      <c r="J26" s="100">
        <f t="shared" si="0"/>
        <v>0</v>
      </c>
      <c r="K26" s="101">
        <v>20</v>
      </c>
      <c r="L26" s="101">
        <v>240</v>
      </c>
      <c r="O26" s="99">
        <v>20</v>
      </c>
      <c r="P26" s="99" t="s">
        <v>195</v>
      </c>
      <c r="V26" s="102" t="s">
        <v>97</v>
      </c>
      <c r="X26" s="96" t="s">
        <v>193</v>
      </c>
      <c r="Y26" s="96" t="s">
        <v>193</v>
      </c>
      <c r="Z26" s="99" t="s">
        <v>145</v>
      </c>
      <c r="AA26" s="99" t="s">
        <v>153</v>
      </c>
      <c r="AB26" s="99">
        <v>8</v>
      </c>
      <c r="AJ26" s="85" t="s">
        <v>154</v>
      </c>
      <c r="AK26" s="85" t="s">
        <v>147</v>
      </c>
    </row>
    <row r="27" spans="1:37" ht="20.399999999999999">
      <c r="A27" s="94">
        <v>15</v>
      </c>
      <c r="B27" s="95" t="s">
        <v>148</v>
      </c>
      <c r="C27" s="96" t="s">
        <v>196</v>
      </c>
      <c r="D27" s="97" t="s">
        <v>197</v>
      </c>
      <c r="E27" s="98">
        <v>10</v>
      </c>
      <c r="F27" s="99" t="s">
        <v>164</v>
      </c>
      <c r="I27" s="100">
        <v>6.5</v>
      </c>
      <c r="J27" s="100">
        <f t="shared" si="0"/>
        <v>0</v>
      </c>
      <c r="K27" s="101">
        <v>20</v>
      </c>
      <c r="L27" s="101">
        <v>200</v>
      </c>
      <c r="O27" s="99">
        <v>20</v>
      </c>
      <c r="P27" s="99" t="s">
        <v>198</v>
      </c>
      <c r="V27" s="102" t="s">
        <v>97</v>
      </c>
      <c r="X27" s="96" t="s">
        <v>196</v>
      </c>
      <c r="Y27" s="96" t="s">
        <v>196</v>
      </c>
      <c r="Z27" s="99" t="s">
        <v>145</v>
      </c>
      <c r="AA27" s="99" t="s">
        <v>153</v>
      </c>
      <c r="AB27" s="99">
        <v>8</v>
      </c>
      <c r="AJ27" s="85" t="s">
        <v>154</v>
      </c>
      <c r="AK27" s="85" t="s">
        <v>147</v>
      </c>
    </row>
    <row r="28" spans="1:37">
      <c r="A28" s="94">
        <v>16</v>
      </c>
      <c r="B28" s="95" t="s">
        <v>148</v>
      </c>
      <c r="C28" s="96" t="s">
        <v>199</v>
      </c>
      <c r="D28" s="97" t="s">
        <v>200</v>
      </c>
      <c r="E28" s="98">
        <v>4</v>
      </c>
      <c r="F28" s="99" t="s">
        <v>164</v>
      </c>
      <c r="I28" s="100">
        <v>4.12</v>
      </c>
      <c r="J28" s="100">
        <f t="shared" si="0"/>
        <v>0</v>
      </c>
      <c r="K28" s="101">
        <v>20</v>
      </c>
      <c r="L28" s="101">
        <v>80</v>
      </c>
      <c r="O28" s="99">
        <v>20</v>
      </c>
      <c r="P28" s="99" t="s">
        <v>201</v>
      </c>
      <c r="V28" s="102" t="s">
        <v>97</v>
      </c>
      <c r="X28" s="96" t="s">
        <v>199</v>
      </c>
      <c r="Y28" s="96" t="s">
        <v>199</v>
      </c>
      <c r="Z28" s="99" t="s">
        <v>145</v>
      </c>
      <c r="AA28" s="99" t="s">
        <v>153</v>
      </c>
      <c r="AB28" s="99">
        <v>2</v>
      </c>
      <c r="AJ28" s="85" t="s">
        <v>154</v>
      </c>
      <c r="AK28" s="85" t="s">
        <v>147</v>
      </c>
    </row>
    <row r="29" spans="1:37">
      <c r="A29" s="94">
        <v>17</v>
      </c>
      <c r="B29" s="95" t="s">
        <v>148</v>
      </c>
      <c r="C29" s="96" t="s">
        <v>202</v>
      </c>
      <c r="D29" s="97" t="s">
        <v>203</v>
      </c>
      <c r="E29" s="98">
        <v>6</v>
      </c>
      <c r="F29" s="99" t="s">
        <v>164</v>
      </c>
      <c r="I29" s="100">
        <v>4.4400000000000004</v>
      </c>
      <c r="J29" s="100">
        <f t="shared" si="0"/>
        <v>0</v>
      </c>
      <c r="K29" s="101">
        <v>20</v>
      </c>
      <c r="L29" s="101">
        <v>120</v>
      </c>
      <c r="O29" s="99">
        <v>20</v>
      </c>
      <c r="P29" s="99" t="s">
        <v>204</v>
      </c>
      <c r="V29" s="102" t="s">
        <v>97</v>
      </c>
      <c r="X29" s="96" t="s">
        <v>202</v>
      </c>
      <c r="Y29" s="96" t="s">
        <v>202</v>
      </c>
      <c r="Z29" s="99" t="s">
        <v>145</v>
      </c>
      <c r="AA29" s="99" t="s">
        <v>153</v>
      </c>
      <c r="AB29" s="99">
        <v>2</v>
      </c>
      <c r="AJ29" s="85" t="s">
        <v>154</v>
      </c>
      <c r="AK29" s="85" t="s">
        <v>147</v>
      </c>
    </row>
    <row r="30" spans="1:37">
      <c r="A30" s="94">
        <v>18</v>
      </c>
      <c r="B30" s="95" t="s">
        <v>138</v>
      </c>
      <c r="C30" s="96" t="s">
        <v>205</v>
      </c>
      <c r="D30" s="97" t="s">
        <v>206</v>
      </c>
      <c r="E30" s="98">
        <v>12</v>
      </c>
      <c r="F30" s="99" t="s">
        <v>164</v>
      </c>
      <c r="H30" s="100">
        <v>285.72000000000003</v>
      </c>
      <c r="J30" s="100">
        <f t="shared" si="0"/>
        <v>0</v>
      </c>
      <c r="K30" s="101">
        <v>20</v>
      </c>
      <c r="L30" s="101">
        <v>240</v>
      </c>
      <c r="O30" s="99">
        <v>20</v>
      </c>
      <c r="P30" s="99" t="s">
        <v>207</v>
      </c>
      <c r="V30" s="102" t="s">
        <v>143</v>
      </c>
      <c r="X30" s="96" t="s">
        <v>208</v>
      </c>
      <c r="Y30" s="96" t="s">
        <v>205</v>
      </c>
      <c r="Z30" s="99" t="s">
        <v>145</v>
      </c>
      <c r="AB30" s="99">
        <v>1</v>
      </c>
      <c r="AJ30" s="85" t="s">
        <v>146</v>
      </c>
      <c r="AK30" s="85" t="s">
        <v>147</v>
      </c>
    </row>
    <row r="31" spans="1:37">
      <c r="A31" s="94">
        <v>19</v>
      </c>
      <c r="B31" s="95" t="s">
        <v>148</v>
      </c>
      <c r="C31" s="96" t="s">
        <v>209</v>
      </c>
      <c r="D31" s="97" t="s">
        <v>210</v>
      </c>
      <c r="E31" s="98">
        <v>12</v>
      </c>
      <c r="F31" s="99" t="s">
        <v>164</v>
      </c>
      <c r="I31" s="100">
        <v>204</v>
      </c>
      <c r="J31" s="100">
        <f t="shared" si="0"/>
        <v>0</v>
      </c>
      <c r="K31" s="101">
        <v>20</v>
      </c>
      <c r="L31" s="101">
        <v>240</v>
      </c>
      <c r="O31" s="99">
        <v>20</v>
      </c>
      <c r="P31" s="99" t="s">
        <v>211</v>
      </c>
      <c r="V31" s="102" t="s">
        <v>97</v>
      </c>
      <c r="X31" s="96" t="s">
        <v>209</v>
      </c>
      <c r="Y31" s="96" t="s">
        <v>209</v>
      </c>
      <c r="Z31" s="99" t="s">
        <v>145</v>
      </c>
      <c r="AA31" s="99" t="s">
        <v>153</v>
      </c>
      <c r="AB31" s="99">
        <v>2</v>
      </c>
      <c r="AJ31" s="85" t="s">
        <v>154</v>
      </c>
      <c r="AK31" s="85" t="s">
        <v>147</v>
      </c>
    </row>
    <row r="32" spans="1:37">
      <c r="A32" s="94">
        <v>20</v>
      </c>
      <c r="B32" s="95" t="s">
        <v>138</v>
      </c>
      <c r="C32" s="96" t="s">
        <v>212</v>
      </c>
      <c r="D32" s="97" t="s">
        <v>213</v>
      </c>
      <c r="E32" s="98">
        <v>26</v>
      </c>
      <c r="F32" s="99" t="s">
        <v>164</v>
      </c>
      <c r="H32" s="100">
        <v>76.180000000000007</v>
      </c>
      <c r="J32" s="100">
        <f t="shared" si="0"/>
        <v>0</v>
      </c>
      <c r="K32" s="101">
        <v>20</v>
      </c>
      <c r="L32" s="101">
        <v>520</v>
      </c>
      <c r="O32" s="99">
        <v>20</v>
      </c>
      <c r="P32" s="99" t="s">
        <v>214</v>
      </c>
      <c r="V32" s="102" t="s">
        <v>143</v>
      </c>
      <c r="X32" s="96" t="s">
        <v>215</v>
      </c>
      <c r="Y32" s="96" t="s">
        <v>212</v>
      </c>
      <c r="Z32" s="99" t="s">
        <v>145</v>
      </c>
      <c r="AB32" s="99">
        <v>1</v>
      </c>
      <c r="AJ32" s="85" t="s">
        <v>146</v>
      </c>
      <c r="AK32" s="85" t="s">
        <v>147</v>
      </c>
    </row>
    <row r="33" spans="1:37">
      <c r="A33" s="94">
        <v>21</v>
      </c>
      <c r="B33" s="95" t="s">
        <v>148</v>
      </c>
      <c r="C33" s="96" t="s">
        <v>216</v>
      </c>
      <c r="D33" s="97" t="s">
        <v>217</v>
      </c>
      <c r="E33" s="98">
        <v>12</v>
      </c>
      <c r="F33" s="99" t="s">
        <v>164</v>
      </c>
      <c r="I33" s="100">
        <v>3.36</v>
      </c>
      <c r="J33" s="100">
        <f t="shared" si="0"/>
        <v>0</v>
      </c>
      <c r="K33" s="101">
        <v>20</v>
      </c>
      <c r="L33" s="101">
        <v>240</v>
      </c>
      <c r="O33" s="99">
        <v>20</v>
      </c>
      <c r="P33" s="99" t="s">
        <v>218</v>
      </c>
      <c r="V33" s="102" t="s">
        <v>97</v>
      </c>
      <c r="X33" s="96" t="s">
        <v>216</v>
      </c>
      <c r="Y33" s="96" t="s">
        <v>216</v>
      </c>
      <c r="Z33" s="99" t="s">
        <v>145</v>
      </c>
      <c r="AA33" s="99" t="s">
        <v>153</v>
      </c>
      <c r="AB33" s="99">
        <v>2</v>
      </c>
      <c r="AJ33" s="85" t="s">
        <v>154</v>
      </c>
      <c r="AK33" s="85" t="s">
        <v>147</v>
      </c>
    </row>
    <row r="34" spans="1:37">
      <c r="A34" s="94">
        <v>22</v>
      </c>
      <c r="B34" s="95" t="s">
        <v>138</v>
      </c>
      <c r="C34" s="96" t="s">
        <v>219</v>
      </c>
      <c r="D34" s="97" t="s">
        <v>220</v>
      </c>
      <c r="E34" s="98">
        <v>6</v>
      </c>
      <c r="F34" s="99" t="s">
        <v>164</v>
      </c>
      <c r="H34" s="100">
        <v>22.74</v>
      </c>
      <c r="J34" s="100">
        <f t="shared" si="0"/>
        <v>0</v>
      </c>
      <c r="K34" s="101">
        <v>20</v>
      </c>
      <c r="L34" s="101">
        <v>120</v>
      </c>
      <c r="O34" s="99">
        <v>20</v>
      </c>
      <c r="P34" s="99" t="s">
        <v>221</v>
      </c>
      <c r="V34" s="102" t="s">
        <v>143</v>
      </c>
      <c r="X34" s="96" t="s">
        <v>222</v>
      </c>
      <c r="Y34" s="96" t="s">
        <v>219</v>
      </c>
      <c r="Z34" s="99" t="s">
        <v>145</v>
      </c>
      <c r="AB34" s="99">
        <v>1</v>
      </c>
      <c r="AJ34" s="85" t="s">
        <v>146</v>
      </c>
      <c r="AK34" s="85" t="s">
        <v>147</v>
      </c>
    </row>
    <row r="35" spans="1:37">
      <c r="A35" s="94">
        <v>23</v>
      </c>
      <c r="B35" s="95" t="s">
        <v>148</v>
      </c>
      <c r="C35" s="96" t="s">
        <v>223</v>
      </c>
      <c r="D35" s="97" t="s">
        <v>224</v>
      </c>
      <c r="E35" s="98">
        <v>6</v>
      </c>
      <c r="F35" s="99" t="s">
        <v>164</v>
      </c>
      <c r="I35" s="100">
        <v>25.8</v>
      </c>
      <c r="J35" s="100">
        <f t="shared" si="0"/>
        <v>0</v>
      </c>
      <c r="K35" s="101">
        <v>20</v>
      </c>
      <c r="L35" s="101">
        <v>120</v>
      </c>
      <c r="O35" s="99">
        <v>20</v>
      </c>
      <c r="P35" s="99" t="s">
        <v>225</v>
      </c>
      <c r="V35" s="102" t="s">
        <v>97</v>
      </c>
      <c r="X35" s="96" t="s">
        <v>223</v>
      </c>
      <c r="Y35" s="96" t="s">
        <v>223</v>
      </c>
      <c r="Z35" s="99" t="s">
        <v>145</v>
      </c>
      <c r="AA35" s="99" t="s">
        <v>153</v>
      </c>
      <c r="AB35" s="99">
        <v>2</v>
      </c>
      <c r="AJ35" s="85" t="s">
        <v>154</v>
      </c>
      <c r="AK35" s="85" t="s">
        <v>147</v>
      </c>
    </row>
    <row r="36" spans="1:37">
      <c r="A36" s="94">
        <v>24</v>
      </c>
      <c r="B36" s="95" t="s">
        <v>138</v>
      </c>
      <c r="C36" s="96" t="s">
        <v>226</v>
      </c>
      <c r="D36" s="97" t="s">
        <v>227</v>
      </c>
      <c r="E36" s="98">
        <v>60</v>
      </c>
      <c r="F36" s="99" t="s">
        <v>141</v>
      </c>
      <c r="H36" s="100">
        <v>89.4</v>
      </c>
      <c r="J36" s="100">
        <f t="shared" si="0"/>
        <v>0</v>
      </c>
      <c r="K36" s="101">
        <v>20</v>
      </c>
      <c r="L36" s="101">
        <v>1200</v>
      </c>
      <c r="O36" s="99">
        <v>20</v>
      </c>
      <c r="P36" s="99" t="s">
        <v>228</v>
      </c>
      <c r="V36" s="102" t="s">
        <v>143</v>
      </c>
      <c r="X36" s="96" t="s">
        <v>229</v>
      </c>
      <c r="Y36" s="96" t="s">
        <v>226</v>
      </c>
      <c r="Z36" s="99" t="s">
        <v>145</v>
      </c>
      <c r="AB36" s="99">
        <v>1</v>
      </c>
      <c r="AJ36" s="85" t="s">
        <v>146</v>
      </c>
      <c r="AK36" s="85" t="s">
        <v>147</v>
      </c>
    </row>
    <row r="37" spans="1:37">
      <c r="A37" s="94">
        <v>25</v>
      </c>
      <c r="B37" s="95" t="s">
        <v>148</v>
      </c>
      <c r="C37" s="96" t="s">
        <v>230</v>
      </c>
      <c r="D37" s="97" t="s">
        <v>231</v>
      </c>
      <c r="E37" s="98">
        <v>60</v>
      </c>
      <c r="F37" s="99" t="s">
        <v>141</v>
      </c>
      <c r="I37" s="100">
        <v>48.6</v>
      </c>
      <c r="J37" s="100">
        <f t="shared" si="0"/>
        <v>0</v>
      </c>
      <c r="K37" s="101">
        <v>20</v>
      </c>
      <c r="L37" s="101">
        <v>1200</v>
      </c>
      <c r="O37" s="99">
        <v>20</v>
      </c>
      <c r="P37" s="99" t="s">
        <v>232</v>
      </c>
      <c r="V37" s="102" t="s">
        <v>97</v>
      </c>
      <c r="X37" s="96" t="s">
        <v>230</v>
      </c>
      <c r="Y37" s="96" t="s">
        <v>230</v>
      </c>
      <c r="Z37" s="99" t="s">
        <v>145</v>
      </c>
      <c r="AA37" s="99" t="s">
        <v>153</v>
      </c>
      <c r="AB37" s="99">
        <v>2</v>
      </c>
      <c r="AJ37" s="85" t="s">
        <v>154</v>
      </c>
      <c r="AK37" s="85" t="s">
        <v>147</v>
      </c>
    </row>
    <row r="38" spans="1:37">
      <c r="A38" s="94">
        <v>26</v>
      </c>
      <c r="B38" s="95" t="s">
        <v>148</v>
      </c>
      <c r="C38" s="96" t="s">
        <v>233</v>
      </c>
      <c r="D38" s="97" t="s">
        <v>234</v>
      </c>
      <c r="E38" s="98">
        <v>54</v>
      </c>
      <c r="F38" s="99" t="s">
        <v>141</v>
      </c>
      <c r="I38" s="100">
        <v>55.62</v>
      </c>
      <c r="J38" s="100">
        <f t="shared" si="0"/>
        <v>0</v>
      </c>
      <c r="K38" s="101">
        <v>20</v>
      </c>
      <c r="L38" s="101">
        <v>1080</v>
      </c>
      <c r="O38" s="99">
        <v>20</v>
      </c>
      <c r="P38" s="99" t="s">
        <v>235</v>
      </c>
      <c r="V38" s="102" t="s">
        <v>97</v>
      </c>
      <c r="X38" s="96" t="s">
        <v>233</v>
      </c>
      <c r="Y38" s="96" t="s">
        <v>233</v>
      </c>
      <c r="Z38" s="99" t="s">
        <v>145</v>
      </c>
      <c r="AA38" s="99" t="s">
        <v>153</v>
      </c>
      <c r="AB38" s="99">
        <v>2</v>
      </c>
      <c r="AJ38" s="85" t="s">
        <v>154</v>
      </c>
      <c r="AK38" s="85" t="s">
        <v>147</v>
      </c>
    </row>
    <row r="39" spans="1:37">
      <c r="A39" s="94">
        <v>27</v>
      </c>
      <c r="B39" s="95" t="s">
        <v>148</v>
      </c>
      <c r="C39" s="96" t="s">
        <v>236</v>
      </c>
      <c r="D39" s="97" t="s">
        <v>237</v>
      </c>
      <c r="E39" s="98">
        <v>54</v>
      </c>
      <c r="F39" s="99" t="s">
        <v>164</v>
      </c>
      <c r="I39" s="100">
        <v>89.64</v>
      </c>
      <c r="J39" s="100">
        <f t="shared" si="0"/>
        <v>0</v>
      </c>
      <c r="K39" s="101">
        <v>20</v>
      </c>
      <c r="L39" s="101">
        <v>1080</v>
      </c>
      <c r="O39" s="99">
        <v>20</v>
      </c>
      <c r="P39" s="99" t="s">
        <v>238</v>
      </c>
      <c r="V39" s="102" t="s">
        <v>97</v>
      </c>
      <c r="X39" s="96" t="s">
        <v>236</v>
      </c>
      <c r="Y39" s="96" t="s">
        <v>236</v>
      </c>
      <c r="Z39" s="99" t="s">
        <v>145</v>
      </c>
      <c r="AA39" s="99" t="s">
        <v>153</v>
      </c>
      <c r="AB39" s="99">
        <v>2</v>
      </c>
      <c r="AJ39" s="85" t="s">
        <v>154</v>
      </c>
      <c r="AK39" s="85" t="s">
        <v>147</v>
      </c>
    </row>
    <row r="40" spans="1:37">
      <c r="A40" s="94">
        <v>28</v>
      </c>
      <c r="B40" s="95" t="s">
        <v>239</v>
      </c>
      <c r="C40" s="96" t="s">
        <v>240</v>
      </c>
      <c r="D40" s="97" t="s">
        <v>241</v>
      </c>
      <c r="E40" s="98">
        <v>10.327999999999999</v>
      </c>
      <c r="F40" s="99" t="s">
        <v>58</v>
      </c>
      <c r="H40" s="100">
        <v>10.33</v>
      </c>
      <c r="J40" s="100">
        <f t="shared" si="0"/>
        <v>0</v>
      </c>
      <c r="K40" s="101">
        <v>20</v>
      </c>
      <c r="L40" s="101">
        <v>206.56</v>
      </c>
      <c r="O40" s="99">
        <v>20</v>
      </c>
      <c r="P40" s="99" t="s">
        <v>242</v>
      </c>
      <c r="V40" s="102" t="s">
        <v>143</v>
      </c>
      <c r="X40" s="96" t="s">
        <v>243</v>
      </c>
      <c r="Y40" s="96" t="s">
        <v>240</v>
      </c>
      <c r="Z40" s="99" t="s">
        <v>145</v>
      </c>
      <c r="AB40" s="99">
        <v>1</v>
      </c>
      <c r="AJ40" s="85" t="s">
        <v>146</v>
      </c>
      <c r="AK40" s="85" t="s">
        <v>147</v>
      </c>
    </row>
    <row r="41" spans="1:37">
      <c r="A41" s="94">
        <v>29</v>
      </c>
      <c r="B41" s="95" t="s">
        <v>239</v>
      </c>
      <c r="C41" s="96" t="s">
        <v>244</v>
      </c>
      <c r="D41" s="97" t="s">
        <v>245</v>
      </c>
      <c r="E41" s="98">
        <v>10.327999999999999</v>
      </c>
      <c r="F41" s="99" t="s">
        <v>58</v>
      </c>
      <c r="H41" s="100">
        <v>37.18</v>
      </c>
      <c r="J41" s="100">
        <f t="shared" si="0"/>
        <v>0</v>
      </c>
      <c r="K41" s="101">
        <v>20</v>
      </c>
      <c r="L41" s="101">
        <v>206.56</v>
      </c>
      <c r="O41" s="99">
        <v>20</v>
      </c>
      <c r="P41" s="99" t="s">
        <v>246</v>
      </c>
      <c r="V41" s="102" t="s">
        <v>143</v>
      </c>
      <c r="X41" s="96" t="s">
        <v>247</v>
      </c>
      <c r="Y41" s="96" t="s">
        <v>244</v>
      </c>
      <c r="Z41" s="99" t="s">
        <v>145</v>
      </c>
      <c r="AB41" s="99">
        <v>1</v>
      </c>
      <c r="AJ41" s="85" t="s">
        <v>146</v>
      </c>
      <c r="AK41" s="85" t="s">
        <v>147</v>
      </c>
    </row>
    <row r="42" spans="1:37">
      <c r="A42" s="94">
        <v>30</v>
      </c>
      <c r="B42" s="95" t="s">
        <v>239</v>
      </c>
      <c r="C42" s="96" t="s">
        <v>248</v>
      </c>
      <c r="D42" s="97" t="s">
        <v>249</v>
      </c>
      <c r="E42" s="98">
        <v>33.220999999999997</v>
      </c>
      <c r="F42" s="99" t="s">
        <v>58</v>
      </c>
      <c r="H42" s="100">
        <v>66.44</v>
      </c>
      <c r="J42" s="100">
        <f t="shared" si="0"/>
        <v>0</v>
      </c>
      <c r="K42" s="101">
        <v>20</v>
      </c>
      <c r="L42" s="101">
        <v>664.42</v>
      </c>
      <c r="O42" s="99">
        <v>20</v>
      </c>
      <c r="P42" s="99" t="s">
        <v>250</v>
      </c>
      <c r="V42" s="102" t="s">
        <v>143</v>
      </c>
      <c r="X42" s="96" t="s">
        <v>251</v>
      </c>
      <c r="Y42" s="96" t="s">
        <v>248</v>
      </c>
      <c r="Z42" s="99" t="s">
        <v>145</v>
      </c>
      <c r="AB42" s="99">
        <v>6</v>
      </c>
      <c r="AJ42" s="85" t="s">
        <v>146</v>
      </c>
      <c r="AK42" s="85" t="s">
        <v>147</v>
      </c>
    </row>
    <row r="43" spans="1:37">
      <c r="D43" s="146" t="s">
        <v>252</v>
      </c>
      <c r="E43" s="100">
        <v>0</v>
      </c>
      <c r="H43" s="100">
        <v>2403.3200000000002</v>
      </c>
      <c r="I43" s="100">
        <v>1078.4100000000001</v>
      </c>
      <c r="L43" s="101">
        <v>20677.54</v>
      </c>
    </row>
    <row r="44" spans="1:37">
      <c r="C44" s="144" t="s">
        <v>253</v>
      </c>
      <c r="D44" s="143" t="s">
        <v>253</v>
      </c>
    </row>
    <row r="45" spans="1:37">
      <c r="A45" s="94">
        <v>31</v>
      </c>
      <c r="B45" s="95" t="s">
        <v>138</v>
      </c>
      <c r="C45" s="96" t="s">
        <v>254</v>
      </c>
      <c r="D45" s="97" t="s">
        <v>255</v>
      </c>
      <c r="E45" s="98">
        <v>79</v>
      </c>
      <c r="F45" s="99" t="s">
        <v>141</v>
      </c>
      <c r="H45" s="100">
        <v>164.32</v>
      </c>
      <c r="J45" s="100">
        <f t="shared" si="0"/>
        <v>0</v>
      </c>
      <c r="K45" s="101">
        <v>20</v>
      </c>
      <c r="L45" s="101">
        <v>1580</v>
      </c>
      <c r="O45" s="99">
        <v>20</v>
      </c>
      <c r="P45" s="99" t="s">
        <v>256</v>
      </c>
      <c r="V45" s="102" t="s">
        <v>143</v>
      </c>
      <c r="X45" s="96" t="s">
        <v>257</v>
      </c>
      <c r="Y45" s="96" t="s">
        <v>254</v>
      </c>
      <c r="Z45" s="99" t="s">
        <v>145</v>
      </c>
      <c r="AB45" s="99">
        <v>1</v>
      </c>
      <c r="AJ45" s="85" t="s">
        <v>146</v>
      </c>
      <c r="AK45" s="85" t="s">
        <v>147</v>
      </c>
    </row>
    <row r="46" spans="1:37">
      <c r="A46" s="94">
        <v>32</v>
      </c>
      <c r="B46" s="95" t="s">
        <v>148</v>
      </c>
      <c r="C46" s="96" t="s">
        <v>258</v>
      </c>
      <c r="D46" s="97" t="s">
        <v>259</v>
      </c>
      <c r="E46" s="98">
        <v>79</v>
      </c>
      <c r="F46" s="99" t="s">
        <v>141</v>
      </c>
      <c r="I46" s="100">
        <v>57.67</v>
      </c>
      <c r="J46" s="100">
        <f t="shared" si="0"/>
        <v>0</v>
      </c>
      <c r="K46" s="101">
        <v>20</v>
      </c>
      <c r="L46" s="101">
        <v>1580</v>
      </c>
      <c r="O46" s="99">
        <v>20</v>
      </c>
      <c r="P46" s="99" t="s">
        <v>260</v>
      </c>
      <c r="V46" s="102" t="s">
        <v>97</v>
      </c>
      <c r="X46" s="96" t="s">
        <v>258</v>
      </c>
      <c r="Y46" s="96" t="s">
        <v>258</v>
      </c>
      <c r="Z46" s="99" t="s">
        <v>145</v>
      </c>
      <c r="AA46" s="99" t="s">
        <v>153</v>
      </c>
      <c r="AB46" s="99">
        <v>2</v>
      </c>
      <c r="AJ46" s="85" t="s">
        <v>154</v>
      </c>
      <c r="AK46" s="85" t="s">
        <v>147</v>
      </c>
    </row>
    <row r="47" spans="1:37">
      <c r="A47" s="94">
        <v>33</v>
      </c>
      <c r="B47" s="95" t="s">
        <v>138</v>
      </c>
      <c r="C47" s="96" t="s">
        <v>261</v>
      </c>
      <c r="D47" s="97" t="s">
        <v>262</v>
      </c>
      <c r="E47" s="98">
        <v>868</v>
      </c>
      <c r="F47" s="99" t="s">
        <v>141</v>
      </c>
      <c r="H47" s="100">
        <v>798.56</v>
      </c>
      <c r="J47" s="100">
        <f t="shared" si="0"/>
        <v>0</v>
      </c>
      <c r="K47" s="101">
        <v>20</v>
      </c>
      <c r="L47" s="101">
        <v>17360</v>
      </c>
      <c r="O47" s="99">
        <v>20</v>
      </c>
      <c r="P47" s="99" t="s">
        <v>263</v>
      </c>
      <c r="V47" s="102" t="s">
        <v>143</v>
      </c>
      <c r="X47" s="96" t="s">
        <v>264</v>
      </c>
      <c r="Y47" s="96" t="s">
        <v>261</v>
      </c>
      <c r="Z47" s="99" t="s">
        <v>145</v>
      </c>
      <c r="AB47" s="99">
        <v>1</v>
      </c>
      <c r="AJ47" s="85" t="s">
        <v>146</v>
      </c>
      <c r="AK47" s="85" t="s">
        <v>147</v>
      </c>
    </row>
    <row r="48" spans="1:37">
      <c r="A48" s="94">
        <v>34</v>
      </c>
      <c r="B48" s="95" t="s">
        <v>148</v>
      </c>
      <c r="C48" s="96" t="s">
        <v>265</v>
      </c>
      <c r="D48" s="97" t="s">
        <v>266</v>
      </c>
      <c r="E48" s="98">
        <v>668</v>
      </c>
      <c r="F48" s="99" t="s">
        <v>141</v>
      </c>
      <c r="I48" s="100">
        <v>754.84</v>
      </c>
      <c r="J48" s="100">
        <f t="shared" si="0"/>
        <v>0</v>
      </c>
      <c r="K48" s="101">
        <v>20</v>
      </c>
      <c r="L48" s="101">
        <v>13360</v>
      </c>
      <c r="O48" s="99">
        <v>20</v>
      </c>
      <c r="P48" s="99" t="s">
        <v>267</v>
      </c>
      <c r="V48" s="102" t="s">
        <v>97</v>
      </c>
      <c r="X48" s="96" t="s">
        <v>265</v>
      </c>
      <c r="Y48" s="96" t="s">
        <v>265</v>
      </c>
      <c r="Z48" s="99" t="s">
        <v>145</v>
      </c>
      <c r="AA48" s="99" t="s">
        <v>153</v>
      </c>
      <c r="AB48" s="99">
        <v>2</v>
      </c>
      <c r="AJ48" s="85" t="s">
        <v>154</v>
      </c>
      <c r="AK48" s="85" t="s">
        <v>147</v>
      </c>
    </row>
    <row r="49" spans="1:37">
      <c r="A49" s="94">
        <v>35</v>
      </c>
      <c r="B49" s="95" t="s">
        <v>148</v>
      </c>
      <c r="C49" s="96" t="s">
        <v>268</v>
      </c>
      <c r="D49" s="97" t="s">
        <v>269</v>
      </c>
      <c r="E49" s="98">
        <v>200</v>
      </c>
      <c r="F49" s="99" t="s">
        <v>141</v>
      </c>
      <c r="I49" s="100">
        <v>226</v>
      </c>
      <c r="J49" s="100">
        <f t="shared" si="0"/>
        <v>0</v>
      </c>
      <c r="K49" s="101">
        <v>20</v>
      </c>
      <c r="L49" s="101">
        <v>4000</v>
      </c>
      <c r="O49" s="99">
        <v>20</v>
      </c>
      <c r="P49" s="99" t="s">
        <v>270</v>
      </c>
      <c r="V49" s="102" t="s">
        <v>97</v>
      </c>
      <c r="X49" s="96" t="s">
        <v>268</v>
      </c>
      <c r="Y49" s="96" t="s">
        <v>268</v>
      </c>
      <c r="Z49" s="99" t="s">
        <v>145</v>
      </c>
      <c r="AA49" s="99" t="s">
        <v>153</v>
      </c>
      <c r="AB49" s="99">
        <v>2</v>
      </c>
      <c r="AJ49" s="85" t="s">
        <v>154</v>
      </c>
      <c r="AK49" s="85" t="s">
        <v>147</v>
      </c>
    </row>
    <row r="50" spans="1:37">
      <c r="A50" s="94">
        <v>36</v>
      </c>
      <c r="B50" s="95" t="s">
        <v>138</v>
      </c>
      <c r="C50" s="96" t="s">
        <v>271</v>
      </c>
      <c r="D50" s="97" t="s">
        <v>272</v>
      </c>
      <c r="E50" s="98">
        <v>460</v>
      </c>
      <c r="F50" s="99" t="s">
        <v>141</v>
      </c>
      <c r="H50" s="100">
        <v>423.2</v>
      </c>
      <c r="J50" s="100">
        <f t="shared" si="0"/>
        <v>0</v>
      </c>
      <c r="K50" s="101">
        <v>20</v>
      </c>
      <c r="L50" s="101">
        <v>9200</v>
      </c>
      <c r="O50" s="99">
        <v>20</v>
      </c>
      <c r="P50" s="99" t="s">
        <v>273</v>
      </c>
      <c r="V50" s="102" t="s">
        <v>143</v>
      </c>
      <c r="X50" s="96" t="s">
        <v>274</v>
      </c>
      <c r="Y50" s="96" t="s">
        <v>271</v>
      </c>
      <c r="Z50" s="99" t="s">
        <v>145</v>
      </c>
      <c r="AB50" s="99">
        <v>1</v>
      </c>
      <c r="AJ50" s="85" t="s">
        <v>146</v>
      </c>
      <c r="AK50" s="85" t="s">
        <v>147</v>
      </c>
    </row>
    <row r="51" spans="1:37">
      <c r="A51" s="94">
        <v>37</v>
      </c>
      <c r="B51" s="95" t="s">
        <v>148</v>
      </c>
      <c r="C51" s="96" t="s">
        <v>275</v>
      </c>
      <c r="D51" s="97" t="s">
        <v>276</v>
      </c>
      <c r="E51" s="98">
        <v>460</v>
      </c>
      <c r="F51" s="99" t="s">
        <v>141</v>
      </c>
      <c r="I51" s="100">
        <v>722.2</v>
      </c>
      <c r="J51" s="100">
        <f t="shared" si="0"/>
        <v>0</v>
      </c>
      <c r="K51" s="101">
        <v>20</v>
      </c>
      <c r="L51" s="101">
        <v>9200</v>
      </c>
      <c r="O51" s="99">
        <v>20</v>
      </c>
      <c r="P51" s="99" t="s">
        <v>277</v>
      </c>
      <c r="V51" s="102" t="s">
        <v>97</v>
      </c>
      <c r="X51" s="96" t="s">
        <v>275</v>
      </c>
      <c r="Y51" s="96" t="s">
        <v>275</v>
      </c>
      <c r="Z51" s="99" t="s">
        <v>145</v>
      </c>
      <c r="AA51" s="99" t="s">
        <v>153</v>
      </c>
      <c r="AB51" s="99">
        <v>2</v>
      </c>
      <c r="AJ51" s="85" t="s">
        <v>154</v>
      </c>
      <c r="AK51" s="85" t="s">
        <v>147</v>
      </c>
    </row>
    <row r="52" spans="1:37">
      <c r="A52" s="94">
        <v>38</v>
      </c>
      <c r="B52" s="95" t="s">
        <v>138</v>
      </c>
      <c r="C52" s="96" t="s">
        <v>278</v>
      </c>
      <c r="D52" s="97" t="s">
        <v>279</v>
      </c>
      <c r="E52" s="98">
        <v>178</v>
      </c>
      <c r="F52" s="99" t="s">
        <v>141</v>
      </c>
      <c r="H52" s="100">
        <v>163.76</v>
      </c>
      <c r="J52" s="100">
        <f t="shared" si="0"/>
        <v>0</v>
      </c>
      <c r="K52" s="101">
        <v>20</v>
      </c>
      <c r="L52" s="101">
        <v>3560</v>
      </c>
      <c r="O52" s="99">
        <v>20</v>
      </c>
      <c r="P52" s="99" t="s">
        <v>280</v>
      </c>
      <c r="V52" s="102" t="s">
        <v>143</v>
      </c>
      <c r="X52" s="96" t="s">
        <v>281</v>
      </c>
      <c r="Y52" s="96" t="s">
        <v>278</v>
      </c>
      <c r="Z52" s="99" t="s">
        <v>145</v>
      </c>
      <c r="AB52" s="99">
        <v>1</v>
      </c>
      <c r="AJ52" s="85" t="s">
        <v>146</v>
      </c>
      <c r="AK52" s="85" t="s">
        <v>147</v>
      </c>
    </row>
    <row r="53" spans="1:37">
      <c r="A53" s="94">
        <v>39</v>
      </c>
      <c r="B53" s="95" t="s">
        <v>148</v>
      </c>
      <c r="C53" s="96" t="s">
        <v>282</v>
      </c>
      <c r="D53" s="97" t="s">
        <v>283</v>
      </c>
      <c r="E53" s="98">
        <v>178</v>
      </c>
      <c r="F53" s="99" t="s">
        <v>141</v>
      </c>
      <c r="I53" s="100">
        <v>313.27999999999997</v>
      </c>
      <c r="J53" s="100">
        <f t="shared" si="0"/>
        <v>0</v>
      </c>
      <c r="K53" s="101">
        <v>20</v>
      </c>
      <c r="L53" s="101">
        <v>3560</v>
      </c>
      <c r="O53" s="99">
        <v>20</v>
      </c>
      <c r="P53" s="99" t="s">
        <v>284</v>
      </c>
      <c r="V53" s="102" t="s">
        <v>97</v>
      </c>
      <c r="X53" s="96" t="s">
        <v>282</v>
      </c>
      <c r="Y53" s="96" t="s">
        <v>282</v>
      </c>
      <c r="Z53" s="99" t="s">
        <v>145</v>
      </c>
      <c r="AA53" s="99" t="s">
        <v>153</v>
      </c>
      <c r="AB53" s="99">
        <v>2</v>
      </c>
      <c r="AJ53" s="85" t="s">
        <v>154</v>
      </c>
      <c r="AK53" s="85" t="s">
        <v>147</v>
      </c>
    </row>
    <row r="54" spans="1:37">
      <c r="A54" s="94">
        <v>40</v>
      </c>
      <c r="B54" s="95" t="s">
        <v>148</v>
      </c>
      <c r="C54" s="96" t="s">
        <v>285</v>
      </c>
      <c r="D54" s="97" t="s">
        <v>286</v>
      </c>
      <c r="E54" s="98">
        <v>18</v>
      </c>
      <c r="F54" s="99" t="s">
        <v>141</v>
      </c>
      <c r="I54" s="100">
        <v>43.74</v>
      </c>
      <c r="J54" s="100">
        <f t="shared" si="0"/>
        <v>0</v>
      </c>
      <c r="K54" s="101">
        <v>20</v>
      </c>
      <c r="L54" s="101">
        <v>360</v>
      </c>
      <c r="O54" s="99">
        <v>20</v>
      </c>
      <c r="P54" s="99" t="s">
        <v>287</v>
      </c>
      <c r="V54" s="102" t="s">
        <v>97</v>
      </c>
      <c r="X54" s="96" t="s">
        <v>285</v>
      </c>
      <c r="Y54" s="96" t="s">
        <v>285</v>
      </c>
      <c r="Z54" s="99" t="s">
        <v>145</v>
      </c>
      <c r="AA54" s="99" t="s">
        <v>153</v>
      </c>
      <c r="AB54" s="99">
        <v>2</v>
      </c>
      <c r="AJ54" s="85" t="s">
        <v>154</v>
      </c>
      <c r="AK54" s="85" t="s">
        <v>147</v>
      </c>
    </row>
    <row r="55" spans="1:37">
      <c r="A55" s="94">
        <v>41</v>
      </c>
      <c r="B55" s="95" t="s">
        <v>148</v>
      </c>
      <c r="C55" s="96" t="s">
        <v>288</v>
      </c>
      <c r="D55" s="97" t="s">
        <v>289</v>
      </c>
      <c r="E55" s="98">
        <v>42</v>
      </c>
      <c r="F55" s="99" t="s">
        <v>141</v>
      </c>
      <c r="I55" s="100">
        <v>216.3</v>
      </c>
      <c r="J55" s="100">
        <f t="shared" si="0"/>
        <v>0</v>
      </c>
      <c r="K55" s="101">
        <v>20</v>
      </c>
      <c r="L55" s="101">
        <v>840</v>
      </c>
      <c r="O55" s="99">
        <v>20</v>
      </c>
      <c r="P55" s="99" t="s">
        <v>290</v>
      </c>
      <c r="V55" s="102" t="s">
        <v>97</v>
      </c>
      <c r="X55" s="96" t="s">
        <v>288</v>
      </c>
      <c r="Y55" s="96" t="s">
        <v>288</v>
      </c>
      <c r="Z55" s="99" t="s">
        <v>145</v>
      </c>
      <c r="AA55" s="99" t="s">
        <v>153</v>
      </c>
      <c r="AB55" s="99">
        <v>8</v>
      </c>
      <c r="AJ55" s="85" t="s">
        <v>154</v>
      </c>
      <c r="AK55" s="85" t="s">
        <v>147</v>
      </c>
    </row>
    <row r="56" spans="1:37">
      <c r="A56" s="94">
        <v>42</v>
      </c>
      <c r="B56" s="95" t="s">
        <v>138</v>
      </c>
      <c r="C56" s="96" t="s">
        <v>291</v>
      </c>
      <c r="D56" s="97" t="s">
        <v>292</v>
      </c>
      <c r="E56" s="98">
        <v>60</v>
      </c>
      <c r="F56" s="99" t="s">
        <v>141</v>
      </c>
      <c r="H56" s="100">
        <v>71.400000000000006</v>
      </c>
      <c r="J56" s="100">
        <f t="shared" si="0"/>
        <v>0</v>
      </c>
      <c r="K56" s="101">
        <v>20</v>
      </c>
      <c r="L56" s="101">
        <v>1200</v>
      </c>
      <c r="O56" s="99">
        <v>20</v>
      </c>
      <c r="P56" s="99" t="s">
        <v>293</v>
      </c>
      <c r="V56" s="102" t="s">
        <v>143</v>
      </c>
      <c r="X56" s="96" t="s">
        <v>294</v>
      </c>
      <c r="Y56" s="96" t="s">
        <v>291</v>
      </c>
      <c r="Z56" s="99" t="s">
        <v>145</v>
      </c>
      <c r="AB56" s="99">
        <v>1</v>
      </c>
      <c r="AJ56" s="85" t="s">
        <v>146</v>
      </c>
      <c r="AK56" s="85" t="s">
        <v>147</v>
      </c>
    </row>
    <row r="57" spans="1:37">
      <c r="A57" s="94">
        <v>43</v>
      </c>
      <c r="B57" s="95" t="s">
        <v>138</v>
      </c>
      <c r="C57" s="96" t="s">
        <v>295</v>
      </c>
      <c r="D57" s="97" t="s">
        <v>296</v>
      </c>
      <c r="E57" s="98">
        <v>25</v>
      </c>
      <c r="F57" s="99" t="s">
        <v>141</v>
      </c>
      <c r="H57" s="100">
        <v>21.75</v>
      </c>
      <c r="J57" s="100">
        <f t="shared" si="0"/>
        <v>0</v>
      </c>
      <c r="K57" s="101">
        <v>20</v>
      </c>
      <c r="L57" s="101">
        <v>500</v>
      </c>
      <c r="O57" s="99">
        <v>20</v>
      </c>
      <c r="P57" s="99" t="s">
        <v>297</v>
      </c>
      <c r="V57" s="102" t="s">
        <v>143</v>
      </c>
      <c r="X57" s="96" t="s">
        <v>298</v>
      </c>
      <c r="Y57" s="96" t="s">
        <v>295</v>
      </c>
      <c r="Z57" s="99" t="s">
        <v>145</v>
      </c>
      <c r="AB57" s="99">
        <v>1</v>
      </c>
      <c r="AJ57" s="85" t="s">
        <v>146</v>
      </c>
      <c r="AK57" s="85" t="s">
        <v>147</v>
      </c>
    </row>
    <row r="58" spans="1:37">
      <c r="A58" s="94">
        <v>44</v>
      </c>
      <c r="B58" s="95" t="s">
        <v>148</v>
      </c>
      <c r="C58" s="96" t="s">
        <v>299</v>
      </c>
      <c r="D58" s="97" t="s">
        <v>300</v>
      </c>
      <c r="E58" s="98">
        <v>25</v>
      </c>
      <c r="F58" s="99" t="s">
        <v>141</v>
      </c>
      <c r="I58" s="100">
        <v>322.5</v>
      </c>
      <c r="J58" s="100">
        <f t="shared" si="0"/>
        <v>0</v>
      </c>
      <c r="K58" s="101">
        <v>20</v>
      </c>
      <c r="L58" s="101">
        <v>500</v>
      </c>
      <c r="O58" s="99">
        <v>20</v>
      </c>
      <c r="P58" s="99" t="s">
        <v>301</v>
      </c>
      <c r="V58" s="102" t="s">
        <v>97</v>
      </c>
      <c r="X58" s="96" t="s">
        <v>299</v>
      </c>
      <c r="Y58" s="96" t="s">
        <v>299</v>
      </c>
      <c r="Z58" s="99" t="s">
        <v>145</v>
      </c>
      <c r="AA58" s="99" t="s">
        <v>153</v>
      </c>
      <c r="AB58" s="99">
        <v>2</v>
      </c>
      <c r="AJ58" s="85" t="s">
        <v>154</v>
      </c>
      <c r="AK58" s="85" t="s">
        <v>147</v>
      </c>
    </row>
    <row r="59" spans="1:37">
      <c r="A59" s="94">
        <v>45</v>
      </c>
      <c r="B59" s="95" t="s">
        <v>138</v>
      </c>
      <c r="C59" s="96" t="s">
        <v>302</v>
      </c>
      <c r="D59" s="97" t="s">
        <v>303</v>
      </c>
      <c r="E59" s="98">
        <v>79</v>
      </c>
      <c r="F59" s="99" t="s">
        <v>141</v>
      </c>
      <c r="H59" s="100">
        <v>107.44</v>
      </c>
      <c r="J59" s="100">
        <f t="shared" si="0"/>
        <v>0</v>
      </c>
      <c r="K59" s="101">
        <v>20</v>
      </c>
      <c r="L59" s="101">
        <v>1580</v>
      </c>
      <c r="O59" s="99">
        <v>20</v>
      </c>
      <c r="P59" s="99" t="s">
        <v>304</v>
      </c>
      <c r="V59" s="102" t="s">
        <v>143</v>
      </c>
      <c r="X59" s="96" t="s">
        <v>305</v>
      </c>
      <c r="Y59" s="96" t="s">
        <v>302</v>
      </c>
      <c r="Z59" s="99" t="s">
        <v>145</v>
      </c>
      <c r="AB59" s="99">
        <v>1</v>
      </c>
      <c r="AJ59" s="85" t="s">
        <v>146</v>
      </c>
      <c r="AK59" s="85" t="s">
        <v>147</v>
      </c>
    </row>
    <row r="60" spans="1:37">
      <c r="A60" s="94">
        <v>46</v>
      </c>
      <c r="B60" s="95" t="s">
        <v>148</v>
      </c>
      <c r="C60" s="96" t="s">
        <v>306</v>
      </c>
      <c r="D60" s="97" t="s">
        <v>307</v>
      </c>
      <c r="E60" s="98">
        <v>79</v>
      </c>
      <c r="F60" s="99" t="s">
        <v>141</v>
      </c>
      <c r="I60" s="100">
        <v>37.130000000000003</v>
      </c>
      <c r="J60" s="100">
        <f t="shared" si="0"/>
        <v>0</v>
      </c>
      <c r="K60" s="101">
        <v>20</v>
      </c>
      <c r="L60" s="101">
        <v>1580</v>
      </c>
      <c r="O60" s="99">
        <v>20</v>
      </c>
      <c r="P60" s="99" t="s">
        <v>308</v>
      </c>
      <c r="V60" s="102" t="s">
        <v>97</v>
      </c>
      <c r="X60" s="96" t="s">
        <v>306</v>
      </c>
      <c r="Y60" s="96" t="s">
        <v>306</v>
      </c>
      <c r="Z60" s="99" t="s">
        <v>145</v>
      </c>
      <c r="AA60" s="99" t="s">
        <v>153</v>
      </c>
      <c r="AB60" s="99">
        <v>8</v>
      </c>
      <c r="AJ60" s="85" t="s">
        <v>154</v>
      </c>
      <c r="AK60" s="85" t="s">
        <v>147</v>
      </c>
    </row>
    <row r="61" spans="1:37">
      <c r="A61" s="94">
        <v>47</v>
      </c>
      <c r="B61" s="95" t="s">
        <v>138</v>
      </c>
      <c r="C61" s="96" t="s">
        <v>309</v>
      </c>
      <c r="D61" s="97" t="s">
        <v>310</v>
      </c>
      <c r="E61" s="98">
        <v>25</v>
      </c>
      <c r="F61" s="99" t="s">
        <v>164</v>
      </c>
      <c r="H61" s="100">
        <v>108</v>
      </c>
      <c r="J61" s="100">
        <f t="shared" si="0"/>
        <v>0</v>
      </c>
      <c r="K61" s="101">
        <v>20</v>
      </c>
      <c r="L61" s="101">
        <v>500</v>
      </c>
      <c r="O61" s="99">
        <v>20</v>
      </c>
      <c r="P61" s="99" t="s">
        <v>311</v>
      </c>
      <c r="V61" s="102" t="s">
        <v>143</v>
      </c>
      <c r="X61" s="96" t="s">
        <v>312</v>
      </c>
      <c r="Y61" s="96" t="s">
        <v>309</v>
      </c>
      <c r="Z61" s="99" t="s">
        <v>145</v>
      </c>
      <c r="AB61" s="99">
        <v>1</v>
      </c>
      <c r="AJ61" s="85" t="s">
        <v>146</v>
      </c>
      <c r="AK61" s="85" t="s">
        <v>147</v>
      </c>
    </row>
    <row r="62" spans="1:37">
      <c r="A62" s="94">
        <v>48</v>
      </c>
      <c r="B62" s="95" t="s">
        <v>148</v>
      </c>
      <c r="C62" s="96" t="s">
        <v>313</v>
      </c>
      <c r="D62" s="97" t="s">
        <v>314</v>
      </c>
      <c r="E62" s="98">
        <v>25</v>
      </c>
      <c r="F62" s="99" t="s">
        <v>164</v>
      </c>
      <c r="I62" s="100">
        <v>32.25</v>
      </c>
      <c r="J62" s="100">
        <f t="shared" si="0"/>
        <v>0</v>
      </c>
      <c r="K62" s="101">
        <v>20</v>
      </c>
      <c r="L62" s="101">
        <v>500</v>
      </c>
      <c r="O62" s="99">
        <v>20</v>
      </c>
      <c r="P62" s="99" t="s">
        <v>315</v>
      </c>
      <c r="V62" s="102" t="s">
        <v>97</v>
      </c>
      <c r="X62" s="96" t="s">
        <v>313</v>
      </c>
      <c r="Y62" s="96" t="s">
        <v>313</v>
      </c>
      <c r="Z62" s="99" t="s">
        <v>145</v>
      </c>
      <c r="AA62" s="99" t="s">
        <v>153</v>
      </c>
      <c r="AB62" s="99">
        <v>8</v>
      </c>
      <c r="AJ62" s="85" t="s">
        <v>154</v>
      </c>
      <c r="AK62" s="85" t="s">
        <v>147</v>
      </c>
    </row>
    <row r="63" spans="1:37">
      <c r="A63" s="94">
        <v>49</v>
      </c>
      <c r="B63" s="95" t="s">
        <v>138</v>
      </c>
      <c r="C63" s="96" t="s">
        <v>316</v>
      </c>
      <c r="D63" s="97" t="s">
        <v>317</v>
      </c>
      <c r="E63" s="98">
        <v>7</v>
      </c>
      <c r="F63" s="99" t="s">
        <v>164</v>
      </c>
      <c r="H63" s="100">
        <v>17.5</v>
      </c>
      <c r="J63" s="100">
        <f t="shared" si="0"/>
        <v>0</v>
      </c>
      <c r="K63" s="101">
        <v>20</v>
      </c>
      <c r="L63" s="101">
        <v>140</v>
      </c>
      <c r="O63" s="99">
        <v>20</v>
      </c>
      <c r="P63" s="99" t="s">
        <v>318</v>
      </c>
      <c r="V63" s="102" t="s">
        <v>143</v>
      </c>
      <c r="X63" s="96" t="s">
        <v>319</v>
      </c>
      <c r="Y63" s="96" t="s">
        <v>316</v>
      </c>
      <c r="Z63" s="99" t="s">
        <v>145</v>
      </c>
      <c r="AB63" s="99">
        <v>1</v>
      </c>
      <c r="AJ63" s="85" t="s">
        <v>146</v>
      </c>
      <c r="AK63" s="85" t="s">
        <v>147</v>
      </c>
    </row>
    <row r="64" spans="1:37" ht="20.399999999999999">
      <c r="A64" s="94">
        <v>50</v>
      </c>
      <c r="B64" s="95" t="s">
        <v>148</v>
      </c>
      <c r="C64" s="96" t="s">
        <v>320</v>
      </c>
      <c r="D64" s="97" t="s">
        <v>321</v>
      </c>
      <c r="E64" s="98">
        <v>7</v>
      </c>
      <c r="F64" s="99" t="s">
        <v>164</v>
      </c>
      <c r="I64" s="100">
        <v>41.02</v>
      </c>
      <c r="J64" s="100">
        <f t="shared" si="0"/>
        <v>0</v>
      </c>
      <c r="O64" s="99">
        <v>20</v>
      </c>
      <c r="P64" s="99" t="s">
        <v>322</v>
      </c>
      <c r="V64" s="102" t="s">
        <v>97</v>
      </c>
      <c r="X64" s="96" t="s">
        <v>320</v>
      </c>
      <c r="Y64" s="96" t="s">
        <v>320</v>
      </c>
      <c r="Z64" s="99" t="s">
        <v>323</v>
      </c>
      <c r="AA64" s="99">
        <v>774411</v>
      </c>
      <c r="AB64" s="99">
        <v>8</v>
      </c>
      <c r="AJ64" s="85" t="s">
        <v>154</v>
      </c>
      <c r="AK64" s="85" t="s">
        <v>147</v>
      </c>
    </row>
    <row r="65" spans="1:37">
      <c r="A65" s="94">
        <v>51</v>
      </c>
      <c r="B65" s="95" t="s">
        <v>148</v>
      </c>
      <c r="C65" s="96" t="s">
        <v>324</v>
      </c>
      <c r="D65" s="97" t="s">
        <v>325</v>
      </c>
      <c r="E65" s="98">
        <v>7</v>
      </c>
      <c r="F65" s="99" t="s">
        <v>164</v>
      </c>
      <c r="I65" s="100">
        <v>7.28</v>
      </c>
      <c r="J65" s="100">
        <f t="shared" si="0"/>
        <v>0</v>
      </c>
      <c r="K65" s="101">
        <v>20</v>
      </c>
      <c r="L65" s="101">
        <v>140</v>
      </c>
      <c r="O65" s="99">
        <v>20</v>
      </c>
      <c r="P65" s="99" t="s">
        <v>326</v>
      </c>
      <c r="V65" s="102" t="s">
        <v>97</v>
      </c>
      <c r="X65" s="96" t="s">
        <v>324</v>
      </c>
      <c r="Y65" s="96" t="s">
        <v>324</v>
      </c>
      <c r="Z65" s="99" t="s">
        <v>145</v>
      </c>
      <c r="AA65" s="99" t="s">
        <v>153</v>
      </c>
      <c r="AB65" s="99">
        <v>8</v>
      </c>
      <c r="AJ65" s="85" t="s">
        <v>154</v>
      </c>
      <c r="AK65" s="85" t="s">
        <v>147</v>
      </c>
    </row>
    <row r="66" spans="1:37">
      <c r="A66" s="94">
        <v>52</v>
      </c>
      <c r="B66" s="95" t="s">
        <v>138</v>
      </c>
      <c r="C66" s="96" t="s">
        <v>327</v>
      </c>
      <c r="D66" s="97" t="s">
        <v>328</v>
      </c>
      <c r="E66" s="98">
        <v>10</v>
      </c>
      <c r="F66" s="99" t="s">
        <v>164</v>
      </c>
      <c r="H66" s="100">
        <v>22.1</v>
      </c>
      <c r="J66" s="100">
        <f t="shared" si="0"/>
        <v>0</v>
      </c>
      <c r="K66" s="101">
        <v>20</v>
      </c>
      <c r="L66" s="101">
        <v>200</v>
      </c>
      <c r="O66" s="99">
        <v>20</v>
      </c>
      <c r="P66" s="99" t="s">
        <v>329</v>
      </c>
      <c r="V66" s="102" t="s">
        <v>143</v>
      </c>
      <c r="X66" s="96" t="s">
        <v>330</v>
      </c>
      <c r="Y66" s="96" t="s">
        <v>327</v>
      </c>
      <c r="Z66" s="99" t="s">
        <v>145</v>
      </c>
      <c r="AB66" s="99">
        <v>1</v>
      </c>
      <c r="AJ66" s="85" t="s">
        <v>146</v>
      </c>
      <c r="AK66" s="85" t="s">
        <v>147</v>
      </c>
    </row>
    <row r="67" spans="1:37">
      <c r="A67" s="94">
        <v>53</v>
      </c>
      <c r="B67" s="95" t="s">
        <v>148</v>
      </c>
      <c r="C67" s="96" t="s">
        <v>324</v>
      </c>
      <c r="D67" s="97" t="s">
        <v>325</v>
      </c>
      <c r="E67" s="98">
        <v>10</v>
      </c>
      <c r="F67" s="99" t="s">
        <v>164</v>
      </c>
      <c r="I67" s="100">
        <v>10.4</v>
      </c>
      <c r="J67" s="100">
        <f t="shared" si="0"/>
        <v>0</v>
      </c>
      <c r="K67" s="101">
        <v>20</v>
      </c>
      <c r="L67" s="101">
        <v>200</v>
      </c>
      <c r="O67" s="99">
        <v>20</v>
      </c>
      <c r="P67" s="99" t="s">
        <v>331</v>
      </c>
      <c r="V67" s="102" t="s">
        <v>97</v>
      </c>
      <c r="X67" s="96" t="s">
        <v>324</v>
      </c>
      <c r="Y67" s="96" t="s">
        <v>324</v>
      </c>
      <c r="Z67" s="99" t="s">
        <v>145</v>
      </c>
      <c r="AA67" s="99" t="s">
        <v>153</v>
      </c>
      <c r="AB67" s="99">
        <v>8</v>
      </c>
      <c r="AJ67" s="85" t="s">
        <v>154</v>
      </c>
      <c r="AK67" s="85" t="s">
        <v>147</v>
      </c>
    </row>
    <row r="68" spans="1:37">
      <c r="A68" s="94">
        <v>54</v>
      </c>
      <c r="B68" s="95" t="s">
        <v>148</v>
      </c>
      <c r="C68" s="96" t="s">
        <v>332</v>
      </c>
      <c r="D68" s="97" t="s">
        <v>333</v>
      </c>
      <c r="E68" s="98">
        <v>10</v>
      </c>
      <c r="F68" s="99" t="s">
        <v>164</v>
      </c>
      <c r="I68" s="100">
        <v>44.7</v>
      </c>
      <c r="J68" s="100">
        <f t="shared" si="0"/>
        <v>0</v>
      </c>
      <c r="K68" s="101">
        <v>20</v>
      </c>
      <c r="L68" s="101">
        <v>200</v>
      </c>
      <c r="O68" s="99">
        <v>20</v>
      </c>
      <c r="P68" s="99" t="s">
        <v>334</v>
      </c>
      <c r="V68" s="102" t="s">
        <v>97</v>
      </c>
      <c r="X68" s="96" t="s">
        <v>332</v>
      </c>
      <c r="Y68" s="96" t="s">
        <v>332</v>
      </c>
      <c r="Z68" s="99" t="s">
        <v>145</v>
      </c>
      <c r="AA68" s="99" t="s">
        <v>153</v>
      </c>
      <c r="AB68" s="99">
        <v>8</v>
      </c>
      <c r="AJ68" s="85" t="s">
        <v>154</v>
      </c>
      <c r="AK68" s="85" t="s">
        <v>147</v>
      </c>
    </row>
    <row r="69" spans="1:37">
      <c r="A69" s="94">
        <v>55</v>
      </c>
      <c r="B69" s="95" t="s">
        <v>138</v>
      </c>
      <c r="C69" s="96" t="s">
        <v>335</v>
      </c>
      <c r="D69" s="97" t="s">
        <v>336</v>
      </c>
      <c r="E69" s="98">
        <v>12</v>
      </c>
      <c r="F69" s="99" t="s">
        <v>164</v>
      </c>
      <c r="H69" s="100">
        <v>30</v>
      </c>
      <c r="J69" s="100">
        <f t="shared" si="0"/>
        <v>0</v>
      </c>
      <c r="K69" s="101">
        <v>20</v>
      </c>
      <c r="L69" s="101">
        <v>240</v>
      </c>
      <c r="O69" s="99">
        <v>20</v>
      </c>
      <c r="P69" s="99" t="s">
        <v>337</v>
      </c>
      <c r="V69" s="102" t="s">
        <v>143</v>
      </c>
      <c r="X69" s="96" t="s">
        <v>338</v>
      </c>
      <c r="Y69" s="96" t="s">
        <v>335</v>
      </c>
      <c r="Z69" s="99" t="s">
        <v>145</v>
      </c>
      <c r="AB69" s="99">
        <v>1</v>
      </c>
      <c r="AJ69" s="85" t="s">
        <v>146</v>
      </c>
      <c r="AK69" s="85" t="s">
        <v>147</v>
      </c>
    </row>
    <row r="70" spans="1:37">
      <c r="A70" s="94">
        <v>56</v>
      </c>
      <c r="B70" s="95" t="s">
        <v>148</v>
      </c>
      <c r="C70" s="96" t="s">
        <v>324</v>
      </c>
      <c r="D70" s="97" t="s">
        <v>325</v>
      </c>
      <c r="E70" s="98">
        <v>12</v>
      </c>
      <c r="F70" s="99" t="s">
        <v>164</v>
      </c>
      <c r="I70" s="100">
        <v>12.48</v>
      </c>
      <c r="J70" s="100">
        <f t="shared" si="0"/>
        <v>0</v>
      </c>
      <c r="K70" s="101">
        <v>20</v>
      </c>
      <c r="L70" s="101">
        <v>240</v>
      </c>
      <c r="O70" s="99">
        <v>20</v>
      </c>
      <c r="P70" s="99" t="s">
        <v>339</v>
      </c>
      <c r="V70" s="102" t="s">
        <v>97</v>
      </c>
      <c r="X70" s="96" t="s">
        <v>324</v>
      </c>
      <c r="Y70" s="96" t="s">
        <v>324</v>
      </c>
      <c r="Z70" s="99" t="s">
        <v>145</v>
      </c>
      <c r="AA70" s="99" t="s">
        <v>153</v>
      </c>
      <c r="AB70" s="99">
        <v>8</v>
      </c>
      <c r="AJ70" s="85" t="s">
        <v>154</v>
      </c>
      <c r="AK70" s="85" t="s">
        <v>147</v>
      </c>
    </row>
    <row r="71" spans="1:37">
      <c r="A71" s="94">
        <v>57</v>
      </c>
      <c r="B71" s="95" t="s">
        <v>148</v>
      </c>
      <c r="C71" s="96" t="s">
        <v>340</v>
      </c>
      <c r="D71" s="97" t="s">
        <v>341</v>
      </c>
      <c r="E71" s="98">
        <v>12</v>
      </c>
      <c r="F71" s="99" t="s">
        <v>164</v>
      </c>
      <c r="I71" s="100">
        <v>73.8</v>
      </c>
      <c r="J71" s="100">
        <f t="shared" si="0"/>
        <v>0</v>
      </c>
      <c r="K71" s="101">
        <v>20</v>
      </c>
      <c r="L71" s="101">
        <v>240</v>
      </c>
      <c r="O71" s="99">
        <v>20</v>
      </c>
      <c r="P71" s="99" t="s">
        <v>342</v>
      </c>
      <c r="V71" s="102" t="s">
        <v>97</v>
      </c>
      <c r="X71" s="96" t="s">
        <v>340</v>
      </c>
      <c r="Y71" s="96" t="s">
        <v>340</v>
      </c>
      <c r="Z71" s="99" t="s">
        <v>145</v>
      </c>
      <c r="AA71" s="99" t="s">
        <v>153</v>
      </c>
      <c r="AB71" s="99">
        <v>8</v>
      </c>
      <c r="AJ71" s="85" t="s">
        <v>154</v>
      </c>
      <c r="AK71" s="85" t="s">
        <v>147</v>
      </c>
    </row>
    <row r="72" spans="1:37">
      <c r="A72" s="94">
        <v>58</v>
      </c>
      <c r="B72" s="95" t="s">
        <v>138</v>
      </c>
      <c r="C72" s="96" t="s">
        <v>343</v>
      </c>
      <c r="D72" s="97" t="s">
        <v>344</v>
      </c>
      <c r="E72" s="98">
        <v>15</v>
      </c>
      <c r="F72" s="99" t="s">
        <v>164</v>
      </c>
      <c r="H72" s="100">
        <v>37.5</v>
      </c>
      <c r="J72" s="100">
        <f t="shared" si="0"/>
        <v>0</v>
      </c>
      <c r="K72" s="101">
        <v>20</v>
      </c>
      <c r="L72" s="101">
        <v>300</v>
      </c>
      <c r="O72" s="99">
        <v>20</v>
      </c>
      <c r="P72" s="99" t="s">
        <v>345</v>
      </c>
      <c r="V72" s="102" t="s">
        <v>143</v>
      </c>
      <c r="X72" s="96" t="s">
        <v>346</v>
      </c>
      <c r="Y72" s="96" t="s">
        <v>343</v>
      </c>
      <c r="Z72" s="99" t="s">
        <v>145</v>
      </c>
      <c r="AB72" s="99">
        <v>1</v>
      </c>
      <c r="AJ72" s="85" t="s">
        <v>146</v>
      </c>
      <c r="AK72" s="85" t="s">
        <v>147</v>
      </c>
    </row>
    <row r="73" spans="1:37">
      <c r="A73" s="94">
        <v>59</v>
      </c>
      <c r="B73" s="95" t="s">
        <v>148</v>
      </c>
      <c r="C73" s="96" t="s">
        <v>324</v>
      </c>
      <c r="D73" s="97" t="s">
        <v>325</v>
      </c>
      <c r="E73" s="98">
        <v>15</v>
      </c>
      <c r="F73" s="99" t="s">
        <v>164</v>
      </c>
      <c r="I73" s="100">
        <v>15.6</v>
      </c>
      <c r="J73" s="100">
        <f t="shared" si="0"/>
        <v>0</v>
      </c>
      <c r="K73" s="101">
        <v>20</v>
      </c>
      <c r="L73" s="101">
        <v>300</v>
      </c>
      <c r="O73" s="99">
        <v>20</v>
      </c>
      <c r="P73" s="99" t="s">
        <v>347</v>
      </c>
      <c r="V73" s="102" t="s">
        <v>97</v>
      </c>
      <c r="X73" s="96" t="s">
        <v>324</v>
      </c>
      <c r="Y73" s="96" t="s">
        <v>324</v>
      </c>
      <c r="Z73" s="99" t="s">
        <v>145</v>
      </c>
      <c r="AA73" s="99" t="s">
        <v>153</v>
      </c>
      <c r="AB73" s="99">
        <v>8</v>
      </c>
      <c r="AJ73" s="85" t="s">
        <v>154</v>
      </c>
      <c r="AK73" s="85" t="s">
        <v>147</v>
      </c>
    </row>
    <row r="74" spans="1:37">
      <c r="A74" s="94">
        <v>60</v>
      </c>
      <c r="B74" s="95" t="s">
        <v>148</v>
      </c>
      <c r="C74" s="96" t="s">
        <v>348</v>
      </c>
      <c r="D74" s="97" t="s">
        <v>349</v>
      </c>
      <c r="E74" s="98">
        <v>15</v>
      </c>
      <c r="F74" s="99" t="s">
        <v>164</v>
      </c>
      <c r="I74" s="100">
        <v>72</v>
      </c>
      <c r="J74" s="100">
        <f t="shared" si="0"/>
        <v>0</v>
      </c>
      <c r="K74" s="101">
        <v>20</v>
      </c>
      <c r="L74" s="101">
        <v>300</v>
      </c>
      <c r="O74" s="99">
        <v>20</v>
      </c>
      <c r="P74" s="99" t="s">
        <v>350</v>
      </c>
      <c r="V74" s="102" t="s">
        <v>97</v>
      </c>
      <c r="X74" s="96" t="s">
        <v>348</v>
      </c>
      <c r="Y74" s="96" t="s">
        <v>348</v>
      </c>
      <c r="Z74" s="99" t="s">
        <v>145</v>
      </c>
      <c r="AA74" s="99" t="s">
        <v>153</v>
      </c>
      <c r="AB74" s="99">
        <v>8</v>
      </c>
      <c r="AJ74" s="85" t="s">
        <v>154</v>
      </c>
      <c r="AK74" s="85" t="s">
        <v>147</v>
      </c>
    </row>
    <row r="75" spans="1:37">
      <c r="A75" s="94">
        <v>61</v>
      </c>
      <c r="B75" s="95" t="s">
        <v>138</v>
      </c>
      <c r="C75" s="96" t="s">
        <v>351</v>
      </c>
      <c r="D75" s="97" t="s">
        <v>352</v>
      </c>
      <c r="E75" s="98">
        <v>1</v>
      </c>
      <c r="F75" s="99" t="s">
        <v>164</v>
      </c>
      <c r="H75" s="100">
        <v>2.83</v>
      </c>
      <c r="J75" s="100">
        <f t="shared" si="0"/>
        <v>0</v>
      </c>
      <c r="K75" s="101">
        <v>20</v>
      </c>
      <c r="L75" s="101">
        <v>20</v>
      </c>
      <c r="O75" s="99">
        <v>20</v>
      </c>
      <c r="P75" s="99" t="s">
        <v>353</v>
      </c>
      <c r="V75" s="102" t="s">
        <v>143</v>
      </c>
      <c r="X75" s="96" t="s">
        <v>354</v>
      </c>
      <c r="Y75" s="96" t="s">
        <v>351</v>
      </c>
      <c r="Z75" s="99" t="s">
        <v>145</v>
      </c>
      <c r="AB75" s="99">
        <v>1</v>
      </c>
      <c r="AJ75" s="85" t="s">
        <v>146</v>
      </c>
      <c r="AK75" s="85" t="s">
        <v>147</v>
      </c>
    </row>
    <row r="76" spans="1:37">
      <c r="A76" s="94">
        <v>62</v>
      </c>
      <c r="B76" s="95" t="s">
        <v>148</v>
      </c>
      <c r="C76" s="96" t="s">
        <v>355</v>
      </c>
      <c r="D76" s="97" t="s">
        <v>356</v>
      </c>
      <c r="E76" s="98">
        <v>1</v>
      </c>
      <c r="F76" s="99" t="s">
        <v>164</v>
      </c>
      <c r="I76" s="100">
        <v>7.43</v>
      </c>
      <c r="J76" s="100">
        <f t="shared" si="0"/>
        <v>0</v>
      </c>
      <c r="K76" s="101">
        <v>20</v>
      </c>
      <c r="L76" s="101">
        <v>20</v>
      </c>
      <c r="O76" s="99">
        <v>20</v>
      </c>
      <c r="P76" s="99" t="s">
        <v>357</v>
      </c>
      <c r="V76" s="102" t="s">
        <v>97</v>
      </c>
      <c r="X76" s="96" t="s">
        <v>355</v>
      </c>
      <c r="Y76" s="96" t="s">
        <v>355</v>
      </c>
      <c r="Z76" s="99" t="s">
        <v>145</v>
      </c>
      <c r="AA76" s="99" t="s">
        <v>153</v>
      </c>
      <c r="AB76" s="99">
        <v>8</v>
      </c>
      <c r="AJ76" s="85" t="s">
        <v>154</v>
      </c>
      <c r="AK76" s="85" t="s">
        <v>147</v>
      </c>
    </row>
    <row r="77" spans="1:37">
      <c r="A77" s="94">
        <v>63</v>
      </c>
      <c r="B77" s="95" t="s">
        <v>148</v>
      </c>
      <c r="C77" s="96" t="s">
        <v>324</v>
      </c>
      <c r="D77" s="97" t="s">
        <v>325</v>
      </c>
      <c r="E77" s="98">
        <v>1</v>
      </c>
      <c r="F77" s="99" t="s">
        <v>164</v>
      </c>
      <c r="I77" s="100">
        <v>1.04</v>
      </c>
      <c r="J77" s="100">
        <f t="shared" si="0"/>
        <v>0</v>
      </c>
      <c r="K77" s="101">
        <v>20</v>
      </c>
      <c r="L77" s="101">
        <v>20</v>
      </c>
      <c r="O77" s="99">
        <v>20</v>
      </c>
      <c r="P77" s="99" t="s">
        <v>358</v>
      </c>
      <c r="V77" s="102" t="s">
        <v>97</v>
      </c>
      <c r="X77" s="96" t="s">
        <v>324</v>
      </c>
      <c r="Y77" s="96" t="s">
        <v>324</v>
      </c>
      <c r="Z77" s="99" t="s">
        <v>145</v>
      </c>
      <c r="AA77" s="99" t="s">
        <v>153</v>
      </c>
      <c r="AB77" s="99">
        <v>8</v>
      </c>
      <c r="AJ77" s="85" t="s">
        <v>154</v>
      </c>
      <c r="AK77" s="85" t="s">
        <v>147</v>
      </c>
    </row>
    <row r="78" spans="1:37">
      <c r="A78" s="94">
        <v>64</v>
      </c>
      <c r="B78" s="95" t="s">
        <v>138</v>
      </c>
      <c r="C78" s="96" t="s">
        <v>359</v>
      </c>
      <c r="D78" s="97" t="s">
        <v>360</v>
      </c>
      <c r="E78" s="98">
        <v>56</v>
      </c>
      <c r="F78" s="99" t="s">
        <v>164</v>
      </c>
      <c r="H78" s="100">
        <v>298.48</v>
      </c>
      <c r="J78" s="100">
        <f t="shared" ref="J78:J120" si="1">ROUND(E78*G78,2)</f>
        <v>0</v>
      </c>
      <c r="K78" s="101">
        <v>20</v>
      </c>
      <c r="L78" s="101">
        <v>1120</v>
      </c>
      <c r="O78" s="99">
        <v>20</v>
      </c>
      <c r="P78" s="99" t="s">
        <v>361</v>
      </c>
      <c r="V78" s="102" t="s">
        <v>143</v>
      </c>
      <c r="X78" s="96" t="s">
        <v>362</v>
      </c>
      <c r="Y78" s="96" t="s">
        <v>359</v>
      </c>
      <c r="Z78" s="99" t="s">
        <v>145</v>
      </c>
      <c r="AB78" s="99">
        <v>1</v>
      </c>
      <c r="AJ78" s="85" t="s">
        <v>146</v>
      </c>
      <c r="AK78" s="85" t="s">
        <v>147</v>
      </c>
    </row>
    <row r="79" spans="1:37">
      <c r="A79" s="94">
        <v>65</v>
      </c>
      <c r="B79" s="95" t="s">
        <v>148</v>
      </c>
      <c r="C79" s="96" t="s">
        <v>363</v>
      </c>
      <c r="D79" s="97" t="s">
        <v>364</v>
      </c>
      <c r="E79" s="98">
        <v>56</v>
      </c>
      <c r="F79" s="99" t="s">
        <v>164</v>
      </c>
      <c r="I79" s="100">
        <v>478.8</v>
      </c>
      <c r="J79" s="100">
        <f t="shared" si="1"/>
        <v>0</v>
      </c>
      <c r="K79" s="101">
        <v>20</v>
      </c>
      <c r="L79" s="101">
        <v>1120</v>
      </c>
      <c r="O79" s="99">
        <v>20</v>
      </c>
      <c r="P79" s="99" t="s">
        <v>365</v>
      </c>
      <c r="V79" s="102" t="s">
        <v>97</v>
      </c>
      <c r="X79" s="96" t="s">
        <v>363</v>
      </c>
      <c r="Y79" s="96" t="s">
        <v>363</v>
      </c>
      <c r="Z79" s="99" t="s">
        <v>145</v>
      </c>
      <c r="AA79" s="99" t="s">
        <v>153</v>
      </c>
      <c r="AB79" s="99">
        <v>8</v>
      </c>
      <c r="AJ79" s="85" t="s">
        <v>154</v>
      </c>
      <c r="AK79" s="85" t="s">
        <v>147</v>
      </c>
    </row>
    <row r="80" spans="1:37">
      <c r="A80" s="94">
        <v>66</v>
      </c>
      <c r="B80" s="95" t="s">
        <v>138</v>
      </c>
      <c r="C80" s="96" t="s">
        <v>366</v>
      </c>
      <c r="D80" s="97" t="s">
        <v>367</v>
      </c>
      <c r="E80" s="98">
        <v>136</v>
      </c>
      <c r="F80" s="99" t="s">
        <v>164</v>
      </c>
      <c r="H80" s="100">
        <v>1183.2</v>
      </c>
      <c r="J80" s="100">
        <f t="shared" si="1"/>
        <v>0</v>
      </c>
      <c r="O80" s="99">
        <v>20</v>
      </c>
      <c r="P80" s="99" t="s">
        <v>368</v>
      </c>
      <c r="V80" s="102" t="s">
        <v>143</v>
      </c>
      <c r="W80" s="103">
        <v>62.56</v>
      </c>
      <c r="X80" s="96" t="s">
        <v>369</v>
      </c>
      <c r="Y80" s="96" t="s">
        <v>366</v>
      </c>
      <c r="Z80" s="99" t="s">
        <v>370</v>
      </c>
      <c r="AB80" s="99">
        <v>1</v>
      </c>
      <c r="AJ80" s="85" t="s">
        <v>146</v>
      </c>
      <c r="AK80" s="85" t="s">
        <v>147</v>
      </c>
    </row>
    <row r="81" spans="1:37">
      <c r="A81" s="94">
        <v>67</v>
      </c>
      <c r="B81" s="95" t="s">
        <v>138</v>
      </c>
      <c r="C81" s="96" t="s">
        <v>371</v>
      </c>
      <c r="D81" s="97" t="s">
        <v>372</v>
      </c>
      <c r="E81" s="98">
        <v>136</v>
      </c>
      <c r="F81" s="99" t="s">
        <v>164</v>
      </c>
      <c r="H81" s="100">
        <v>539.91999999999996</v>
      </c>
      <c r="J81" s="100">
        <f t="shared" si="1"/>
        <v>0</v>
      </c>
      <c r="O81" s="99">
        <v>20</v>
      </c>
      <c r="P81" s="99" t="s">
        <v>368</v>
      </c>
      <c r="V81" s="102" t="s">
        <v>143</v>
      </c>
      <c r="W81" s="103">
        <v>28.56</v>
      </c>
      <c r="X81" s="96" t="s">
        <v>373</v>
      </c>
      <c r="Y81" s="96" t="s">
        <v>371</v>
      </c>
      <c r="Z81" s="99" t="s">
        <v>370</v>
      </c>
      <c r="AB81" s="99">
        <v>1</v>
      </c>
      <c r="AJ81" s="85" t="s">
        <v>146</v>
      </c>
      <c r="AK81" s="85" t="s">
        <v>147</v>
      </c>
    </row>
    <row r="82" spans="1:37" ht="20.399999999999999">
      <c r="A82" s="94">
        <v>68</v>
      </c>
      <c r="B82" s="95" t="s">
        <v>148</v>
      </c>
      <c r="C82" s="96" t="s">
        <v>374</v>
      </c>
      <c r="D82" s="97" t="s">
        <v>375</v>
      </c>
      <c r="E82" s="98">
        <v>57</v>
      </c>
      <c r="F82" s="99" t="s">
        <v>164</v>
      </c>
      <c r="I82" s="100">
        <v>5340.9</v>
      </c>
      <c r="J82" s="100">
        <f t="shared" si="1"/>
        <v>0</v>
      </c>
      <c r="K82" s="101">
        <v>20</v>
      </c>
      <c r="L82" s="101">
        <v>1140</v>
      </c>
      <c r="O82" s="99">
        <v>20</v>
      </c>
      <c r="P82" s="99" t="s">
        <v>376</v>
      </c>
      <c r="V82" s="102" t="s">
        <v>97</v>
      </c>
      <c r="X82" s="96" t="s">
        <v>374</v>
      </c>
      <c r="Y82" s="96" t="s">
        <v>374</v>
      </c>
      <c r="Z82" s="99" t="s">
        <v>145</v>
      </c>
      <c r="AA82" s="99" t="s">
        <v>153</v>
      </c>
      <c r="AB82" s="99">
        <v>8</v>
      </c>
      <c r="AJ82" s="85" t="s">
        <v>154</v>
      </c>
      <c r="AK82" s="85" t="s">
        <v>147</v>
      </c>
    </row>
    <row r="83" spans="1:37">
      <c r="A83" s="94">
        <v>69</v>
      </c>
      <c r="B83" s="95" t="s">
        <v>148</v>
      </c>
      <c r="C83" s="96" t="s">
        <v>377</v>
      </c>
      <c r="D83" s="97" t="s">
        <v>378</v>
      </c>
      <c r="E83" s="98">
        <v>228</v>
      </c>
      <c r="F83" s="99" t="s">
        <v>164</v>
      </c>
      <c r="I83" s="100">
        <v>323.76</v>
      </c>
      <c r="J83" s="100">
        <f t="shared" si="1"/>
        <v>0</v>
      </c>
      <c r="K83" s="101">
        <v>20</v>
      </c>
      <c r="L83" s="101">
        <v>4560</v>
      </c>
      <c r="O83" s="99">
        <v>20</v>
      </c>
      <c r="P83" s="99" t="s">
        <v>379</v>
      </c>
      <c r="V83" s="102" t="s">
        <v>97</v>
      </c>
      <c r="X83" s="96" t="s">
        <v>377</v>
      </c>
      <c r="Y83" s="96" t="s">
        <v>377</v>
      </c>
      <c r="Z83" s="99" t="s">
        <v>145</v>
      </c>
      <c r="AA83" s="99" t="s">
        <v>153</v>
      </c>
      <c r="AB83" s="99">
        <v>8</v>
      </c>
      <c r="AJ83" s="85" t="s">
        <v>154</v>
      </c>
      <c r="AK83" s="85" t="s">
        <v>147</v>
      </c>
    </row>
    <row r="84" spans="1:37" ht="20.399999999999999">
      <c r="A84" s="94">
        <v>70</v>
      </c>
      <c r="B84" s="95" t="s">
        <v>148</v>
      </c>
      <c r="C84" s="96" t="s">
        <v>380</v>
      </c>
      <c r="D84" s="97" t="s">
        <v>381</v>
      </c>
      <c r="E84" s="98">
        <v>3</v>
      </c>
      <c r="F84" s="99" t="s">
        <v>164</v>
      </c>
      <c r="I84" s="100">
        <v>75</v>
      </c>
      <c r="J84" s="100">
        <f t="shared" si="1"/>
        <v>0</v>
      </c>
      <c r="K84" s="101">
        <v>20</v>
      </c>
      <c r="L84" s="101">
        <v>60</v>
      </c>
      <c r="O84" s="99">
        <v>20</v>
      </c>
      <c r="P84" s="99" t="s">
        <v>382</v>
      </c>
      <c r="V84" s="102" t="s">
        <v>97</v>
      </c>
      <c r="X84" s="96" t="s">
        <v>380</v>
      </c>
      <c r="Y84" s="96" t="s">
        <v>380</v>
      </c>
      <c r="Z84" s="99" t="s">
        <v>145</v>
      </c>
      <c r="AA84" s="99" t="s">
        <v>153</v>
      </c>
      <c r="AB84" s="99">
        <v>8</v>
      </c>
      <c r="AJ84" s="85" t="s">
        <v>154</v>
      </c>
      <c r="AK84" s="85" t="s">
        <v>147</v>
      </c>
    </row>
    <row r="85" spans="1:37" ht="20.399999999999999">
      <c r="A85" s="94">
        <v>71</v>
      </c>
      <c r="B85" s="95" t="s">
        <v>148</v>
      </c>
      <c r="C85" s="96" t="s">
        <v>383</v>
      </c>
      <c r="D85" s="97" t="s">
        <v>384</v>
      </c>
      <c r="E85" s="98">
        <v>22</v>
      </c>
      <c r="F85" s="99" t="s">
        <v>164</v>
      </c>
      <c r="I85" s="100">
        <v>370.26</v>
      </c>
      <c r="J85" s="100">
        <f t="shared" si="1"/>
        <v>0</v>
      </c>
      <c r="K85" s="101">
        <v>20</v>
      </c>
      <c r="L85" s="101">
        <v>440</v>
      </c>
      <c r="O85" s="99">
        <v>20</v>
      </c>
      <c r="P85" s="99" t="s">
        <v>385</v>
      </c>
      <c r="V85" s="102" t="s">
        <v>97</v>
      </c>
      <c r="X85" s="96" t="s">
        <v>383</v>
      </c>
      <c r="Y85" s="96" t="s">
        <v>383</v>
      </c>
      <c r="Z85" s="99" t="s">
        <v>145</v>
      </c>
      <c r="AA85" s="99" t="s">
        <v>153</v>
      </c>
      <c r="AB85" s="99">
        <v>8</v>
      </c>
      <c r="AJ85" s="85" t="s">
        <v>154</v>
      </c>
      <c r="AK85" s="85" t="s">
        <v>147</v>
      </c>
    </row>
    <row r="86" spans="1:37" ht="20.399999999999999">
      <c r="A86" s="94">
        <v>72</v>
      </c>
      <c r="B86" s="95" t="s">
        <v>148</v>
      </c>
      <c r="C86" s="96" t="s">
        <v>386</v>
      </c>
      <c r="D86" s="97" t="s">
        <v>387</v>
      </c>
      <c r="E86" s="98">
        <v>25</v>
      </c>
      <c r="F86" s="99" t="s">
        <v>164</v>
      </c>
      <c r="I86" s="100">
        <v>1675</v>
      </c>
      <c r="J86" s="100">
        <f t="shared" si="1"/>
        <v>0</v>
      </c>
      <c r="K86" s="101">
        <v>20</v>
      </c>
      <c r="L86" s="101">
        <v>500</v>
      </c>
      <c r="O86" s="99">
        <v>20</v>
      </c>
      <c r="P86" s="99" t="s">
        <v>388</v>
      </c>
      <c r="V86" s="102" t="s">
        <v>97</v>
      </c>
      <c r="X86" s="96" t="s">
        <v>386</v>
      </c>
      <c r="Y86" s="96" t="s">
        <v>386</v>
      </c>
      <c r="Z86" s="99" t="s">
        <v>145</v>
      </c>
      <c r="AA86" s="99" t="s">
        <v>153</v>
      </c>
      <c r="AB86" s="99">
        <v>8</v>
      </c>
      <c r="AJ86" s="85" t="s">
        <v>154</v>
      </c>
      <c r="AK86" s="85" t="s">
        <v>147</v>
      </c>
    </row>
    <row r="87" spans="1:37" ht="20.399999999999999">
      <c r="A87" s="94">
        <v>73</v>
      </c>
      <c r="B87" s="95" t="s">
        <v>148</v>
      </c>
      <c r="C87" s="96" t="s">
        <v>389</v>
      </c>
      <c r="D87" s="97" t="s">
        <v>390</v>
      </c>
      <c r="E87" s="98">
        <v>12</v>
      </c>
      <c r="F87" s="99" t="s">
        <v>164</v>
      </c>
      <c r="I87" s="100">
        <v>844.8</v>
      </c>
      <c r="J87" s="100">
        <f t="shared" si="1"/>
        <v>0</v>
      </c>
      <c r="K87" s="101">
        <v>20</v>
      </c>
      <c r="L87" s="101">
        <v>240</v>
      </c>
      <c r="O87" s="99">
        <v>20</v>
      </c>
      <c r="P87" s="99" t="s">
        <v>391</v>
      </c>
      <c r="V87" s="102" t="s">
        <v>97</v>
      </c>
      <c r="X87" s="96" t="s">
        <v>389</v>
      </c>
      <c r="Y87" s="96" t="s">
        <v>389</v>
      </c>
      <c r="Z87" s="99" t="s">
        <v>145</v>
      </c>
      <c r="AA87" s="99" t="s">
        <v>153</v>
      </c>
      <c r="AB87" s="99">
        <v>8</v>
      </c>
      <c r="AJ87" s="85" t="s">
        <v>154</v>
      </c>
      <c r="AK87" s="85" t="s">
        <v>147</v>
      </c>
    </row>
    <row r="88" spans="1:37" ht="20.399999999999999">
      <c r="A88" s="94">
        <v>74</v>
      </c>
      <c r="B88" s="95" t="s">
        <v>148</v>
      </c>
      <c r="C88" s="96" t="s">
        <v>392</v>
      </c>
      <c r="D88" s="97" t="s">
        <v>393</v>
      </c>
      <c r="E88" s="98">
        <v>17</v>
      </c>
      <c r="F88" s="99" t="s">
        <v>164</v>
      </c>
      <c r="I88" s="100">
        <v>727.09</v>
      </c>
      <c r="J88" s="100">
        <f t="shared" si="1"/>
        <v>0</v>
      </c>
      <c r="K88" s="101">
        <v>20</v>
      </c>
      <c r="L88" s="101">
        <v>340</v>
      </c>
      <c r="O88" s="99">
        <v>20</v>
      </c>
      <c r="P88" s="99" t="s">
        <v>394</v>
      </c>
      <c r="V88" s="102" t="s">
        <v>97</v>
      </c>
      <c r="X88" s="96" t="s">
        <v>392</v>
      </c>
      <c r="Y88" s="96" t="s">
        <v>392</v>
      </c>
      <c r="Z88" s="99" t="s">
        <v>145</v>
      </c>
      <c r="AA88" s="99" t="s">
        <v>153</v>
      </c>
      <c r="AB88" s="99">
        <v>8</v>
      </c>
      <c r="AJ88" s="85" t="s">
        <v>154</v>
      </c>
      <c r="AK88" s="85" t="s">
        <v>147</v>
      </c>
    </row>
    <row r="89" spans="1:37">
      <c r="A89" s="94">
        <v>75</v>
      </c>
      <c r="B89" s="95" t="s">
        <v>138</v>
      </c>
      <c r="C89" s="96" t="s">
        <v>395</v>
      </c>
      <c r="D89" s="97" t="s">
        <v>396</v>
      </c>
      <c r="E89" s="98">
        <v>101</v>
      </c>
      <c r="F89" s="99" t="s">
        <v>164</v>
      </c>
      <c r="H89" s="100">
        <v>150.49</v>
      </c>
      <c r="J89" s="100">
        <f t="shared" si="1"/>
        <v>0</v>
      </c>
      <c r="K89" s="101">
        <v>20</v>
      </c>
      <c r="L89" s="101">
        <v>2020</v>
      </c>
      <c r="O89" s="99">
        <v>20</v>
      </c>
      <c r="P89" s="99" t="s">
        <v>397</v>
      </c>
      <c r="V89" s="102" t="s">
        <v>143</v>
      </c>
      <c r="X89" s="96" t="s">
        <v>398</v>
      </c>
      <c r="Y89" s="96" t="s">
        <v>395</v>
      </c>
      <c r="Z89" s="99" t="s">
        <v>145</v>
      </c>
      <c r="AB89" s="99">
        <v>1</v>
      </c>
      <c r="AJ89" s="85" t="s">
        <v>146</v>
      </c>
      <c r="AK89" s="85" t="s">
        <v>147</v>
      </c>
    </row>
    <row r="90" spans="1:37">
      <c r="A90" s="94">
        <v>76</v>
      </c>
      <c r="B90" s="95" t="s">
        <v>148</v>
      </c>
      <c r="C90" s="96" t="s">
        <v>399</v>
      </c>
      <c r="D90" s="97" t="s">
        <v>400</v>
      </c>
      <c r="E90" s="98">
        <v>101</v>
      </c>
      <c r="F90" s="99" t="s">
        <v>164</v>
      </c>
      <c r="I90" s="100">
        <v>22.22</v>
      </c>
      <c r="J90" s="100">
        <f t="shared" si="1"/>
        <v>0</v>
      </c>
      <c r="K90" s="101">
        <v>20</v>
      </c>
      <c r="L90" s="101">
        <v>2020</v>
      </c>
      <c r="O90" s="99">
        <v>20</v>
      </c>
      <c r="P90" s="99" t="s">
        <v>401</v>
      </c>
      <c r="V90" s="102" t="s">
        <v>97</v>
      </c>
      <c r="X90" s="96" t="s">
        <v>399</v>
      </c>
      <c r="Y90" s="96" t="s">
        <v>399</v>
      </c>
      <c r="Z90" s="99" t="s">
        <v>145</v>
      </c>
      <c r="AA90" s="99" t="s">
        <v>153</v>
      </c>
      <c r="AB90" s="99">
        <v>8</v>
      </c>
      <c r="AJ90" s="85" t="s">
        <v>154</v>
      </c>
      <c r="AK90" s="85" t="s">
        <v>147</v>
      </c>
    </row>
    <row r="91" spans="1:37">
      <c r="A91" s="94">
        <v>77</v>
      </c>
      <c r="B91" s="95" t="s">
        <v>138</v>
      </c>
      <c r="C91" s="96" t="s">
        <v>402</v>
      </c>
      <c r="D91" s="97" t="s">
        <v>403</v>
      </c>
      <c r="E91" s="98">
        <v>138</v>
      </c>
      <c r="F91" s="99" t="s">
        <v>164</v>
      </c>
      <c r="H91" s="100">
        <v>879.06</v>
      </c>
      <c r="J91" s="100">
        <f t="shared" si="1"/>
        <v>0</v>
      </c>
      <c r="K91" s="101">
        <v>20</v>
      </c>
      <c r="L91" s="101">
        <v>2760</v>
      </c>
      <c r="O91" s="99">
        <v>20</v>
      </c>
      <c r="P91" s="99" t="s">
        <v>404</v>
      </c>
      <c r="V91" s="102" t="s">
        <v>143</v>
      </c>
      <c r="X91" s="96" t="s">
        <v>405</v>
      </c>
      <c r="Y91" s="96" t="s">
        <v>402</v>
      </c>
      <c r="Z91" s="99" t="s">
        <v>145</v>
      </c>
      <c r="AB91" s="99">
        <v>1</v>
      </c>
      <c r="AJ91" s="85" t="s">
        <v>146</v>
      </c>
      <c r="AK91" s="85" t="s">
        <v>147</v>
      </c>
    </row>
    <row r="92" spans="1:37" ht="20.399999999999999">
      <c r="A92" s="94">
        <v>78</v>
      </c>
      <c r="B92" s="95" t="s">
        <v>148</v>
      </c>
      <c r="C92" s="96" t="s">
        <v>406</v>
      </c>
      <c r="D92" s="97" t="s">
        <v>407</v>
      </c>
      <c r="E92" s="98">
        <v>138</v>
      </c>
      <c r="F92" s="99" t="s">
        <v>164</v>
      </c>
      <c r="I92" s="100">
        <v>253.92</v>
      </c>
      <c r="J92" s="100">
        <f t="shared" si="1"/>
        <v>0</v>
      </c>
      <c r="K92" s="101">
        <v>20</v>
      </c>
      <c r="L92" s="101">
        <v>2760</v>
      </c>
      <c r="O92" s="99">
        <v>20</v>
      </c>
      <c r="P92" s="99" t="s">
        <v>408</v>
      </c>
      <c r="V92" s="102" t="s">
        <v>97</v>
      </c>
      <c r="X92" s="96" t="s">
        <v>406</v>
      </c>
      <c r="Y92" s="96" t="s">
        <v>406</v>
      </c>
      <c r="Z92" s="99" t="s">
        <v>145</v>
      </c>
      <c r="AA92" s="99" t="s">
        <v>153</v>
      </c>
      <c r="AB92" s="99">
        <v>8</v>
      </c>
      <c r="AJ92" s="85" t="s">
        <v>154</v>
      </c>
      <c r="AK92" s="85" t="s">
        <v>147</v>
      </c>
    </row>
    <row r="93" spans="1:37">
      <c r="A93" s="94">
        <v>79</v>
      </c>
      <c r="B93" s="95" t="s">
        <v>138</v>
      </c>
      <c r="C93" s="96" t="s">
        <v>409</v>
      </c>
      <c r="D93" s="97" t="s">
        <v>410</v>
      </c>
      <c r="E93" s="98">
        <v>37</v>
      </c>
      <c r="F93" s="99" t="s">
        <v>164</v>
      </c>
      <c r="H93" s="100">
        <v>210.16</v>
      </c>
      <c r="J93" s="100">
        <f t="shared" si="1"/>
        <v>0</v>
      </c>
      <c r="K93" s="101">
        <v>20</v>
      </c>
      <c r="L93" s="101">
        <v>740</v>
      </c>
      <c r="O93" s="99">
        <v>20</v>
      </c>
      <c r="P93" s="99" t="s">
        <v>411</v>
      </c>
      <c r="V93" s="102" t="s">
        <v>143</v>
      </c>
      <c r="X93" s="96" t="s">
        <v>412</v>
      </c>
      <c r="Y93" s="96" t="s">
        <v>409</v>
      </c>
      <c r="Z93" s="99" t="s">
        <v>145</v>
      </c>
      <c r="AB93" s="99">
        <v>1</v>
      </c>
      <c r="AJ93" s="85" t="s">
        <v>146</v>
      </c>
      <c r="AK93" s="85" t="s">
        <v>147</v>
      </c>
    </row>
    <row r="94" spans="1:37">
      <c r="A94" s="94">
        <v>80</v>
      </c>
      <c r="B94" s="95" t="s">
        <v>138</v>
      </c>
      <c r="C94" s="96" t="s">
        <v>413</v>
      </c>
      <c r="D94" s="97" t="s">
        <v>414</v>
      </c>
      <c r="E94" s="98">
        <v>2</v>
      </c>
      <c r="F94" s="99" t="s">
        <v>164</v>
      </c>
      <c r="H94" s="100">
        <v>13.78</v>
      </c>
      <c r="J94" s="100">
        <f t="shared" si="1"/>
        <v>0</v>
      </c>
      <c r="K94" s="101">
        <v>20</v>
      </c>
      <c r="L94" s="101">
        <v>40</v>
      </c>
      <c r="O94" s="99">
        <v>20</v>
      </c>
      <c r="P94" s="99" t="s">
        <v>415</v>
      </c>
      <c r="V94" s="102" t="s">
        <v>143</v>
      </c>
      <c r="X94" s="96" t="s">
        <v>416</v>
      </c>
      <c r="Y94" s="96" t="s">
        <v>413</v>
      </c>
      <c r="Z94" s="99" t="s">
        <v>145</v>
      </c>
      <c r="AB94" s="99">
        <v>1</v>
      </c>
      <c r="AJ94" s="85" t="s">
        <v>146</v>
      </c>
      <c r="AK94" s="85" t="s">
        <v>147</v>
      </c>
    </row>
    <row r="95" spans="1:37" ht="20.399999999999999">
      <c r="A95" s="94">
        <v>81</v>
      </c>
      <c r="B95" s="95" t="s">
        <v>138</v>
      </c>
      <c r="C95" s="96" t="s">
        <v>417</v>
      </c>
      <c r="D95" s="97" t="s">
        <v>418</v>
      </c>
      <c r="E95" s="98">
        <v>700</v>
      </c>
      <c r="F95" s="99" t="s">
        <v>141</v>
      </c>
      <c r="H95" s="100">
        <v>4235</v>
      </c>
      <c r="J95" s="100">
        <f t="shared" si="1"/>
        <v>0</v>
      </c>
      <c r="K95" s="101">
        <v>20</v>
      </c>
      <c r="L95" s="101">
        <v>14000</v>
      </c>
      <c r="O95" s="99">
        <v>20</v>
      </c>
      <c r="P95" s="99" t="s">
        <v>419</v>
      </c>
      <c r="V95" s="102" t="s">
        <v>143</v>
      </c>
      <c r="X95" s="96" t="s">
        <v>420</v>
      </c>
      <c r="Y95" s="96" t="s">
        <v>417</v>
      </c>
      <c r="Z95" s="99" t="s">
        <v>145</v>
      </c>
      <c r="AB95" s="99">
        <v>1</v>
      </c>
      <c r="AJ95" s="85" t="s">
        <v>146</v>
      </c>
      <c r="AK95" s="85" t="s">
        <v>147</v>
      </c>
    </row>
    <row r="96" spans="1:37">
      <c r="A96" s="94">
        <v>82</v>
      </c>
      <c r="B96" s="95" t="s">
        <v>138</v>
      </c>
      <c r="C96" s="96" t="s">
        <v>421</v>
      </c>
      <c r="D96" s="97" t="s">
        <v>422</v>
      </c>
      <c r="E96" s="98">
        <v>3</v>
      </c>
      <c r="F96" s="99" t="s">
        <v>164</v>
      </c>
      <c r="H96" s="100">
        <v>90.69</v>
      </c>
      <c r="J96" s="100">
        <f t="shared" si="1"/>
        <v>0</v>
      </c>
      <c r="K96" s="101">
        <v>20</v>
      </c>
      <c r="L96" s="101">
        <v>60</v>
      </c>
      <c r="O96" s="99">
        <v>20</v>
      </c>
      <c r="P96" s="99" t="s">
        <v>423</v>
      </c>
      <c r="V96" s="102" t="s">
        <v>143</v>
      </c>
      <c r="X96" s="96" t="s">
        <v>424</v>
      </c>
      <c r="Y96" s="96" t="s">
        <v>421</v>
      </c>
      <c r="Z96" s="99" t="s">
        <v>145</v>
      </c>
      <c r="AB96" s="99">
        <v>1</v>
      </c>
      <c r="AJ96" s="85" t="s">
        <v>146</v>
      </c>
      <c r="AK96" s="85" t="s">
        <v>147</v>
      </c>
    </row>
    <row r="97" spans="1:37">
      <c r="A97" s="94">
        <v>83</v>
      </c>
      <c r="B97" s="95" t="s">
        <v>138</v>
      </c>
      <c r="C97" s="96" t="s">
        <v>425</v>
      </c>
      <c r="D97" s="97" t="s">
        <v>426</v>
      </c>
      <c r="E97" s="98">
        <v>197</v>
      </c>
      <c r="F97" s="99" t="s">
        <v>164</v>
      </c>
      <c r="H97" s="100">
        <v>230.49</v>
      </c>
      <c r="J97" s="100">
        <f t="shared" si="1"/>
        <v>0</v>
      </c>
      <c r="K97" s="101">
        <v>20</v>
      </c>
      <c r="L97" s="101">
        <v>3940</v>
      </c>
      <c r="O97" s="99">
        <v>20</v>
      </c>
      <c r="P97" s="99" t="s">
        <v>427</v>
      </c>
      <c r="V97" s="102" t="s">
        <v>143</v>
      </c>
      <c r="X97" s="96" t="s">
        <v>428</v>
      </c>
      <c r="Y97" s="96" t="s">
        <v>425</v>
      </c>
      <c r="Z97" s="99" t="s">
        <v>145</v>
      </c>
      <c r="AB97" s="99">
        <v>1</v>
      </c>
      <c r="AJ97" s="85" t="s">
        <v>146</v>
      </c>
      <c r="AK97" s="85" t="s">
        <v>147</v>
      </c>
    </row>
    <row r="98" spans="1:37">
      <c r="A98" s="94">
        <v>84</v>
      </c>
      <c r="B98" s="95" t="s">
        <v>148</v>
      </c>
      <c r="C98" s="96" t="s">
        <v>429</v>
      </c>
      <c r="D98" s="97" t="s">
        <v>430</v>
      </c>
      <c r="E98" s="98">
        <v>82</v>
      </c>
      <c r="F98" s="99" t="s">
        <v>164</v>
      </c>
      <c r="I98" s="100">
        <v>53.3</v>
      </c>
      <c r="J98" s="100">
        <f t="shared" si="1"/>
        <v>0</v>
      </c>
      <c r="K98" s="101">
        <v>20</v>
      </c>
      <c r="L98" s="101">
        <v>1640</v>
      </c>
      <c r="O98" s="99">
        <v>20</v>
      </c>
      <c r="P98" s="99" t="s">
        <v>431</v>
      </c>
      <c r="V98" s="102" t="s">
        <v>97</v>
      </c>
      <c r="X98" s="96" t="s">
        <v>429</v>
      </c>
      <c r="Y98" s="96" t="s">
        <v>429</v>
      </c>
      <c r="Z98" s="99" t="s">
        <v>145</v>
      </c>
      <c r="AA98" s="99" t="s">
        <v>153</v>
      </c>
      <c r="AB98" s="99">
        <v>2</v>
      </c>
      <c r="AJ98" s="85" t="s">
        <v>154</v>
      </c>
      <c r="AK98" s="85" t="s">
        <v>147</v>
      </c>
    </row>
    <row r="99" spans="1:37">
      <c r="A99" s="94">
        <v>85</v>
      </c>
      <c r="B99" s="95" t="s">
        <v>148</v>
      </c>
      <c r="C99" s="96" t="s">
        <v>432</v>
      </c>
      <c r="D99" s="97" t="s">
        <v>433</v>
      </c>
      <c r="E99" s="98">
        <v>115</v>
      </c>
      <c r="F99" s="99" t="s">
        <v>164</v>
      </c>
      <c r="I99" s="100">
        <v>51.75</v>
      </c>
      <c r="J99" s="100">
        <f t="shared" si="1"/>
        <v>0</v>
      </c>
      <c r="K99" s="101">
        <v>20</v>
      </c>
      <c r="L99" s="101">
        <v>2300</v>
      </c>
      <c r="O99" s="99">
        <v>20</v>
      </c>
      <c r="P99" s="99" t="s">
        <v>434</v>
      </c>
      <c r="V99" s="102" t="s">
        <v>97</v>
      </c>
      <c r="X99" s="96" t="s">
        <v>432</v>
      </c>
      <c r="Y99" s="96" t="s">
        <v>432</v>
      </c>
      <c r="Z99" s="99" t="s">
        <v>145</v>
      </c>
      <c r="AA99" s="99" t="s">
        <v>153</v>
      </c>
      <c r="AB99" s="99">
        <v>2</v>
      </c>
      <c r="AJ99" s="85" t="s">
        <v>154</v>
      </c>
      <c r="AK99" s="85" t="s">
        <v>147</v>
      </c>
    </row>
    <row r="100" spans="1:37">
      <c r="A100" s="94">
        <v>86</v>
      </c>
      <c r="B100" s="95" t="s">
        <v>239</v>
      </c>
      <c r="C100" s="96" t="s">
        <v>435</v>
      </c>
      <c r="D100" s="97" t="s">
        <v>436</v>
      </c>
      <c r="E100" s="98">
        <v>132.285</v>
      </c>
      <c r="F100" s="99" t="s">
        <v>58</v>
      </c>
      <c r="H100" s="100">
        <v>396.86</v>
      </c>
      <c r="J100" s="100">
        <f t="shared" si="1"/>
        <v>0</v>
      </c>
      <c r="K100" s="101">
        <v>20</v>
      </c>
      <c r="L100" s="101">
        <v>2645.7</v>
      </c>
      <c r="O100" s="99">
        <v>20</v>
      </c>
      <c r="P100" s="99" t="s">
        <v>437</v>
      </c>
      <c r="V100" s="102" t="s">
        <v>143</v>
      </c>
      <c r="X100" s="96" t="s">
        <v>438</v>
      </c>
      <c r="Y100" s="96" t="s">
        <v>435</v>
      </c>
      <c r="Z100" s="99" t="s">
        <v>145</v>
      </c>
      <c r="AB100" s="99">
        <v>1</v>
      </c>
      <c r="AJ100" s="85" t="s">
        <v>146</v>
      </c>
      <c r="AK100" s="85" t="s">
        <v>147</v>
      </c>
    </row>
    <row r="101" spans="1:37">
      <c r="A101" s="94">
        <v>87</v>
      </c>
      <c r="B101" s="95" t="s">
        <v>239</v>
      </c>
      <c r="C101" s="96" t="s">
        <v>244</v>
      </c>
      <c r="D101" s="97" t="s">
        <v>245</v>
      </c>
      <c r="E101" s="98">
        <v>132.285</v>
      </c>
      <c r="F101" s="99" t="s">
        <v>58</v>
      </c>
      <c r="H101" s="100">
        <v>476.23</v>
      </c>
      <c r="J101" s="100">
        <f t="shared" si="1"/>
        <v>0</v>
      </c>
      <c r="K101" s="101">
        <v>20</v>
      </c>
      <c r="L101" s="101">
        <v>2645.7</v>
      </c>
      <c r="O101" s="99">
        <v>20</v>
      </c>
      <c r="P101" s="99" t="s">
        <v>439</v>
      </c>
      <c r="V101" s="102" t="s">
        <v>143</v>
      </c>
      <c r="X101" s="96" t="s">
        <v>247</v>
      </c>
      <c r="Y101" s="96" t="s">
        <v>244</v>
      </c>
      <c r="Z101" s="99" t="s">
        <v>145</v>
      </c>
      <c r="AB101" s="99">
        <v>1</v>
      </c>
      <c r="AJ101" s="85" t="s">
        <v>146</v>
      </c>
      <c r="AK101" s="85" t="s">
        <v>147</v>
      </c>
    </row>
    <row r="102" spans="1:37">
      <c r="A102" s="94">
        <v>88</v>
      </c>
      <c r="B102" s="95" t="s">
        <v>239</v>
      </c>
      <c r="C102" s="96" t="s">
        <v>240</v>
      </c>
      <c r="D102" s="97" t="s">
        <v>241</v>
      </c>
      <c r="E102" s="98">
        <v>132.285</v>
      </c>
      <c r="F102" s="99" t="s">
        <v>58</v>
      </c>
      <c r="H102" s="100">
        <v>132.29</v>
      </c>
      <c r="J102" s="100">
        <f t="shared" si="1"/>
        <v>0</v>
      </c>
      <c r="K102" s="101">
        <v>20</v>
      </c>
      <c r="L102" s="101">
        <v>2645.7</v>
      </c>
      <c r="O102" s="99">
        <v>20</v>
      </c>
      <c r="P102" s="99" t="s">
        <v>440</v>
      </c>
      <c r="V102" s="102" t="s">
        <v>143</v>
      </c>
      <c r="X102" s="96" t="s">
        <v>243</v>
      </c>
      <c r="Y102" s="96" t="s">
        <v>240</v>
      </c>
      <c r="Z102" s="99" t="s">
        <v>145</v>
      </c>
      <c r="AB102" s="99">
        <v>1</v>
      </c>
      <c r="AJ102" s="85" t="s">
        <v>146</v>
      </c>
      <c r="AK102" s="85" t="s">
        <v>147</v>
      </c>
    </row>
    <row r="103" spans="1:37">
      <c r="A103" s="94">
        <v>89</v>
      </c>
      <c r="B103" s="95" t="s">
        <v>239</v>
      </c>
      <c r="C103" s="96" t="s">
        <v>248</v>
      </c>
      <c r="D103" s="97" t="s">
        <v>249</v>
      </c>
      <c r="E103" s="98">
        <v>230.28100000000001</v>
      </c>
      <c r="F103" s="99" t="s">
        <v>58</v>
      </c>
      <c r="H103" s="100">
        <v>1381.69</v>
      </c>
      <c r="J103" s="100">
        <f t="shared" si="1"/>
        <v>0</v>
      </c>
      <c r="K103" s="101">
        <v>20</v>
      </c>
      <c r="L103" s="101">
        <v>4605.62</v>
      </c>
      <c r="O103" s="99">
        <v>20</v>
      </c>
      <c r="P103" s="99" t="s">
        <v>441</v>
      </c>
      <c r="V103" s="102" t="s">
        <v>143</v>
      </c>
      <c r="X103" s="96" t="s">
        <v>251</v>
      </c>
      <c r="Y103" s="96" t="s">
        <v>248</v>
      </c>
      <c r="Z103" s="99" t="s">
        <v>145</v>
      </c>
      <c r="AB103" s="99">
        <v>7</v>
      </c>
      <c r="AJ103" s="85" t="s">
        <v>146</v>
      </c>
      <c r="AK103" s="85" t="s">
        <v>147</v>
      </c>
    </row>
    <row r="104" spans="1:37">
      <c r="A104" s="94">
        <v>90</v>
      </c>
      <c r="B104" s="95" t="s">
        <v>138</v>
      </c>
      <c r="C104" s="96" t="s">
        <v>442</v>
      </c>
      <c r="D104" s="97" t="s">
        <v>443</v>
      </c>
      <c r="E104" s="98">
        <v>40</v>
      </c>
      <c r="F104" s="99" t="s">
        <v>444</v>
      </c>
      <c r="H104" s="100">
        <v>800</v>
      </c>
      <c r="J104" s="100">
        <f t="shared" si="1"/>
        <v>0</v>
      </c>
      <c r="K104" s="101">
        <v>20</v>
      </c>
      <c r="L104" s="101">
        <v>800</v>
      </c>
      <c r="O104" s="99">
        <v>20</v>
      </c>
      <c r="P104" s="99" t="s">
        <v>445</v>
      </c>
      <c r="V104" s="102" t="s">
        <v>143</v>
      </c>
      <c r="X104" s="96" t="s">
        <v>446</v>
      </c>
      <c r="Y104" s="96" t="s">
        <v>442</v>
      </c>
      <c r="Z104" s="99" t="s">
        <v>145</v>
      </c>
      <c r="AB104" s="99">
        <v>7</v>
      </c>
      <c r="AJ104" s="85" t="s">
        <v>146</v>
      </c>
      <c r="AK104" s="85" t="s">
        <v>147</v>
      </c>
    </row>
    <row r="105" spans="1:37">
      <c r="D105" s="146" t="s">
        <v>447</v>
      </c>
      <c r="E105" s="100">
        <v>0</v>
      </c>
      <c r="H105" s="100">
        <v>12986.7</v>
      </c>
      <c r="I105" s="100">
        <v>13228.46</v>
      </c>
      <c r="L105" s="101">
        <v>128662.72</v>
      </c>
      <c r="W105" s="103">
        <v>91.12</v>
      </c>
    </row>
    <row r="106" spans="1:37">
      <c r="C106" s="144" t="s">
        <v>448</v>
      </c>
      <c r="D106" s="143" t="s">
        <v>448</v>
      </c>
    </row>
    <row r="107" spans="1:37">
      <c r="C107" s="144" t="s">
        <v>449</v>
      </c>
      <c r="D107" s="143" t="s">
        <v>449</v>
      </c>
    </row>
    <row r="108" spans="1:37">
      <c r="A108" s="94">
        <v>91</v>
      </c>
      <c r="B108" s="95" t="s">
        <v>148</v>
      </c>
      <c r="C108" s="96" t="s">
        <v>450</v>
      </c>
      <c r="D108" s="97" t="s">
        <v>451</v>
      </c>
      <c r="E108" s="98">
        <v>1</v>
      </c>
      <c r="F108" s="99" t="s">
        <v>164</v>
      </c>
      <c r="I108" s="100">
        <v>1251.57</v>
      </c>
      <c r="J108" s="100">
        <f t="shared" si="1"/>
        <v>0</v>
      </c>
      <c r="K108" s="101">
        <v>20</v>
      </c>
      <c r="L108" s="101">
        <v>20</v>
      </c>
      <c r="O108" s="99">
        <v>20</v>
      </c>
      <c r="P108" s="99" t="s">
        <v>452</v>
      </c>
      <c r="V108" s="102" t="s">
        <v>97</v>
      </c>
      <c r="X108" s="96" t="s">
        <v>450</v>
      </c>
      <c r="Y108" s="96" t="s">
        <v>450</v>
      </c>
      <c r="Z108" s="99" t="s">
        <v>145</v>
      </c>
      <c r="AA108" s="99" t="s">
        <v>153</v>
      </c>
      <c r="AB108" s="99">
        <v>8</v>
      </c>
      <c r="AJ108" s="85" t="s">
        <v>154</v>
      </c>
      <c r="AK108" s="85" t="s">
        <v>147</v>
      </c>
    </row>
    <row r="109" spans="1:37" ht="20.399999999999999">
      <c r="A109" s="94">
        <v>92</v>
      </c>
      <c r="B109" s="95" t="s">
        <v>148</v>
      </c>
      <c r="C109" s="96" t="s">
        <v>453</v>
      </c>
      <c r="D109" s="97" t="s">
        <v>454</v>
      </c>
      <c r="E109" s="98">
        <v>1</v>
      </c>
      <c r="F109" s="99" t="s">
        <v>164</v>
      </c>
      <c r="I109" s="100">
        <v>250.31</v>
      </c>
      <c r="J109" s="100">
        <f t="shared" si="1"/>
        <v>0</v>
      </c>
      <c r="K109" s="101">
        <v>20</v>
      </c>
      <c r="L109" s="101">
        <v>20</v>
      </c>
      <c r="O109" s="99">
        <v>20</v>
      </c>
      <c r="P109" s="99" t="s">
        <v>455</v>
      </c>
      <c r="V109" s="102" t="s">
        <v>97</v>
      </c>
      <c r="X109" s="96" t="s">
        <v>453</v>
      </c>
      <c r="Y109" s="96" t="s">
        <v>453</v>
      </c>
      <c r="Z109" s="99" t="s">
        <v>145</v>
      </c>
      <c r="AA109" s="99" t="s">
        <v>153</v>
      </c>
      <c r="AB109" s="99">
        <v>7</v>
      </c>
      <c r="AJ109" s="85" t="s">
        <v>154</v>
      </c>
      <c r="AK109" s="85" t="s">
        <v>147</v>
      </c>
    </row>
    <row r="110" spans="1:37">
      <c r="D110" s="146" t="s">
        <v>456</v>
      </c>
      <c r="E110" s="100">
        <v>0</v>
      </c>
      <c r="I110" s="100">
        <v>1501.88</v>
      </c>
      <c r="J110" s="100">
        <f t="shared" si="1"/>
        <v>0</v>
      </c>
      <c r="L110" s="101">
        <v>40</v>
      </c>
    </row>
    <row r="111" spans="1:37">
      <c r="C111" s="144" t="s">
        <v>457</v>
      </c>
      <c r="D111" s="143" t="s">
        <v>457</v>
      </c>
    </row>
    <row r="112" spans="1:37">
      <c r="A112" s="94">
        <v>93</v>
      </c>
      <c r="B112" s="95" t="s">
        <v>148</v>
      </c>
      <c r="C112" s="96" t="s">
        <v>458</v>
      </c>
      <c r="D112" s="97" t="s">
        <v>459</v>
      </c>
      <c r="E112" s="98">
        <v>1</v>
      </c>
      <c r="F112" s="99" t="s">
        <v>164</v>
      </c>
      <c r="I112" s="100">
        <v>949.7</v>
      </c>
      <c r="J112" s="100">
        <f t="shared" si="1"/>
        <v>0</v>
      </c>
      <c r="K112" s="101">
        <v>20</v>
      </c>
      <c r="L112" s="101">
        <v>20</v>
      </c>
      <c r="O112" s="99">
        <v>20</v>
      </c>
      <c r="P112" s="99" t="s">
        <v>460</v>
      </c>
      <c r="V112" s="102" t="s">
        <v>97</v>
      </c>
      <c r="X112" s="96" t="s">
        <v>461</v>
      </c>
      <c r="Y112" s="96" t="s">
        <v>458</v>
      </c>
      <c r="Z112" s="99" t="s">
        <v>145</v>
      </c>
      <c r="AA112" s="99" t="s">
        <v>153</v>
      </c>
      <c r="AB112" s="99">
        <v>8</v>
      </c>
      <c r="AJ112" s="85" t="s">
        <v>154</v>
      </c>
      <c r="AK112" s="85" t="s">
        <v>147</v>
      </c>
    </row>
    <row r="113" spans="1:37" ht="20.399999999999999">
      <c r="A113" s="94">
        <v>94</v>
      </c>
      <c r="B113" s="95" t="s">
        <v>148</v>
      </c>
      <c r="C113" s="96" t="s">
        <v>453</v>
      </c>
      <c r="D113" s="97" t="s">
        <v>454</v>
      </c>
      <c r="E113" s="98">
        <v>1</v>
      </c>
      <c r="F113" s="99" t="s">
        <v>164</v>
      </c>
      <c r="I113" s="100">
        <v>189.94</v>
      </c>
      <c r="J113" s="100">
        <f t="shared" si="1"/>
        <v>0</v>
      </c>
      <c r="K113" s="101">
        <v>20</v>
      </c>
      <c r="L113" s="101">
        <v>20</v>
      </c>
      <c r="O113" s="99">
        <v>20</v>
      </c>
      <c r="P113" s="99" t="s">
        <v>462</v>
      </c>
      <c r="V113" s="102" t="s">
        <v>97</v>
      </c>
      <c r="X113" s="96" t="s">
        <v>453</v>
      </c>
      <c r="Y113" s="96" t="s">
        <v>453</v>
      </c>
      <c r="Z113" s="99" t="s">
        <v>145</v>
      </c>
      <c r="AA113" s="99" t="s">
        <v>153</v>
      </c>
      <c r="AB113" s="99">
        <v>8</v>
      </c>
      <c r="AJ113" s="85" t="s">
        <v>154</v>
      </c>
      <c r="AK113" s="85" t="s">
        <v>147</v>
      </c>
    </row>
    <row r="114" spans="1:37">
      <c r="D114" s="146" t="s">
        <v>463</v>
      </c>
      <c r="E114" s="100">
        <v>0</v>
      </c>
      <c r="I114" s="100">
        <v>1139.6400000000001</v>
      </c>
      <c r="J114" s="100">
        <f t="shared" si="1"/>
        <v>0</v>
      </c>
      <c r="L114" s="101">
        <v>40</v>
      </c>
    </row>
    <row r="115" spans="1:37">
      <c r="C115" s="144" t="s">
        <v>464</v>
      </c>
      <c r="D115" s="143" t="s">
        <v>464</v>
      </c>
    </row>
    <row r="116" spans="1:37">
      <c r="A116" s="94">
        <v>95</v>
      </c>
      <c r="B116" s="95" t="s">
        <v>148</v>
      </c>
      <c r="C116" s="96" t="s">
        <v>450</v>
      </c>
      <c r="D116" s="97" t="s">
        <v>451</v>
      </c>
      <c r="E116" s="98">
        <v>1</v>
      </c>
      <c r="F116" s="99" t="s">
        <v>164</v>
      </c>
      <c r="I116" s="100">
        <v>949.7</v>
      </c>
      <c r="J116" s="100">
        <f t="shared" si="1"/>
        <v>0</v>
      </c>
      <c r="K116" s="101">
        <v>20</v>
      </c>
      <c r="L116" s="101">
        <v>20</v>
      </c>
      <c r="O116" s="99">
        <v>20</v>
      </c>
      <c r="P116" s="99" t="s">
        <v>465</v>
      </c>
      <c r="V116" s="102" t="s">
        <v>97</v>
      </c>
      <c r="X116" s="96" t="s">
        <v>450</v>
      </c>
      <c r="Y116" s="96" t="s">
        <v>450</v>
      </c>
      <c r="Z116" s="99" t="s">
        <v>145</v>
      </c>
      <c r="AA116" s="99" t="s">
        <v>153</v>
      </c>
      <c r="AB116" s="99">
        <v>7</v>
      </c>
      <c r="AJ116" s="85" t="s">
        <v>154</v>
      </c>
      <c r="AK116" s="85" t="s">
        <v>147</v>
      </c>
    </row>
    <row r="117" spans="1:37" ht="20.399999999999999">
      <c r="A117" s="94">
        <v>96</v>
      </c>
      <c r="B117" s="95" t="s">
        <v>148</v>
      </c>
      <c r="C117" s="96" t="s">
        <v>453</v>
      </c>
      <c r="D117" s="97" t="s">
        <v>454</v>
      </c>
      <c r="E117" s="98">
        <v>1</v>
      </c>
      <c r="F117" s="99" t="s">
        <v>164</v>
      </c>
      <c r="I117" s="100">
        <v>189.94</v>
      </c>
      <c r="J117" s="100">
        <f t="shared" si="1"/>
        <v>0</v>
      </c>
      <c r="K117" s="101">
        <v>20</v>
      </c>
      <c r="L117" s="101">
        <v>20</v>
      </c>
      <c r="O117" s="99">
        <v>20</v>
      </c>
      <c r="P117" s="99" t="s">
        <v>466</v>
      </c>
      <c r="V117" s="102" t="s">
        <v>97</v>
      </c>
      <c r="X117" s="96" t="s">
        <v>453</v>
      </c>
      <c r="Y117" s="96" t="s">
        <v>453</v>
      </c>
      <c r="Z117" s="99" t="s">
        <v>145</v>
      </c>
      <c r="AA117" s="99" t="s">
        <v>153</v>
      </c>
      <c r="AB117" s="99">
        <v>8</v>
      </c>
      <c r="AJ117" s="85" t="s">
        <v>154</v>
      </c>
      <c r="AK117" s="85" t="s">
        <v>147</v>
      </c>
    </row>
    <row r="118" spans="1:37">
      <c r="D118" s="146" t="s">
        <v>467</v>
      </c>
      <c r="E118" s="100">
        <v>0</v>
      </c>
      <c r="I118" s="100">
        <v>1139.6400000000001</v>
      </c>
      <c r="J118" s="100">
        <f t="shared" si="1"/>
        <v>0</v>
      </c>
      <c r="L118" s="101">
        <v>40</v>
      </c>
    </row>
    <row r="119" spans="1:37">
      <c r="D119" s="146" t="s">
        <v>468</v>
      </c>
      <c r="E119" s="100">
        <v>0</v>
      </c>
      <c r="I119" s="100">
        <v>3781.16</v>
      </c>
      <c r="J119" s="100">
        <f t="shared" si="1"/>
        <v>0</v>
      </c>
      <c r="L119" s="101">
        <v>120</v>
      </c>
    </row>
    <row r="120" spans="1:37">
      <c r="D120" s="146" t="s">
        <v>469</v>
      </c>
      <c r="E120" s="100">
        <v>0</v>
      </c>
      <c r="H120" s="100">
        <v>15390.02</v>
      </c>
      <c r="I120" s="100">
        <v>18088.03</v>
      </c>
      <c r="J120" s="100">
        <f t="shared" si="1"/>
        <v>0</v>
      </c>
      <c r="L120" s="101">
        <v>149460.26</v>
      </c>
      <c r="W120" s="103">
        <v>91.12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HP_NTB</cp:lastModifiedBy>
  <cp:revision>0</cp:revision>
  <cp:lastPrinted>2016-04-18T11:45:00Z</cp:lastPrinted>
  <dcterms:created xsi:type="dcterms:W3CDTF">1999-04-06T07:39:00Z</dcterms:created>
  <dcterms:modified xsi:type="dcterms:W3CDTF">2022-01-31T13:26:46Z</dcterms:modified>
</cp:coreProperties>
</file>