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tabRatio="866" firstSheet="7" activeTab="22"/>
  </bookViews>
  <sheets>
    <sheet name="Krycí list stavby" sheetId="1" r:id="rId1"/>
    <sheet name="Rekapitulácia" sheetId="2" r:id="rId2"/>
    <sheet name="Kryci_list 22919" sheetId="3" r:id="rId3"/>
    <sheet name="Rekap 22919" sheetId="4" r:id="rId4"/>
    <sheet name="SO 22919" sheetId="5" r:id="rId5"/>
    <sheet name="Kryci_list 22920" sheetId="6" r:id="rId6"/>
    <sheet name="Rekap 22920" sheetId="7" r:id="rId7"/>
    <sheet name="SO 22920" sheetId="8" r:id="rId8"/>
    <sheet name="Kryci_list 23333" sheetId="9" r:id="rId9"/>
    <sheet name="Rekap 23333" sheetId="10" r:id="rId10"/>
    <sheet name="SO 23333" sheetId="11" r:id="rId11"/>
    <sheet name="Kryci_list 23339" sheetId="12" r:id="rId12"/>
    <sheet name="Rekap 23339" sheetId="13" r:id="rId13"/>
    <sheet name="SO 23339" sheetId="14" r:id="rId14"/>
    <sheet name="Kryci_list 23340" sheetId="15" r:id="rId15"/>
    <sheet name="Rekap 23340" sheetId="16" r:id="rId16"/>
    <sheet name="SO 23340" sheetId="17" r:id="rId17"/>
    <sheet name="Kryci_list 23342" sheetId="18" r:id="rId18"/>
    <sheet name="Rekap 23342" sheetId="19" r:id="rId19"/>
    <sheet name="SO 23342" sheetId="20" r:id="rId20"/>
    <sheet name="Kryci_list 23343" sheetId="21" r:id="rId21"/>
    <sheet name="Rekap 23343" sheetId="22" r:id="rId22"/>
    <sheet name="SO 23343" sheetId="23" r:id="rId23"/>
  </sheets>
  <definedNames/>
  <calcPr fullCalcOnLoad="1"/>
</workbook>
</file>

<file path=xl/sharedStrings.xml><?xml version="1.0" encoding="utf-8"?>
<sst xmlns="http://schemas.openxmlformats.org/spreadsheetml/2006/main" count="2708" uniqueCount="530">
  <si>
    <t>Rekapitulácia rozpočtu</t>
  </si>
  <si>
    <t>Stavba Rekonštr.miestnych komunikácií a chodník v meste Trstená a jeho prímest.častí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</si>
  <si>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</si>
  <si>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</si>
  <si>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</si>
  <si>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</si>
  <si>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</si>
  <si>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</si>
  <si>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</si>
  <si>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</si>
  <si>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</si>
  <si>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</si>
  <si>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– Ďurďinová, Hybeľ, Breh  SO01a – Ďurďinová</t>
  </si>
  <si>
    <t>SO 01 – Ďurďinová, Hybeľ, Breh   SO01b – Hybeľ, Breh</t>
  </si>
  <si>
    <t>SO 04 - Prístav, Ústie nad priehradou  SO04b – Ústie nad Priehradou</t>
  </si>
  <si>
    <t>SO 04 - Prístav, Ústie nad priehradou  SO04a – Prístav</t>
  </si>
  <si>
    <t>SO 05 – Nové Ústie</t>
  </si>
  <si>
    <t>SO 07 – Chodníky popri štátnej ceste</t>
  </si>
  <si>
    <t>SO 08 – Chodníky na cintorínoch</t>
  </si>
  <si>
    <t>Krycí list rozpočtu</t>
  </si>
  <si>
    <t xml:space="preserve">Miesto:  </t>
  </si>
  <si>
    <t>Objekt SO 01 – Ďurďinová, Hybeľ, Breh  SO01a – Ďurďinová</t>
  </si>
  <si>
    <t xml:space="preserve">Ks: </t>
  </si>
  <si>
    <t>Zákazka: R2020-012</t>
  </si>
  <si>
    <t xml:space="preserve">Spracoval: </t>
  </si>
  <si>
    <t xml:space="preserve">Dňa </t>
  </si>
  <si>
    <t>Odberateľ: Mesto Trstená</t>
  </si>
  <si>
    <t>Projektant: A-PROJEKT -Ing. Ján Potoma Námestie Š.N.Hýroša 12,</t>
  </si>
  <si>
    <t>Dodávateľ: Víťaz výberového konania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</si>
  <si>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</si>
  <si>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</si>
  <si>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</si>
  <si>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</si>
  <si>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</si>
  <si>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</si>
  <si>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</si>
  <si>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</si>
  <si>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</si>
  <si>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</si>
  <si>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</si>
  <si>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</si>
  <si>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</si>
  <si>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</si>
  <si>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</si>
  <si>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</si>
  <si>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</si>
  <si>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</si>
  <si>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</si>
  <si>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</si>
  <si>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</si>
  <si>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</si>
  <si>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</si>
  <si>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</si>
  <si>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</si>
  <si>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</si>
  <si>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</si>
  <si>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</si>
  <si>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</si>
  <si>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</si>
  <si>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</si>
  <si>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</si>
  <si>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</si>
  <si>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</si>
  <si>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</si>
  <si>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</si>
  <si>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</si>
  <si>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</si>
  <si>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</si>
  <si>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</si>
  <si>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</si>
  <si>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</si>
  <si>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</si>
  <si>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VODOROVNÉ KONŠTRUKCIE</t>
  </si>
  <si>
    <t>SPEVNENÉ PLOCHY</t>
  </si>
  <si>
    <t>POTRUBNÉ ROZVODY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</si>
  <si>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</si>
  <si>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</si>
  <si>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</si>
  <si>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</si>
  <si>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</si>
  <si>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</si>
  <si>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</si>
  <si>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</si>
  <si>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</si>
  <si>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</si>
  <si>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</si>
  <si>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</si>
  <si>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</si>
  <si>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>Zákazka Rekonštr.miestnych komunikácií a chodník v meste Trstená a jeho prímest.častí</t>
  </si>
  <si>
    <t xml:space="preserve">  1/A 1</t>
  </si>
  <si>
    <t xml:space="preserve"> 122201101</t>
  </si>
  <si>
    <t>Odkopávka a prekopávka nezapažená v hornine 3, do 100 m3</t>
  </si>
  <si>
    <t>m3</t>
  </si>
  <si>
    <t>"rozš.chodníka</t>
  </si>
  <si>
    <t>444.00*0.47</t>
  </si>
  <si>
    <t xml:space="preserve"> </t>
  </si>
  <si>
    <t xml:space="preserve"> 122201109</t>
  </si>
  <si>
    <t>Odkopávky a prekopávky nezapažené. Príplatok k cenám za lepivosť horniny</t>
  </si>
  <si>
    <t xml:space="preserve"> 162201102</t>
  </si>
  <si>
    <t>Vodorovné premiestnenie výkopku z horniny 1-4 nad 20-50m</t>
  </si>
  <si>
    <t>M3</t>
  </si>
  <si>
    <t xml:space="preserve"> 167101101</t>
  </si>
  <si>
    <t xml:space="preserve">Nakladanie neuľahnutého výkopku z hornín tr.1-4 do 100 m3 </t>
  </si>
  <si>
    <t>"ku park.obrubníkom</t>
  </si>
  <si>
    <t>359.04*0.20</t>
  </si>
  <si>
    <t xml:space="preserve"> 181201102</t>
  </si>
  <si>
    <t>Úprava pláne na násypoch v hornine triedy 1 až 4 so zhutnením</t>
  </si>
  <si>
    <t>m2</t>
  </si>
  <si>
    <t>"pri obrubn.parkových</t>
  </si>
  <si>
    <t>897.60*0.40</t>
  </si>
  <si>
    <t>2750</t>
  </si>
  <si>
    <t xml:space="preserve"> 181301111</t>
  </si>
  <si>
    <t>Rozprestretie ornice v rovine, plocha nad 500 m2,hr.do 100 m</t>
  </si>
  <si>
    <t>221/B 1</t>
  </si>
  <si>
    <t xml:space="preserve"> 113106612</t>
  </si>
  <si>
    <t>Rozoberanie zámkovej dlažby všetkých druhov v ploche nad 20 m2,  -0,15400t</t>
  </si>
  <si>
    <t>"zámk.dlažba</t>
  </si>
  <si>
    <t>3.0+65.10+12.3+103.3</t>
  </si>
  <si>
    <t xml:space="preserve"> 113107122</t>
  </si>
  <si>
    <t>Odstránenie podkladov alebo krytov z kameniva drveného hrúbky do 200 mm s plochou do 200 m2</t>
  </si>
  <si>
    <t xml:space="preserve"> 113107124</t>
  </si>
  <si>
    <t>Odstránenie krytu v ploche do 200 m2 z kameniva hrubého drveného, hr.300 do 400mm,  -0,5600t</t>
  </si>
  <si>
    <t>"zámk.dlažba-štrk+zemina</t>
  </si>
  <si>
    <t>183.70</t>
  </si>
  <si>
    <t>"chodník -štrk+zemina</t>
  </si>
  <si>
    <t>3239</t>
  </si>
  <si>
    <t>"bet. povrch</t>
  </si>
  <si>
    <t>126</t>
  </si>
  <si>
    <t>"bet. panely</t>
  </si>
  <si>
    <t>20</t>
  </si>
  <si>
    <t xml:space="preserve"> 113107132</t>
  </si>
  <si>
    <t>Odstránenie podkladov alebo krytov z betónu prostého hrúbky do 300 mm s plochou do 200 m2</t>
  </si>
  <si>
    <t>7.2+27.25</t>
  </si>
  <si>
    <t xml:space="preserve"> 11315131R01</t>
  </si>
  <si>
    <t xml:space="preserve">Frézovanie živičného krytu alebo podkladu hrúbky do 100 mm </t>
  </si>
  <si>
    <t>"chodník</t>
  </si>
  <si>
    <t xml:space="preserve"> 11315131R02</t>
  </si>
  <si>
    <t xml:space="preserve">Frézovanie živičného krytu alebo podkladu hrúbky do 80 mm </t>
  </si>
  <si>
    <t>"asfalt. komunikácia</t>
  </si>
  <si>
    <t>17517.00</t>
  </si>
  <si>
    <t xml:space="preserve"> 113206111</t>
  </si>
  <si>
    <t>Vytrhanie obrúb betónových, s vybúraním lôžka, z krajníkov alebo obrubníkov stojatých,  -0,14500t</t>
  </si>
  <si>
    <t>m</t>
  </si>
  <si>
    <t>"cestný obrubník</t>
  </si>
  <si>
    <t>5281</t>
  </si>
  <si>
    <t xml:space="preserve"> 113208101</t>
  </si>
  <si>
    <t>Vytrhanie betónových záhonových obrúb vr. bet. lôžka</t>
  </si>
  <si>
    <t>511</t>
  </si>
  <si>
    <t>231/A 2</t>
  </si>
  <si>
    <t xml:space="preserve"> 180405114</t>
  </si>
  <si>
    <t>Založenie trávnika výsevom zmesi ornice a semena v rovine alebo na svahu so sklonom do 1:5</t>
  </si>
  <si>
    <t>231/C 2</t>
  </si>
  <si>
    <t xml:space="preserve"> 185803211</t>
  </si>
  <si>
    <t>Uvalcovanie trávnika v rovine alebo na svahu so sklonom do 1:5</t>
  </si>
  <si>
    <t>P/PE</t>
  </si>
  <si>
    <t xml:space="preserve"> 052172280</t>
  </si>
  <si>
    <t>Chýbajúca zemina - dodávka</t>
  </si>
  <si>
    <t>2750*0.15</t>
  </si>
  <si>
    <t>S/S10</t>
  </si>
  <si>
    <t xml:space="preserve"> 0057211100</t>
  </si>
  <si>
    <t>Trávové semeno - dodávka</t>
  </si>
  <si>
    <t>kg</t>
  </si>
  <si>
    <t>2750*0.03</t>
  </si>
  <si>
    <t>221/A 1</t>
  </si>
  <si>
    <t xml:space="preserve"> 451577777</t>
  </si>
  <si>
    <t>Podklad pod dlažbu v ploche vodorovnej alebo v sklone do 1:5 hr. 30-100 mm z kameniva ťaženého</t>
  </si>
  <si>
    <t>3264</t>
  </si>
  <si>
    <t>321/A 1</t>
  </si>
  <si>
    <t xml:space="preserve"> 457971111</t>
  </si>
  <si>
    <t>Zriadenie vrstvy z geotextílie s presahom, so sklonom do 1:5, šírky geotextílie do 3 m</t>
  </si>
  <si>
    <t>"asfaltbet.komun.</t>
  </si>
  <si>
    <t>100</t>
  </si>
  <si>
    <t>P/PC</t>
  </si>
  <si>
    <t xml:space="preserve"> 693665141</t>
  </si>
  <si>
    <t>Separačná, filtračná a spevňovacia geotextília polyesterová PINEMAX 200</t>
  </si>
  <si>
    <t>100*1.15</t>
  </si>
  <si>
    <t xml:space="preserve"> 564752111</t>
  </si>
  <si>
    <t>Podklad alebo kryt z kameniva hrubého drveného veľ. 0-63mm(vibr.štrk) po zhut.hr. 150 mm</t>
  </si>
  <si>
    <t xml:space="preserve"> 564851111</t>
  </si>
  <si>
    <t>Podklad zo štrkodrviny fr.0-32 mm s rozprestrením a zhutnením, hr.po zhutnení 150 mm</t>
  </si>
  <si>
    <t xml:space="preserve"> 569231111</t>
  </si>
  <si>
    <t>Spevnenie krajníc alebo komunikácií ťaženým kamenivom alebo štrkopieskom hrúbky 100 mm ( alter.použ. z podkl.vrstiev 50%)</t>
  </si>
  <si>
    <t>"pri cestn.obrubn.</t>
  </si>
  <si>
    <t>3058*0.50</t>
  </si>
  <si>
    <t xml:space="preserve"> 573111112</t>
  </si>
  <si>
    <t>Postrek asfaltový infiltračný, PI, CBP  v množstve do 0,80 kg/m2</t>
  </si>
  <si>
    <t>"asfalt.bet.komun. nová</t>
  </si>
  <si>
    <t xml:space="preserve"> 573211111</t>
  </si>
  <si>
    <t>Postrek asfaltový spojovací , PS-A, CBP v množstve od 0, 50 do 0,70 kg/m2</t>
  </si>
  <si>
    <t>"asfalt.bet.kom.</t>
  </si>
  <si>
    <t>"1.vrstva</t>
  </si>
  <si>
    <t>17216</t>
  </si>
  <si>
    <t>"2 vrstva</t>
  </si>
  <si>
    <t xml:space="preserve"> 577133211</t>
  </si>
  <si>
    <t>Betón asfaltový po zhutnení II.tr. strednozrnný AC 11 (ABS), hr. 40 mm</t>
  </si>
  <si>
    <t xml:space="preserve"> 596911112</t>
  </si>
  <si>
    <t>Kladenie zámkovej dlažby  hr.6cm pre peších nad 20 m2 vr dopilovania dlažby a špárovania pieskom</t>
  </si>
  <si>
    <t>R/R 0</t>
  </si>
  <si>
    <t xml:space="preserve"> 5648661111</t>
  </si>
  <si>
    <t>Podklad zo štrkodrviny, ŠD 31,5 (45) Gc  s rozprestrením a zhutnením, hr.po zhutnení 230 mm</t>
  </si>
  <si>
    <t>"asfalt.bet.komun.- nová</t>
  </si>
  <si>
    <t xml:space="preserve"> 573210111</t>
  </si>
  <si>
    <t>Hydraulicky stmelená zmes CBGM C 5/6 hr. 200 mm</t>
  </si>
  <si>
    <t>"asfalt.bet.komun.nová</t>
  </si>
  <si>
    <t xml:space="preserve"> 577143201</t>
  </si>
  <si>
    <t>"asfalt.bet.komun.</t>
  </si>
  <si>
    <t>"nová komunikácia</t>
  </si>
  <si>
    <t>S/S70</t>
  </si>
  <si>
    <t xml:space="preserve"> 5922913200</t>
  </si>
  <si>
    <t>Dodávka zamkovej dlažby hrúbky  6 cm  farba červená</t>
  </si>
  <si>
    <t>3264*1.05</t>
  </si>
  <si>
    <t>221/C 1</t>
  </si>
  <si>
    <t xml:space="preserve"> 8993311R01</t>
  </si>
  <si>
    <t>Výšková úprava uličných vstupov alebo vpustí do 200 mm zvýšením poklopu</t>
  </si>
  <si>
    <t>kus</t>
  </si>
  <si>
    <t>"vpusť cestná dažďová</t>
  </si>
  <si>
    <t>30+5+3+7+3+4+7</t>
  </si>
  <si>
    <t>"kanalizačná</t>
  </si>
  <si>
    <t>45+14+12+9+3+6+16</t>
  </si>
  <si>
    <t xml:space="preserve"> 9197944R1</t>
  </si>
  <si>
    <t>Úprava plôch okolo hydrantov, poklopov, šupákov  vs plochou do 2 m2  vr. dopilovania dlažby</t>
  </si>
  <si>
    <t>ks</t>
  </si>
  <si>
    <t>136</t>
  </si>
  <si>
    <t>271/B 3</t>
  </si>
  <si>
    <t xml:space="preserve"> 83137901R01</t>
  </si>
  <si>
    <t xml:space="preserve">Demontáž kanalizačných poklopov, vpustí,  - očistenie pre opätovné osadenie </t>
  </si>
  <si>
    <t xml:space="preserve"> 915711111</t>
  </si>
  <si>
    <t xml:space="preserve"> 915719111</t>
  </si>
  <si>
    <t>Príplatok za reflexnú balotinovú úpravu vodorovného značenia striekaného farbou - deliacich čiar šírky do 12 cm</t>
  </si>
  <si>
    <t xml:space="preserve"> 915791111</t>
  </si>
  <si>
    <t>Predznačenie pre vodorovné značenie striekané farbou aleno z náterových hmôt - deliacich čiar, vodiacich prúžkov</t>
  </si>
  <si>
    <t xml:space="preserve"> 916561111</t>
  </si>
  <si>
    <t>Osadenie záhon. obrubníka betón., do lôžka z bet. pros. tr. C 16/20 s bočnou oporou vr. špárovania</t>
  </si>
  <si>
    <t>1940</t>
  </si>
  <si>
    <t xml:space="preserve"> 918101111</t>
  </si>
  <si>
    <t>Lôžko pod obrub., krajníky alebo obruby z dlažob. kociek z betónu prostého tr. C 16/20</t>
  </si>
  <si>
    <t>"cestn.obrub</t>
  </si>
  <si>
    <t>3058.00*0.20*0.25</t>
  </si>
  <si>
    <t>"nábeh.obrub.</t>
  </si>
  <si>
    <t>1747*0.30*0.25</t>
  </si>
  <si>
    <t>"prechod.obrub.</t>
  </si>
  <si>
    <t>465*0.30*0.25</t>
  </si>
  <si>
    <t>"park.obrub.</t>
  </si>
  <si>
    <t>1940*0.20*0.15</t>
  </si>
  <si>
    <t xml:space="preserve"> 979084216</t>
  </si>
  <si>
    <t>Vodorovná doprava vybúraných hmôt po suchu bez naloženia, ale so zložením na vzdialenosť do 5 km</t>
  </si>
  <si>
    <t>t</t>
  </si>
  <si>
    <t xml:space="preserve"> 979084219</t>
  </si>
  <si>
    <t>Príplatok k cene za každých ďalších aj začatých 5 km nad 5 km</t>
  </si>
  <si>
    <t>6760.987</t>
  </si>
  <si>
    <t xml:space="preserve"> 979087212</t>
  </si>
  <si>
    <t>Nakladanie na dopravné prostriedky pre vodorovnú dopravu sutiny</t>
  </si>
  <si>
    <t xml:space="preserve"> 919776217</t>
  </si>
  <si>
    <t>Osadenie cestného obrubníka betónového s oporou z betónu prostého tr. C16/20 do lôžka</t>
  </si>
  <si>
    <t>"cestný skosený</t>
  </si>
  <si>
    <t>3508.00</t>
  </si>
  <si>
    <t>"cestný nábehový</t>
  </si>
  <si>
    <t>411.0</t>
  </si>
  <si>
    <t>*</t>
  </si>
  <si>
    <t>"cestný prechod</t>
  </si>
  <si>
    <t>1072.00</t>
  </si>
  <si>
    <t>R/RE</t>
  </si>
  <si>
    <t xml:space="preserve"> 979087214</t>
  </si>
  <si>
    <t>Poplatok za skládku vybúraných hmôt ( zemina, suť)</t>
  </si>
  <si>
    <t xml:space="preserve"> t</t>
  </si>
  <si>
    <t xml:space="preserve">"celkom </t>
  </si>
  <si>
    <t>"odpoč.živič.hmoty</t>
  </si>
  <si>
    <t>-4268.504</t>
  </si>
  <si>
    <t xml:space="preserve"> 979087215</t>
  </si>
  <si>
    <t>Poplatok za skládku vybúraných hmôt- živičné</t>
  </si>
  <si>
    <t>(17517*0.203)+(3139*0.227)</t>
  </si>
  <si>
    <t xml:space="preserve"> 5921954390</t>
  </si>
  <si>
    <t>Dodávka  OBRUBNÍK CESTNÝ so skosením 100x26x15 cm</t>
  </si>
  <si>
    <t>KUS</t>
  </si>
  <si>
    <t>3058.0*1.02</t>
  </si>
  <si>
    <t xml:space="preserve"> 5921954410</t>
  </si>
  <si>
    <t>Dodávka  OBRUBNÍK CESTNÝ 100x20x15-5 cm - NÁBEHOVÝ</t>
  </si>
  <si>
    <t>1747*1.02</t>
  </si>
  <si>
    <t xml:space="preserve"> 5921954500</t>
  </si>
  <si>
    <t xml:space="preserve">Dodávka    OBRUBNÍK CESTNÝ 100x20x26/15 cm - PRECHODOVÝ </t>
  </si>
  <si>
    <t>465*1.02</t>
  </si>
  <si>
    <t xml:space="preserve"> 5921954660</t>
  </si>
  <si>
    <t>Dodávka   OBRUBNÍK PARKOVÝ 100x20x5 cm SIVY</t>
  </si>
  <si>
    <t>1940*1.02</t>
  </si>
  <si>
    <t xml:space="preserve"> 998225111</t>
  </si>
  <si>
    <t>Presun hmôt pre pozemnú komunikáciu a letisko s krytom asfaltovým akejkoľvek dĺžky objektu</t>
  </si>
  <si>
    <t>Objekt SO 01 – Ďurďinová, Hybeľ, Breh   SO01b – Hybeľ, Breh</t>
  </si>
  <si>
    <t>"po odstánení  štrk. lôžka</t>
  </si>
  <si>
    <t>119*0.47</t>
  </si>
  <si>
    <t>Úprava pláne na násypoch v hornine triedy 1 až 4 so zhutnením - zatrávnenie</t>
  </si>
  <si>
    <t xml:space="preserve"> 113106122</t>
  </si>
  <si>
    <t xml:space="preserve">Rozobratie chodníka z panelov komunikácií pre peších z kamenných dlaždíc alebo dosiek s premiestnením hmôt na vzdialenosť do 3 m alebo s naložením na auto </t>
  </si>
  <si>
    <t>85+42.2</t>
  </si>
  <si>
    <t xml:space="preserve"> 113107123</t>
  </si>
  <si>
    <t>Odstránenie podkladov alebo krytov z kameniva drveného hrúbky do 300 mm s plochou do 200 m2</t>
  </si>
  <si>
    <t>"s pod bet. panelov chodník</t>
  </si>
  <si>
    <t>(83.8+42.2)</t>
  </si>
  <si>
    <t>3068</t>
  </si>
  <si>
    <t>153</t>
  </si>
  <si>
    <t>1600*0.15</t>
  </si>
  <si>
    <t>1600*0.03</t>
  </si>
  <si>
    <t>245</t>
  </si>
  <si>
    <t>216</t>
  </si>
  <si>
    <t>216*1.15</t>
  </si>
  <si>
    <t>12708</t>
  </si>
  <si>
    <t>245*1.05</t>
  </si>
  <si>
    <t>1+2+17+25+4</t>
  </si>
  <si>
    <t>2+3+4+18+24+7</t>
  </si>
  <si>
    <t>2870.713</t>
  </si>
  <si>
    <t>-2182.46</t>
  </si>
  <si>
    <t>12838*0.17</t>
  </si>
  <si>
    <t xml:space="preserve"> 113107223</t>
  </si>
  <si>
    <t>Odstránenie podkladov alebo krytu v ploche nad 200 m2 z kameniva hrubého drveného, hr.200 do 300 m,  -0,40000t</t>
  </si>
  <si>
    <t>"asfalt.chodník</t>
  </si>
  <si>
    <t>"asfalt.komunikácia</t>
  </si>
  <si>
    <t>"2.vrstva</t>
  </si>
  <si>
    <t>Betón asfaltový po zhutnení II.tr. strednozrnný AC 11 (ABS),  hr. 40 mm</t>
  </si>
  <si>
    <t>2</t>
  </si>
  <si>
    <t>221.60</t>
  </si>
  <si>
    <t>"vpusť csetná dažďová</t>
  </si>
  <si>
    <t>"šachta s poklopom</t>
  </si>
  <si>
    <t>554.00</t>
  </si>
  <si>
    <t>111*0.40</t>
  </si>
  <si>
    <t>111</t>
  </si>
  <si>
    <t>111*0.20*0.15</t>
  </si>
  <si>
    <t>Objekt SO 04 - Prístav, Ústie nad priehradou  SO04b – Ústie nad Priehradou</t>
  </si>
  <si>
    <t>10*0.40</t>
  </si>
  <si>
    <t>(10+53)*0.5</t>
  </si>
  <si>
    <t>56</t>
  </si>
  <si>
    <t>31.5*0.15</t>
  </si>
  <si>
    <t>31.50*0.03</t>
  </si>
  <si>
    <t>53*0.50</t>
  </si>
  <si>
    <t>1826</t>
  </si>
  <si>
    <t>1826.00</t>
  </si>
  <si>
    <t>1</t>
  </si>
  <si>
    <t>1+1</t>
  </si>
  <si>
    <t>10.0</t>
  </si>
  <si>
    <t>53*0.20*0.25</t>
  </si>
  <si>
    <t>2.00*0.20*0.25</t>
  </si>
  <si>
    <t>10.00*0.20*0.15</t>
  </si>
  <si>
    <t>18721.533</t>
  </si>
  <si>
    <t>53</t>
  </si>
  <si>
    <t>422.622</t>
  </si>
  <si>
    <t>-414.502</t>
  </si>
  <si>
    <t>1826*0.227</t>
  </si>
  <si>
    <t>53*1.02</t>
  </si>
  <si>
    <t>2*1.02</t>
  </si>
  <si>
    <t>10.0*1.02</t>
  </si>
  <si>
    <t>Objekt SO 04 - Prístav, Ústie nad priehradou  SO04a – Prístav</t>
  </si>
  <si>
    <t>111*0.5</t>
  </si>
  <si>
    <t>150</t>
  </si>
  <si>
    <t>4227</t>
  </si>
  <si>
    <t>55.5*0.15</t>
  </si>
  <si>
    <t>55.5*0.03</t>
  </si>
  <si>
    <t>138</t>
  </si>
  <si>
    <t>"2. vrstva</t>
  </si>
  <si>
    <t>138*1.05</t>
  </si>
  <si>
    <t>1053.579</t>
  </si>
  <si>
    <t>-993.579</t>
  </si>
  <si>
    <t>(4227.0+150)*0.227</t>
  </si>
  <si>
    <t>111.0*1.02</t>
  </si>
  <si>
    <t>Objekt SO 05 – Nové Ústie</t>
  </si>
  <si>
    <t>"zemný výkop</t>
  </si>
  <si>
    <t>535*0.5</t>
  </si>
  <si>
    <t xml:space="preserve"> 162701105</t>
  </si>
  <si>
    <t>Vodorovné premiestnenie výkopku tr.1-4 do 10000 m</t>
  </si>
  <si>
    <t xml:space="preserve"> 171209000</t>
  </si>
  <si>
    <t>Poplatok za skládku zeminy</t>
  </si>
  <si>
    <t>120*0.40</t>
  </si>
  <si>
    <t>(1075+120)*0.5</t>
  </si>
  <si>
    <t>"asf. kom</t>
  </si>
  <si>
    <t>6310.00</t>
  </si>
  <si>
    <t>"asf. chodník</t>
  </si>
  <si>
    <t>2115</t>
  </si>
  <si>
    <t>1548</t>
  </si>
  <si>
    <t>597.5*0.15</t>
  </si>
  <si>
    <t>597.5*0.03</t>
  </si>
  <si>
    <t>2116</t>
  </si>
  <si>
    <t>535</t>
  </si>
  <si>
    <t>535*1.15</t>
  </si>
  <si>
    <t>1075*0.50</t>
  </si>
  <si>
    <t>6465</t>
  </si>
  <si>
    <t>Betón asfaltový po zhutnení II.tr. strednozrnný AC 11 (ABS),hr. 40 mm</t>
  </si>
  <si>
    <t>2116*1.05</t>
  </si>
  <si>
    <t>14</t>
  </si>
  <si>
    <t>11+10</t>
  </si>
  <si>
    <t>"vodovod, podzemný hzdrant šupátko</t>
  </si>
  <si>
    <t>3</t>
  </si>
  <si>
    <t>1075.00*0.20*0.25</t>
  </si>
  <si>
    <t>186.00*0.30*0.25</t>
  </si>
  <si>
    <t>70.00*0.30*0.25</t>
  </si>
  <si>
    <t>120.00*0.20*0.15</t>
  </si>
  <si>
    <t>4276.885</t>
  </si>
  <si>
    <t>1075</t>
  </si>
  <si>
    <t>186</t>
  </si>
  <si>
    <t>70</t>
  </si>
  <si>
    <t>-1912.475</t>
  </si>
  <si>
    <t>(6310.0+2115.0)*0.227</t>
  </si>
  <si>
    <t>1075*1.02</t>
  </si>
  <si>
    <t>186.00*1.02</t>
  </si>
  <si>
    <t>70*1.02</t>
  </si>
  <si>
    <t>120.0*1.02</t>
  </si>
  <si>
    <t>Objekt SO 07 – Chodníky popri štátnej ceste</t>
  </si>
  <si>
    <t xml:space="preserve"> 122201102</t>
  </si>
  <si>
    <t>Odkopávky a prekopávky nezapažené v hornine triedy 3 nad 100 do 1000 m3</t>
  </si>
  <si>
    <t>"zemný výkop pre chodníky</t>
  </si>
  <si>
    <t>164.0*0.35</t>
  </si>
  <si>
    <t>2725.0*0.35</t>
  </si>
  <si>
    <t>739.00*0.35</t>
  </si>
  <si>
    <t>320.0*0.35</t>
  </si>
  <si>
    <t>"komunikácia</t>
  </si>
  <si>
    <t>1807.0*0.53</t>
  </si>
  <si>
    <t>308.0*0.53</t>
  </si>
  <si>
    <t>2502.75-127.26</t>
  </si>
  <si>
    <t xml:space="preserve"> 174101001</t>
  </si>
  <si>
    <t>Zásyp sypaninou zhutnený jám, šachiet, rýh, zárezov alebo okolo objektu do 100 m3</t>
  </si>
  <si>
    <t>1414*0.3*0.3</t>
  </si>
  <si>
    <t>1414.0*0.4</t>
  </si>
  <si>
    <t>(121.5+1972.0)*0.5</t>
  </si>
  <si>
    <t>"asf. kom časť "2"</t>
  </si>
  <si>
    <t>3520</t>
  </si>
  <si>
    <t>"časť "3!</t>
  </si>
  <si>
    <t>207</t>
  </si>
  <si>
    <t>"časť"5"</t>
  </si>
  <si>
    <t>4215</t>
  </si>
  <si>
    <t>"časť "6"</t>
  </si>
  <si>
    <t>2830</t>
  </si>
  <si>
    <t>"asf. chodníky časť "1"</t>
  </si>
  <si>
    <t>164</t>
  </si>
  <si>
    <t>"časť "2"</t>
  </si>
  <si>
    <t>2725</t>
  </si>
  <si>
    <t>"časť "3"</t>
  </si>
  <si>
    <t>739</t>
  </si>
  <si>
    <t>"časť "4"</t>
  </si>
  <si>
    <t>320.0</t>
  </si>
  <si>
    <t>114.7+907.1+270.4+121.8</t>
  </si>
  <si>
    <t>"časť "1"</t>
  </si>
  <si>
    <t>121.5*0.5</t>
  </si>
  <si>
    <t>1972.0*0.5</t>
  </si>
  <si>
    <t>1046.75*0.15</t>
  </si>
  <si>
    <t>1046.75*0.03</t>
  </si>
  <si>
    <t>Podklad pod dlažbu v ploche vodorovnej alebo v sklone do 1:5 hr. 30-100 mm z kameniva drveného fr. 4-8 mm</t>
  </si>
  <si>
    <t>3978.00</t>
  </si>
  <si>
    <t>"asfalt.bet.komun. časť 5+6</t>
  </si>
  <si>
    <t>1807.00+308.00</t>
  </si>
  <si>
    <t>2115.00*1.15</t>
  </si>
  <si>
    <t>164.0</t>
  </si>
  <si>
    <t>2725.00</t>
  </si>
  <si>
    <t>769.00</t>
  </si>
  <si>
    <t>320.00</t>
  </si>
  <si>
    <t>1414*0.50</t>
  </si>
  <si>
    <t>"asfalt.bet.komun. časť 5+6 nová skladba</t>
  </si>
  <si>
    <t>10772.00</t>
  </si>
  <si>
    <t>"časť "5"</t>
  </si>
  <si>
    <t>4215+1807.00</t>
  </si>
  <si>
    <t>2830.00+308.0</t>
  </si>
  <si>
    <t>164.00</t>
  </si>
  <si>
    <t>739.00</t>
  </si>
  <si>
    <t>2115.00</t>
  </si>
  <si>
    <t>3948.00*1.05</t>
  </si>
  <si>
    <t>"časť"1" a "2"</t>
  </si>
  <si>
    <t>121.5+1972.00</t>
  </si>
  <si>
    <t>1414.00*0.20*0.25</t>
  </si>
  <si>
    <t>105.8*0.30*0.25</t>
  </si>
  <si>
    <t>157.8*0.30*0.25</t>
  </si>
  <si>
    <t>2093.5*0.20*0.15</t>
  </si>
  <si>
    <t>3546.47</t>
  </si>
  <si>
    <t>21.0+57.3+27.5</t>
  </si>
  <si>
    <t>10+132.8+1.0+14.0</t>
  </si>
  <si>
    <t>14720.00</t>
  </si>
  <si>
    <t>-12807.525</t>
  </si>
  <si>
    <t>14720.00*0.227</t>
  </si>
  <si>
    <t>114.70*1.02</t>
  </si>
  <si>
    <t>907.1*1.02</t>
  </si>
  <si>
    <t>270.4*1.02</t>
  </si>
  <si>
    <t>121.8*1.02</t>
  </si>
  <si>
    <t>Dodávka  OBRUBNÍK CESTNÝ 100x20x10-15 cm - NÁBEHOVÝ</t>
  </si>
  <si>
    <t>21*1.02</t>
  </si>
  <si>
    <t>57.3*1.02</t>
  </si>
  <si>
    <t>27.5*1.02</t>
  </si>
  <si>
    <t xml:space="preserve">Dodávka    OBRUBNÍK CESTNÝ 100x15 cm výška skosená - PRECHODOVÝ </t>
  </si>
  <si>
    <t>10*1.02</t>
  </si>
  <si>
    <t>132.8*1.02</t>
  </si>
  <si>
    <t>1.0*1.02</t>
  </si>
  <si>
    <t>14*1.02</t>
  </si>
  <si>
    <t>121.5*1.02</t>
  </si>
  <si>
    <t>1972.0*1.02</t>
  </si>
  <si>
    <t>Objekt SO 08 – Chodníky na cintorínoch</t>
  </si>
  <si>
    <t>"v trávnatom povrchu</t>
  </si>
  <si>
    <t>1068.0*0.53</t>
  </si>
  <si>
    <t>"v mieste asfaltových chodníkov</t>
  </si>
  <si>
    <t>1467.0*0.35</t>
  </si>
  <si>
    <t>" v mieste bet. kociek</t>
  </si>
  <si>
    <t>138.0*0.53</t>
  </si>
  <si>
    <t>1069.2</t>
  </si>
  <si>
    <t>1152.63-161.28</t>
  </si>
  <si>
    <t>991.35</t>
  </si>
  <si>
    <t>1334.00*0.30*0.30</t>
  </si>
  <si>
    <t>222.0*0.3*0.3</t>
  </si>
  <si>
    <t>236.00*0.30*0.30</t>
  </si>
  <si>
    <t>2415.00</t>
  </si>
  <si>
    <t>120.0</t>
  </si>
  <si>
    <t>138.00</t>
  </si>
  <si>
    <t xml:space="preserve"> 113106222</t>
  </si>
  <si>
    <t>Rozobratie dlažby  o ploche do 200 m2 z betónových kociek</t>
  </si>
  <si>
    <t xml:space="preserve"> 113107242</t>
  </si>
  <si>
    <t>Odstránenie podkladov alebo krytov asfaltových hrúbky do 100 mm s plochou nad 200 m2</t>
  </si>
  <si>
    <t>2415.00*1.05</t>
  </si>
  <si>
    <t>120.00*1.05</t>
  </si>
  <si>
    <t>138.00*1.05</t>
  </si>
  <si>
    <t>1334.00</t>
  </si>
  <si>
    <t>222.00</t>
  </si>
  <si>
    <t>236.00</t>
  </si>
  <si>
    <t>1334.00*0.2*0.15</t>
  </si>
  <si>
    <t>222.0*0.20*0.15</t>
  </si>
  <si>
    <t>236.00*0.2*0.15</t>
  </si>
  <si>
    <t>406.771-265.527</t>
  </si>
  <si>
    <t>1467.0*0.181</t>
  </si>
  <si>
    <t>1334.00*1.02</t>
  </si>
  <si>
    <t>222.00*1.02</t>
  </si>
  <si>
    <t>236.00*1.02</t>
  </si>
  <si>
    <t xml:space="preserve"> 998223011</t>
  </si>
  <si>
    <t>Presun hmôt pre pozemné komunikácie s krytom dláždeným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</si>
  <si>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</si>
  <si>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</si>
  <si>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</si>
  <si>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</si>
  <si>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</si>
  <si>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Betón asfaltový po zhutnení II. tr. strednozrnný AC 11, hr. 40 mm - vyrovnávacia vrstva</t>
  </si>
  <si>
    <t>Trvalé vodorovné dopravné značenie realizované dvojzložkovým studeným plastom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</si>
</sst>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##\ ###\ ##0.00"/>
    <numFmt numFmtId="175" formatCode="###\ ###\ ##0.0000"/>
    <numFmt numFmtId="176" formatCode="###\ ###\ 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12"/>
      <name val="Arial CE"/>
      <family val="2"/>
    </font>
    <font>
      <sz val="11"/>
      <color indexed="12"/>
      <name val="Arial CE"/>
      <family val="2"/>
    </font>
    <font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2"/>
    </font>
    <font>
      <b/>
      <sz val="8"/>
      <color indexed="10"/>
      <name val="Calibri"/>
      <family val="2"/>
    </font>
    <font>
      <sz val="9"/>
      <color indexed="12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2"/>
    </font>
    <font>
      <b/>
      <sz val="11"/>
      <color theme="1"/>
      <name val="Arial CE"/>
      <family val="2"/>
    </font>
    <font>
      <b/>
      <sz val="9"/>
      <color theme="1"/>
      <name val="Arial CE"/>
      <family val="2"/>
    </font>
    <font>
      <sz val="8"/>
      <color rgb="FF000000"/>
      <name val="Arial CE"/>
      <family val="2"/>
    </font>
    <font>
      <sz val="11"/>
      <color rgb="FF000000"/>
      <name val="Arial CE"/>
      <family val="2"/>
    </font>
    <font>
      <sz val="11"/>
      <color rgb="FF000000"/>
      <name val="Calibri"/>
      <family val="2"/>
    </font>
    <font>
      <sz val="8"/>
      <color rgb="FF0000FF"/>
      <name val="Arial CE"/>
      <family val="2"/>
    </font>
    <font>
      <sz val="11"/>
      <color rgb="FF0000FF"/>
      <name val="Arial CE"/>
      <family val="2"/>
    </font>
    <font>
      <sz val="11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2"/>
    </font>
    <font>
      <b/>
      <sz val="8"/>
      <color rgb="FFFF0000"/>
      <name val="Calibri"/>
      <family val="2"/>
    </font>
    <font>
      <sz val="9"/>
      <color rgb="FF0000F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9" fontId="51" fillId="0" borderId="11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174" fontId="51" fillId="0" borderId="16" xfId="0" applyNumberFormat="1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174" fontId="51" fillId="0" borderId="28" xfId="0" applyNumberFormat="1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2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34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38" xfId="0" applyFont="1" applyFill="1" applyBorder="1" applyAlignment="1">
      <alignment horizontal="center"/>
    </xf>
    <xf numFmtId="174" fontId="51" fillId="0" borderId="24" xfId="0" applyNumberFormat="1" applyFont="1" applyFill="1" applyBorder="1" applyAlignment="1">
      <alignment/>
    </xf>
    <xf numFmtId="0" fontId="55" fillId="0" borderId="41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/>
    </xf>
    <xf numFmtId="0" fontId="55" fillId="0" borderId="44" xfId="0" applyFont="1" applyFill="1" applyBorder="1" applyAlignment="1">
      <alignment/>
    </xf>
    <xf numFmtId="0" fontId="55" fillId="0" borderId="45" xfId="0" applyFont="1" applyFill="1" applyBorder="1" applyAlignment="1">
      <alignment/>
    </xf>
    <xf numFmtId="0" fontId="55" fillId="0" borderId="46" xfId="0" applyFont="1" applyFill="1" applyBorder="1" applyAlignment="1">
      <alignment/>
    </xf>
    <xf numFmtId="174" fontId="51" fillId="0" borderId="47" xfId="0" applyNumberFormat="1" applyFont="1" applyFill="1" applyBorder="1" applyAlignment="1">
      <alignment/>
    </xf>
    <xf numFmtId="174" fontId="55" fillId="0" borderId="48" xfId="0" applyNumberFormat="1" applyFont="1" applyFill="1" applyBorder="1" applyAlignment="1">
      <alignment/>
    </xf>
    <xf numFmtId="174" fontId="55" fillId="0" borderId="49" xfId="0" applyNumberFormat="1" applyFont="1" applyFill="1" applyBorder="1" applyAlignment="1">
      <alignment/>
    </xf>
    <xf numFmtId="174" fontId="55" fillId="0" borderId="44" xfId="0" applyNumberFormat="1" applyFont="1" applyFill="1" applyBorder="1" applyAlignment="1">
      <alignment/>
    </xf>
    <xf numFmtId="174" fontId="55" fillId="0" borderId="45" xfId="0" applyNumberFormat="1" applyFont="1" applyFill="1" applyBorder="1" applyAlignment="1">
      <alignment/>
    </xf>
    <xf numFmtId="174" fontId="51" fillId="0" borderId="46" xfId="0" applyNumberFormat="1" applyFont="1" applyFill="1" applyBorder="1" applyAlignment="1">
      <alignment/>
    </xf>
    <xf numFmtId="174" fontId="55" fillId="0" borderId="0" xfId="0" applyNumberFormat="1" applyFont="1" applyFill="1" applyBorder="1" applyAlignment="1">
      <alignment/>
    </xf>
    <xf numFmtId="174" fontId="55" fillId="0" borderId="50" xfId="0" applyNumberFormat="1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0" fontId="51" fillId="0" borderId="54" xfId="0" applyFont="1" applyFill="1" applyBorder="1" applyAlignment="1">
      <alignment/>
    </xf>
    <xf numFmtId="0" fontId="51" fillId="0" borderId="55" xfId="0" applyFont="1" applyFill="1" applyBorder="1" applyAlignment="1">
      <alignment/>
    </xf>
    <xf numFmtId="174" fontId="51" fillId="0" borderId="25" xfId="0" applyNumberFormat="1" applyFont="1" applyFill="1" applyBorder="1" applyAlignment="1">
      <alignment/>
    </xf>
    <xf numFmtId="174" fontId="51" fillId="0" borderId="50" xfId="0" applyNumberFormat="1" applyFont="1" applyFill="1" applyBorder="1" applyAlignment="1">
      <alignment/>
    </xf>
    <xf numFmtId="174" fontId="55" fillId="0" borderId="56" xfId="0" applyNumberFormat="1" applyFont="1" applyFill="1" applyBorder="1" applyAlignment="1">
      <alignment/>
    </xf>
    <xf numFmtId="174" fontId="51" fillId="0" borderId="56" xfId="0" applyNumberFormat="1" applyFont="1" applyFill="1" applyBorder="1" applyAlignment="1">
      <alignment/>
    </xf>
    <xf numFmtId="0" fontId="52" fillId="0" borderId="57" xfId="0" applyFont="1" applyFill="1" applyBorder="1" applyAlignment="1">
      <alignment horizontal="center"/>
    </xf>
    <xf numFmtId="0" fontId="55" fillId="0" borderId="58" xfId="0" applyFont="1" applyFill="1" applyBorder="1" applyAlignment="1">
      <alignment/>
    </xf>
    <xf numFmtId="0" fontId="55" fillId="0" borderId="59" xfId="0" applyFont="1" applyFill="1" applyBorder="1" applyAlignment="1">
      <alignment/>
    </xf>
    <xf numFmtId="0" fontId="55" fillId="0" borderId="60" xfId="0" applyFont="1" applyFill="1" applyBorder="1" applyAlignment="1">
      <alignment horizontal="center"/>
    </xf>
    <xf numFmtId="0" fontId="55" fillId="0" borderId="61" xfId="0" applyFont="1" applyFill="1" applyBorder="1" applyAlignment="1">
      <alignment/>
    </xf>
    <xf numFmtId="174" fontId="55" fillId="0" borderId="61" xfId="0" applyNumberFormat="1" applyFont="1" applyFill="1" applyBorder="1" applyAlignment="1">
      <alignment/>
    </xf>
    <xf numFmtId="174" fontId="55" fillId="0" borderId="62" xfId="0" applyNumberFormat="1" applyFont="1" applyFill="1" applyBorder="1" applyAlignment="1">
      <alignment/>
    </xf>
    <xf numFmtId="174" fontId="55" fillId="0" borderId="63" xfId="0" applyNumberFormat="1" applyFont="1" applyFill="1" applyBorder="1" applyAlignment="1">
      <alignment/>
    </xf>
    <xf numFmtId="174" fontId="51" fillId="0" borderId="64" xfId="0" applyNumberFormat="1" applyFont="1" applyFill="1" applyBorder="1" applyAlignment="1">
      <alignment/>
    </xf>
    <xf numFmtId="174" fontId="52" fillId="0" borderId="65" xfId="0" applyNumberFormat="1" applyFont="1" applyFill="1" applyBorder="1" applyAlignment="1">
      <alignment/>
    </xf>
    <xf numFmtId="174" fontId="51" fillId="0" borderId="66" xfId="0" applyNumberFormat="1" applyFont="1" applyFill="1" applyBorder="1" applyAlignment="1">
      <alignment/>
    </xf>
    <xf numFmtId="0" fontId="51" fillId="0" borderId="67" xfId="0" applyFont="1" applyFill="1" applyBorder="1" applyAlignment="1">
      <alignment/>
    </xf>
    <xf numFmtId="0" fontId="51" fillId="0" borderId="68" xfId="0" applyFont="1" applyFill="1" applyBorder="1" applyAlignment="1">
      <alignment/>
    </xf>
    <xf numFmtId="0" fontId="51" fillId="0" borderId="69" xfId="0" applyFont="1" applyFill="1" applyBorder="1" applyAlignment="1">
      <alignment/>
    </xf>
    <xf numFmtId="0" fontId="55" fillId="0" borderId="70" xfId="0" applyFont="1" applyFill="1" applyBorder="1" applyAlignment="1">
      <alignment/>
    </xf>
    <xf numFmtId="0" fontId="51" fillId="0" borderId="71" xfId="0" applyFont="1" applyFill="1" applyBorder="1" applyAlignment="1">
      <alignment/>
    </xf>
    <xf numFmtId="0" fontId="55" fillId="0" borderId="72" xfId="0" applyFont="1" applyFill="1" applyBorder="1" applyAlignment="1">
      <alignment/>
    </xf>
    <xf numFmtId="174" fontId="55" fillId="0" borderId="73" xfId="0" applyNumberFormat="1" applyFont="1" applyFill="1" applyBorder="1" applyAlignment="1">
      <alignment/>
    </xf>
    <xf numFmtId="174" fontId="52" fillId="0" borderId="74" xfId="0" applyNumberFormat="1" applyFont="1" applyFill="1" applyBorder="1" applyAlignment="1">
      <alignment/>
    </xf>
    <xf numFmtId="174" fontId="52" fillId="0" borderId="75" xfId="0" applyNumberFormat="1" applyFont="1" applyFill="1" applyBorder="1" applyAlignment="1">
      <alignment/>
    </xf>
    <xf numFmtId="0" fontId="52" fillId="0" borderId="76" xfId="0" applyFont="1" applyFill="1" applyBorder="1" applyAlignment="1">
      <alignment horizontal="center"/>
    </xf>
    <xf numFmtId="0" fontId="55" fillId="0" borderId="77" xfId="0" applyFont="1" applyFill="1" applyBorder="1" applyAlignment="1">
      <alignment horizontal="center"/>
    </xf>
    <xf numFmtId="0" fontId="55" fillId="0" borderId="55" xfId="0" applyFont="1" applyFill="1" applyBorder="1" applyAlignment="1">
      <alignment horizontal="center"/>
    </xf>
    <xf numFmtId="174" fontId="51" fillId="0" borderId="78" xfId="0" applyNumberFormat="1" applyFont="1" applyFill="1" applyBorder="1" applyAlignment="1">
      <alignment/>
    </xf>
    <xf numFmtId="174" fontId="51" fillId="0" borderId="79" xfId="0" applyNumberFormat="1" applyFont="1" applyFill="1" applyBorder="1" applyAlignment="1">
      <alignment/>
    </xf>
    <xf numFmtId="0" fontId="55" fillId="0" borderId="7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5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74" fontId="55" fillId="0" borderId="80" xfId="0" applyNumberFormat="1" applyFont="1" applyFill="1" applyBorder="1" applyAlignment="1">
      <alignment/>
    </xf>
    <xf numFmtId="174" fontId="55" fillId="0" borderId="81" xfId="0" applyNumberFormat="1" applyFont="1" applyFill="1" applyBorder="1" applyAlignment="1">
      <alignment/>
    </xf>
    <xf numFmtId="174" fontId="51" fillId="0" borderId="80" xfId="0" applyNumberFormat="1" applyFont="1" applyFill="1" applyBorder="1" applyAlignment="1">
      <alignment/>
    </xf>
    <xf numFmtId="0" fontId="51" fillId="0" borderId="82" xfId="0" applyFont="1" applyFill="1" applyBorder="1" applyAlignment="1">
      <alignment/>
    </xf>
    <xf numFmtId="174" fontId="55" fillId="0" borderId="83" xfId="0" applyNumberFormat="1" applyFont="1" applyFill="1" applyBorder="1" applyAlignment="1">
      <alignment/>
    </xf>
    <xf numFmtId="0" fontId="51" fillId="0" borderId="84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174" fontId="51" fillId="0" borderId="81" xfId="0" applyNumberFormat="1" applyFont="1" applyFill="1" applyBorder="1" applyAlignment="1">
      <alignment/>
    </xf>
    <xf numFmtId="0" fontId="51" fillId="0" borderId="56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51" fillId="0" borderId="85" xfId="0" applyFont="1" applyFill="1" applyBorder="1" applyAlignment="1">
      <alignment/>
    </xf>
    <xf numFmtId="174" fontId="51" fillId="0" borderId="86" xfId="0" applyNumberFormat="1" applyFont="1" applyFill="1" applyBorder="1" applyAlignment="1">
      <alignment/>
    </xf>
    <xf numFmtId="174" fontId="52" fillId="0" borderId="87" xfId="0" applyNumberFormat="1" applyFont="1" applyFill="1" applyBorder="1" applyAlignment="1">
      <alignment/>
    </xf>
    <xf numFmtId="0" fontId="51" fillId="0" borderId="88" xfId="0" applyFont="1" applyFill="1" applyBorder="1" applyAlignment="1">
      <alignment/>
    </xf>
    <xf numFmtId="0" fontId="51" fillId="0" borderId="89" xfId="0" applyFont="1" applyFill="1" applyBorder="1" applyAlignment="1">
      <alignment/>
    </xf>
    <xf numFmtId="0" fontId="51" fillId="0" borderId="90" xfId="0" applyFont="1" applyFill="1" applyBorder="1" applyAlignment="1">
      <alignment/>
    </xf>
    <xf numFmtId="0" fontId="51" fillId="0" borderId="91" xfId="0" applyFont="1" applyFill="1" applyBorder="1" applyAlignment="1">
      <alignment/>
    </xf>
    <xf numFmtId="0" fontId="51" fillId="0" borderId="92" xfId="0" applyFont="1" applyFill="1" applyBorder="1" applyAlignment="1">
      <alignment/>
    </xf>
    <xf numFmtId="0" fontId="51" fillId="0" borderId="93" xfId="0" applyFont="1" applyFill="1" applyBorder="1" applyAlignment="1">
      <alignment/>
    </xf>
    <xf numFmtId="0" fontId="51" fillId="0" borderId="9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95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75" fontId="51" fillId="0" borderId="0" xfId="0" applyNumberFormat="1" applyFont="1" applyAlignment="1">
      <alignment/>
    </xf>
    <xf numFmtId="174" fontId="51" fillId="0" borderId="0" xfId="0" applyNumberFormat="1" applyFont="1" applyAlignment="1">
      <alignment/>
    </xf>
    <xf numFmtId="0" fontId="55" fillId="0" borderId="96" xfId="0" applyFont="1" applyBorder="1" applyAlignment="1">
      <alignment/>
    </xf>
    <xf numFmtId="174" fontId="55" fillId="0" borderId="96" xfId="0" applyNumberFormat="1" applyFont="1" applyBorder="1" applyAlignment="1">
      <alignment/>
    </xf>
    <xf numFmtId="0" fontId="56" fillId="0" borderId="0" xfId="0" applyFont="1" applyAlignment="1">
      <alignment/>
    </xf>
    <xf numFmtId="0" fontId="52" fillId="0" borderId="96" xfId="0" applyFont="1" applyBorder="1" applyAlignment="1">
      <alignment/>
    </xf>
    <xf numFmtId="0" fontId="55" fillId="0" borderId="0" xfId="0" applyFont="1" applyAlignment="1">
      <alignment/>
    </xf>
    <xf numFmtId="174" fontId="55" fillId="0" borderId="0" xfId="0" applyNumberFormat="1" applyFont="1" applyAlignment="1">
      <alignment/>
    </xf>
    <xf numFmtId="174" fontId="52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9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176" fontId="51" fillId="0" borderId="0" xfId="0" applyNumberFormat="1" applyFont="1" applyAlignment="1">
      <alignment/>
    </xf>
    <xf numFmtId="0" fontId="52" fillId="33" borderId="96" xfId="0" applyFont="1" applyFill="1" applyBorder="1" applyAlignment="1">
      <alignment horizontal="center"/>
    </xf>
    <xf numFmtId="49" fontId="55" fillId="0" borderId="96" xfId="0" applyNumberFormat="1" applyFont="1" applyBorder="1" applyAlignment="1">
      <alignment/>
    </xf>
    <xf numFmtId="176" fontId="55" fillId="0" borderId="96" xfId="0" applyNumberFormat="1" applyFont="1" applyBorder="1" applyAlignment="1">
      <alignment/>
    </xf>
    <xf numFmtId="176" fontId="55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176" fontId="55" fillId="0" borderId="0" xfId="0" applyNumberFormat="1" applyFont="1" applyAlignment="1">
      <alignment wrapText="1"/>
    </xf>
    <xf numFmtId="174" fontId="55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176" fontId="61" fillId="0" borderId="0" xfId="0" applyNumberFormat="1" applyFont="1" applyAlignment="1">
      <alignment wrapText="1"/>
    </xf>
    <xf numFmtId="174" fontId="61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left" wrapText="1"/>
    </xf>
    <xf numFmtId="49" fontId="55" fillId="0" borderId="0" xfId="0" applyNumberFormat="1" applyFont="1" applyAlignment="1">
      <alignment wrapText="1"/>
    </xf>
    <xf numFmtId="174" fontId="61" fillId="34" borderId="11" xfId="0" applyNumberFormat="1" applyFont="1" applyFill="1" applyBorder="1" applyAlignment="1">
      <alignment wrapText="1"/>
    </xf>
    <xf numFmtId="176" fontId="62" fillId="0" borderId="0" xfId="0" applyNumberFormat="1" applyFont="1" applyAlignment="1">
      <alignment/>
    </xf>
    <xf numFmtId="0" fontId="61" fillId="0" borderId="0" xfId="0" applyFont="1" applyAlignment="1">
      <alignment/>
    </xf>
    <xf numFmtId="176" fontId="61" fillId="0" borderId="0" xfId="0" applyNumberFormat="1" applyFont="1" applyAlignment="1">
      <alignment/>
    </xf>
    <xf numFmtId="49" fontId="55" fillId="0" borderId="0" xfId="0" applyNumberFormat="1" applyFont="1" applyAlignment="1">
      <alignment horizontal="left" wrapText="1"/>
    </xf>
    <xf numFmtId="0" fontId="64" fillId="0" borderId="0" xfId="0" applyFont="1" applyAlignment="1">
      <alignment wrapText="1"/>
    </xf>
    <xf numFmtId="176" fontId="64" fillId="0" borderId="0" xfId="0" applyNumberFormat="1" applyFont="1" applyAlignment="1">
      <alignment wrapText="1"/>
    </xf>
    <xf numFmtId="174" fontId="64" fillId="0" borderId="0" xfId="0" applyNumberFormat="1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Alignment="1">
      <alignment horizontal="center" wrapText="1"/>
    </xf>
    <xf numFmtId="49" fontId="64" fillId="0" borderId="0" xfId="0" applyNumberFormat="1" applyFont="1" applyAlignment="1">
      <alignment horizontal="left" wrapText="1"/>
    </xf>
    <xf numFmtId="174" fontId="64" fillId="34" borderId="11" xfId="0" applyNumberFormat="1" applyFont="1" applyFill="1" applyBorder="1" applyAlignment="1">
      <alignment wrapText="1"/>
    </xf>
    <xf numFmtId="176" fontId="65" fillId="0" borderId="0" xfId="0" applyNumberFormat="1" applyFont="1" applyAlignment="1">
      <alignment/>
    </xf>
    <xf numFmtId="0" fontId="64" fillId="0" borderId="0" xfId="0" applyFont="1" applyAlignment="1">
      <alignment/>
    </xf>
    <xf numFmtId="176" fontId="64" fillId="0" borderId="0" xfId="0" applyNumberFormat="1" applyFont="1" applyAlignment="1">
      <alignment/>
    </xf>
    <xf numFmtId="176" fontId="52" fillId="0" borderId="0" xfId="0" applyNumberFormat="1" applyFont="1" applyAlignment="1">
      <alignment/>
    </xf>
    <xf numFmtId="49" fontId="55" fillId="0" borderId="0" xfId="0" applyNumberFormat="1" applyFont="1" applyAlignment="1" quotePrefix="1">
      <alignment wrapText="1"/>
    </xf>
    <xf numFmtId="0" fontId="67" fillId="0" borderId="0" xfId="0" applyFont="1" applyAlignment="1">
      <alignment/>
    </xf>
    <xf numFmtId="0" fontId="68" fillId="0" borderId="96" xfId="0" applyFont="1" applyBorder="1" applyAlignment="1">
      <alignment/>
    </xf>
    <xf numFmtId="176" fontId="68" fillId="0" borderId="96" xfId="0" applyNumberFormat="1" applyFont="1" applyBorder="1" applyAlignment="1">
      <alignment/>
    </xf>
    <xf numFmtId="174" fontId="68" fillId="0" borderId="96" xfId="0" applyNumberFormat="1" applyFont="1" applyBorder="1" applyAlignment="1">
      <alignment/>
    </xf>
    <xf numFmtId="0" fontId="69" fillId="0" borderId="96" xfId="0" applyFont="1" applyBorder="1" applyAlignment="1">
      <alignment/>
    </xf>
    <xf numFmtId="174" fontId="55" fillId="0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52" fillId="0" borderId="10" xfId="0" applyNumberFormat="1" applyFont="1" applyFill="1" applyBorder="1" applyAlignment="1">
      <alignment/>
    </xf>
    <xf numFmtId="174" fontId="59" fillId="0" borderId="10" xfId="0" applyNumberFormat="1" applyFont="1" applyFill="1" applyBorder="1" applyAlignment="1">
      <alignment/>
    </xf>
    <xf numFmtId="174" fontId="52" fillId="0" borderId="14" xfId="0" applyNumberFormat="1" applyFont="1" applyFill="1" applyBorder="1" applyAlignment="1">
      <alignment/>
    </xf>
    <xf numFmtId="174" fontId="52" fillId="0" borderId="97" xfId="0" applyNumberFormat="1" applyFont="1" applyFill="1" applyBorder="1" applyAlignment="1">
      <alignment/>
    </xf>
    <xf numFmtId="0" fontId="55" fillId="0" borderId="98" xfId="0" applyFont="1" applyFill="1" applyBorder="1" applyAlignment="1">
      <alignment horizontal="center"/>
    </xf>
    <xf numFmtId="0" fontId="51" fillId="0" borderId="74" xfId="0" applyFont="1" applyFill="1" applyBorder="1" applyAlignment="1">
      <alignment/>
    </xf>
    <xf numFmtId="0" fontId="51" fillId="0" borderId="99" xfId="0" applyFont="1" applyFill="1" applyBorder="1" applyAlignment="1">
      <alignment/>
    </xf>
    <xf numFmtId="174" fontId="51" fillId="0" borderId="100" xfId="0" applyNumberFormat="1" applyFont="1" applyFill="1" applyBorder="1" applyAlignment="1">
      <alignment/>
    </xf>
    <xf numFmtId="174" fontId="52" fillId="0" borderId="101" xfId="0" applyNumberFormat="1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0" fontId="55" fillId="0" borderId="49" xfId="0" applyFont="1" applyFill="1" applyBorder="1" applyAlignment="1">
      <alignment wrapText="1"/>
    </xf>
    <xf numFmtId="0" fontId="52" fillId="0" borderId="97" xfId="0" applyFont="1" applyFill="1" applyBorder="1" applyAlignment="1">
      <alignment wrapText="1"/>
    </xf>
    <xf numFmtId="0" fontId="52" fillId="0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2" fillId="33" borderId="102" xfId="0" applyFont="1" applyFill="1" applyBorder="1" applyAlignment="1">
      <alignment horizontal="center"/>
    </xf>
    <xf numFmtId="0" fontId="52" fillId="0" borderId="102" xfId="0" applyFont="1" applyBorder="1" applyAlignment="1">
      <alignment/>
    </xf>
    <xf numFmtId="174" fontId="52" fillId="0" borderId="102" xfId="0" applyNumberFormat="1" applyFont="1" applyBorder="1" applyAlignment="1">
      <alignment/>
    </xf>
    <xf numFmtId="174" fontId="55" fillId="0" borderId="102" xfId="0" applyNumberFormat="1" applyFont="1" applyBorder="1" applyAlignment="1">
      <alignment/>
    </xf>
    <xf numFmtId="175" fontId="55" fillId="0" borderId="102" xfId="0" applyNumberFormat="1" applyFont="1" applyBorder="1" applyAlignment="1">
      <alignment/>
    </xf>
    <xf numFmtId="0" fontId="55" fillId="0" borderId="102" xfId="0" applyFont="1" applyBorder="1" applyAlignment="1">
      <alignment/>
    </xf>
    <xf numFmtId="175" fontId="52" fillId="0" borderId="102" xfId="0" applyNumberFormat="1" applyFont="1" applyBorder="1" applyAlignment="1">
      <alignment/>
    </xf>
    <xf numFmtId="0" fontId="51" fillId="0" borderId="102" xfId="0" applyFont="1" applyBorder="1" applyAlignment="1">
      <alignment/>
    </xf>
    <xf numFmtId="174" fontId="51" fillId="0" borderId="102" xfId="0" applyNumberFormat="1" applyFont="1" applyBorder="1" applyAlignment="1">
      <alignment/>
    </xf>
    <xf numFmtId="175" fontId="51" fillId="0" borderId="102" xfId="0" applyNumberFormat="1" applyFont="1" applyBorder="1" applyAlignment="1">
      <alignment/>
    </xf>
    <xf numFmtId="0" fontId="61" fillId="0" borderId="0" xfId="0" applyFont="1" applyAlignment="1">
      <alignment vertical="top" wrapText="1"/>
    </xf>
    <xf numFmtId="0" fontId="54" fillId="0" borderId="103" xfId="0" applyFont="1" applyFill="1" applyBorder="1" applyAlignment="1">
      <alignment wrapText="1"/>
    </xf>
    <xf numFmtId="0" fontId="54" fillId="0" borderId="104" xfId="0" applyFont="1" applyFill="1" applyBorder="1" applyAlignment="1">
      <alignment wrapText="1"/>
    </xf>
    <xf numFmtId="0" fontId="54" fillId="0" borderId="105" xfId="0" applyFont="1" applyFill="1" applyBorder="1" applyAlignment="1">
      <alignment wrapText="1"/>
    </xf>
    <xf numFmtId="0" fontId="55" fillId="0" borderId="103" xfId="0" applyFont="1" applyFill="1" applyBorder="1" applyAlignment="1">
      <alignment wrapText="1"/>
    </xf>
    <xf numFmtId="0" fontId="51" fillId="0" borderId="104" xfId="0" applyFont="1" applyFill="1" applyBorder="1" applyAlignment="1">
      <alignment wrapText="1"/>
    </xf>
    <xf numFmtId="0" fontId="51" fillId="0" borderId="105" xfId="0" applyFont="1" applyFill="1" applyBorder="1" applyAlignment="1">
      <alignment wrapText="1"/>
    </xf>
    <xf numFmtId="0" fontId="55" fillId="0" borderId="106" xfId="0" applyFont="1" applyFill="1" applyBorder="1" applyAlignment="1">
      <alignment wrapText="1"/>
    </xf>
    <xf numFmtId="0" fontId="51" fillId="0" borderId="107" xfId="0" applyFont="1" applyFill="1" applyBorder="1" applyAlignment="1">
      <alignment wrapText="1"/>
    </xf>
    <xf numFmtId="0" fontId="51" fillId="0" borderId="108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70" fillId="0" borderId="103" xfId="0" applyFont="1" applyFill="1" applyBorder="1" applyAlignment="1">
      <alignment wrapText="1"/>
    </xf>
    <xf numFmtId="0" fontId="70" fillId="0" borderId="104" xfId="0" applyFont="1" applyFill="1" applyBorder="1" applyAlignment="1">
      <alignment wrapText="1"/>
    </xf>
    <xf numFmtId="0" fontId="70" fillId="0" borderId="105" xfId="0" applyFont="1" applyFill="1" applyBorder="1" applyAlignment="1">
      <alignment wrapText="1"/>
    </xf>
    <xf numFmtId="0" fontId="52" fillId="0" borderId="12" xfId="0" applyFont="1" applyBorder="1" applyAlignment="1">
      <alignment wrapText="1"/>
    </xf>
    <xf numFmtId="0" fontId="51" fillId="0" borderId="8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51" fillId="0" borderId="8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6">
      <selection activeCell="J38" sqref="J38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527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23" t="s">
        <v>1</v>
      </c>
      <c r="C2" s="224"/>
      <c r="D2" s="224"/>
      <c r="E2" s="224"/>
      <c r="F2" s="224"/>
      <c r="G2" s="224"/>
      <c r="H2" s="224"/>
      <c r="I2" s="224"/>
      <c r="J2" s="225"/>
    </row>
    <row r="3" spans="1:10" ht="18" customHeight="1">
      <c r="A3" s="10"/>
      <c r="B3" s="20"/>
      <c r="C3" s="17"/>
      <c r="D3" s="14"/>
      <c r="E3" s="14"/>
      <c r="F3" s="14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 t="e">
        <v>#REF!</v>
      </c>
      <c r="E16" s="85" t="e">
        <v>#REF!</v>
      </c>
      <c r="F16" s="96" t="e">
        <v>#REF!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 t="e">
        <v>#REF!</v>
      </c>
      <c r="E17" s="63" t="e">
        <v>#REF!</v>
      </c>
      <c r="F17" s="68" t="e">
        <v>#REF!</v>
      </c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 t="e">
        <v>#REF!</v>
      </c>
      <c r="E18" s="64" t="e">
        <v>#REF!</v>
      </c>
      <c r="F18" s="69" t="e">
        <v>#REF!</v>
      </c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 t="e">
        <v>#REF!</v>
      </c>
      <c r="E19" s="64" t="e">
        <v>#REF!</v>
      </c>
      <c r="F19" s="69" t="e">
        <v>#REF!</v>
      </c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 t="e">
        <f>SUM(F16:F19)</f>
        <v>#REF!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10" ht="18" customHeight="1">
      <c r="A22" s="10"/>
      <c r="B22" s="49">
        <v>11</v>
      </c>
      <c r="C22" s="52" t="s">
        <v>51</v>
      </c>
      <c r="D22" s="75"/>
      <c r="E22" s="78"/>
      <c r="F22" s="68" t="e">
        <v>#REF!</v>
      </c>
      <c r="G22" s="49">
        <v>16</v>
      </c>
      <c r="H22" s="105" t="s">
        <v>57</v>
      </c>
      <c r="I22" s="116"/>
      <c r="J22" s="108" t="e">
        <v>#REF!</v>
      </c>
    </row>
    <row r="23" spans="1:10" ht="18" customHeight="1">
      <c r="A23" s="10"/>
      <c r="B23" s="50">
        <v>12</v>
      </c>
      <c r="C23" s="53" t="s">
        <v>52</v>
      </c>
      <c r="D23" s="55"/>
      <c r="E23" s="78"/>
      <c r="F23" s="69" t="e">
        <v>#REF!</v>
      </c>
      <c r="G23" s="50">
        <v>17</v>
      </c>
      <c r="H23" s="106" t="s">
        <v>58</v>
      </c>
      <c r="I23" s="116"/>
      <c r="J23" s="109" t="e">
        <v>#REF!</v>
      </c>
    </row>
    <row r="24" spans="1:10" ht="18" customHeight="1">
      <c r="A24" s="10"/>
      <c r="B24" s="50">
        <v>13</v>
      </c>
      <c r="C24" s="53" t="s">
        <v>53</v>
      </c>
      <c r="D24" s="55"/>
      <c r="E24" s="78"/>
      <c r="F24" s="69" t="e">
        <v>#REF!</v>
      </c>
      <c r="G24" s="50">
        <v>18</v>
      </c>
      <c r="H24" s="106" t="s">
        <v>59</v>
      </c>
      <c r="I24" s="116"/>
      <c r="J24" s="109" t="e">
        <v>#REF!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09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 t="e">
        <f>SUM(J22:J25)+SUM(F22:F25)</f>
        <v>#REF!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 t="e">
        <f>F20+J20+F26+J26</f>
        <v>#REF!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ROUND(((ROUND(I29,2)*20)/100),2)*1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50">
        <v>24</v>
      </c>
      <c r="H31" s="106" t="s">
        <v>47</v>
      </c>
      <c r="I31" s="24"/>
      <c r="J31" s="202" t="e">
        <f>SUM(J28:J30)</f>
        <v>#REF!</v>
      </c>
    </row>
    <row r="32" spans="1:10" ht="18" customHeight="1" thickBot="1">
      <c r="A32" s="10"/>
      <c r="B32" s="38"/>
      <c r="C32" s="107"/>
      <c r="D32" s="113"/>
      <c r="E32" s="71"/>
      <c r="F32" s="72"/>
      <c r="G32" s="198" t="s">
        <v>48</v>
      </c>
      <c r="H32" s="199"/>
      <c r="I32" s="200"/>
      <c r="J32" s="201"/>
    </row>
    <row r="33" spans="1:10" ht="18" customHeight="1" thickTop="1">
      <c r="A33" s="10"/>
      <c r="B33" s="90"/>
      <c r="C33" s="91"/>
      <c r="D33" s="128" t="s">
        <v>63</v>
      </c>
      <c r="E33" s="74"/>
      <c r="F33" s="74"/>
      <c r="G33" s="13"/>
      <c r="H33" s="128" t="s">
        <v>64</v>
      </c>
      <c r="I33" s="26"/>
      <c r="J33" s="29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F26" sqref="F26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325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0.06</v>
      </c>
      <c r="F11" s="216">
        <v>422.62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73</v>
      </c>
      <c r="B12" s="215">
        <v>0</v>
      </c>
      <c r="C12" s="215">
        <v>0</v>
      </c>
      <c r="D12" s="215">
        <v>0</v>
      </c>
      <c r="E12" s="216">
        <v>477.37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74</v>
      </c>
      <c r="B13" s="215">
        <v>0</v>
      </c>
      <c r="C13" s="215">
        <v>0</v>
      </c>
      <c r="D13" s="215">
        <v>0</v>
      </c>
      <c r="E13" s="216">
        <v>1.26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75</v>
      </c>
      <c r="B14" s="215">
        <v>0</v>
      </c>
      <c r="C14" s="215">
        <v>0</v>
      </c>
      <c r="D14" s="215">
        <v>0</v>
      </c>
      <c r="E14" s="216">
        <v>17.56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76</v>
      </c>
      <c r="B15" s="215">
        <v>0</v>
      </c>
      <c r="C15" s="215">
        <v>0</v>
      </c>
      <c r="D15" s="215">
        <v>0</v>
      </c>
      <c r="E15" s="216">
        <v>0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3" t="s">
        <v>70</v>
      </c>
      <c r="B16" s="214">
        <v>0</v>
      </c>
      <c r="C16" s="214">
        <v>0</v>
      </c>
      <c r="D16" s="214">
        <v>0</v>
      </c>
      <c r="E16" s="218">
        <v>496.25</v>
      </c>
      <c r="F16" s="218">
        <v>422.62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6" ht="15">
      <c r="A17" s="219"/>
      <c r="B17" s="220"/>
      <c r="C17" s="220"/>
      <c r="D17" s="220"/>
      <c r="E17" s="221"/>
      <c r="F17" s="221"/>
    </row>
    <row r="18" spans="1:26" ht="15">
      <c r="A18" s="213" t="s">
        <v>77</v>
      </c>
      <c r="B18" s="214">
        <v>0</v>
      </c>
      <c r="C18" s="214">
        <v>0</v>
      </c>
      <c r="D18" s="214">
        <v>0</v>
      </c>
      <c r="E18" s="218">
        <v>0</v>
      </c>
      <c r="F18" s="218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6" ht="15">
      <c r="A19" s="219"/>
      <c r="B19" s="220"/>
      <c r="C19" s="220"/>
      <c r="D19" s="220"/>
      <c r="E19" s="221"/>
      <c r="F19" s="221"/>
    </row>
    <row r="20" spans="1:6" ht="15">
      <c r="A20" s="1"/>
      <c r="B20" s="136"/>
      <c r="C20" s="136"/>
      <c r="D20" s="136"/>
      <c r="E20" s="135"/>
      <c r="F20" s="135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4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AA103" sqref="AA103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325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105</v>
      </c>
      <c r="D11" s="160" t="s">
        <v>106</v>
      </c>
      <c r="E11" s="160" t="s">
        <v>107</v>
      </c>
      <c r="F11" s="161">
        <v>4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108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326</v>
      </c>
      <c r="E13" s="157"/>
      <c r="F13" s="158">
        <v>4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 t="s">
        <v>95</v>
      </c>
      <c r="R13" s="1"/>
      <c r="S13" s="1"/>
      <c r="V13" s="1"/>
    </row>
    <row r="14" spans="1:26" ht="24.75" customHeight="1">
      <c r="A14" s="165">
        <v>2</v>
      </c>
      <c r="B14" s="160" t="s">
        <v>89</v>
      </c>
      <c r="C14" s="166" t="s">
        <v>105</v>
      </c>
      <c r="D14" s="160" t="s">
        <v>289</v>
      </c>
      <c r="E14" s="160" t="s">
        <v>107</v>
      </c>
      <c r="F14" s="161">
        <v>31.5</v>
      </c>
      <c r="G14" s="169"/>
      <c r="H14" s="169"/>
      <c r="I14" s="162">
        <f>ROUND(F14*(G14+H14),2)</f>
        <v>0</v>
      </c>
      <c r="J14" s="160">
        <f>ROUND(F14*(N14),2)</f>
        <v>0</v>
      </c>
      <c r="K14" s="163">
        <f>ROUND(F14*(O14),2)</f>
        <v>0</v>
      </c>
      <c r="L14" s="163">
        <f>ROUND(F14*(G14),2)</f>
        <v>0</v>
      </c>
      <c r="M14" s="163">
        <f>ROUND(F14*(H14),2)</f>
        <v>0</v>
      </c>
      <c r="N14" s="163">
        <v>0</v>
      </c>
      <c r="O14" s="163"/>
      <c r="P14" s="170"/>
      <c r="Q14" s="170"/>
      <c r="R14" s="170"/>
      <c r="S14" s="171">
        <f>ROUND(F14*(P14),3)</f>
        <v>0</v>
      </c>
      <c r="T14" s="164"/>
      <c r="U14" s="164"/>
      <c r="V14" s="172"/>
      <c r="Z14">
        <v>0</v>
      </c>
    </row>
    <row r="15" spans="1:22" ht="15">
      <c r="A15" s="157"/>
      <c r="B15" s="157"/>
      <c r="C15" s="167"/>
      <c r="D15" s="173" t="s">
        <v>327</v>
      </c>
      <c r="E15" s="157"/>
      <c r="F15" s="158">
        <v>31.5</v>
      </c>
      <c r="G15" s="159"/>
      <c r="H15" s="159"/>
      <c r="I15" s="159"/>
      <c r="J15" s="157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24.75" customHeight="1">
      <c r="A16" s="165">
        <v>3</v>
      </c>
      <c r="B16" s="160" t="s">
        <v>89</v>
      </c>
      <c r="C16" s="166" t="s">
        <v>111</v>
      </c>
      <c r="D16" s="160" t="s">
        <v>112</v>
      </c>
      <c r="E16" s="160" t="s">
        <v>107</v>
      </c>
      <c r="F16" s="161">
        <v>31.5</v>
      </c>
      <c r="G16" s="169"/>
      <c r="H16" s="169"/>
      <c r="I16" s="162">
        <f>ROUND(F16*(G16+H16),2)</f>
        <v>0</v>
      </c>
      <c r="J16" s="160">
        <f>ROUND(F16*(N16),2)</f>
        <v>0</v>
      </c>
      <c r="K16" s="163">
        <f>ROUND(F16*(O16),2)</f>
        <v>0</v>
      </c>
      <c r="L16" s="163">
        <f>ROUND(F16*(G16),2)</f>
        <v>0</v>
      </c>
      <c r="M16" s="163">
        <f>ROUND(F16*(H16),2)</f>
        <v>0</v>
      </c>
      <c r="N16" s="163">
        <v>0</v>
      </c>
      <c r="O16" s="163"/>
      <c r="P16" s="170"/>
      <c r="Q16" s="170"/>
      <c r="R16" s="170"/>
      <c r="S16" s="171">
        <f>ROUND(F16*(P16),3)</f>
        <v>0</v>
      </c>
      <c r="T16" s="164"/>
      <c r="U16" s="164"/>
      <c r="V16" s="172"/>
      <c r="Z16">
        <v>0</v>
      </c>
    </row>
    <row r="17" spans="1:26" ht="24.75" customHeight="1">
      <c r="A17" s="165">
        <v>4</v>
      </c>
      <c r="B17" s="160" t="s">
        <v>113</v>
      </c>
      <c r="C17" s="166" t="s">
        <v>133</v>
      </c>
      <c r="D17" s="160" t="s">
        <v>134</v>
      </c>
      <c r="E17" s="160" t="s">
        <v>107</v>
      </c>
      <c r="F17" s="161">
        <v>1826</v>
      </c>
      <c r="G17" s="169"/>
      <c r="H17" s="169"/>
      <c r="I17" s="162">
        <f>ROUND(F17*(G17+H17),2)</f>
        <v>0</v>
      </c>
      <c r="J17" s="160">
        <f>ROUND(F17*(N17),2)</f>
        <v>0</v>
      </c>
      <c r="K17" s="163">
        <f>ROUND(F17*(O17),2)</f>
        <v>0</v>
      </c>
      <c r="L17" s="163">
        <f>ROUND(F17*(G17),2)</f>
        <v>0</v>
      </c>
      <c r="M17" s="163">
        <f>ROUND(F17*(H17),2)</f>
        <v>0</v>
      </c>
      <c r="N17" s="163">
        <v>0</v>
      </c>
      <c r="O17" s="163"/>
      <c r="P17" s="172">
        <v>3E-05</v>
      </c>
      <c r="Q17" s="170"/>
      <c r="R17" s="170">
        <v>3E-05</v>
      </c>
      <c r="S17" s="171">
        <f>ROUND(F17*(P17),3)</f>
        <v>0.055</v>
      </c>
      <c r="T17" s="164"/>
      <c r="U17" s="164"/>
      <c r="V17" s="172">
        <f>ROUND(F17*(X17),3)</f>
        <v>414.502</v>
      </c>
      <c r="X17">
        <v>0.227</v>
      </c>
      <c r="Z17">
        <v>0</v>
      </c>
    </row>
    <row r="18" spans="1:26" ht="24.75" customHeight="1">
      <c r="A18" s="165">
        <v>5</v>
      </c>
      <c r="B18" s="160" t="s">
        <v>113</v>
      </c>
      <c r="C18" s="166" t="s">
        <v>140</v>
      </c>
      <c r="D18" s="160" t="s">
        <v>141</v>
      </c>
      <c r="E18" s="160" t="s">
        <v>142</v>
      </c>
      <c r="F18" s="161">
        <v>56</v>
      </c>
      <c r="G18" s="169"/>
      <c r="H18" s="169"/>
      <c r="I18" s="162">
        <f>ROUND(F18*(G18+H18),2)</f>
        <v>0</v>
      </c>
      <c r="J18" s="160">
        <f>ROUND(F18*(N18),2)</f>
        <v>0</v>
      </c>
      <c r="K18" s="163">
        <f>ROUND(F18*(O18),2)</f>
        <v>0</v>
      </c>
      <c r="L18" s="163">
        <f>ROUND(F18*(G18),2)</f>
        <v>0</v>
      </c>
      <c r="M18" s="163">
        <f>ROUND(F18*(H18),2)</f>
        <v>0</v>
      </c>
      <c r="N18" s="163">
        <v>0</v>
      </c>
      <c r="O18" s="163"/>
      <c r="P18" s="170"/>
      <c r="Q18" s="170"/>
      <c r="R18" s="170"/>
      <c r="S18" s="171">
        <f>ROUND(F18*(P18),3)</f>
        <v>0</v>
      </c>
      <c r="T18" s="164"/>
      <c r="U18" s="164"/>
      <c r="V18" s="172">
        <f>ROUND(F18*(X18),3)</f>
        <v>8.12</v>
      </c>
      <c r="X18">
        <v>0.145</v>
      </c>
      <c r="Z18">
        <v>0</v>
      </c>
    </row>
    <row r="19" spans="1:22" ht="12" customHeight="1">
      <c r="A19" s="157"/>
      <c r="B19" s="157"/>
      <c r="C19" s="167"/>
      <c r="D19" s="167" t="s">
        <v>143</v>
      </c>
      <c r="E19" s="157"/>
      <c r="F19" s="158"/>
      <c r="G19" s="159"/>
      <c r="H19" s="159"/>
      <c r="I19" s="159"/>
      <c r="J19" s="157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2" ht="15">
      <c r="A20" s="157"/>
      <c r="B20" s="157"/>
      <c r="C20" s="157"/>
      <c r="D20" s="168" t="s">
        <v>328</v>
      </c>
      <c r="E20" s="157"/>
      <c r="F20" s="158">
        <v>56</v>
      </c>
      <c r="G20" s="159"/>
      <c r="H20" s="159"/>
      <c r="I20" s="159"/>
      <c r="J20" s="157"/>
      <c r="K20" s="1"/>
      <c r="L20" s="1"/>
      <c r="M20" s="1"/>
      <c r="N20" s="1"/>
      <c r="O20" s="1"/>
      <c r="P20" s="1"/>
      <c r="Q20" s="1" t="s">
        <v>95</v>
      </c>
      <c r="R20" s="1"/>
      <c r="S20" s="1"/>
      <c r="V20" s="1"/>
    </row>
    <row r="21" spans="1:26" ht="24.75" customHeight="1">
      <c r="A21" s="165">
        <v>6</v>
      </c>
      <c r="B21" s="160" t="s">
        <v>148</v>
      </c>
      <c r="C21" s="166" t="s">
        <v>149</v>
      </c>
      <c r="D21" s="160" t="s">
        <v>150</v>
      </c>
      <c r="E21" s="160" t="s">
        <v>107</v>
      </c>
      <c r="F21" s="161">
        <v>31.5</v>
      </c>
      <c r="G21" s="169"/>
      <c r="H21" s="169"/>
      <c r="I21" s="162">
        <f>ROUND(F21*(G21+H21),2)</f>
        <v>0</v>
      </c>
      <c r="J21" s="160">
        <f>ROUND(F21*(N21),2)</f>
        <v>0</v>
      </c>
      <c r="K21" s="163">
        <f>ROUND(F21*(O21),2)</f>
        <v>0</v>
      </c>
      <c r="L21" s="163">
        <f>ROUND(F21*(G21),2)</f>
        <v>0</v>
      </c>
      <c r="M21" s="163">
        <f>ROUND(F21*(H21),2)</f>
        <v>0</v>
      </c>
      <c r="N21" s="163">
        <v>0</v>
      </c>
      <c r="O21" s="163"/>
      <c r="P21" s="170"/>
      <c r="Q21" s="170"/>
      <c r="R21" s="170"/>
      <c r="S21" s="171">
        <f>ROUND(F21*(P21),3)</f>
        <v>0</v>
      </c>
      <c r="T21" s="164"/>
      <c r="U21" s="164"/>
      <c r="V21" s="172"/>
      <c r="Z21">
        <v>0</v>
      </c>
    </row>
    <row r="22" spans="1:26" ht="24.75" customHeight="1">
      <c r="A22" s="165">
        <v>7</v>
      </c>
      <c r="B22" s="160" t="s">
        <v>151</v>
      </c>
      <c r="C22" s="166" t="s">
        <v>152</v>
      </c>
      <c r="D22" s="160" t="s">
        <v>153</v>
      </c>
      <c r="E22" s="160" t="s">
        <v>107</v>
      </c>
      <c r="F22" s="161">
        <v>31.5</v>
      </c>
      <c r="G22" s="169"/>
      <c r="H22" s="169"/>
      <c r="I22" s="162">
        <f>ROUND(F22*(G22+H22),2)</f>
        <v>0</v>
      </c>
      <c r="J22" s="160">
        <f>ROUND(F22*(N22),2)</f>
        <v>0</v>
      </c>
      <c r="K22" s="163">
        <f>ROUND(F22*(O22),2)</f>
        <v>0</v>
      </c>
      <c r="L22" s="163">
        <f>ROUND(F22*(G22),2)</f>
        <v>0</v>
      </c>
      <c r="M22" s="163">
        <f>ROUND(F22*(H22),2)</f>
        <v>0</v>
      </c>
      <c r="N22" s="163">
        <v>0</v>
      </c>
      <c r="O22" s="163"/>
      <c r="P22" s="170"/>
      <c r="Q22" s="170"/>
      <c r="R22" s="170"/>
      <c r="S22" s="171">
        <f>ROUND(F22*(P22),3)</f>
        <v>0</v>
      </c>
      <c r="T22" s="164"/>
      <c r="U22" s="164"/>
      <c r="V22" s="172"/>
      <c r="Z22">
        <v>0</v>
      </c>
    </row>
    <row r="23" spans="1:26" ht="24.75" customHeight="1">
      <c r="A23" s="179">
        <v>8</v>
      </c>
      <c r="B23" s="174" t="s">
        <v>154</v>
      </c>
      <c r="C23" s="180" t="s">
        <v>155</v>
      </c>
      <c r="D23" s="174" t="s">
        <v>156</v>
      </c>
      <c r="E23" s="174" t="s">
        <v>92</v>
      </c>
      <c r="F23" s="175">
        <v>4.725</v>
      </c>
      <c r="G23" s="181"/>
      <c r="H23" s="181"/>
      <c r="I23" s="176">
        <f>ROUND(F23*(G23+H23),2)</f>
        <v>0</v>
      </c>
      <c r="J23" s="174">
        <f>ROUND(F23*(N23),2)</f>
        <v>0</v>
      </c>
      <c r="K23" s="177">
        <f>ROUND(F23*(O23),2)</f>
        <v>0</v>
      </c>
      <c r="L23" s="177">
        <f>ROUND(F23*(G23),2)</f>
        <v>0</v>
      </c>
      <c r="M23" s="177">
        <f>ROUND(F23*(H23),2)</f>
        <v>0</v>
      </c>
      <c r="N23" s="177">
        <v>0</v>
      </c>
      <c r="O23" s="177"/>
      <c r="P23" s="182"/>
      <c r="Q23" s="182"/>
      <c r="R23" s="182"/>
      <c r="S23" s="183">
        <f>ROUND(F23*(P23),3)</f>
        <v>0</v>
      </c>
      <c r="T23" s="178"/>
      <c r="U23" s="178"/>
      <c r="V23" s="184"/>
      <c r="Z23">
        <v>0</v>
      </c>
    </row>
    <row r="24" spans="1:22" ht="15">
      <c r="A24" s="157"/>
      <c r="B24" s="157"/>
      <c r="C24" s="167"/>
      <c r="D24" s="173" t="s">
        <v>329</v>
      </c>
      <c r="E24" s="157"/>
      <c r="F24" s="158">
        <v>4.725</v>
      </c>
      <c r="G24" s="159"/>
      <c r="H24" s="159"/>
      <c r="I24" s="159"/>
      <c r="J24" s="157"/>
      <c r="K24" s="1"/>
      <c r="L24" s="1"/>
      <c r="M24" s="1"/>
      <c r="N24" s="1"/>
      <c r="O24" s="1"/>
      <c r="P24" s="1"/>
      <c r="Q24" s="1" t="s">
        <v>95</v>
      </c>
      <c r="R24" s="1"/>
      <c r="S24" s="1"/>
      <c r="V24" s="1"/>
    </row>
    <row r="25" spans="1:26" ht="24.75" customHeight="1">
      <c r="A25" s="179">
        <v>9</v>
      </c>
      <c r="B25" s="174" t="s">
        <v>158</v>
      </c>
      <c r="C25" s="180" t="s">
        <v>159</v>
      </c>
      <c r="D25" s="174" t="s">
        <v>160</v>
      </c>
      <c r="E25" s="174" t="s">
        <v>161</v>
      </c>
      <c r="F25" s="175">
        <v>0.945</v>
      </c>
      <c r="G25" s="181"/>
      <c r="H25" s="181"/>
      <c r="I25" s="176">
        <f>ROUND(F25*(G25+H25),2)</f>
        <v>0</v>
      </c>
      <c r="J25" s="174">
        <f>ROUND(F25*(N25),2)</f>
        <v>0</v>
      </c>
      <c r="K25" s="177">
        <f>ROUND(F25*(O25),2)</f>
        <v>0</v>
      </c>
      <c r="L25" s="177">
        <f>ROUND(F25*(G25),2)</f>
        <v>0</v>
      </c>
      <c r="M25" s="177">
        <f>ROUND(F25*(H25),2)</f>
        <v>0</v>
      </c>
      <c r="N25" s="177">
        <v>0</v>
      </c>
      <c r="O25" s="177"/>
      <c r="P25" s="184">
        <v>0.001</v>
      </c>
      <c r="Q25" s="182"/>
      <c r="R25" s="182">
        <v>0.001</v>
      </c>
      <c r="S25" s="183">
        <f>ROUND(F25*(P25),3)</f>
        <v>0.001</v>
      </c>
      <c r="T25" s="178"/>
      <c r="U25" s="178"/>
      <c r="V25" s="184"/>
      <c r="Z25">
        <v>0</v>
      </c>
    </row>
    <row r="26" spans="1:22" ht="15">
      <c r="A26" s="157"/>
      <c r="B26" s="157"/>
      <c r="C26" s="167"/>
      <c r="D26" s="173" t="s">
        <v>330</v>
      </c>
      <c r="E26" s="157"/>
      <c r="F26" s="158">
        <v>0.945</v>
      </c>
      <c r="G26" s="159"/>
      <c r="H26" s="159"/>
      <c r="I26" s="159"/>
      <c r="J26" s="157"/>
      <c r="K26" s="1"/>
      <c r="L26" s="1"/>
      <c r="M26" s="1"/>
      <c r="N26" s="1"/>
      <c r="O26" s="1"/>
      <c r="P26" s="1"/>
      <c r="Q26" s="1" t="s">
        <v>95</v>
      </c>
      <c r="R26" s="1"/>
      <c r="S26" s="1"/>
      <c r="V26" s="1"/>
    </row>
    <row r="27" spans="1:26" ht="15">
      <c r="A27" s="141"/>
      <c r="B27" s="141"/>
      <c r="C27" s="155">
        <v>1</v>
      </c>
      <c r="D27" s="155" t="s">
        <v>71</v>
      </c>
      <c r="E27" s="141"/>
      <c r="F27" s="154"/>
      <c r="G27" s="143">
        <f>ROUND((SUM(L10:L26))/1,2)</f>
        <v>0</v>
      </c>
      <c r="H27" s="143">
        <f>ROUND((SUM(M10:M26))/1,2)</f>
        <v>0</v>
      </c>
      <c r="I27" s="143">
        <f>ROUND((SUM(I10:I26))/1,2)</f>
        <v>0</v>
      </c>
      <c r="J27" s="141"/>
      <c r="K27" s="141"/>
      <c r="L27" s="141">
        <f>ROUND((SUM(L10:L26))/1,2)</f>
        <v>0</v>
      </c>
      <c r="M27" s="141">
        <f>ROUND((SUM(M10:M26))/1,2)</f>
        <v>0</v>
      </c>
      <c r="N27" s="141"/>
      <c r="O27" s="141"/>
      <c r="P27" s="185"/>
      <c r="Q27" s="141"/>
      <c r="R27" s="141"/>
      <c r="S27" s="185">
        <f>ROUND((SUM(S10:S26))/1,2)</f>
        <v>0.06</v>
      </c>
      <c r="T27" s="139"/>
      <c r="U27" s="139"/>
      <c r="V27" s="2">
        <f>ROUND((SUM(V10:V26))/1,2)</f>
        <v>422.62</v>
      </c>
      <c r="W27" s="139"/>
      <c r="X27" s="139"/>
      <c r="Y27" s="139"/>
      <c r="Z27" s="139"/>
    </row>
    <row r="28" spans="1:22" ht="15">
      <c r="A28" s="1"/>
      <c r="B28" s="1"/>
      <c r="C28" s="1"/>
      <c r="D28" s="1"/>
      <c r="E28" s="1"/>
      <c r="F28" s="150"/>
      <c r="G28" s="136"/>
      <c r="H28" s="136"/>
      <c r="I28" s="136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15">
      <c r="A29" s="141"/>
      <c r="B29" s="141"/>
      <c r="C29" s="155">
        <v>5</v>
      </c>
      <c r="D29" s="155" t="s">
        <v>73</v>
      </c>
      <c r="E29" s="141"/>
      <c r="F29" s="154"/>
      <c r="G29" s="142"/>
      <c r="H29" s="142"/>
      <c r="I29" s="142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39"/>
      <c r="U29" s="139"/>
      <c r="V29" s="141"/>
      <c r="W29" s="139"/>
      <c r="X29" s="139"/>
      <c r="Y29" s="139"/>
      <c r="Z29" s="139"/>
    </row>
    <row r="30" spans="1:26" ht="34.5" customHeight="1">
      <c r="A30" s="165">
        <v>10</v>
      </c>
      <c r="B30" s="160" t="s">
        <v>163</v>
      </c>
      <c r="C30" s="166" t="s">
        <v>180</v>
      </c>
      <c r="D30" s="160" t="s">
        <v>181</v>
      </c>
      <c r="E30" s="160" t="s">
        <v>107</v>
      </c>
      <c r="F30" s="161">
        <v>26.5</v>
      </c>
      <c r="G30" s="169"/>
      <c r="H30" s="169"/>
      <c r="I30" s="162">
        <f>ROUND(F30*(G30+H30),2)</f>
        <v>0</v>
      </c>
      <c r="J30" s="160">
        <f>ROUND(F30*(N30),2)</f>
        <v>0</v>
      </c>
      <c r="K30" s="163">
        <f>ROUND(F30*(O30),2)</f>
        <v>0</v>
      </c>
      <c r="L30" s="163">
        <f>ROUND(F30*(G30),2)</f>
        <v>0</v>
      </c>
      <c r="M30" s="163">
        <f>ROUND(F30*(H30),2)</f>
        <v>0</v>
      </c>
      <c r="N30" s="163">
        <v>0</v>
      </c>
      <c r="O30" s="163"/>
      <c r="P30" s="172">
        <v>0.2024</v>
      </c>
      <c r="Q30" s="170"/>
      <c r="R30" s="170">
        <v>0.2024</v>
      </c>
      <c r="S30" s="171">
        <f>ROUND(F30*(P30),3)</f>
        <v>5.364</v>
      </c>
      <c r="T30" s="164"/>
      <c r="U30" s="164"/>
      <c r="V30" s="172"/>
      <c r="Z30">
        <v>0</v>
      </c>
    </row>
    <row r="31" spans="1:22" ht="12" customHeight="1">
      <c r="A31" s="157"/>
      <c r="B31" s="157"/>
      <c r="C31" s="167"/>
      <c r="D31" s="167" t="s">
        <v>182</v>
      </c>
      <c r="E31" s="157"/>
      <c r="F31" s="158"/>
      <c r="G31" s="159"/>
      <c r="H31" s="159"/>
      <c r="I31" s="159"/>
      <c r="J31" s="157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2" ht="15">
      <c r="A32" s="157"/>
      <c r="B32" s="157"/>
      <c r="C32" s="157"/>
      <c r="D32" s="168" t="s">
        <v>331</v>
      </c>
      <c r="E32" s="157"/>
      <c r="F32" s="158">
        <v>26.5</v>
      </c>
      <c r="G32" s="159"/>
      <c r="H32" s="159"/>
      <c r="I32" s="159"/>
      <c r="J32" s="157"/>
      <c r="K32" s="1"/>
      <c r="L32" s="1"/>
      <c r="M32" s="1"/>
      <c r="N32" s="1"/>
      <c r="O32" s="1"/>
      <c r="P32" s="1"/>
      <c r="Q32" s="1" t="s">
        <v>95</v>
      </c>
      <c r="R32" s="1"/>
      <c r="S32" s="1"/>
      <c r="V32" s="1"/>
    </row>
    <row r="33" spans="1:26" ht="24.75" customHeight="1">
      <c r="A33" s="165">
        <v>11</v>
      </c>
      <c r="B33" s="160" t="s">
        <v>163</v>
      </c>
      <c r="C33" s="166" t="s">
        <v>187</v>
      </c>
      <c r="D33" s="160" t="s">
        <v>188</v>
      </c>
      <c r="E33" s="160" t="s">
        <v>107</v>
      </c>
      <c r="F33" s="161">
        <v>3652</v>
      </c>
      <c r="G33" s="169"/>
      <c r="H33" s="169"/>
      <c r="I33" s="162">
        <f>ROUND(F33*(G33+H33),2)</f>
        <v>0</v>
      </c>
      <c r="J33" s="160">
        <f>ROUND(F33*(N33),2)</f>
        <v>0</v>
      </c>
      <c r="K33" s="163">
        <f>ROUND(F33*(O33),2)</f>
        <v>0</v>
      </c>
      <c r="L33" s="163">
        <f>ROUND(F33*(G33),2)</f>
        <v>0</v>
      </c>
      <c r="M33" s="163">
        <f>ROUND(F33*(H33),2)</f>
        <v>0</v>
      </c>
      <c r="N33" s="163">
        <v>0</v>
      </c>
      <c r="O33" s="163"/>
      <c r="P33" s="172">
        <v>0.00061</v>
      </c>
      <c r="Q33" s="170"/>
      <c r="R33" s="170">
        <v>0.00061</v>
      </c>
      <c r="S33" s="171">
        <f>ROUND(F33*(P33),3)</f>
        <v>2.228</v>
      </c>
      <c r="T33" s="164"/>
      <c r="U33" s="164"/>
      <c r="V33" s="172"/>
      <c r="Z33">
        <v>0</v>
      </c>
    </row>
    <row r="34" spans="1:22" ht="12" customHeight="1">
      <c r="A34" s="157"/>
      <c r="B34" s="157"/>
      <c r="C34" s="167"/>
      <c r="D34" s="167" t="s">
        <v>190</v>
      </c>
      <c r="E34" s="157"/>
      <c r="F34" s="158"/>
      <c r="G34" s="159"/>
      <c r="H34" s="159"/>
      <c r="I34" s="159"/>
      <c r="J34" s="157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2" ht="15">
      <c r="A35" s="157"/>
      <c r="B35" s="157"/>
      <c r="C35" s="157"/>
      <c r="D35" s="168" t="s">
        <v>332</v>
      </c>
      <c r="E35" s="157"/>
      <c r="F35" s="158">
        <v>1826</v>
      </c>
      <c r="G35" s="159"/>
      <c r="H35" s="159"/>
      <c r="I35" s="159"/>
      <c r="J35" s="157"/>
      <c r="K35" s="1"/>
      <c r="L35" s="1"/>
      <c r="M35" s="1"/>
      <c r="N35" s="1"/>
      <c r="O35" s="1"/>
      <c r="P35" s="1"/>
      <c r="Q35" s="1" t="s">
        <v>95</v>
      </c>
      <c r="R35" s="1"/>
      <c r="S35" s="1"/>
      <c r="V35" s="1"/>
    </row>
    <row r="36" spans="1:22" ht="12" customHeight="1">
      <c r="A36" s="157"/>
      <c r="B36" s="157"/>
      <c r="C36" s="167"/>
      <c r="D36" s="167" t="s">
        <v>315</v>
      </c>
      <c r="E36" s="157"/>
      <c r="F36" s="158"/>
      <c r="G36" s="159"/>
      <c r="H36" s="159"/>
      <c r="I36" s="159"/>
      <c r="J36" s="157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2" ht="15">
      <c r="A37" s="157"/>
      <c r="B37" s="157"/>
      <c r="C37" s="157"/>
      <c r="D37" s="168" t="s">
        <v>332</v>
      </c>
      <c r="E37" s="157"/>
      <c r="F37" s="158">
        <v>1826</v>
      </c>
      <c r="G37" s="159"/>
      <c r="H37" s="159"/>
      <c r="I37" s="159"/>
      <c r="J37" s="157"/>
      <c r="K37" s="1"/>
      <c r="L37" s="1"/>
      <c r="M37" s="1"/>
      <c r="N37" s="1"/>
      <c r="O37" s="1"/>
      <c r="P37" s="1"/>
      <c r="Q37" s="1" t="s">
        <v>95</v>
      </c>
      <c r="R37" s="1"/>
      <c r="S37" s="1"/>
      <c r="V37" s="1"/>
    </row>
    <row r="38" spans="1:26" ht="24.75" customHeight="1">
      <c r="A38" s="165">
        <v>12</v>
      </c>
      <c r="B38" s="160" t="s">
        <v>163</v>
      </c>
      <c r="C38" s="166" t="s">
        <v>193</v>
      </c>
      <c r="D38" s="160" t="s">
        <v>316</v>
      </c>
      <c r="E38" s="160" t="s">
        <v>107</v>
      </c>
      <c r="F38" s="161">
        <v>1826</v>
      </c>
      <c r="G38" s="169"/>
      <c r="H38" s="169"/>
      <c r="I38" s="162">
        <f>ROUND(F38*(G38+H38),2)</f>
        <v>0</v>
      </c>
      <c r="J38" s="160">
        <f>ROUND(F38*(N38),2)</f>
        <v>0</v>
      </c>
      <c r="K38" s="163">
        <f>ROUND(F38*(O38),2)</f>
        <v>0</v>
      </c>
      <c r="L38" s="163">
        <f>ROUND(F38*(G38),2)</f>
        <v>0</v>
      </c>
      <c r="M38" s="163">
        <f>ROUND(F38*(H38),2)</f>
        <v>0</v>
      </c>
      <c r="N38" s="163">
        <v>0</v>
      </c>
      <c r="O38" s="163"/>
      <c r="P38" s="172">
        <v>0.10627</v>
      </c>
      <c r="Q38" s="170"/>
      <c r="R38" s="170">
        <v>0.10627</v>
      </c>
      <c r="S38" s="171">
        <f>ROUND(F38*(P38),3)</f>
        <v>194.049</v>
      </c>
      <c r="T38" s="164"/>
      <c r="U38" s="164"/>
      <c r="V38" s="172"/>
      <c r="Z38">
        <v>0</v>
      </c>
    </row>
    <row r="39" spans="1:22" ht="12" customHeight="1">
      <c r="A39" s="157"/>
      <c r="B39" s="157"/>
      <c r="C39" s="167"/>
      <c r="D39" s="167" t="s">
        <v>205</v>
      </c>
      <c r="E39" s="157"/>
      <c r="F39" s="158"/>
      <c r="G39" s="159"/>
      <c r="H39" s="159"/>
      <c r="I39" s="159"/>
      <c r="J39" s="157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2" ht="15">
      <c r="A40" s="157"/>
      <c r="B40" s="157"/>
      <c r="C40" s="157"/>
      <c r="D40" s="168" t="s">
        <v>333</v>
      </c>
      <c r="E40" s="157"/>
      <c r="F40" s="158">
        <v>1826</v>
      </c>
      <c r="G40" s="159"/>
      <c r="H40" s="159"/>
      <c r="I40" s="159"/>
      <c r="J40" s="157"/>
      <c r="K40" s="1"/>
      <c r="L40" s="1"/>
      <c r="M40" s="1"/>
      <c r="N40" s="1"/>
      <c r="O40" s="1"/>
      <c r="P40" s="1"/>
      <c r="Q40" s="1" t="s">
        <v>95</v>
      </c>
      <c r="R40" s="1"/>
      <c r="S40" s="1"/>
      <c r="V40" s="1"/>
    </row>
    <row r="41" spans="1:26" ht="24.75" customHeight="1">
      <c r="A41" s="165">
        <v>13</v>
      </c>
      <c r="B41" s="160" t="s">
        <v>197</v>
      </c>
      <c r="C41" s="166" t="s">
        <v>204</v>
      </c>
      <c r="D41" s="160" t="s">
        <v>528</v>
      </c>
      <c r="E41" s="160" t="s">
        <v>107</v>
      </c>
      <c r="F41" s="161">
        <v>1826</v>
      </c>
      <c r="G41" s="169"/>
      <c r="H41" s="169"/>
      <c r="I41" s="162">
        <f>ROUND(F41*(G41+H41),2)</f>
        <v>0</v>
      </c>
      <c r="J41" s="160">
        <f>ROUND(F41*(N41),2)</f>
        <v>0</v>
      </c>
      <c r="K41" s="163">
        <f>ROUND(F41*(O41),2)</f>
        <v>0</v>
      </c>
      <c r="L41" s="163">
        <f>ROUND(F41*(G41),2)</f>
        <v>0</v>
      </c>
      <c r="M41" s="163">
        <f>ROUND(F41*(H41),2)</f>
        <v>0</v>
      </c>
      <c r="N41" s="163">
        <v>0</v>
      </c>
      <c r="O41" s="163"/>
      <c r="P41" s="172">
        <v>0.151</v>
      </c>
      <c r="Q41" s="170"/>
      <c r="R41" s="170">
        <v>0.151</v>
      </c>
      <c r="S41" s="171">
        <f>ROUND(F41*(P41),3)</f>
        <v>275.726</v>
      </c>
      <c r="T41" s="164"/>
      <c r="U41" s="164"/>
      <c r="V41" s="172"/>
      <c r="Z41">
        <v>0</v>
      </c>
    </row>
    <row r="42" spans="1:22" ht="12" customHeight="1">
      <c r="A42" s="157"/>
      <c r="B42" s="157"/>
      <c r="C42" s="167"/>
      <c r="D42" s="167" t="s">
        <v>205</v>
      </c>
      <c r="E42" s="157"/>
      <c r="F42" s="158"/>
      <c r="G42" s="159"/>
      <c r="H42" s="159"/>
      <c r="I42" s="159"/>
      <c r="J42" s="157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2" ht="15">
      <c r="A43" s="157"/>
      <c r="B43" s="157"/>
      <c r="C43" s="157"/>
      <c r="D43" s="168" t="s">
        <v>333</v>
      </c>
      <c r="E43" s="157"/>
      <c r="F43" s="158">
        <v>1826</v>
      </c>
      <c r="G43" s="159"/>
      <c r="H43" s="159"/>
      <c r="I43" s="159"/>
      <c r="J43" s="157"/>
      <c r="K43" s="1"/>
      <c r="L43" s="1"/>
      <c r="M43" s="1"/>
      <c r="N43" s="1"/>
      <c r="O43" s="1"/>
      <c r="P43" s="1"/>
      <c r="Q43" s="1" t="s">
        <v>95</v>
      </c>
      <c r="R43" s="1"/>
      <c r="S43" s="1"/>
      <c r="V43" s="1"/>
    </row>
    <row r="44" spans="1:26" ht="15">
      <c r="A44" s="141"/>
      <c r="B44" s="141"/>
      <c r="C44" s="155">
        <v>5</v>
      </c>
      <c r="D44" s="155" t="s">
        <v>73</v>
      </c>
      <c r="E44" s="141"/>
      <c r="F44" s="154"/>
      <c r="G44" s="143">
        <f>ROUND((SUM(L29:L43))/1,2)</f>
        <v>0</v>
      </c>
      <c r="H44" s="143">
        <f>ROUND((SUM(M29:M43))/1,2)</f>
        <v>0</v>
      </c>
      <c r="I44" s="143">
        <f>ROUND((SUM(I29:I43))/1,2)</f>
        <v>0</v>
      </c>
      <c r="J44" s="141"/>
      <c r="K44" s="141"/>
      <c r="L44" s="141">
        <f>ROUND((SUM(L29:L43))/1,2)</f>
        <v>0</v>
      </c>
      <c r="M44" s="141">
        <f>ROUND((SUM(M29:M43))/1,2)</f>
        <v>0</v>
      </c>
      <c r="N44" s="141"/>
      <c r="O44" s="141"/>
      <c r="P44" s="185"/>
      <c r="Q44" s="141"/>
      <c r="R44" s="141"/>
      <c r="S44" s="185">
        <f>ROUND((SUM(S29:S43))/1,2)</f>
        <v>477.37</v>
      </c>
      <c r="T44" s="139"/>
      <c r="U44" s="139"/>
      <c r="V44" s="2">
        <f>ROUND((SUM(V29:V43))/1,2)</f>
        <v>0</v>
      </c>
      <c r="W44" s="139"/>
      <c r="X44" s="139"/>
      <c r="Y44" s="139"/>
      <c r="Z44" s="139"/>
    </row>
    <row r="45" spans="1:22" ht="15">
      <c r="A45" s="1"/>
      <c r="B45" s="1"/>
      <c r="C45" s="1"/>
      <c r="D45" s="1"/>
      <c r="E45" s="1"/>
      <c r="F45" s="150"/>
      <c r="G45" s="136"/>
      <c r="H45" s="136"/>
      <c r="I45" s="136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ht="15">
      <c r="A46" s="141"/>
      <c r="B46" s="141"/>
      <c r="C46" s="155">
        <v>8</v>
      </c>
      <c r="D46" s="155" t="s">
        <v>74</v>
      </c>
      <c r="E46" s="141"/>
      <c r="F46" s="154"/>
      <c r="G46" s="142"/>
      <c r="H46" s="142"/>
      <c r="I46" s="142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39"/>
      <c r="U46" s="139"/>
      <c r="V46" s="141"/>
      <c r="W46" s="139"/>
      <c r="X46" s="139"/>
      <c r="Y46" s="139"/>
      <c r="Z46" s="139"/>
    </row>
    <row r="47" spans="1:26" ht="24.75" customHeight="1">
      <c r="A47" s="165">
        <v>14</v>
      </c>
      <c r="B47" s="160" t="s">
        <v>211</v>
      </c>
      <c r="C47" s="166" t="s">
        <v>212</v>
      </c>
      <c r="D47" s="160" t="s">
        <v>213</v>
      </c>
      <c r="E47" s="160" t="s">
        <v>214</v>
      </c>
      <c r="F47" s="161">
        <v>3</v>
      </c>
      <c r="G47" s="169"/>
      <c r="H47" s="169"/>
      <c r="I47" s="162">
        <f>ROUND(F47*(G47+H47),2)</f>
        <v>0</v>
      </c>
      <c r="J47" s="160">
        <f>ROUND(F47*(N47),2)</f>
        <v>0</v>
      </c>
      <c r="K47" s="163">
        <f>ROUND(F47*(O47),2)</f>
        <v>0</v>
      </c>
      <c r="L47" s="163">
        <f>ROUND(F47*(G47),2)</f>
        <v>0</v>
      </c>
      <c r="M47" s="163">
        <f>ROUND(F47*(H47),2)</f>
        <v>0</v>
      </c>
      <c r="N47" s="163">
        <v>0</v>
      </c>
      <c r="O47" s="163"/>
      <c r="P47" s="172">
        <v>0.4199</v>
      </c>
      <c r="Q47" s="170"/>
      <c r="R47" s="170">
        <v>0.4199</v>
      </c>
      <c r="S47" s="171">
        <f>ROUND(F47*(P47),3)</f>
        <v>1.26</v>
      </c>
      <c r="T47" s="164"/>
      <c r="U47" s="164"/>
      <c r="V47" s="172"/>
      <c r="Z47">
        <v>0</v>
      </c>
    </row>
    <row r="48" spans="1:22" ht="12" customHeight="1">
      <c r="A48" s="157"/>
      <c r="B48" s="157"/>
      <c r="C48" s="167"/>
      <c r="D48" s="167" t="s">
        <v>319</v>
      </c>
      <c r="E48" s="157"/>
      <c r="F48" s="158"/>
      <c r="G48" s="159"/>
      <c r="H48" s="159"/>
      <c r="I48" s="159"/>
      <c r="J48" s="157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2" ht="15">
      <c r="A49" s="157"/>
      <c r="B49" s="157"/>
      <c r="C49" s="157"/>
      <c r="D49" s="168" t="s">
        <v>334</v>
      </c>
      <c r="E49" s="157"/>
      <c r="F49" s="158">
        <v>1</v>
      </c>
      <c r="G49" s="159"/>
      <c r="H49" s="159"/>
      <c r="I49" s="159"/>
      <c r="J49" s="157"/>
      <c r="K49" s="1"/>
      <c r="L49" s="1"/>
      <c r="M49" s="1"/>
      <c r="N49" s="1"/>
      <c r="O49" s="1"/>
      <c r="P49" s="1"/>
      <c r="Q49" s="1" t="s">
        <v>95</v>
      </c>
      <c r="R49" s="1"/>
      <c r="S49" s="1"/>
      <c r="V49" s="1"/>
    </row>
    <row r="50" spans="1:22" ht="12" customHeight="1">
      <c r="A50" s="157"/>
      <c r="B50" s="157"/>
      <c r="C50" s="167"/>
      <c r="D50" s="167" t="s">
        <v>217</v>
      </c>
      <c r="E50" s="157"/>
      <c r="F50" s="158"/>
      <c r="G50" s="159"/>
      <c r="H50" s="159"/>
      <c r="I50" s="159"/>
      <c r="J50" s="157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5">
      <c r="A51" s="157"/>
      <c r="B51" s="157"/>
      <c r="C51" s="157"/>
      <c r="D51" s="168" t="s">
        <v>335</v>
      </c>
      <c r="E51" s="157"/>
      <c r="F51" s="158">
        <v>2</v>
      </c>
      <c r="G51" s="159"/>
      <c r="H51" s="159"/>
      <c r="I51" s="159"/>
      <c r="J51" s="157"/>
      <c r="K51" s="1"/>
      <c r="L51" s="1"/>
      <c r="M51" s="1"/>
      <c r="N51" s="1"/>
      <c r="O51" s="1"/>
      <c r="P51" s="1"/>
      <c r="Q51" s="1" t="s">
        <v>95</v>
      </c>
      <c r="R51" s="1"/>
      <c r="S51" s="1"/>
      <c r="V51" s="1"/>
    </row>
    <row r="52" spans="1:26" ht="24.75" customHeight="1">
      <c r="A52" s="165">
        <v>15</v>
      </c>
      <c r="B52" s="160" t="s">
        <v>223</v>
      </c>
      <c r="C52" s="166" t="s">
        <v>224</v>
      </c>
      <c r="D52" s="160" t="s">
        <v>225</v>
      </c>
      <c r="E52" s="160" t="s">
        <v>221</v>
      </c>
      <c r="F52" s="161">
        <v>3</v>
      </c>
      <c r="G52" s="169"/>
      <c r="H52" s="169"/>
      <c r="I52" s="162">
        <f>ROUND(F52*(G52+H52),2)</f>
        <v>0</v>
      </c>
      <c r="J52" s="160">
        <f>ROUND(F52*(N52),2)</f>
        <v>0</v>
      </c>
      <c r="K52" s="163">
        <f>ROUND(F52*(O52),2)</f>
        <v>0</v>
      </c>
      <c r="L52" s="163">
        <f>ROUND(F52*(G52),2)</f>
        <v>0</v>
      </c>
      <c r="M52" s="163">
        <f>ROUND(F52*(H52),2)</f>
        <v>0</v>
      </c>
      <c r="N52" s="163">
        <v>0</v>
      </c>
      <c r="O52" s="163"/>
      <c r="P52" s="170"/>
      <c r="Q52" s="170"/>
      <c r="R52" s="170"/>
      <c r="S52" s="171">
        <f>ROUND(F52*(P52),3)</f>
        <v>0</v>
      </c>
      <c r="T52" s="164"/>
      <c r="U52" s="164"/>
      <c r="V52" s="172"/>
      <c r="Z52">
        <v>0</v>
      </c>
    </row>
    <row r="53" spans="1:26" ht="15">
      <c r="A53" s="141"/>
      <c r="B53" s="141"/>
      <c r="C53" s="155">
        <v>8</v>
      </c>
      <c r="D53" s="155" t="s">
        <v>74</v>
      </c>
      <c r="E53" s="141"/>
      <c r="F53" s="154"/>
      <c r="G53" s="143">
        <f>ROUND((SUM(L46:L52))/1,2)</f>
        <v>0</v>
      </c>
      <c r="H53" s="143">
        <f>ROUND((SUM(M46:M52))/1,2)</f>
        <v>0</v>
      </c>
      <c r="I53" s="143">
        <f>ROUND((SUM(I46:I52))/1,2)</f>
        <v>0</v>
      </c>
      <c r="J53" s="141"/>
      <c r="K53" s="141"/>
      <c r="L53" s="141">
        <f>ROUND((SUM(L46:L52))/1,2)</f>
        <v>0</v>
      </c>
      <c r="M53" s="141">
        <f>ROUND((SUM(M46:M52))/1,2)</f>
        <v>0</v>
      </c>
      <c r="N53" s="141"/>
      <c r="O53" s="141"/>
      <c r="P53" s="185"/>
      <c r="Q53" s="141"/>
      <c r="R53" s="141"/>
      <c r="S53" s="185">
        <f>ROUND((SUM(S46:S52))/1,2)</f>
        <v>1.26</v>
      </c>
      <c r="T53" s="139"/>
      <c r="U53" s="139"/>
      <c r="V53" s="2">
        <f>ROUND((SUM(V46:V52))/1,2)</f>
        <v>0</v>
      </c>
      <c r="W53" s="139"/>
      <c r="X53" s="139"/>
      <c r="Y53" s="139"/>
      <c r="Z53" s="139"/>
    </row>
    <row r="54" spans="1:22" ht="15">
      <c r="A54" s="1"/>
      <c r="B54" s="1"/>
      <c r="C54" s="1"/>
      <c r="D54" s="1"/>
      <c r="E54" s="1"/>
      <c r="F54" s="150"/>
      <c r="G54" s="136"/>
      <c r="H54" s="136"/>
      <c r="I54" s="136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15">
      <c r="A55" s="141"/>
      <c r="B55" s="141"/>
      <c r="C55" s="155">
        <v>9</v>
      </c>
      <c r="D55" s="155" t="s">
        <v>75</v>
      </c>
      <c r="E55" s="141"/>
      <c r="F55" s="154"/>
      <c r="G55" s="142"/>
      <c r="H55" s="142"/>
      <c r="I55" s="142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39"/>
      <c r="U55" s="139"/>
      <c r="V55" s="141"/>
      <c r="W55" s="139"/>
      <c r="X55" s="139"/>
      <c r="Y55" s="139"/>
      <c r="Z55" s="139"/>
    </row>
    <row r="56" spans="1:26" ht="24.75" customHeight="1">
      <c r="A56" s="165">
        <v>16</v>
      </c>
      <c r="B56" s="160" t="s">
        <v>163</v>
      </c>
      <c r="C56" s="166" t="s">
        <v>231</v>
      </c>
      <c r="D56" s="160" t="s">
        <v>232</v>
      </c>
      <c r="E56" s="160" t="s">
        <v>142</v>
      </c>
      <c r="F56" s="161">
        <v>10</v>
      </c>
      <c r="G56" s="169"/>
      <c r="H56" s="169"/>
      <c r="I56" s="162">
        <f>ROUND(F56*(G56+H56),2)</f>
        <v>0</v>
      </c>
      <c r="J56" s="160">
        <f>ROUND(F56*(N56),2)</f>
        <v>0</v>
      </c>
      <c r="K56" s="163">
        <f>ROUND(F56*(O56),2)</f>
        <v>0</v>
      </c>
      <c r="L56" s="163">
        <f>ROUND(F56*(G56),2)</f>
        <v>0</v>
      </c>
      <c r="M56" s="163">
        <f>ROUND(F56*(H56),2)</f>
        <v>0</v>
      </c>
      <c r="N56" s="163">
        <v>0</v>
      </c>
      <c r="O56" s="163"/>
      <c r="P56" s="172">
        <v>0.09796</v>
      </c>
      <c r="Q56" s="170"/>
      <c r="R56" s="170">
        <v>0.09796</v>
      </c>
      <c r="S56" s="171">
        <f>ROUND(F56*(P56),3)</f>
        <v>0.98</v>
      </c>
      <c r="T56" s="164"/>
      <c r="U56" s="164"/>
      <c r="V56" s="172"/>
      <c r="Z56">
        <v>0</v>
      </c>
    </row>
    <row r="57" spans="1:22" ht="15">
      <c r="A57" s="157"/>
      <c r="B57" s="157"/>
      <c r="C57" s="167"/>
      <c r="D57" s="173" t="s">
        <v>336</v>
      </c>
      <c r="E57" s="157"/>
      <c r="F57" s="158">
        <v>10</v>
      </c>
      <c r="G57" s="159"/>
      <c r="H57" s="159"/>
      <c r="I57" s="159"/>
      <c r="J57" s="157"/>
      <c r="K57" s="1"/>
      <c r="L57" s="1"/>
      <c r="M57" s="1"/>
      <c r="N57" s="1"/>
      <c r="O57" s="1"/>
      <c r="P57" s="1"/>
      <c r="Q57" s="1" t="s">
        <v>95</v>
      </c>
      <c r="R57" s="1"/>
      <c r="S57" s="1"/>
      <c r="V57" s="1"/>
    </row>
    <row r="58" spans="1:26" ht="24.75" customHeight="1">
      <c r="A58" s="165">
        <v>17</v>
      </c>
      <c r="B58" s="160" t="s">
        <v>163</v>
      </c>
      <c r="C58" s="166" t="s">
        <v>234</v>
      </c>
      <c r="D58" s="160" t="s">
        <v>235</v>
      </c>
      <c r="E58" s="160" t="s">
        <v>92</v>
      </c>
      <c r="F58" s="161">
        <v>3.0500000000000003</v>
      </c>
      <c r="G58" s="169"/>
      <c r="H58" s="169"/>
      <c r="I58" s="162">
        <f>ROUND(F58*(G58+H58),2)</f>
        <v>0</v>
      </c>
      <c r="J58" s="160">
        <f>ROUND(F58*(N58),2)</f>
        <v>0</v>
      </c>
      <c r="K58" s="163">
        <f>ROUND(F58*(O58),2)</f>
        <v>0</v>
      </c>
      <c r="L58" s="163">
        <f>ROUND(F58*(G58),2)</f>
        <v>0</v>
      </c>
      <c r="M58" s="163">
        <f>ROUND(F58*(H58),2)</f>
        <v>0</v>
      </c>
      <c r="N58" s="163">
        <v>0</v>
      </c>
      <c r="O58" s="163"/>
      <c r="P58" s="172">
        <v>2.20109</v>
      </c>
      <c r="Q58" s="170"/>
      <c r="R58" s="170">
        <v>2.20109</v>
      </c>
      <c r="S58" s="171">
        <f>ROUND(F58*(P58),3)</f>
        <v>6.713</v>
      </c>
      <c r="T58" s="164"/>
      <c r="U58" s="164"/>
      <c r="V58" s="172"/>
      <c r="Z58">
        <v>0</v>
      </c>
    </row>
    <row r="59" spans="1:22" ht="12" customHeight="1">
      <c r="A59" s="157"/>
      <c r="B59" s="157"/>
      <c r="C59" s="167"/>
      <c r="D59" s="167" t="s">
        <v>236</v>
      </c>
      <c r="E59" s="157"/>
      <c r="F59" s="158"/>
      <c r="G59" s="159"/>
      <c r="H59" s="159"/>
      <c r="I59" s="159"/>
      <c r="J59" s="157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2" ht="15">
      <c r="A60" s="157"/>
      <c r="B60" s="157"/>
      <c r="C60" s="157"/>
      <c r="D60" s="168" t="s">
        <v>337</v>
      </c>
      <c r="E60" s="157"/>
      <c r="F60" s="158">
        <v>2.6500000000000004</v>
      </c>
      <c r="G60" s="159"/>
      <c r="H60" s="159"/>
      <c r="I60" s="159"/>
      <c r="J60" s="157"/>
      <c r="K60" s="1"/>
      <c r="L60" s="1"/>
      <c r="M60" s="1"/>
      <c r="N60" s="1"/>
      <c r="O60" s="1"/>
      <c r="P60" s="1"/>
      <c r="Q60" s="1" t="s">
        <v>95</v>
      </c>
      <c r="R60" s="1"/>
      <c r="S60" s="1"/>
      <c r="V60" s="1"/>
    </row>
    <row r="61" spans="1:22" ht="12" customHeight="1">
      <c r="A61" s="157"/>
      <c r="B61" s="157"/>
      <c r="C61" s="167"/>
      <c r="D61" s="167" t="s">
        <v>240</v>
      </c>
      <c r="E61" s="157"/>
      <c r="F61" s="158"/>
      <c r="G61" s="159"/>
      <c r="H61" s="159"/>
      <c r="I61" s="159"/>
      <c r="J61" s="157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2" ht="15">
      <c r="A62" s="157"/>
      <c r="B62" s="157"/>
      <c r="C62" s="157"/>
      <c r="D62" s="168" t="s">
        <v>338</v>
      </c>
      <c r="E62" s="157"/>
      <c r="F62" s="158">
        <v>0.1</v>
      </c>
      <c r="G62" s="159"/>
      <c r="H62" s="159"/>
      <c r="I62" s="159"/>
      <c r="J62" s="157"/>
      <c r="K62" s="1"/>
      <c r="L62" s="1"/>
      <c r="M62" s="1"/>
      <c r="N62" s="1"/>
      <c r="O62" s="1"/>
      <c r="P62" s="1"/>
      <c r="Q62" s="1" t="s">
        <v>95</v>
      </c>
      <c r="R62" s="1"/>
      <c r="S62" s="1"/>
      <c r="V62" s="1"/>
    </row>
    <row r="63" spans="1:22" ht="12" customHeight="1">
      <c r="A63" s="157"/>
      <c r="B63" s="157"/>
      <c r="C63" s="167"/>
      <c r="D63" s="167" t="s">
        <v>242</v>
      </c>
      <c r="E63" s="157"/>
      <c r="F63" s="158"/>
      <c r="G63" s="159"/>
      <c r="H63" s="159"/>
      <c r="I63" s="159"/>
      <c r="J63" s="157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2" ht="15">
      <c r="A64" s="157"/>
      <c r="B64" s="157"/>
      <c r="C64" s="157"/>
      <c r="D64" s="168" t="s">
        <v>339</v>
      </c>
      <c r="E64" s="157"/>
      <c r="F64" s="158">
        <v>0.3</v>
      </c>
      <c r="G64" s="159"/>
      <c r="H64" s="159"/>
      <c r="I64" s="159"/>
      <c r="J64" s="157"/>
      <c r="K64" s="1"/>
      <c r="L64" s="1"/>
      <c r="M64" s="1"/>
      <c r="N64" s="1"/>
      <c r="O64" s="1"/>
      <c r="P64" s="1"/>
      <c r="Q64" s="1" t="s">
        <v>95</v>
      </c>
      <c r="R64" s="1"/>
      <c r="S64" s="1"/>
      <c r="V64" s="1"/>
    </row>
    <row r="65" spans="1:26" ht="24.75" customHeight="1">
      <c r="A65" s="165">
        <v>18</v>
      </c>
      <c r="B65" s="160" t="s">
        <v>113</v>
      </c>
      <c r="C65" s="166" t="s">
        <v>244</v>
      </c>
      <c r="D65" s="160" t="s">
        <v>245</v>
      </c>
      <c r="E65" s="160" t="s">
        <v>246</v>
      </c>
      <c r="F65" s="161">
        <v>422.622</v>
      </c>
      <c r="G65" s="169"/>
      <c r="H65" s="169"/>
      <c r="I65" s="162">
        <f>ROUND(F65*(G65+H65),2)</f>
        <v>0</v>
      </c>
      <c r="J65" s="160">
        <f>ROUND(F65*(N65),2)</f>
        <v>0</v>
      </c>
      <c r="K65" s="163">
        <f>ROUND(F65*(O65),2)</f>
        <v>0</v>
      </c>
      <c r="L65" s="163">
        <f>ROUND(F65*(G65),2)</f>
        <v>0</v>
      </c>
      <c r="M65" s="163">
        <f>ROUND(F65*(H65),2)</f>
        <v>0</v>
      </c>
      <c r="N65" s="163">
        <v>0</v>
      </c>
      <c r="O65" s="163"/>
      <c r="P65" s="170"/>
      <c r="Q65" s="170"/>
      <c r="R65" s="170"/>
      <c r="S65" s="171">
        <f>ROUND(F65*(P65),3)</f>
        <v>0</v>
      </c>
      <c r="T65" s="164"/>
      <c r="U65" s="164"/>
      <c r="V65" s="172"/>
      <c r="Z65">
        <v>0</v>
      </c>
    </row>
    <row r="66" spans="1:26" ht="24.75" customHeight="1">
      <c r="A66" s="165">
        <v>19</v>
      </c>
      <c r="B66" s="160" t="s">
        <v>113</v>
      </c>
      <c r="C66" s="166" t="s">
        <v>247</v>
      </c>
      <c r="D66" s="160" t="s">
        <v>248</v>
      </c>
      <c r="E66" s="160" t="s">
        <v>246</v>
      </c>
      <c r="F66" s="161">
        <v>422.622</v>
      </c>
      <c r="G66" s="169"/>
      <c r="H66" s="169"/>
      <c r="I66" s="162">
        <f>ROUND(F66*(G66+H66),2)</f>
        <v>0</v>
      </c>
      <c r="J66" s="160">
        <f>ROUND(F66*(N66),2)</f>
        <v>0</v>
      </c>
      <c r="K66" s="163">
        <f>ROUND(F66*(O66),2)</f>
        <v>0</v>
      </c>
      <c r="L66" s="163">
        <f>ROUND(F66*(G66),2)</f>
        <v>0</v>
      </c>
      <c r="M66" s="163">
        <f>ROUND(F66*(H66),2)</f>
        <v>0</v>
      </c>
      <c r="N66" s="163">
        <v>0</v>
      </c>
      <c r="O66" s="163"/>
      <c r="P66" s="170"/>
      <c r="Q66" s="170"/>
      <c r="R66" s="170"/>
      <c r="S66" s="171">
        <f>ROUND(F66*(P66),3)</f>
        <v>0</v>
      </c>
      <c r="T66" s="164"/>
      <c r="U66" s="164"/>
      <c r="V66" s="172"/>
      <c r="Z66">
        <v>0</v>
      </c>
    </row>
    <row r="67" spans="1:22" ht="15">
      <c r="A67" s="157"/>
      <c r="B67" s="157"/>
      <c r="C67" s="167"/>
      <c r="D67" s="173" t="s">
        <v>340</v>
      </c>
      <c r="E67" s="157"/>
      <c r="F67" s="158">
        <v>18721.533</v>
      </c>
      <c r="G67" s="159"/>
      <c r="H67" s="159"/>
      <c r="I67" s="159"/>
      <c r="J67" s="157"/>
      <c r="K67" s="1"/>
      <c r="L67" s="1"/>
      <c r="M67" s="1"/>
      <c r="N67" s="1"/>
      <c r="O67" s="1"/>
      <c r="P67" s="1"/>
      <c r="Q67" s="1" t="s">
        <v>95</v>
      </c>
      <c r="R67" s="1"/>
      <c r="S67" s="1"/>
      <c r="V67" s="1"/>
    </row>
    <row r="68" spans="1:26" ht="24.75" customHeight="1">
      <c r="A68" s="165">
        <v>20</v>
      </c>
      <c r="B68" s="160" t="s">
        <v>113</v>
      </c>
      <c r="C68" s="166" t="s">
        <v>250</v>
      </c>
      <c r="D68" s="160" t="s">
        <v>251</v>
      </c>
      <c r="E68" s="160" t="s">
        <v>246</v>
      </c>
      <c r="F68" s="161">
        <v>422.622</v>
      </c>
      <c r="G68" s="169"/>
      <c r="H68" s="169"/>
      <c r="I68" s="162">
        <f>ROUND(F68*(G68+H68),2)</f>
        <v>0</v>
      </c>
      <c r="J68" s="160">
        <f>ROUND(F68*(N68),2)</f>
        <v>0</v>
      </c>
      <c r="K68" s="163">
        <f>ROUND(F68*(O68),2)</f>
        <v>0</v>
      </c>
      <c r="L68" s="163">
        <f>ROUND(F68*(G68),2)</f>
        <v>0</v>
      </c>
      <c r="M68" s="163">
        <f>ROUND(F68*(H68),2)</f>
        <v>0</v>
      </c>
      <c r="N68" s="163">
        <v>0</v>
      </c>
      <c r="O68" s="163"/>
      <c r="P68" s="170"/>
      <c r="Q68" s="170"/>
      <c r="R68" s="170"/>
      <c r="S68" s="171">
        <f>ROUND(F68*(P68),3)</f>
        <v>0</v>
      </c>
      <c r="T68" s="164"/>
      <c r="U68" s="164"/>
      <c r="V68" s="172"/>
      <c r="Z68">
        <v>0</v>
      </c>
    </row>
    <row r="69" spans="1:26" ht="24.75" customHeight="1">
      <c r="A69" s="165">
        <v>21</v>
      </c>
      <c r="B69" s="160" t="s">
        <v>197</v>
      </c>
      <c r="C69" s="166" t="s">
        <v>252</v>
      </c>
      <c r="D69" s="160" t="s">
        <v>253</v>
      </c>
      <c r="E69" s="160" t="s">
        <v>142</v>
      </c>
      <c r="F69" s="161">
        <v>55</v>
      </c>
      <c r="G69" s="169"/>
      <c r="H69" s="169"/>
      <c r="I69" s="162">
        <f>ROUND(F69*(G69+H69),2)</f>
        <v>0</v>
      </c>
      <c r="J69" s="160">
        <f>ROUND(F69*(N69),2)</f>
        <v>0</v>
      </c>
      <c r="K69" s="163">
        <f>ROUND(F69*(O69),2)</f>
        <v>0</v>
      </c>
      <c r="L69" s="163">
        <f>ROUND(F69*(G69),2)</f>
        <v>0</v>
      </c>
      <c r="M69" s="163">
        <f>ROUND(F69*(H69),2)</f>
        <v>0</v>
      </c>
      <c r="N69" s="163">
        <v>0</v>
      </c>
      <c r="O69" s="163"/>
      <c r="P69" s="172">
        <v>0.0885</v>
      </c>
      <c r="Q69" s="170"/>
      <c r="R69" s="170">
        <v>0.0885</v>
      </c>
      <c r="S69" s="171">
        <f>ROUND(F69*(P69),3)</f>
        <v>4.868</v>
      </c>
      <c r="T69" s="164"/>
      <c r="U69" s="164"/>
      <c r="V69" s="172"/>
      <c r="Z69">
        <v>0</v>
      </c>
    </row>
    <row r="70" spans="1:22" ht="12" customHeight="1">
      <c r="A70" s="157"/>
      <c r="B70" s="157"/>
      <c r="C70" s="167"/>
      <c r="D70" s="167" t="s">
        <v>254</v>
      </c>
      <c r="E70" s="157"/>
      <c r="F70" s="158"/>
      <c r="G70" s="159"/>
      <c r="H70" s="159"/>
      <c r="I70" s="159"/>
      <c r="J70" s="157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5">
      <c r="A71" s="157"/>
      <c r="B71" s="157"/>
      <c r="C71" s="157"/>
      <c r="D71" s="168" t="s">
        <v>341</v>
      </c>
      <c r="E71" s="157"/>
      <c r="F71" s="158">
        <v>53</v>
      </c>
      <c r="G71" s="159"/>
      <c r="H71" s="159"/>
      <c r="I71" s="159"/>
      <c r="J71" s="157"/>
      <c r="K71" s="1"/>
      <c r="L71" s="1"/>
      <c r="M71" s="1"/>
      <c r="N71" s="1"/>
      <c r="O71" s="1"/>
      <c r="P71" s="1"/>
      <c r="Q71" s="1" t="s">
        <v>95</v>
      </c>
      <c r="R71" s="1"/>
      <c r="S71" s="1"/>
      <c r="V71" s="1"/>
    </row>
    <row r="72" spans="1:22" ht="12" customHeight="1">
      <c r="A72" s="157"/>
      <c r="B72" s="157"/>
      <c r="C72" s="167"/>
      <c r="D72" s="167" t="s">
        <v>259</v>
      </c>
      <c r="E72" s="157"/>
      <c r="F72" s="158"/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2" ht="15">
      <c r="A73" s="157"/>
      <c r="B73" s="157"/>
      <c r="C73" s="157"/>
      <c r="D73" s="168" t="s">
        <v>317</v>
      </c>
      <c r="E73" s="157"/>
      <c r="F73" s="158">
        <v>2</v>
      </c>
      <c r="G73" s="159"/>
      <c r="H73" s="159"/>
      <c r="I73" s="159"/>
      <c r="J73" s="157"/>
      <c r="K73" s="1"/>
      <c r="L73" s="1"/>
      <c r="M73" s="1"/>
      <c r="N73" s="1"/>
      <c r="O73" s="1"/>
      <c r="P73" s="1"/>
      <c r="Q73" s="1" t="s">
        <v>95</v>
      </c>
      <c r="R73" s="1"/>
      <c r="S73" s="1"/>
      <c r="V73" s="1"/>
    </row>
    <row r="74" spans="1:26" ht="24.75" customHeight="1">
      <c r="A74" s="165">
        <v>22</v>
      </c>
      <c r="B74" s="160" t="s">
        <v>261</v>
      </c>
      <c r="C74" s="166" t="s">
        <v>262</v>
      </c>
      <c r="D74" s="160" t="s">
        <v>263</v>
      </c>
      <c r="E74" s="160" t="s">
        <v>264</v>
      </c>
      <c r="F74" s="161">
        <v>8.120000000000005</v>
      </c>
      <c r="G74" s="169"/>
      <c r="H74" s="169"/>
      <c r="I74" s="162">
        <f>ROUND(F74*(G74+H74),2)</f>
        <v>0</v>
      </c>
      <c r="J74" s="160">
        <f>ROUND(F74*(N74),2)</f>
        <v>0</v>
      </c>
      <c r="K74" s="163">
        <f>ROUND(F74*(O74),2)</f>
        <v>0</v>
      </c>
      <c r="L74" s="163">
        <f>ROUND(F74*(G74),2)</f>
        <v>0</v>
      </c>
      <c r="M74" s="163">
        <f>ROUND(F74*(H74),2)</f>
        <v>0</v>
      </c>
      <c r="N74" s="163">
        <v>0</v>
      </c>
      <c r="O74" s="163"/>
      <c r="P74" s="170"/>
      <c r="Q74" s="170"/>
      <c r="R74" s="170"/>
      <c r="S74" s="171">
        <f>ROUND(F74*(P74),3)</f>
        <v>0</v>
      </c>
      <c r="T74" s="164"/>
      <c r="U74" s="164"/>
      <c r="V74" s="172"/>
      <c r="Z74">
        <v>0</v>
      </c>
    </row>
    <row r="75" spans="1:22" ht="12" customHeight="1">
      <c r="A75" s="157"/>
      <c r="B75" s="157"/>
      <c r="C75" s="167"/>
      <c r="D75" s="167" t="s">
        <v>265</v>
      </c>
      <c r="E75" s="157"/>
      <c r="F75" s="158"/>
      <c r="G75" s="159"/>
      <c r="H75" s="159"/>
      <c r="I75" s="159"/>
      <c r="J75" s="157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2" ht="15">
      <c r="A76" s="157"/>
      <c r="B76" s="157"/>
      <c r="C76" s="157"/>
      <c r="D76" s="168" t="s">
        <v>342</v>
      </c>
      <c r="E76" s="157"/>
      <c r="F76" s="158">
        <v>422.622</v>
      </c>
      <c r="G76" s="159"/>
      <c r="H76" s="159"/>
      <c r="I76" s="159"/>
      <c r="J76" s="157"/>
      <c r="K76" s="1"/>
      <c r="L76" s="1"/>
      <c r="M76" s="1"/>
      <c r="N76" s="1"/>
      <c r="O76" s="1"/>
      <c r="P76" s="1"/>
      <c r="Q76" s="1" t="s">
        <v>95</v>
      </c>
      <c r="R76" s="1"/>
      <c r="S76" s="1"/>
      <c r="V76" s="1"/>
    </row>
    <row r="77" spans="1:22" ht="12" customHeight="1">
      <c r="A77" s="157"/>
      <c r="B77" s="157"/>
      <c r="C77" s="167"/>
      <c r="D77" s="167" t="s">
        <v>266</v>
      </c>
      <c r="E77" s="157"/>
      <c r="F77" s="158"/>
      <c r="G77" s="159"/>
      <c r="H77" s="159"/>
      <c r="I77" s="159"/>
      <c r="J77" s="157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2" ht="15">
      <c r="A78" s="157"/>
      <c r="B78" s="157"/>
      <c r="C78" s="157"/>
      <c r="D78" s="186" t="s">
        <v>343</v>
      </c>
      <c r="E78" s="157"/>
      <c r="F78" s="158">
        <v>-414.502</v>
      </c>
      <c r="G78" s="159"/>
      <c r="H78" s="159"/>
      <c r="I78" s="159"/>
      <c r="J78" s="157"/>
      <c r="K78" s="1"/>
      <c r="L78" s="1"/>
      <c r="M78" s="1"/>
      <c r="N78" s="1"/>
      <c r="O78" s="1"/>
      <c r="P78" s="1"/>
      <c r="Q78" s="1" t="s">
        <v>95</v>
      </c>
      <c r="R78" s="1"/>
      <c r="S78" s="1"/>
      <c r="V78" s="1"/>
    </row>
    <row r="79" spans="1:26" ht="24.75" customHeight="1">
      <c r="A79" s="165">
        <v>23</v>
      </c>
      <c r="B79" s="160" t="s">
        <v>261</v>
      </c>
      <c r="C79" s="166" t="s">
        <v>268</v>
      </c>
      <c r="D79" s="160" t="s">
        <v>269</v>
      </c>
      <c r="E79" s="160" t="s">
        <v>264</v>
      </c>
      <c r="F79" s="161">
        <v>414.502</v>
      </c>
      <c r="G79" s="169"/>
      <c r="H79" s="169"/>
      <c r="I79" s="162">
        <f>ROUND(F79*(G79+H79),2)</f>
        <v>0</v>
      </c>
      <c r="J79" s="160">
        <f>ROUND(F79*(N79),2)</f>
        <v>0</v>
      </c>
      <c r="K79" s="163">
        <f>ROUND(F79*(O79),2)</f>
        <v>0</v>
      </c>
      <c r="L79" s="163">
        <f>ROUND(F79*(G79),2)</f>
        <v>0</v>
      </c>
      <c r="M79" s="163">
        <f>ROUND(F79*(H79),2)</f>
        <v>0</v>
      </c>
      <c r="N79" s="163">
        <v>0</v>
      </c>
      <c r="O79" s="163"/>
      <c r="P79" s="170"/>
      <c r="Q79" s="170"/>
      <c r="R79" s="170"/>
      <c r="S79" s="171">
        <f>ROUND(F79*(P79),3)</f>
        <v>0</v>
      </c>
      <c r="T79" s="164"/>
      <c r="U79" s="164"/>
      <c r="V79" s="172"/>
      <c r="Z79">
        <v>0</v>
      </c>
    </row>
    <row r="80" spans="1:22" ht="15">
      <c r="A80" s="157"/>
      <c r="B80" s="157"/>
      <c r="C80" s="167"/>
      <c r="D80" s="173" t="s">
        <v>344</v>
      </c>
      <c r="E80" s="157"/>
      <c r="F80" s="158">
        <v>414.502</v>
      </c>
      <c r="G80" s="159"/>
      <c r="H80" s="159"/>
      <c r="I80" s="159"/>
      <c r="J80" s="157"/>
      <c r="K80" s="1"/>
      <c r="L80" s="1"/>
      <c r="M80" s="1"/>
      <c r="N80" s="1"/>
      <c r="O80" s="1"/>
      <c r="P80" s="1"/>
      <c r="Q80" s="1" t="s">
        <v>95</v>
      </c>
      <c r="R80" s="1"/>
      <c r="S80" s="1"/>
      <c r="V80" s="1"/>
    </row>
    <row r="81" spans="1:26" ht="24.75" customHeight="1">
      <c r="A81" s="179">
        <v>24</v>
      </c>
      <c r="B81" s="174" t="s">
        <v>207</v>
      </c>
      <c r="C81" s="180" t="s">
        <v>271</v>
      </c>
      <c r="D81" s="174" t="s">
        <v>272</v>
      </c>
      <c r="E81" s="174" t="s">
        <v>273</v>
      </c>
      <c r="F81" s="175">
        <v>54.06</v>
      </c>
      <c r="G81" s="181"/>
      <c r="H81" s="181"/>
      <c r="I81" s="176">
        <f>ROUND(F81*(G81+H81),2)</f>
        <v>0</v>
      </c>
      <c r="J81" s="174">
        <f>ROUND(F81*(N81),2)</f>
        <v>0</v>
      </c>
      <c r="K81" s="177">
        <f>ROUND(F81*(O81),2)</f>
        <v>0</v>
      </c>
      <c r="L81" s="177">
        <f>ROUND(F81*(G81),2)</f>
        <v>0</v>
      </c>
      <c r="M81" s="177">
        <f>ROUND(F81*(H81),2)</f>
        <v>0</v>
      </c>
      <c r="N81" s="177">
        <v>0</v>
      </c>
      <c r="O81" s="177"/>
      <c r="P81" s="184">
        <v>0.085</v>
      </c>
      <c r="Q81" s="182"/>
      <c r="R81" s="182">
        <v>0.085</v>
      </c>
      <c r="S81" s="183">
        <f>ROUND(F81*(P81),3)</f>
        <v>4.595</v>
      </c>
      <c r="T81" s="178"/>
      <c r="U81" s="178"/>
      <c r="V81" s="184"/>
      <c r="Z81">
        <v>0</v>
      </c>
    </row>
    <row r="82" spans="1:22" ht="15">
      <c r="A82" s="157"/>
      <c r="B82" s="157"/>
      <c r="C82" s="167"/>
      <c r="D82" s="173" t="s">
        <v>345</v>
      </c>
      <c r="E82" s="157"/>
      <c r="F82" s="158">
        <v>54.06</v>
      </c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 t="s">
        <v>95</v>
      </c>
      <c r="R82" s="1"/>
      <c r="S82" s="1"/>
      <c r="V82" s="1"/>
    </row>
    <row r="83" spans="1:26" ht="24.75" customHeight="1">
      <c r="A83" s="179">
        <v>25</v>
      </c>
      <c r="B83" s="174" t="s">
        <v>207</v>
      </c>
      <c r="C83" s="180" t="s">
        <v>278</v>
      </c>
      <c r="D83" s="174" t="s">
        <v>279</v>
      </c>
      <c r="E83" s="174" t="s">
        <v>273</v>
      </c>
      <c r="F83" s="175">
        <v>2.04</v>
      </c>
      <c r="G83" s="181"/>
      <c r="H83" s="181"/>
      <c r="I83" s="176">
        <f>ROUND(F83*(G83+H83),2)</f>
        <v>0</v>
      </c>
      <c r="J83" s="174">
        <f>ROUND(F83*(N83),2)</f>
        <v>0</v>
      </c>
      <c r="K83" s="177">
        <f>ROUND(F83*(O83),2)</f>
        <v>0</v>
      </c>
      <c r="L83" s="177">
        <f>ROUND(F83*(G83),2)</f>
        <v>0</v>
      </c>
      <c r="M83" s="177">
        <f>ROUND(F83*(H83),2)</f>
        <v>0</v>
      </c>
      <c r="N83" s="177">
        <v>0</v>
      </c>
      <c r="O83" s="177"/>
      <c r="P83" s="184">
        <v>0.0848</v>
      </c>
      <c r="Q83" s="182"/>
      <c r="R83" s="182">
        <v>0.0848</v>
      </c>
      <c r="S83" s="183">
        <f>ROUND(F83*(P83),3)</f>
        <v>0.173</v>
      </c>
      <c r="T83" s="178"/>
      <c r="U83" s="178"/>
      <c r="V83" s="184"/>
      <c r="Z83">
        <v>0</v>
      </c>
    </row>
    <row r="84" spans="1:22" ht="15">
      <c r="A84" s="157"/>
      <c r="B84" s="157"/>
      <c r="C84" s="167"/>
      <c r="D84" s="173" t="s">
        <v>346</v>
      </c>
      <c r="E84" s="157"/>
      <c r="F84" s="158">
        <v>2.04</v>
      </c>
      <c r="G84" s="159"/>
      <c r="H84" s="159"/>
      <c r="I84" s="159"/>
      <c r="J84" s="157"/>
      <c r="K84" s="1"/>
      <c r="L84" s="1"/>
      <c r="M84" s="1"/>
      <c r="N84" s="1"/>
      <c r="O84" s="1"/>
      <c r="P84" s="1"/>
      <c r="Q84" s="1" t="s">
        <v>95</v>
      </c>
      <c r="R84" s="1"/>
      <c r="S84" s="1"/>
      <c r="V84" s="1"/>
    </row>
    <row r="85" spans="1:26" ht="24.75" customHeight="1">
      <c r="A85" s="179">
        <v>26</v>
      </c>
      <c r="B85" s="174" t="s">
        <v>207</v>
      </c>
      <c r="C85" s="180" t="s">
        <v>281</v>
      </c>
      <c r="D85" s="174" t="s">
        <v>282</v>
      </c>
      <c r="E85" s="174" t="s">
        <v>273</v>
      </c>
      <c r="F85" s="175">
        <v>10.2</v>
      </c>
      <c r="G85" s="181"/>
      <c r="H85" s="181"/>
      <c r="I85" s="176">
        <f>ROUND(F85*(G85+H85),2)</f>
        <v>0</v>
      </c>
      <c r="J85" s="174">
        <f>ROUND(F85*(N85),2)</f>
        <v>0</v>
      </c>
      <c r="K85" s="177">
        <f>ROUND(F85*(O85),2)</f>
        <v>0</v>
      </c>
      <c r="L85" s="177">
        <f>ROUND(F85*(G85),2)</f>
        <v>0</v>
      </c>
      <c r="M85" s="177">
        <f>ROUND(F85*(H85),2)</f>
        <v>0</v>
      </c>
      <c r="N85" s="177">
        <v>0</v>
      </c>
      <c r="O85" s="177"/>
      <c r="P85" s="184">
        <v>0.023</v>
      </c>
      <c r="Q85" s="182"/>
      <c r="R85" s="182">
        <v>0.023</v>
      </c>
      <c r="S85" s="183">
        <f>ROUND(F85*(P85),3)</f>
        <v>0.235</v>
      </c>
      <c r="T85" s="178"/>
      <c r="U85" s="178"/>
      <c r="V85" s="184"/>
      <c r="Z85">
        <v>0</v>
      </c>
    </row>
    <row r="86" spans="1:22" ht="15">
      <c r="A86" s="157"/>
      <c r="B86" s="157"/>
      <c r="C86" s="167"/>
      <c r="D86" s="173" t="s">
        <v>347</v>
      </c>
      <c r="E86" s="157"/>
      <c r="F86" s="158">
        <v>10.2</v>
      </c>
      <c r="G86" s="159"/>
      <c r="H86" s="159"/>
      <c r="I86" s="159"/>
      <c r="J86" s="157"/>
      <c r="K86" s="1"/>
      <c r="L86" s="1"/>
      <c r="M86" s="1"/>
      <c r="N86" s="1"/>
      <c r="O86" s="1"/>
      <c r="P86" s="1"/>
      <c r="Q86" s="1" t="s">
        <v>258</v>
      </c>
      <c r="R86" s="1"/>
      <c r="S86" s="1"/>
      <c r="V86" s="1"/>
    </row>
    <row r="87" spans="1:26" ht="15">
      <c r="A87" s="141"/>
      <c r="B87" s="141"/>
      <c r="C87" s="155">
        <v>9</v>
      </c>
      <c r="D87" s="155" t="s">
        <v>75</v>
      </c>
      <c r="E87" s="141"/>
      <c r="F87" s="154"/>
      <c r="G87" s="143">
        <f>ROUND((SUM(L55:L86))/1,2)</f>
        <v>0</v>
      </c>
      <c r="H87" s="143">
        <f>ROUND((SUM(M55:M86))/1,2)</f>
        <v>0</v>
      </c>
      <c r="I87" s="143">
        <f>ROUND((SUM(I55:I86))/1,2)</f>
        <v>0</v>
      </c>
      <c r="J87" s="141"/>
      <c r="K87" s="141"/>
      <c r="L87" s="141">
        <f>ROUND((SUM(L55:L86))/1,2)</f>
        <v>0</v>
      </c>
      <c r="M87" s="141">
        <f>ROUND((SUM(M55:M86))/1,2)</f>
        <v>0</v>
      </c>
      <c r="N87" s="141"/>
      <c r="O87" s="141"/>
      <c r="P87" s="185"/>
      <c r="Q87" s="141"/>
      <c r="R87" s="141"/>
      <c r="S87" s="185">
        <f>ROUND((SUM(S55:S86))/1,2)</f>
        <v>17.56</v>
      </c>
      <c r="T87" s="139"/>
      <c r="U87" s="139"/>
      <c r="V87" s="2">
        <f>ROUND((SUM(V55:V86))/1,2)</f>
        <v>0</v>
      </c>
      <c r="W87" s="139"/>
      <c r="X87" s="139"/>
      <c r="Y87" s="139"/>
      <c r="Z87" s="139"/>
    </row>
    <row r="88" spans="1:22" ht="15">
      <c r="A88" s="1"/>
      <c r="B88" s="1"/>
      <c r="C88" s="1"/>
      <c r="D88" s="1"/>
      <c r="E88" s="1"/>
      <c r="F88" s="150"/>
      <c r="G88" s="136"/>
      <c r="H88" s="136"/>
      <c r="I88" s="136"/>
      <c r="J88" s="1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6" ht="15">
      <c r="A89" s="141"/>
      <c r="B89" s="141"/>
      <c r="C89" s="155">
        <v>99</v>
      </c>
      <c r="D89" s="155" t="s">
        <v>76</v>
      </c>
      <c r="E89" s="141"/>
      <c r="F89" s="154"/>
      <c r="G89" s="142"/>
      <c r="H89" s="142"/>
      <c r="I89" s="142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39"/>
      <c r="U89" s="139"/>
      <c r="V89" s="141"/>
      <c r="W89" s="139"/>
      <c r="X89" s="139"/>
      <c r="Y89" s="139"/>
      <c r="Z89" s="139"/>
    </row>
    <row r="90" spans="1:26" ht="24.75" customHeight="1">
      <c r="A90" s="165">
        <v>27</v>
      </c>
      <c r="B90" s="160" t="s">
        <v>163</v>
      </c>
      <c r="C90" s="166" t="s">
        <v>284</v>
      </c>
      <c r="D90" s="160" t="s">
        <v>285</v>
      </c>
      <c r="E90" s="160" t="s">
        <v>246</v>
      </c>
      <c r="F90" s="161">
        <v>496.2448815000001</v>
      </c>
      <c r="G90" s="169"/>
      <c r="H90" s="169"/>
      <c r="I90" s="162">
        <f>ROUND(F90*(G90+H90),2)</f>
        <v>0</v>
      </c>
      <c r="J90" s="160">
        <f>ROUND(F90*(N90),2)</f>
        <v>0</v>
      </c>
      <c r="K90" s="163">
        <f>ROUND(F90*(O90),2)</f>
        <v>0</v>
      </c>
      <c r="L90" s="163">
        <f>ROUND(F90*(G90),2)</f>
        <v>0</v>
      </c>
      <c r="M90" s="163">
        <f>ROUND(F90*(H90),2)</f>
        <v>0</v>
      </c>
      <c r="N90" s="163">
        <v>0</v>
      </c>
      <c r="O90" s="163"/>
      <c r="P90" s="170"/>
      <c r="Q90" s="170"/>
      <c r="R90" s="170"/>
      <c r="S90" s="171">
        <f>ROUND(F90*(P90),3)</f>
        <v>0</v>
      </c>
      <c r="T90" s="164"/>
      <c r="U90" s="164"/>
      <c r="V90" s="172"/>
      <c r="Z90">
        <v>0</v>
      </c>
    </row>
    <row r="91" spans="1:22" ht="15">
      <c r="A91" s="141"/>
      <c r="B91" s="141"/>
      <c r="C91" s="155">
        <v>99</v>
      </c>
      <c r="D91" s="155" t="s">
        <v>76</v>
      </c>
      <c r="E91" s="141"/>
      <c r="F91" s="154"/>
      <c r="G91" s="143">
        <f>ROUND((SUM(L89:L90))/1,2)</f>
        <v>0</v>
      </c>
      <c r="H91" s="143">
        <f>ROUND((SUM(M89:M90))/1,2)</f>
        <v>0</v>
      </c>
      <c r="I91" s="143">
        <f>ROUND((SUM(I89:I90))/1,2)</f>
        <v>0</v>
      </c>
      <c r="J91" s="141"/>
      <c r="K91" s="141"/>
      <c r="L91" s="141">
        <f>ROUND((SUM(L89:L90))/1,2)</f>
        <v>0</v>
      </c>
      <c r="M91" s="141">
        <f>ROUND((SUM(M89:M90))/1,2)</f>
        <v>0</v>
      </c>
      <c r="N91" s="141"/>
      <c r="O91" s="141"/>
      <c r="P91" s="185"/>
      <c r="Q91" s="1"/>
      <c r="R91" s="1"/>
      <c r="S91" s="185">
        <f>ROUND((SUM(S89:S90))/1,2)</f>
        <v>0</v>
      </c>
      <c r="T91" s="187"/>
      <c r="U91" s="187"/>
      <c r="V91" s="2">
        <f>ROUND((SUM(V89:V90))/1,2)</f>
        <v>0</v>
      </c>
    </row>
    <row r="92" spans="1:22" ht="15">
      <c r="A92" s="1"/>
      <c r="B92" s="1"/>
      <c r="C92" s="1"/>
      <c r="D92" s="1"/>
      <c r="E92" s="1"/>
      <c r="F92" s="150"/>
      <c r="G92" s="136"/>
      <c r="H92" s="136"/>
      <c r="I92" s="136"/>
      <c r="J92" s="1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2" ht="15">
      <c r="A93" s="141"/>
      <c r="B93" s="141"/>
      <c r="C93" s="141"/>
      <c r="D93" s="2" t="s">
        <v>70</v>
      </c>
      <c r="E93" s="141"/>
      <c r="F93" s="154"/>
      <c r="G93" s="143">
        <f>ROUND((SUM(L9:L92))/2,2)</f>
        <v>0</v>
      </c>
      <c r="H93" s="143">
        <f>ROUND((SUM(M9:M92))/2,2)</f>
        <v>0</v>
      </c>
      <c r="I93" s="143">
        <f>ROUND((SUM(I9:I92))/2,2)</f>
        <v>0</v>
      </c>
      <c r="J93" s="141"/>
      <c r="K93" s="141"/>
      <c r="L93" s="141">
        <f>ROUND((SUM(L9:L92))/2,2)</f>
        <v>0</v>
      </c>
      <c r="M93" s="141">
        <f>ROUND((SUM(M9:M92))/2,2)</f>
        <v>0</v>
      </c>
      <c r="N93" s="141"/>
      <c r="O93" s="141"/>
      <c r="P93" s="185"/>
      <c r="Q93" s="1"/>
      <c r="R93" s="1"/>
      <c r="S93" s="185">
        <f>ROUND((SUM(S9:S92))/2,2)</f>
        <v>496.25</v>
      </c>
      <c r="V93" s="2">
        <f>ROUND((SUM(V9:V92))/2,2)</f>
        <v>422.62</v>
      </c>
    </row>
    <row r="94" spans="1:26" ht="15">
      <c r="A94" s="188"/>
      <c r="B94" s="188"/>
      <c r="C94" s="188"/>
      <c r="D94" s="188" t="s">
        <v>77</v>
      </c>
      <c r="E94" s="188"/>
      <c r="F94" s="189"/>
      <c r="G94" s="190">
        <f>ROUND((SUM(L9:L93))/3,2)</f>
        <v>0</v>
      </c>
      <c r="H94" s="190">
        <f>ROUND((SUM(M9:M93))/3,2)</f>
        <v>0</v>
      </c>
      <c r="I94" s="190">
        <f>ROUND((SUM(I9:I93))/3,2)</f>
        <v>0</v>
      </c>
      <c r="J94" s="188"/>
      <c r="K94" s="188">
        <f>ROUND((SUM(K9:K93))/3,2)</f>
        <v>0</v>
      </c>
      <c r="L94" s="188">
        <f>ROUND((SUM(L9:L93))/3,2)</f>
        <v>0</v>
      </c>
      <c r="M94" s="188">
        <f>ROUND((SUM(M9:M93))/3,2)</f>
        <v>0</v>
      </c>
      <c r="N94" s="188"/>
      <c r="O94" s="188"/>
      <c r="P94" s="189"/>
      <c r="Q94" s="188"/>
      <c r="R94" s="188"/>
      <c r="S94" s="189">
        <v>0</v>
      </c>
      <c r="T94" s="191"/>
      <c r="U94" s="191"/>
      <c r="V94" s="188">
        <v>0</v>
      </c>
      <c r="Z94">
        <f>(SUM(Z9:Z93))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04 - Prístav, Ústie nad priehradou  SO04b – Ústie nad Priehradou</oddHeader>
    <oddFooter xml:space="preserve">&amp;L&amp;7Spracované systémom Systematic® Kalkulus, tel.: 051 77 10 585&amp;RStrana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348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F18" sqref="F18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348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0.13</v>
      </c>
      <c r="F11" s="216">
        <v>1053.58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72</v>
      </c>
      <c r="B12" s="215">
        <v>0</v>
      </c>
      <c r="C12" s="215">
        <v>0</v>
      </c>
      <c r="D12" s="215">
        <v>0</v>
      </c>
      <c r="E12" s="216">
        <v>22.35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73</v>
      </c>
      <c r="B13" s="215">
        <v>0</v>
      </c>
      <c r="C13" s="215">
        <v>0</v>
      </c>
      <c r="D13" s="215">
        <v>0</v>
      </c>
      <c r="E13" s="216">
        <v>1218.86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75</v>
      </c>
      <c r="B14" s="215">
        <v>0</v>
      </c>
      <c r="C14" s="215">
        <v>0</v>
      </c>
      <c r="D14" s="215">
        <v>0</v>
      </c>
      <c r="E14" s="216">
        <v>20.88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76</v>
      </c>
      <c r="B15" s="215">
        <v>0</v>
      </c>
      <c r="C15" s="215">
        <v>0</v>
      </c>
      <c r="D15" s="215">
        <v>0</v>
      </c>
      <c r="E15" s="216">
        <v>0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3" t="s">
        <v>70</v>
      </c>
      <c r="B16" s="214">
        <v>0</v>
      </c>
      <c r="C16" s="214">
        <v>0</v>
      </c>
      <c r="D16" s="214">
        <v>0</v>
      </c>
      <c r="E16" s="218">
        <v>1262.22</v>
      </c>
      <c r="F16" s="218">
        <v>1053.58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6" ht="15">
      <c r="A17" s="219"/>
      <c r="B17" s="220"/>
      <c r="C17" s="220"/>
      <c r="D17" s="220"/>
      <c r="E17" s="221"/>
      <c r="F17" s="221"/>
    </row>
    <row r="18" spans="1:26" ht="15">
      <c r="A18" s="213" t="s">
        <v>77</v>
      </c>
      <c r="B18" s="214">
        <v>0</v>
      </c>
      <c r="C18" s="214">
        <v>0</v>
      </c>
      <c r="D18" s="214">
        <v>0</v>
      </c>
      <c r="E18" s="218">
        <v>0</v>
      </c>
      <c r="F18" s="218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6" ht="15">
      <c r="A19" s="219"/>
      <c r="B19" s="220"/>
      <c r="C19" s="220"/>
      <c r="D19" s="220"/>
      <c r="E19" s="221"/>
      <c r="F19" s="221"/>
    </row>
    <row r="20" spans="1:6" ht="15">
      <c r="A20" s="1"/>
      <c r="B20" s="136"/>
      <c r="C20" s="136"/>
      <c r="D20" s="136"/>
      <c r="E20" s="135"/>
      <c r="F20" s="135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S90" sqref="S90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348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105</v>
      </c>
      <c r="D11" s="160" t="s">
        <v>106</v>
      </c>
      <c r="E11" s="160" t="s">
        <v>107</v>
      </c>
      <c r="F11" s="161">
        <v>44.400000000000006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108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322</v>
      </c>
      <c r="E13" s="157"/>
      <c r="F13" s="158">
        <v>44.400000000000006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 t="s">
        <v>95</v>
      </c>
      <c r="R13" s="1"/>
      <c r="S13" s="1"/>
      <c r="V13" s="1"/>
    </row>
    <row r="14" spans="1:26" ht="24.75" customHeight="1">
      <c r="A14" s="165">
        <v>2</v>
      </c>
      <c r="B14" s="160" t="s">
        <v>89</v>
      </c>
      <c r="C14" s="166" t="s">
        <v>105</v>
      </c>
      <c r="D14" s="160" t="s">
        <v>289</v>
      </c>
      <c r="E14" s="160" t="s">
        <v>107</v>
      </c>
      <c r="F14" s="161">
        <v>55.5</v>
      </c>
      <c r="G14" s="169"/>
      <c r="H14" s="169"/>
      <c r="I14" s="162">
        <f>ROUND(F14*(G14+H14),2)</f>
        <v>0</v>
      </c>
      <c r="J14" s="160">
        <f>ROUND(F14*(N14),2)</f>
        <v>0</v>
      </c>
      <c r="K14" s="163">
        <f>ROUND(F14*(O14),2)</f>
        <v>0</v>
      </c>
      <c r="L14" s="163">
        <f>ROUND(F14*(G14),2)</f>
        <v>0</v>
      </c>
      <c r="M14" s="163">
        <f>ROUND(F14*(H14),2)</f>
        <v>0</v>
      </c>
      <c r="N14" s="163">
        <v>0</v>
      </c>
      <c r="O14" s="163"/>
      <c r="P14" s="170"/>
      <c r="Q14" s="170"/>
      <c r="R14" s="170"/>
      <c r="S14" s="171">
        <f>ROUND(F14*(P14),3)</f>
        <v>0</v>
      </c>
      <c r="T14" s="164"/>
      <c r="U14" s="164"/>
      <c r="V14" s="172"/>
      <c r="Z14">
        <v>0</v>
      </c>
    </row>
    <row r="15" spans="1:22" ht="15">
      <c r="A15" s="157"/>
      <c r="B15" s="157"/>
      <c r="C15" s="167"/>
      <c r="D15" s="173" t="s">
        <v>349</v>
      </c>
      <c r="E15" s="157"/>
      <c r="F15" s="158">
        <v>55.5</v>
      </c>
      <c r="G15" s="159"/>
      <c r="H15" s="159"/>
      <c r="I15" s="159"/>
      <c r="J15" s="157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ht="24.75" customHeight="1">
      <c r="A16" s="165">
        <v>3</v>
      </c>
      <c r="B16" s="160" t="s">
        <v>89</v>
      </c>
      <c r="C16" s="166" t="s">
        <v>111</v>
      </c>
      <c r="D16" s="160" t="s">
        <v>112</v>
      </c>
      <c r="E16" s="160" t="s">
        <v>107</v>
      </c>
      <c r="F16" s="161">
        <v>55.5</v>
      </c>
      <c r="G16" s="169"/>
      <c r="H16" s="169"/>
      <c r="I16" s="162">
        <f>ROUND(F16*(G16+H16),2)</f>
        <v>0</v>
      </c>
      <c r="J16" s="160">
        <f>ROUND(F16*(N16),2)</f>
        <v>0</v>
      </c>
      <c r="K16" s="163">
        <f>ROUND(F16*(O16),2)</f>
        <v>0</v>
      </c>
      <c r="L16" s="163">
        <f>ROUND(F16*(G16),2)</f>
        <v>0</v>
      </c>
      <c r="M16" s="163">
        <f>ROUND(F16*(H16),2)</f>
        <v>0</v>
      </c>
      <c r="N16" s="163">
        <v>0</v>
      </c>
      <c r="O16" s="163"/>
      <c r="P16" s="170"/>
      <c r="Q16" s="170"/>
      <c r="R16" s="170"/>
      <c r="S16" s="171">
        <f>ROUND(F16*(P16),3)</f>
        <v>0</v>
      </c>
      <c r="T16" s="164"/>
      <c r="U16" s="164"/>
      <c r="V16" s="172"/>
      <c r="Z16">
        <v>0</v>
      </c>
    </row>
    <row r="17" spans="1:26" ht="72.75">
      <c r="A17" s="165">
        <v>4</v>
      </c>
      <c r="B17" s="160" t="s">
        <v>113</v>
      </c>
      <c r="C17" s="166" t="s">
        <v>311</v>
      </c>
      <c r="D17" s="160" t="s">
        <v>312</v>
      </c>
      <c r="E17" s="160" t="s">
        <v>107</v>
      </c>
      <c r="F17" s="161">
        <v>150</v>
      </c>
      <c r="G17" s="169"/>
      <c r="H17" s="169"/>
      <c r="I17" s="162">
        <f>ROUND(F17*(G17+H17),2)</f>
        <v>0</v>
      </c>
      <c r="J17" s="160">
        <f>ROUND(F17*(N17),2)</f>
        <v>0</v>
      </c>
      <c r="K17" s="163">
        <f>ROUND(F17*(O17),2)</f>
        <v>0</v>
      </c>
      <c r="L17" s="163">
        <f>ROUND(F17*(G17),2)</f>
        <v>0</v>
      </c>
      <c r="M17" s="163">
        <f>ROUND(F17*(H17),2)</f>
        <v>0</v>
      </c>
      <c r="N17" s="163">
        <v>0</v>
      </c>
      <c r="O17" s="163"/>
      <c r="P17" s="170"/>
      <c r="Q17" s="170"/>
      <c r="R17" s="170"/>
      <c r="S17" s="171">
        <f>ROUND(F17*(P17),3)</f>
        <v>0</v>
      </c>
      <c r="T17" s="164"/>
      <c r="U17" s="164"/>
      <c r="V17" s="172">
        <f>ROUND(F17*(X17),3)</f>
        <v>60</v>
      </c>
      <c r="X17">
        <v>0.4</v>
      </c>
      <c r="Z17">
        <v>0</v>
      </c>
    </row>
    <row r="18" spans="1:26" ht="24.75" customHeight="1">
      <c r="A18" s="165">
        <v>5</v>
      </c>
      <c r="B18" s="160" t="s">
        <v>113</v>
      </c>
      <c r="C18" s="166" t="s">
        <v>133</v>
      </c>
      <c r="D18" s="160" t="s">
        <v>134</v>
      </c>
      <c r="E18" s="160" t="s">
        <v>107</v>
      </c>
      <c r="F18" s="161">
        <v>4377</v>
      </c>
      <c r="G18" s="169"/>
      <c r="H18" s="169"/>
      <c r="I18" s="162">
        <f>ROUND(F18*(G18+H18),2)</f>
        <v>0</v>
      </c>
      <c r="J18" s="160">
        <f>ROUND(F18*(N18),2)</f>
        <v>0</v>
      </c>
      <c r="K18" s="163">
        <f>ROUND(F18*(O18),2)</f>
        <v>0</v>
      </c>
      <c r="L18" s="163">
        <f>ROUND(F18*(G18),2)</f>
        <v>0</v>
      </c>
      <c r="M18" s="163">
        <f>ROUND(F18*(H18),2)</f>
        <v>0</v>
      </c>
      <c r="N18" s="163">
        <v>0</v>
      </c>
      <c r="O18" s="163"/>
      <c r="P18" s="172">
        <v>3E-05</v>
      </c>
      <c r="Q18" s="170"/>
      <c r="R18" s="170">
        <v>3E-05</v>
      </c>
      <c r="S18" s="171">
        <f>ROUND(F18*(P18),3)</f>
        <v>0.131</v>
      </c>
      <c r="T18" s="164"/>
      <c r="U18" s="164"/>
      <c r="V18" s="172">
        <f>ROUND(F18*(X18),3)</f>
        <v>993.579</v>
      </c>
      <c r="X18">
        <v>0.227</v>
      </c>
      <c r="Z18">
        <v>0</v>
      </c>
    </row>
    <row r="19" spans="1:22" ht="12" customHeight="1">
      <c r="A19" s="157"/>
      <c r="B19" s="157"/>
      <c r="C19" s="167"/>
      <c r="D19" s="167" t="s">
        <v>313</v>
      </c>
      <c r="E19" s="157"/>
      <c r="F19" s="158"/>
      <c r="G19" s="159"/>
      <c r="H19" s="159"/>
      <c r="I19" s="159"/>
      <c r="J19" s="157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2" ht="15">
      <c r="A20" s="157"/>
      <c r="B20" s="157"/>
      <c r="C20" s="157"/>
      <c r="D20" s="168" t="s">
        <v>350</v>
      </c>
      <c r="E20" s="157"/>
      <c r="F20" s="158">
        <v>150</v>
      </c>
      <c r="G20" s="159"/>
      <c r="H20" s="159"/>
      <c r="I20" s="159"/>
      <c r="J20" s="157"/>
      <c r="K20" s="1"/>
      <c r="L20" s="1"/>
      <c r="M20" s="1"/>
      <c r="N20" s="1"/>
      <c r="O20" s="1"/>
      <c r="P20" s="1"/>
      <c r="Q20" s="1" t="s">
        <v>95</v>
      </c>
      <c r="R20" s="1"/>
      <c r="S20" s="1"/>
      <c r="V20" s="1"/>
    </row>
    <row r="21" spans="1:22" ht="12" customHeight="1">
      <c r="A21" s="157"/>
      <c r="B21" s="157"/>
      <c r="C21" s="167"/>
      <c r="D21" s="167" t="s">
        <v>314</v>
      </c>
      <c r="E21" s="157"/>
      <c r="F21" s="158"/>
      <c r="G21" s="159"/>
      <c r="H21" s="159"/>
      <c r="I21" s="159"/>
      <c r="J21" s="157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2" ht="15">
      <c r="A22" s="157"/>
      <c r="B22" s="157"/>
      <c r="C22" s="157"/>
      <c r="D22" s="168" t="s">
        <v>351</v>
      </c>
      <c r="E22" s="157"/>
      <c r="F22" s="158">
        <v>4227</v>
      </c>
      <c r="G22" s="159"/>
      <c r="H22" s="159"/>
      <c r="I22" s="159"/>
      <c r="J22" s="157"/>
      <c r="K22" s="1"/>
      <c r="L22" s="1"/>
      <c r="M22" s="1"/>
      <c r="N22" s="1"/>
      <c r="O22" s="1"/>
      <c r="P22" s="1"/>
      <c r="Q22" s="1" t="s">
        <v>95</v>
      </c>
      <c r="R22" s="1"/>
      <c r="S22" s="1"/>
      <c r="V22" s="1"/>
    </row>
    <row r="23" spans="1:26" ht="24.75" customHeight="1">
      <c r="A23" s="165">
        <v>6</v>
      </c>
      <c r="B23" s="160" t="s">
        <v>148</v>
      </c>
      <c r="C23" s="166" t="s">
        <v>149</v>
      </c>
      <c r="D23" s="160" t="s">
        <v>150</v>
      </c>
      <c r="E23" s="160" t="s">
        <v>107</v>
      </c>
      <c r="F23" s="161">
        <v>55.5</v>
      </c>
      <c r="G23" s="169"/>
      <c r="H23" s="169"/>
      <c r="I23" s="162">
        <f>ROUND(F23*(G23+H23),2)</f>
        <v>0</v>
      </c>
      <c r="J23" s="160">
        <f>ROUND(F23*(N23),2)</f>
        <v>0</v>
      </c>
      <c r="K23" s="163">
        <f>ROUND(F23*(O23),2)</f>
        <v>0</v>
      </c>
      <c r="L23" s="163">
        <f>ROUND(F23*(G23),2)</f>
        <v>0</v>
      </c>
      <c r="M23" s="163">
        <f>ROUND(F23*(H23),2)</f>
        <v>0</v>
      </c>
      <c r="N23" s="163">
        <v>0</v>
      </c>
      <c r="O23" s="163"/>
      <c r="P23" s="170"/>
      <c r="Q23" s="170"/>
      <c r="R23" s="170"/>
      <c r="S23" s="171">
        <f>ROUND(F23*(P23),3)</f>
        <v>0</v>
      </c>
      <c r="T23" s="164"/>
      <c r="U23" s="164"/>
      <c r="V23" s="172"/>
      <c r="Z23">
        <v>0</v>
      </c>
    </row>
    <row r="24" spans="1:26" ht="24.75" customHeight="1">
      <c r="A24" s="165">
        <v>7</v>
      </c>
      <c r="B24" s="160" t="s">
        <v>151</v>
      </c>
      <c r="C24" s="166" t="s">
        <v>152</v>
      </c>
      <c r="D24" s="160" t="s">
        <v>153</v>
      </c>
      <c r="E24" s="160" t="s">
        <v>107</v>
      </c>
      <c r="F24" s="161">
        <v>55.5</v>
      </c>
      <c r="G24" s="169"/>
      <c r="H24" s="169"/>
      <c r="I24" s="162">
        <f>ROUND(F24*(G24+H24),2)</f>
        <v>0</v>
      </c>
      <c r="J24" s="160">
        <f>ROUND(F24*(N24),2)</f>
        <v>0</v>
      </c>
      <c r="K24" s="163">
        <f>ROUND(F24*(O24),2)</f>
        <v>0</v>
      </c>
      <c r="L24" s="163">
        <f>ROUND(F24*(G24),2)</f>
        <v>0</v>
      </c>
      <c r="M24" s="163">
        <f>ROUND(F24*(H24),2)</f>
        <v>0</v>
      </c>
      <c r="N24" s="163">
        <v>0</v>
      </c>
      <c r="O24" s="163"/>
      <c r="P24" s="170"/>
      <c r="Q24" s="170"/>
      <c r="R24" s="170"/>
      <c r="S24" s="171">
        <f>ROUND(F24*(P24),3)</f>
        <v>0</v>
      </c>
      <c r="T24" s="164"/>
      <c r="U24" s="164"/>
      <c r="V24" s="172"/>
      <c r="Z24">
        <v>0</v>
      </c>
    </row>
    <row r="25" spans="1:26" ht="24.75" customHeight="1">
      <c r="A25" s="179">
        <v>8</v>
      </c>
      <c r="B25" s="174" t="s">
        <v>154</v>
      </c>
      <c r="C25" s="180" t="s">
        <v>155</v>
      </c>
      <c r="D25" s="174" t="s">
        <v>156</v>
      </c>
      <c r="E25" s="174" t="s">
        <v>92</v>
      </c>
      <c r="F25" s="175">
        <v>8.325</v>
      </c>
      <c r="G25" s="181"/>
      <c r="H25" s="181"/>
      <c r="I25" s="176">
        <f>ROUND(F25*(G25+H25),2)</f>
        <v>0</v>
      </c>
      <c r="J25" s="174">
        <f>ROUND(F25*(N25),2)</f>
        <v>0</v>
      </c>
      <c r="K25" s="177">
        <f>ROUND(F25*(O25),2)</f>
        <v>0</v>
      </c>
      <c r="L25" s="177">
        <f>ROUND(F25*(G25),2)</f>
        <v>0</v>
      </c>
      <c r="M25" s="177">
        <f>ROUND(F25*(H25),2)</f>
        <v>0</v>
      </c>
      <c r="N25" s="177">
        <v>0</v>
      </c>
      <c r="O25" s="177"/>
      <c r="P25" s="182"/>
      <c r="Q25" s="182"/>
      <c r="R25" s="182"/>
      <c r="S25" s="183">
        <f>ROUND(F25*(P25),3)</f>
        <v>0</v>
      </c>
      <c r="T25" s="178"/>
      <c r="U25" s="178"/>
      <c r="V25" s="184"/>
      <c r="Z25">
        <v>0</v>
      </c>
    </row>
    <row r="26" spans="1:22" ht="15">
      <c r="A26" s="157"/>
      <c r="B26" s="157"/>
      <c r="C26" s="167"/>
      <c r="D26" s="173" t="s">
        <v>352</v>
      </c>
      <c r="E26" s="157"/>
      <c r="F26" s="158">
        <v>8.325</v>
      </c>
      <c r="G26" s="159"/>
      <c r="H26" s="159"/>
      <c r="I26" s="159"/>
      <c r="J26" s="157"/>
      <c r="K26" s="1"/>
      <c r="L26" s="1"/>
      <c r="M26" s="1"/>
      <c r="N26" s="1"/>
      <c r="O26" s="1"/>
      <c r="P26" s="1"/>
      <c r="Q26" s="1" t="s">
        <v>95</v>
      </c>
      <c r="R26" s="1"/>
      <c r="S26" s="1"/>
      <c r="V26" s="1"/>
    </row>
    <row r="27" spans="1:26" ht="24.75" customHeight="1">
      <c r="A27" s="179">
        <v>9</v>
      </c>
      <c r="B27" s="174" t="s">
        <v>158</v>
      </c>
      <c r="C27" s="180" t="s">
        <v>159</v>
      </c>
      <c r="D27" s="174" t="s">
        <v>160</v>
      </c>
      <c r="E27" s="174" t="s">
        <v>161</v>
      </c>
      <c r="F27" s="175">
        <v>1.665</v>
      </c>
      <c r="G27" s="181"/>
      <c r="H27" s="181"/>
      <c r="I27" s="176">
        <f>ROUND(F27*(G27+H27),2)</f>
        <v>0</v>
      </c>
      <c r="J27" s="174">
        <f>ROUND(F27*(N27),2)</f>
        <v>0</v>
      </c>
      <c r="K27" s="177">
        <f>ROUND(F27*(O27),2)</f>
        <v>0</v>
      </c>
      <c r="L27" s="177">
        <f>ROUND(F27*(G27),2)</f>
        <v>0</v>
      </c>
      <c r="M27" s="177">
        <f>ROUND(F27*(H27),2)</f>
        <v>0</v>
      </c>
      <c r="N27" s="177">
        <v>0</v>
      </c>
      <c r="O27" s="177"/>
      <c r="P27" s="184">
        <v>0.001</v>
      </c>
      <c r="Q27" s="182"/>
      <c r="R27" s="182">
        <v>0.001</v>
      </c>
      <c r="S27" s="183">
        <f>ROUND(F27*(P27),3)</f>
        <v>0.002</v>
      </c>
      <c r="T27" s="178"/>
      <c r="U27" s="178"/>
      <c r="V27" s="184"/>
      <c r="Z27">
        <v>0</v>
      </c>
    </row>
    <row r="28" spans="1:22" ht="15">
      <c r="A28" s="157"/>
      <c r="B28" s="157"/>
      <c r="C28" s="167"/>
      <c r="D28" s="173" t="s">
        <v>353</v>
      </c>
      <c r="E28" s="157"/>
      <c r="F28" s="158">
        <v>1.665</v>
      </c>
      <c r="G28" s="159"/>
      <c r="H28" s="159"/>
      <c r="I28" s="159"/>
      <c r="J28" s="157"/>
      <c r="K28" s="1"/>
      <c r="L28" s="1"/>
      <c r="M28" s="1"/>
      <c r="N28" s="1"/>
      <c r="O28" s="1"/>
      <c r="P28" s="1"/>
      <c r="Q28" s="1" t="s">
        <v>95</v>
      </c>
      <c r="R28" s="1"/>
      <c r="S28" s="1"/>
      <c r="V28" s="1"/>
    </row>
    <row r="29" spans="1:26" ht="15">
      <c r="A29" s="141"/>
      <c r="B29" s="141"/>
      <c r="C29" s="155">
        <v>1</v>
      </c>
      <c r="D29" s="155" t="s">
        <v>71</v>
      </c>
      <c r="E29" s="141"/>
      <c r="F29" s="154"/>
      <c r="G29" s="143">
        <f>ROUND((SUM(L10:L28))/1,2)</f>
        <v>0</v>
      </c>
      <c r="H29" s="143">
        <f>ROUND((SUM(M10:M28))/1,2)</f>
        <v>0</v>
      </c>
      <c r="I29" s="143">
        <f>ROUND((SUM(I10:I28))/1,2)</f>
        <v>0</v>
      </c>
      <c r="J29" s="141"/>
      <c r="K29" s="141"/>
      <c r="L29" s="141">
        <f>ROUND((SUM(L10:L28))/1,2)</f>
        <v>0</v>
      </c>
      <c r="M29" s="141">
        <f>ROUND((SUM(M10:M28))/1,2)</f>
        <v>0</v>
      </c>
      <c r="N29" s="141"/>
      <c r="O29" s="141"/>
      <c r="P29" s="185"/>
      <c r="Q29" s="141"/>
      <c r="R29" s="141"/>
      <c r="S29" s="185">
        <f>ROUND((SUM(S10:S28))/1,2)</f>
        <v>0.13</v>
      </c>
      <c r="T29" s="139"/>
      <c r="U29" s="139"/>
      <c r="V29" s="2">
        <f>ROUND((SUM(V10:V28))/1,2)</f>
        <v>1053.58</v>
      </c>
      <c r="W29" s="139"/>
      <c r="X29" s="139"/>
      <c r="Y29" s="139"/>
      <c r="Z29" s="139"/>
    </row>
    <row r="30" spans="1:22" ht="15">
      <c r="A30" s="1"/>
      <c r="B30" s="1"/>
      <c r="C30" s="1"/>
      <c r="D30" s="1"/>
      <c r="E30" s="1"/>
      <c r="F30" s="150"/>
      <c r="G30" s="136"/>
      <c r="H30" s="136"/>
      <c r="I30" s="136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15">
      <c r="A31" s="141"/>
      <c r="B31" s="141"/>
      <c r="C31" s="155">
        <v>4</v>
      </c>
      <c r="D31" s="155" t="s">
        <v>72</v>
      </c>
      <c r="E31" s="141"/>
      <c r="F31" s="154"/>
      <c r="G31" s="142"/>
      <c r="H31" s="142"/>
      <c r="I31" s="142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39"/>
      <c r="U31" s="139"/>
      <c r="V31" s="141"/>
      <c r="W31" s="139"/>
      <c r="X31" s="139"/>
      <c r="Y31" s="139"/>
      <c r="Z31" s="139"/>
    </row>
    <row r="32" spans="1:26" ht="24.75" customHeight="1">
      <c r="A32" s="165">
        <v>10</v>
      </c>
      <c r="B32" s="160" t="s">
        <v>163</v>
      </c>
      <c r="C32" s="166" t="s">
        <v>164</v>
      </c>
      <c r="D32" s="160" t="s">
        <v>165</v>
      </c>
      <c r="E32" s="160" t="s">
        <v>107</v>
      </c>
      <c r="F32" s="161">
        <v>138</v>
      </c>
      <c r="G32" s="169"/>
      <c r="H32" s="169"/>
      <c r="I32" s="162">
        <f>ROUND(F32*(G32+H32),2)</f>
        <v>0</v>
      </c>
      <c r="J32" s="160">
        <f>ROUND(F32*(N32),2)</f>
        <v>0</v>
      </c>
      <c r="K32" s="163">
        <f>ROUND(F32*(O32),2)</f>
        <v>0</v>
      </c>
      <c r="L32" s="163">
        <f>ROUND(F32*(G32),2)</f>
        <v>0</v>
      </c>
      <c r="M32" s="163">
        <f>ROUND(F32*(H32),2)</f>
        <v>0</v>
      </c>
      <c r="N32" s="163">
        <v>0</v>
      </c>
      <c r="O32" s="163"/>
      <c r="P32" s="172">
        <v>0.16192</v>
      </c>
      <c r="Q32" s="170"/>
      <c r="R32" s="170">
        <v>0.16192</v>
      </c>
      <c r="S32" s="171">
        <f>ROUND(F32*(P32),3)</f>
        <v>22.345</v>
      </c>
      <c r="T32" s="164"/>
      <c r="U32" s="164"/>
      <c r="V32" s="172"/>
      <c r="Z32">
        <v>0</v>
      </c>
    </row>
    <row r="33" spans="1:22" ht="12" customHeight="1">
      <c r="A33" s="157"/>
      <c r="B33" s="157"/>
      <c r="C33" s="167"/>
      <c r="D33" s="167" t="s">
        <v>116</v>
      </c>
      <c r="E33" s="157"/>
      <c r="F33" s="158"/>
      <c r="G33" s="159"/>
      <c r="H33" s="159"/>
      <c r="I33" s="159"/>
      <c r="J33" s="157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7"/>
      <c r="B34" s="157"/>
      <c r="C34" s="157"/>
      <c r="D34" s="168" t="s">
        <v>354</v>
      </c>
      <c r="E34" s="157"/>
      <c r="F34" s="158">
        <v>138</v>
      </c>
      <c r="G34" s="159"/>
      <c r="H34" s="159"/>
      <c r="I34" s="159"/>
      <c r="J34" s="157"/>
      <c r="K34" s="1"/>
      <c r="L34" s="1"/>
      <c r="M34" s="1"/>
      <c r="N34" s="1"/>
      <c r="O34" s="1"/>
      <c r="P34" s="1"/>
      <c r="Q34" s="1" t="s">
        <v>95</v>
      </c>
      <c r="R34" s="1"/>
      <c r="S34" s="1"/>
      <c r="V34" s="1"/>
    </row>
    <row r="35" spans="1:26" ht="15">
      <c r="A35" s="141"/>
      <c r="B35" s="141"/>
      <c r="C35" s="155">
        <v>4</v>
      </c>
      <c r="D35" s="155" t="s">
        <v>72</v>
      </c>
      <c r="E35" s="141"/>
      <c r="F35" s="154"/>
      <c r="G35" s="143">
        <f>ROUND((SUM(L31:L34))/1,2)</f>
        <v>0</v>
      </c>
      <c r="H35" s="143">
        <f>ROUND((SUM(M31:M34))/1,2)</f>
        <v>0</v>
      </c>
      <c r="I35" s="143">
        <f>ROUND((SUM(I31:I34))/1,2)</f>
        <v>0</v>
      </c>
      <c r="J35" s="141"/>
      <c r="K35" s="141"/>
      <c r="L35" s="141">
        <f>ROUND((SUM(L31:L34))/1,2)</f>
        <v>0</v>
      </c>
      <c r="M35" s="141">
        <f>ROUND((SUM(M31:M34))/1,2)</f>
        <v>0</v>
      </c>
      <c r="N35" s="141"/>
      <c r="O35" s="141"/>
      <c r="P35" s="185"/>
      <c r="Q35" s="141"/>
      <c r="R35" s="141"/>
      <c r="S35" s="185">
        <f>ROUND((SUM(S31:S34))/1,2)</f>
        <v>22.35</v>
      </c>
      <c r="T35" s="139"/>
      <c r="U35" s="139"/>
      <c r="V35" s="2">
        <f>ROUND((SUM(V31:V34))/1,2)</f>
        <v>0</v>
      </c>
      <c r="W35" s="139"/>
      <c r="X35" s="139"/>
      <c r="Y35" s="139"/>
      <c r="Z35" s="139"/>
    </row>
    <row r="36" spans="1:22" ht="15">
      <c r="A36" s="1"/>
      <c r="B36" s="1"/>
      <c r="C36" s="1"/>
      <c r="D36" s="1"/>
      <c r="E36" s="1"/>
      <c r="F36" s="150"/>
      <c r="G36" s="136"/>
      <c r="H36" s="136"/>
      <c r="I36" s="136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15">
      <c r="A37" s="141"/>
      <c r="B37" s="141"/>
      <c r="C37" s="155">
        <v>5</v>
      </c>
      <c r="D37" s="155" t="s">
        <v>73</v>
      </c>
      <c r="E37" s="141"/>
      <c r="F37" s="154"/>
      <c r="G37" s="142"/>
      <c r="H37" s="142"/>
      <c r="I37" s="142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39"/>
      <c r="U37" s="139"/>
      <c r="V37" s="141"/>
      <c r="W37" s="139"/>
      <c r="X37" s="139"/>
      <c r="Y37" s="139"/>
      <c r="Z37" s="139"/>
    </row>
    <row r="38" spans="1:26" ht="24.75" customHeight="1">
      <c r="A38" s="165">
        <v>11</v>
      </c>
      <c r="B38" s="160" t="s">
        <v>163</v>
      </c>
      <c r="C38" s="166" t="s">
        <v>176</v>
      </c>
      <c r="D38" s="160" t="s">
        <v>177</v>
      </c>
      <c r="E38" s="160" t="s">
        <v>107</v>
      </c>
      <c r="F38" s="161">
        <v>138</v>
      </c>
      <c r="G38" s="169"/>
      <c r="H38" s="169"/>
      <c r="I38" s="162">
        <f>ROUND(F38*(G38+H38),2)</f>
        <v>0</v>
      </c>
      <c r="J38" s="160">
        <f>ROUND(F38*(N38),2)</f>
        <v>0</v>
      </c>
      <c r="K38" s="163">
        <f>ROUND(F38*(O38),2)</f>
        <v>0</v>
      </c>
      <c r="L38" s="163">
        <f>ROUND(F38*(G38),2)</f>
        <v>0</v>
      </c>
      <c r="M38" s="163">
        <f>ROUND(F38*(H38),2)</f>
        <v>0</v>
      </c>
      <c r="N38" s="163">
        <v>0</v>
      </c>
      <c r="O38" s="163"/>
      <c r="P38" s="172">
        <v>0.36834</v>
      </c>
      <c r="Q38" s="170"/>
      <c r="R38" s="170">
        <v>0.36834</v>
      </c>
      <c r="S38" s="171">
        <f>ROUND(F38*(P38),3)</f>
        <v>50.831</v>
      </c>
      <c r="T38" s="164"/>
      <c r="U38" s="164"/>
      <c r="V38" s="172"/>
      <c r="Z38">
        <v>0</v>
      </c>
    </row>
    <row r="39" spans="1:22" ht="12" customHeight="1">
      <c r="A39" s="157"/>
      <c r="B39" s="157"/>
      <c r="C39" s="167"/>
      <c r="D39" s="167" t="s">
        <v>116</v>
      </c>
      <c r="E39" s="157"/>
      <c r="F39" s="158"/>
      <c r="G39" s="159"/>
      <c r="H39" s="159"/>
      <c r="I39" s="159"/>
      <c r="J39" s="157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2" ht="15">
      <c r="A40" s="157"/>
      <c r="B40" s="157"/>
      <c r="C40" s="157"/>
      <c r="D40" s="168" t="s">
        <v>354</v>
      </c>
      <c r="E40" s="157"/>
      <c r="F40" s="158">
        <v>138</v>
      </c>
      <c r="G40" s="159"/>
      <c r="H40" s="159"/>
      <c r="I40" s="159"/>
      <c r="J40" s="157"/>
      <c r="K40" s="1"/>
      <c r="L40" s="1"/>
      <c r="M40" s="1"/>
      <c r="N40" s="1"/>
      <c r="O40" s="1"/>
      <c r="P40" s="1"/>
      <c r="Q40" s="1" t="s">
        <v>95</v>
      </c>
      <c r="R40" s="1"/>
      <c r="S40" s="1"/>
      <c r="V40" s="1"/>
    </row>
    <row r="41" spans="1:26" ht="24.75" customHeight="1">
      <c r="A41" s="165">
        <v>12</v>
      </c>
      <c r="B41" s="160" t="s">
        <v>163</v>
      </c>
      <c r="C41" s="166" t="s">
        <v>178</v>
      </c>
      <c r="D41" s="160" t="s">
        <v>179</v>
      </c>
      <c r="E41" s="160" t="s">
        <v>107</v>
      </c>
      <c r="F41" s="161">
        <v>138</v>
      </c>
      <c r="G41" s="169"/>
      <c r="H41" s="169"/>
      <c r="I41" s="162">
        <f>ROUND(F41*(G41+H41),2)</f>
        <v>0</v>
      </c>
      <c r="J41" s="160">
        <f>ROUND(F41*(N41),2)</f>
        <v>0</v>
      </c>
      <c r="K41" s="163">
        <f>ROUND(F41*(O41),2)</f>
        <v>0</v>
      </c>
      <c r="L41" s="163">
        <f>ROUND(F41*(G41),2)</f>
        <v>0</v>
      </c>
      <c r="M41" s="163">
        <f>ROUND(F41*(H41),2)</f>
        <v>0</v>
      </c>
      <c r="N41" s="163">
        <v>0</v>
      </c>
      <c r="O41" s="163"/>
      <c r="P41" s="172">
        <v>0.27994</v>
      </c>
      <c r="Q41" s="170"/>
      <c r="R41" s="170">
        <v>0.27994</v>
      </c>
      <c r="S41" s="171">
        <f>ROUND(F41*(P41),3)</f>
        <v>38.632</v>
      </c>
      <c r="T41" s="164"/>
      <c r="U41" s="164"/>
      <c r="V41" s="172"/>
      <c r="Z41">
        <v>0</v>
      </c>
    </row>
    <row r="42" spans="1:22" ht="12" customHeight="1">
      <c r="A42" s="157"/>
      <c r="B42" s="157"/>
      <c r="C42" s="167"/>
      <c r="D42" s="167" t="s">
        <v>116</v>
      </c>
      <c r="E42" s="157"/>
      <c r="F42" s="158"/>
      <c r="G42" s="159"/>
      <c r="H42" s="159"/>
      <c r="I42" s="159"/>
      <c r="J42" s="157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2" ht="15">
      <c r="A43" s="157"/>
      <c r="B43" s="157"/>
      <c r="C43" s="157"/>
      <c r="D43" s="168" t="s">
        <v>354</v>
      </c>
      <c r="E43" s="157"/>
      <c r="F43" s="158">
        <v>138</v>
      </c>
      <c r="G43" s="159"/>
      <c r="H43" s="159"/>
      <c r="I43" s="159"/>
      <c r="J43" s="157"/>
      <c r="K43" s="1"/>
      <c r="L43" s="1"/>
      <c r="M43" s="1"/>
      <c r="N43" s="1"/>
      <c r="O43" s="1"/>
      <c r="P43" s="1"/>
      <c r="Q43" s="1" t="s">
        <v>95</v>
      </c>
      <c r="R43" s="1"/>
      <c r="S43" s="1"/>
      <c r="V43" s="1"/>
    </row>
    <row r="44" spans="1:26" ht="24.75" customHeight="1">
      <c r="A44" s="165">
        <v>13</v>
      </c>
      <c r="B44" s="160" t="s">
        <v>163</v>
      </c>
      <c r="C44" s="166" t="s">
        <v>187</v>
      </c>
      <c r="D44" s="160" t="s">
        <v>188</v>
      </c>
      <c r="E44" s="160" t="s">
        <v>107</v>
      </c>
      <c r="F44" s="161">
        <v>8454</v>
      </c>
      <c r="G44" s="169"/>
      <c r="H44" s="169"/>
      <c r="I44" s="162">
        <f>ROUND(F44*(G44+H44),2)</f>
        <v>0</v>
      </c>
      <c r="J44" s="160">
        <f>ROUND(F44*(N44),2)</f>
        <v>0</v>
      </c>
      <c r="K44" s="163">
        <f>ROUND(F44*(O44),2)</f>
        <v>0</v>
      </c>
      <c r="L44" s="163">
        <f>ROUND(F44*(G44),2)</f>
        <v>0</v>
      </c>
      <c r="M44" s="163">
        <f>ROUND(F44*(H44),2)</f>
        <v>0</v>
      </c>
      <c r="N44" s="163">
        <v>0</v>
      </c>
      <c r="O44" s="163"/>
      <c r="P44" s="172">
        <v>0.00061</v>
      </c>
      <c r="Q44" s="170"/>
      <c r="R44" s="170">
        <v>0.00061</v>
      </c>
      <c r="S44" s="171">
        <f>ROUND(F44*(P44),3)</f>
        <v>5.157</v>
      </c>
      <c r="T44" s="164"/>
      <c r="U44" s="164"/>
      <c r="V44" s="172"/>
      <c r="Z44">
        <v>0</v>
      </c>
    </row>
    <row r="45" spans="1:22" ht="12" customHeight="1">
      <c r="A45" s="157"/>
      <c r="B45" s="157"/>
      <c r="C45" s="167"/>
      <c r="D45" s="167" t="s">
        <v>190</v>
      </c>
      <c r="E45" s="157"/>
      <c r="F45" s="158"/>
      <c r="G45" s="159"/>
      <c r="H45" s="159"/>
      <c r="I45" s="159"/>
      <c r="J45" s="157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2" ht="15">
      <c r="A46" s="157"/>
      <c r="B46" s="157"/>
      <c r="C46" s="157"/>
      <c r="D46" s="168" t="s">
        <v>351</v>
      </c>
      <c r="E46" s="157"/>
      <c r="F46" s="158">
        <v>4227</v>
      </c>
      <c r="G46" s="159"/>
      <c r="H46" s="159"/>
      <c r="I46" s="159"/>
      <c r="J46" s="157"/>
      <c r="K46" s="1"/>
      <c r="L46" s="1"/>
      <c r="M46" s="1"/>
      <c r="N46" s="1"/>
      <c r="O46" s="1"/>
      <c r="P46" s="1"/>
      <c r="Q46" s="1" t="s">
        <v>95</v>
      </c>
      <c r="R46" s="1"/>
      <c r="S46" s="1"/>
      <c r="V46" s="1"/>
    </row>
    <row r="47" spans="1:22" ht="12" customHeight="1">
      <c r="A47" s="157"/>
      <c r="B47" s="157"/>
      <c r="C47" s="167"/>
      <c r="D47" s="167" t="s">
        <v>355</v>
      </c>
      <c r="E47" s="157"/>
      <c r="F47" s="158"/>
      <c r="G47" s="159"/>
      <c r="H47" s="159"/>
      <c r="I47" s="159"/>
      <c r="J47" s="157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5">
      <c r="A48" s="157"/>
      <c r="B48" s="157"/>
      <c r="C48" s="157"/>
      <c r="D48" s="168" t="s">
        <v>351</v>
      </c>
      <c r="E48" s="157"/>
      <c r="F48" s="158">
        <v>4227</v>
      </c>
      <c r="G48" s="159"/>
      <c r="H48" s="159"/>
      <c r="I48" s="159"/>
      <c r="J48" s="157"/>
      <c r="K48" s="1"/>
      <c r="L48" s="1"/>
      <c r="M48" s="1"/>
      <c r="N48" s="1"/>
      <c r="O48" s="1"/>
      <c r="P48" s="1"/>
      <c r="Q48" s="1" t="s">
        <v>95</v>
      </c>
      <c r="R48" s="1"/>
      <c r="S48" s="1"/>
      <c r="V48" s="1"/>
    </row>
    <row r="49" spans="1:26" ht="24.75" customHeight="1">
      <c r="A49" s="165">
        <v>14</v>
      </c>
      <c r="B49" s="160" t="s">
        <v>163</v>
      </c>
      <c r="C49" s="166" t="s">
        <v>193</v>
      </c>
      <c r="D49" s="160" t="s">
        <v>194</v>
      </c>
      <c r="E49" s="160" t="s">
        <v>107</v>
      </c>
      <c r="F49" s="161">
        <v>4227</v>
      </c>
      <c r="G49" s="169"/>
      <c r="H49" s="169"/>
      <c r="I49" s="162">
        <f>ROUND(F49*(G49+H49),2)</f>
        <v>0</v>
      </c>
      <c r="J49" s="160">
        <f>ROUND(F49*(N49),2)</f>
        <v>0</v>
      </c>
      <c r="K49" s="163">
        <f>ROUND(F49*(O49),2)</f>
        <v>0</v>
      </c>
      <c r="L49" s="163">
        <f>ROUND(F49*(G49),2)</f>
        <v>0</v>
      </c>
      <c r="M49" s="163">
        <f>ROUND(F49*(H49),2)</f>
        <v>0</v>
      </c>
      <c r="N49" s="163">
        <v>0</v>
      </c>
      <c r="O49" s="163"/>
      <c r="P49" s="172">
        <v>0.10627</v>
      </c>
      <c r="Q49" s="170"/>
      <c r="R49" s="170">
        <v>0.10627</v>
      </c>
      <c r="S49" s="171">
        <f>ROUND(F49*(P49),3)</f>
        <v>449.203</v>
      </c>
      <c r="T49" s="164"/>
      <c r="U49" s="164"/>
      <c r="V49" s="172"/>
      <c r="Z49">
        <v>0</v>
      </c>
    </row>
    <row r="50" spans="1:22" ht="12" customHeight="1">
      <c r="A50" s="157"/>
      <c r="B50" s="157"/>
      <c r="C50" s="167"/>
      <c r="D50" s="167" t="s">
        <v>205</v>
      </c>
      <c r="E50" s="157"/>
      <c r="F50" s="158"/>
      <c r="G50" s="159"/>
      <c r="H50" s="159"/>
      <c r="I50" s="159"/>
      <c r="J50" s="157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5">
      <c r="A51" s="157"/>
      <c r="B51" s="157"/>
      <c r="C51" s="157"/>
      <c r="D51" s="168" t="s">
        <v>351</v>
      </c>
      <c r="E51" s="157"/>
      <c r="F51" s="158">
        <v>4227</v>
      </c>
      <c r="G51" s="159"/>
      <c r="H51" s="159"/>
      <c r="I51" s="159"/>
      <c r="J51" s="157"/>
      <c r="K51" s="1"/>
      <c r="L51" s="1"/>
      <c r="M51" s="1"/>
      <c r="N51" s="1"/>
      <c r="O51" s="1"/>
      <c r="P51" s="1"/>
      <c r="Q51" s="1" t="s">
        <v>258</v>
      </c>
      <c r="R51" s="1"/>
      <c r="S51" s="1"/>
      <c r="V51" s="1"/>
    </row>
    <row r="52" spans="1:26" ht="24.75" customHeight="1">
      <c r="A52" s="165">
        <v>15</v>
      </c>
      <c r="B52" s="160" t="s">
        <v>163</v>
      </c>
      <c r="C52" s="166" t="s">
        <v>195</v>
      </c>
      <c r="D52" s="160" t="s">
        <v>196</v>
      </c>
      <c r="E52" s="160" t="s">
        <v>107</v>
      </c>
      <c r="F52" s="161">
        <v>138</v>
      </c>
      <c r="G52" s="169"/>
      <c r="H52" s="169"/>
      <c r="I52" s="162">
        <f>ROUND(F52*(G52+H52),2)</f>
        <v>0</v>
      </c>
      <c r="J52" s="160">
        <f>ROUND(F52*(N52),2)</f>
        <v>0</v>
      </c>
      <c r="K52" s="163">
        <f>ROUND(F52*(O52),2)</f>
        <v>0</v>
      </c>
      <c r="L52" s="163">
        <f>ROUND(F52*(G52),2)</f>
        <v>0</v>
      </c>
      <c r="M52" s="163">
        <f>ROUND(F52*(H52),2)</f>
        <v>0</v>
      </c>
      <c r="N52" s="163">
        <v>0</v>
      </c>
      <c r="O52" s="163"/>
      <c r="P52" s="172">
        <v>0.112</v>
      </c>
      <c r="Q52" s="170"/>
      <c r="R52" s="170">
        <v>0.112</v>
      </c>
      <c r="S52" s="171">
        <f>ROUND(F52*(P52),3)</f>
        <v>15.456</v>
      </c>
      <c r="T52" s="164"/>
      <c r="U52" s="164"/>
      <c r="V52" s="172"/>
      <c r="Z52">
        <v>0</v>
      </c>
    </row>
    <row r="53" spans="1:22" ht="12" customHeight="1">
      <c r="A53" s="157"/>
      <c r="B53" s="157"/>
      <c r="C53" s="167"/>
      <c r="D53" s="167" t="s">
        <v>135</v>
      </c>
      <c r="E53" s="157"/>
      <c r="F53" s="158"/>
      <c r="G53" s="159"/>
      <c r="H53" s="159"/>
      <c r="I53" s="159"/>
      <c r="J53" s="157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2" ht="15">
      <c r="A54" s="157"/>
      <c r="B54" s="157"/>
      <c r="C54" s="157"/>
      <c r="D54" s="168" t="s">
        <v>354</v>
      </c>
      <c r="E54" s="157"/>
      <c r="F54" s="158">
        <v>138</v>
      </c>
      <c r="G54" s="159"/>
      <c r="H54" s="159"/>
      <c r="I54" s="159"/>
      <c r="J54" s="157"/>
      <c r="K54" s="1"/>
      <c r="L54" s="1"/>
      <c r="M54" s="1"/>
      <c r="N54" s="1"/>
      <c r="O54" s="1"/>
      <c r="P54" s="1"/>
      <c r="Q54" s="1" t="s">
        <v>95</v>
      </c>
      <c r="R54" s="1"/>
      <c r="S54" s="1"/>
      <c r="V54" s="1"/>
    </row>
    <row r="55" spans="1:26" ht="24.75" customHeight="1">
      <c r="A55" s="165">
        <v>16</v>
      </c>
      <c r="B55" s="160" t="s">
        <v>197</v>
      </c>
      <c r="C55" s="166" t="s">
        <v>204</v>
      </c>
      <c r="D55" s="160" t="s">
        <v>528</v>
      </c>
      <c r="E55" s="160" t="s">
        <v>107</v>
      </c>
      <c r="F55" s="161">
        <v>4227</v>
      </c>
      <c r="G55" s="169"/>
      <c r="H55" s="169"/>
      <c r="I55" s="162">
        <f>ROUND(F55*(G55+H55),2)</f>
        <v>0</v>
      </c>
      <c r="J55" s="160">
        <f>ROUND(F55*(N55),2)</f>
        <v>0</v>
      </c>
      <c r="K55" s="163">
        <f>ROUND(F55*(O55),2)</f>
        <v>0</v>
      </c>
      <c r="L55" s="163">
        <f>ROUND(F55*(G55),2)</f>
        <v>0</v>
      </c>
      <c r="M55" s="163">
        <f>ROUND(F55*(H55),2)</f>
        <v>0</v>
      </c>
      <c r="N55" s="163">
        <v>0</v>
      </c>
      <c r="O55" s="163"/>
      <c r="P55" s="172">
        <v>0.151</v>
      </c>
      <c r="Q55" s="170"/>
      <c r="R55" s="170">
        <v>0.151</v>
      </c>
      <c r="S55" s="171">
        <f>ROUND(F55*(P55),3)</f>
        <v>638.277</v>
      </c>
      <c r="T55" s="164"/>
      <c r="U55" s="164"/>
      <c r="V55" s="172"/>
      <c r="Z55">
        <v>0</v>
      </c>
    </row>
    <row r="56" spans="1:22" ht="15">
      <c r="A56" s="157"/>
      <c r="B56" s="157"/>
      <c r="C56" s="167"/>
      <c r="D56" s="173" t="s">
        <v>351</v>
      </c>
      <c r="E56" s="157"/>
      <c r="F56" s="158">
        <v>4227</v>
      </c>
      <c r="G56" s="159"/>
      <c r="H56" s="159"/>
      <c r="I56" s="159"/>
      <c r="J56" s="157"/>
      <c r="K56" s="1"/>
      <c r="L56" s="1"/>
      <c r="M56" s="1"/>
      <c r="N56" s="1"/>
      <c r="O56" s="1"/>
      <c r="P56" s="1"/>
      <c r="Q56" s="1" t="s">
        <v>95</v>
      </c>
      <c r="R56" s="1"/>
      <c r="S56" s="1"/>
      <c r="V56" s="1"/>
    </row>
    <row r="57" spans="1:26" ht="24.75" customHeight="1">
      <c r="A57" s="179">
        <v>17</v>
      </c>
      <c r="B57" s="174" t="s">
        <v>207</v>
      </c>
      <c r="C57" s="180" t="s">
        <v>208</v>
      </c>
      <c r="D57" s="174" t="s">
        <v>209</v>
      </c>
      <c r="E57" s="174" t="s">
        <v>107</v>
      </c>
      <c r="F57" s="175">
        <v>144.9</v>
      </c>
      <c r="G57" s="181"/>
      <c r="H57" s="181"/>
      <c r="I57" s="176">
        <f>ROUND(F57*(G57+H57),2)</f>
        <v>0</v>
      </c>
      <c r="J57" s="174">
        <f>ROUND(F57*(N57),2)</f>
        <v>0</v>
      </c>
      <c r="K57" s="177">
        <f>ROUND(F57*(O57),2)</f>
        <v>0</v>
      </c>
      <c r="L57" s="177">
        <f>ROUND(F57*(G57),2)</f>
        <v>0</v>
      </c>
      <c r="M57" s="177">
        <f>ROUND(F57*(H57),2)</f>
        <v>0</v>
      </c>
      <c r="N57" s="177">
        <v>0</v>
      </c>
      <c r="O57" s="177"/>
      <c r="P57" s="184">
        <v>0.147</v>
      </c>
      <c r="Q57" s="182"/>
      <c r="R57" s="182">
        <v>0.147</v>
      </c>
      <c r="S57" s="183">
        <f>ROUND(F57*(P57),3)</f>
        <v>21.3</v>
      </c>
      <c r="T57" s="178"/>
      <c r="U57" s="178"/>
      <c r="V57" s="184"/>
      <c r="Z57">
        <v>0</v>
      </c>
    </row>
    <row r="58" spans="1:22" ht="15">
      <c r="A58" s="157"/>
      <c r="B58" s="157"/>
      <c r="C58" s="167"/>
      <c r="D58" s="173" t="s">
        <v>356</v>
      </c>
      <c r="E58" s="157"/>
      <c r="F58" s="158">
        <v>144.9</v>
      </c>
      <c r="G58" s="159"/>
      <c r="H58" s="159"/>
      <c r="I58" s="159"/>
      <c r="J58" s="157"/>
      <c r="K58" s="1"/>
      <c r="L58" s="1"/>
      <c r="M58" s="1"/>
      <c r="N58" s="1"/>
      <c r="O58" s="1"/>
      <c r="P58" s="1"/>
      <c r="Q58" s="1" t="s">
        <v>95</v>
      </c>
      <c r="R58" s="1"/>
      <c r="S58" s="1"/>
      <c r="V58" s="1"/>
    </row>
    <row r="59" spans="1:26" ht="15">
      <c r="A59" s="141"/>
      <c r="B59" s="141"/>
      <c r="C59" s="155">
        <v>5</v>
      </c>
      <c r="D59" s="155" t="s">
        <v>73</v>
      </c>
      <c r="E59" s="141"/>
      <c r="F59" s="154"/>
      <c r="G59" s="143">
        <f>ROUND((SUM(L37:L58))/1,2)</f>
        <v>0</v>
      </c>
      <c r="H59" s="143">
        <f>ROUND((SUM(M37:M58))/1,2)</f>
        <v>0</v>
      </c>
      <c r="I59" s="143">
        <f>ROUND((SUM(I37:I58))/1,2)</f>
        <v>0</v>
      </c>
      <c r="J59" s="141"/>
      <c r="K59" s="141"/>
      <c r="L59" s="141">
        <f>ROUND((SUM(L37:L58))/1,2)</f>
        <v>0</v>
      </c>
      <c r="M59" s="141">
        <f>ROUND((SUM(M37:M58))/1,2)</f>
        <v>0</v>
      </c>
      <c r="N59" s="141"/>
      <c r="O59" s="141"/>
      <c r="P59" s="185"/>
      <c r="Q59" s="141"/>
      <c r="R59" s="141"/>
      <c r="S59" s="185">
        <f>ROUND((SUM(S37:S58))/1,2)</f>
        <v>1218.86</v>
      </c>
      <c r="T59" s="139"/>
      <c r="U59" s="139"/>
      <c r="V59" s="2">
        <f>ROUND((SUM(V37:V58))/1,2)</f>
        <v>0</v>
      </c>
      <c r="W59" s="139"/>
      <c r="X59" s="139"/>
      <c r="Y59" s="139"/>
      <c r="Z59" s="139"/>
    </row>
    <row r="60" spans="1:22" ht="15">
      <c r="A60" s="1"/>
      <c r="B60" s="1"/>
      <c r="C60" s="1"/>
      <c r="D60" s="1"/>
      <c r="E60" s="1"/>
      <c r="F60" s="150"/>
      <c r="G60" s="136"/>
      <c r="H60" s="136"/>
      <c r="I60" s="136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ht="15">
      <c r="A61" s="141"/>
      <c r="B61" s="141"/>
      <c r="C61" s="155">
        <v>9</v>
      </c>
      <c r="D61" s="155" t="s">
        <v>75</v>
      </c>
      <c r="E61" s="141"/>
      <c r="F61" s="154"/>
      <c r="G61" s="142"/>
      <c r="H61" s="142"/>
      <c r="I61" s="142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39"/>
      <c r="U61" s="139"/>
      <c r="V61" s="141"/>
      <c r="W61" s="139"/>
      <c r="X61" s="139"/>
      <c r="Y61" s="139"/>
      <c r="Z61" s="139"/>
    </row>
    <row r="62" spans="1:26" ht="24.75" customHeight="1">
      <c r="A62" s="165">
        <v>18</v>
      </c>
      <c r="B62" s="160" t="s">
        <v>163</v>
      </c>
      <c r="C62" s="166" t="s">
        <v>226</v>
      </c>
      <c r="D62" s="160" t="s">
        <v>529</v>
      </c>
      <c r="E62" s="160" t="s">
        <v>142</v>
      </c>
      <c r="F62" s="161">
        <v>533</v>
      </c>
      <c r="G62" s="169"/>
      <c r="H62" s="169"/>
      <c r="I62" s="162">
        <f>ROUND(F62*(G62+H62),2)</f>
        <v>0</v>
      </c>
      <c r="J62" s="160">
        <f>ROUND(F62*(N62),2)</f>
        <v>0</v>
      </c>
      <c r="K62" s="163">
        <f>ROUND(F62*(O62),2)</f>
        <v>0</v>
      </c>
      <c r="L62" s="163">
        <f>ROUND(F62*(G62),2)</f>
        <v>0</v>
      </c>
      <c r="M62" s="163">
        <f>ROUND(F62*(H62),2)</f>
        <v>0</v>
      </c>
      <c r="N62" s="163">
        <v>0</v>
      </c>
      <c r="O62" s="163"/>
      <c r="P62" s="172">
        <v>9E-05</v>
      </c>
      <c r="Q62" s="170"/>
      <c r="R62" s="170">
        <v>9E-05</v>
      </c>
      <c r="S62" s="171">
        <f>ROUND(F62*(P62),3)</f>
        <v>0.048</v>
      </c>
      <c r="T62" s="164"/>
      <c r="U62" s="164"/>
      <c r="V62" s="172"/>
      <c r="Z62">
        <v>0</v>
      </c>
    </row>
    <row r="63" spans="1:26" ht="34.5" customHeight="1">
      <c r="A63" s="165">
        <v>19</v>
      </c>
      <c r="B63" s="160" t="s">
        <v>163</v>
      </c>
      <c r="C63" s="166" t="s">
        <v>227</v>
      </c>
      <c r="D63" s="160" t="s">
        <v>228</v>
      </c>
      <c r="E63" s="160" t="s">
        <v>142</v>
      </c>
      <c r="F63" s="161">
        <v>533</v>
      </c>
      <c r="G63" s="169"/>
      <c r="H63" s="169"/>
      <c r="I63" s="162">
        <f>ROUND(F63*(G63+H63),2)</f>
        <v>0</v>
      </c>
      <c r="J63" s="160">
        <f>ROUND(F63*(N63),2)</f>
        <v>0</v>
      </c>
      <c r="K63" s="163">
        <f>ROUND(F63*(O63),2)</f>
        <v>0</v>
      </c>
      <c r="L63" s="163">
        <f>ROUND(F63*(G63),2)</f>
        <v>0</v>
      </c>
      <c r="M63" s="163">
        <f>ROUND(F63*(H63),2)</f>
        <v>0</v>
      </c>
      <c r="N63" s="163">
        <v>0</v>
      </c>
      <c r="O63" s="163"/>
      <c r="P63" s="172">
        <v>4E-05</v>
      </c>
      <c r="Q63" s="170"/>
      <c r="R63" s="170">
        <v>4E-05</v>
      </c>
      <c r="S63" s="171">
        <f>ROUND(F63*(P63),3)</f>
        <v>0.021</v>
      </c>
      <c r="T63" s="164"/>
      <c r="U63" s="164"/>
      <c r="V63" s="172"/>
      <c r="Z63">
        <v>0</v>
      </c>
    </row>
    <row r="64" spans="1:26" ht="34.5" customHeight="1">
      <c r="A64" s="165">
        <v>20</v>
      </c>
      <c r="B64" s="160" t="s">
        <v>163</v>
      </c>
      <c r="C64" s="166" t="s">
        <v>229</v>
      </c>
      <c r="D64" s="160" t="s">
        <v>230</v>
      </c>
      <c r="E64" s="160" t="s">
        <v>142</v>
      </c>
      <c r="F64" s="161">
        <v>533</v>
      </c>
      <c r="G64" s="169"/>
      <c r="H64" s="169"/>
      <c r="I64" s="162">
        <f>ROUND(F64*(G64+H64),2)</f>
        <v>0</v>
      </c>
      <c r="J64" s="160">
        <f>ROUND(F64*(N64),2)</f>
        <v>0</v>
      </c>
      <c r="K64" s="163">
        <f>ROUND(F64*(O64),2)</f>
        <v>0</v>
      </c>
      <c r="L64" s="163">
        <f>ROUND(F64*(G64),2)</f>
        <v>0</v>
      </c>
      <c r="M64" s="163">
        <f>ROUND(F64*(H64),2)</f>
        <v>0</v>
      </c>
      <c r="N64" s="163">
        <v>0</v>
      </c>
      <c r="O64" s="163"/>
      <c r="P64" s="170"/>
      <c r="Q64" s="170"/>
      <c r="R64" s="170"/>
      <c r="S64" s="171">
        <f>ROUND(F64*(P64),3)</f>
        <v>0</v>
      </c>
      <c r="T64" s="164"/>
      <c r="U64" s="164"/>
      <c r="V64" s="172"/>
      <c r="Z64">
        <v>0</v>
      </c>
    </row>
    <row r="65" spans="1:26" ht="24.75" customHeight="1">
      <c r="A65" s="165">
        <v>21</v>
      </c>
      <c r="B65" s="160" t="s">
        <v>163</v>
      </c>
      <c r="C65" s="166" t="s">
        <v>231</v>
      </c>
      <c r="D65" s="160" t="s">
        <v>232</v>
      </c>
      <c r="E65" s="160" t="s">
        <v>142</v>
      </c>
      <c r="F65" s="161">
        <v>111</v>
      </c>
      <c r="G65" s="169"/>
      <c r="H65" s="169"/>
      <c r="I65" s="162">
        <f>ROUND(F65*(G65+H65),2)</f>
        <v>0</v>
      </c>
      <c r="J65" s="160">
        <f>ROUND(F65*(N65),2)</f>
        <v>0</v>
      </c>
      <c r="K65" s="163">
        <f>ROUND(F65*(O65),2)</f>
        <v>0</v>
      </c>
      <c r="L65" s="163">
        <f>ROUND(F65*(G65),2)</f>
        <v>0</v>
      </c>
      <c r="M65" s="163">
        <f>ROUND(F65*(H65),2)</f>
        <v>0</v>
      </c>
      <c r="N65" s="163">
        <v>0</v>
      </c>
      <c r="O65" s="163"/>
      <c r="P65" s="172">
        <v>0.09796</v>
      </c>
      <c r="Q65" s="170"/>
      <c r="R65" s="170">
        <v>0.09796</v>
      </c>
      <c r="S65" s="171">
        <f>ROUND(F65*(P65),3)</f>
        <v>10.874</v>
      </c>
      <c r="T65" s="164"/>
      <c r="U65" s="164"/>
      <c r="V65" s="172"/>
      <c r="Z65">
        <v>0</v>
      </c>
    </row>
    <row r="66" spans="1:22" ht="15">
      <c r="A66" s="157"/>
      <c r="B66" s="157"/>
      <c r="C66" s="167"/>
      <c r="D66" s="173" t="s">
        <v>323</v>
      </c>
      <c r="E66" s="157"/>
      <c r="F66" s="158">
        <v>111</v>
      </c>
      <c r="G66" s="159"/>
      <c r="H66" s="159"/>
      <c r="I66" s="159"/>
      <c r="J66" s="157"/>
      <c r="K66" s="1"/>
      <c r="L66" s="1"/>
      <c r="M66" s="1"/>
      <c r="N66" s="1"/>
      <c r="O66" s="1"/>
      <c r="P66" s="1"/>
      <c r="Q66" s="1" t="s">
        <v>95</v>
      </c>
      <c r="R66" s="1"/>
      <c r="S66" s="1"/>
      <c r="V66" s="1"/>
    </row>
    <row r="67" spans="1:26" ht="24.75" customHeight="1">
      <c r="A67" s="165">
        <v>22</v>
      </c>
      <c r="B67" s="160" t="s">
        <v>163</v>
      </c>
      <c r="C67" s="166" t="s">
        <v>234</v>
      </c>
      <c r="D67" s="160" t="s">
        <v>235</v>
      </c>
      <c r="E67" s="160" t="s">
        <v>92</v>
      </c>
      <c r="F67" s="161">
        <v>3.3300000000000005</v>
      </c>
      <c r="G67" s="169"/>
      <c r="H67" s="169"/>
      <c r="I67" s="162">
        <f>ROUND(F67*(G67+H67),2)</f>
        <v>0</v>
      </c>
      <c r="J67" s="160">
        <f>ROUND(F67*(N67),2)</f>
        <v>0</v>
      </c>
      <c r="K67" s="163">
        <f>ROUND(F67*(O67),2)</f>
        <v>0</v>
      </c>
      <c r="L67" s="163">
        <f>ROUND(F67*(G67),2)</f>
        <v>0</v>
      </c>
      <c r="M67" s="163">
        <f>ROUND(F67*(H67),2)</f>
        <v>0</v>
      </c>
      <c r="N67" s="163">
        <v>0</v>
      </c>
      <c r="O67" s="163"/>
      <c r="P67" s="172">
        <v>2.20109</v>
      </c>
      <c r="Q67" s="170"/>
      <c r="R67" s="170">
        <v>2.20109</v>
      </c>
      <c r="S67" s="171">
        <f>ROUND(F67*(P67),3)</f>
        <v>7.33</v>
      </c>
      <c r="T67" s="164"/>
      <c r="U67" s="164"/>
      <c r="V67" s="172"/>
      <c r="Z67">
        <v>0</v>
      </c>
    </row>
    <row r="68" spans="1:22" ht="12" customHeight="1">
      <c r="A68" s="157"/>
      <c r="B68" s="157"/>
      <c r="C68" s="167"/>
      <c r="D68" s="167" t="s">
        <v>242</v>
      </c>
      <c r="E68" s="157"/>
      <c r="F68" s="158"/>
      <c r="G68" s="159"/>
      <c r="H68" s="159"/>
      <c r="I68" s="159"/>
      <c r="J68" s="157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2" ht="15">
      <c r="A69" s="157"/>
      <c r="B69" s="157"/>
      <c r="C69" s="157"/>
      <c r="D69" s="168" t="s">
        <v>324</v>
      </c>
      <c r="E69" s="157"/>
      <c r="F69" s="158">
        <v>3.3300000000000005</v>
      </c>
      <c r="G69" s="159"/>
      <c r="H69" s="159"/>
      <c r="I69" s="159"/>
      <c r="J69" s="157"/>
      <c r="K69" s="1"/>
      <c r="L69" s="1"/>
      <c r="M69" s="1"/>
      <c r="N69" s="1"/>
      <c r="O69" s="1"/>
      <c r="P69" s="1"/>
      <c r="Q69" s="1" t="s">
        <v>95</v>
      </c>
      <c r="R69" s="1"/>
      <c r="S69" s="1"/>
      <c r="V69" s="1"/>
    </row>
    <row r="70" spans="1:26" ht="24.75" customHeight="1">
      <c r="A70" s="165">
        <v>23</v>
      </c>
      <c r="B70" s="160" t="s">
        <v>113</v>
      </c>
      <c r="C70" s="166" t="s">
        <v>244</v>
      </c>
      <c r="D70" s="160" t="s">
        <v>245</v>
      </c>
      <c r="E70" s="160" t="s">
        <v>246</v>
      </c>
      <c r="F70" s="161">
        <v>1053.5790000000002</v>
      </c>
      <c r="G70" s="169"/>
      <c r="H70" s="169"/>
      <c r="I70" s="162">
        <f>ROUND(F70*(G70+H70),2)</f>
        <v>0</v>
      </c>
      <c r="J70" s="160">
        <f>ROUND(F70*(N70),2)</f>
        <v>0</v>
      </c>
      <c r="K70" s="163">
        <f>ROUND(F70*(O70),2)</f>
        <v>0</v>
      </c>
      <c r="L70" s="163">
        <f>ROUND(F70*(G70),2)</f>
        <v>0</v>
      </c>
      <c r="M70" s="163">
        <f>ROUND(F70*(H70),2)</f>
        <v>0</v>
      </c>
      <c r="N70" s="163">
        <v>0</v>
      </c>
      <c r="O70" s="163"/>
      <c r="P70" s="170"/>
      <c r="Q70" s="170"/>
      <c r="R70" s="170"/>
      <c r="S70" s="171">
        <f>ROUND(F70*(P70),3)</f>
        <v>0</v>
      </c>
      <c r="T70" s="164"/>
      <c r="U70" s="164"/>
      <c r="V70" s="172"/>
      <c r="Z70">
        <v>0</v>
      </c>
    </row>
    <row r="71" spans="1:26" ht="24.75" customHeight="1">
      <c r="A71" s="165">
        <v>24</v>
      </c>
      <c r="B71" s="160" t="s">
        <v>113</v>
      </c>
      <c r="C71" s="166" t="s">
        <v>247</v>
      </c>
      <c r="D71" s="160" t="s">
        <v>248</v>
      </c>
      <c r="E71" s="160" t="s">
        <v>246</v>
      </c>
      <c r="F71" s="161">
        <v>1053.5790000000002</v>
      </c>
      <c r="G71" s="169"/>
      <c r="H71" s="169"/>
      <c r="I71" s="162">
        <f>ROUND(F71*(G71+H71),2)</f>
        <v>0</v>
      </c>
      <c r="J71" s="160">
        <f>ROUND(F71*(N71),2)</f>
        <v>0</v>
      </c>
      <c r="K71" s="163">
        <f>ROUND(F71*(O71),2)</f>
        <v>0</v>
      </c>
      <c r="L71" s="163">
        <f>ROUND(F71*(G71),2)</f>
        <v>0</v>
      </c>
      <c r="M71" s="163">
        <f>ROUND(F71*(H71),2)</f>
        <v>0</v>
      </c>
      <c r="N71" s="163">
        <v>0</v>
      </c>
      <c r="O71" s="163"/>
      <c r="P71" s="170"/>
      <c r="Q71" s="170"/>
      <c r="R71" s="170"/>
      <c r="S71" s="171">
        <f>ROUND(F71*(P71),3)</f>
        <v>0</v>
      </c>
      <c r="T71" s="164"/>
      <c r="U71" s="164"/>
      <c r="V71" s="172"/>
      <c r="Z71">
        <v>0</v>
      </c>
    </row>
    <row r="72" spans="1:22" ht="15">
      <c r="A72" s="157"/>
      <c r="B72" s="157"/>
      <c r="C72" s="167"/>
      <c r="D72" s="173" t="s">
        <v>357</v>
      </c>
      <c r="E72" s="157"/>
      <c r="F72" s="158">
        <v>1053.579</v>
      </c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 t="s">
        <v>95</v>
      </c>
      <c r="R72" s="1"/>
      <c r="S72" s="1"/>
      <c r="V72" s="1"/>
    </row>
    <row r="73" spans="1:26" ht="24.75" customHeight="1">
      <c r="A73" s="165">
        <v>25</v>
      </c>
      <c r="B73" s="160" t="s">
        <v>113</v>
      </c>
      <c r="C73" s="166" t="s">
        <v>250</v>
      </c>
      <c r="D73" s="160" t="s">
        <v>251</v>
      </c>
      <c r="E73" s="160" t="s">
        <v>246</v>
      </c>
      <c r="F73" s="161">
        <v>1053.5790000000002</v>
      </c>
      <c r="G73" s="169"/>
      <c r="H73" s="169"/>
      <c r="I73" s="162">
        <f>ROUND(F73*(G73+H73),2)</f>
        <v>0</v>
      </c>
      <c r="J73" s="160">
        <f>ROUND(F73*(N73),2)</f>
        <v>0</v>
      </c>
      <c r="K73" s="163">
        <f>ROUND(F73*(O73),2)</f>
        <v>0</v>
      </c>
      <c r="L73" s="163">
        <f>ROUND(F73*(G73),2)</f>
        <v>0</v>
      </c>
      <c r="M73" s="163">
        <f>ROUND(F73*(H73),2)</f>
        <v>0</v>
      </c>
      <c r="N73" s="163">
        <v>0</v>
      </c>
      <c r="O73" s="163"/>
      <c r="P73" s="170"/>
      <c r="Q73" s="170"/>
      <c r="R73" s="170"/>
      <c r="S73" s="171">
        <f>ROUND(F73*(P73),3)</f>
        <v>0</v>
      </c>
      <c r="T73" s="164"/>
      <c r="U73" s="164"/>
      <c r="V73" s="172"/>
      <c r="Z73">
        <v>0</v>
      </c>
    </row>
    <row r="74" spans="1:26" ht="24.75" customHeight="1">
      <c r="A74" s="165">
        <v>26</v>
      </c>
      <c r="B74" s="160" t="s">
        <v>261</v>
      </c>
      <c r="C74" s="166" t="s">
        <v>262</v>
      </c>
      <c r="D74" s="160" t="s">
        <v>263</v>
      </c>
      <c r="E74" s="160" t="s">
        <v>264</v>
      </c>
      <c r="F74" s="161">
        <v>60</v>
      </c>
      <c r="G74" s="169"/>
      <c r="H74" s="169"/>
      <c r="I74" s="162">
        <f>ROUND(F74*(G74+H74),2)</f>
        <v>0</v>
      </c>
      <c r="J74" s="160">
        <f>ROUND(F74*(N74),2)</f>
        <v>0</v>
      </c>
      <c r="K74" s="163">
        <f>ROUND(F74*(O74),2)</f>
        <v>0</v>
      </c>
      <c r="L74" s="163">
        <f>ROUND(F74*(G74),2)</f>
        <v>0</v>
      </c>
      <c r="M74" s="163">
        <f>ROUND(F74*(H74),2)</f>
        <v>0</v>
      </c>
      <c r="N74" s="163">
        <v>0</v>
      </c>
      <c r="O74" s="163"/>
      <c r="P74" s="170"/>
      <c r="Q74" s="170"/>
      <c r="R74" s="170"/>
      <c r="S74" s="171">
        <f>ROUND(F74*(P74),3)</f>
        <v>0</v>
      </c>
      <c r="T74" s="164"/>
      <c r="U74" s="164"/>
      <c r="V74" s="172"/>
      <c r="Z74">
        <v>0</v>
      </c>
    </row>
    <row r="75" spans="1:22" ht="12" customHeight="1">
      <c r="A75" s="157"/>
      <c r="B75" s="157"/>
      <c r="C75" s="167"/>
      <c r="D75" s="167" t="s">
        <v>265</v>
      </c>
      <c r="E75" s="157"/>
      <c r="F75" s="158"/>
      <c r="G75" s="159"/>
      <c r="H75" s="159"/>
      <c r="I75" s="159"/>
      <c r="J75" s="157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2" ht="15">
      <c r="A76" s="157"/>
      <c r="B76" s="157"/>
      <c r="C76" s="157"/>
      <c r="D76" s="168" t="s">
        <v>357</v>
      </c>
      <c r="E76" s="157"/>
      <c r="F76" s="158">
        <v>1053.579</v>
      </c>
      <c r="G76" s="159"/>
      <c r="H76" s="159"/>
      <c r="I76" s="159"/>
      <c r="J76" s="157"/>
      <c r="K76" s="1"/>
      <c r="L76" s="1"/>
      <c r="M76" s="1"/>
      <c r="N76" s="1"/>
      <c r="O76" s="1"/>
      <c r="P76" s="1"/>
      <c r="Q76" s="1" t="s">
        <v>95</v>
      </c>
      <c r="R76" s="1"/>
      <c r="S76" s="1"/>
      <c r="V76" s="1"/>
    </row>
    <row r="77" spans="1:22" ht="12" customHeight="1">
      <c r="A77" s="157"/>
      <c r="B77" s="157"/>
      <c r="C77" s="167"/>
      <c r="D77" s="167" t="s">
        <v>266</v>
      </c>
      <c r="E77" s="157"/>
      <c r="F77" s="158"/>
      <c r="G77" s="159"/>
      <c r="H77" s="159"/>
      <c r="I77" s="159"/>
      <c r="J77" s="157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2" ht="15">
      <c r="A78" s="157"/>
      <c r="B78" s="157"/>
      <c r="C78" s="157"/>
      <c r="D78" s="186" t="s">
        <v>358</v>
      </c>
      <c r="E78" s="157"/>
      <c r="F78" s="158">
        <v>-993.579</v>
      </c>
      <c r="G78" s="159"/>
      <c r="H78" s="159"/>
      <c r="I78" s="159"/>
      <c r="J78" s="157"/>
      <c r="K78" s="1"/>
      <c r="L78" s="1"/>
      <c r="M78" s="1"/>
      <c r="N78" s="1"/>
      <c r="O78" s="1"/>
      <c r="P78" s="1"/>
      <c r="Q78" s="1" t="s">
        <v>95</v>
      </c>
      <c r="R78" s="1"/>
      <c r="S78" s="1"/>
      <c r="V78" s="1"/>
    </row>
    <row r="79" spans="1:26" ht="24.75" customHeight="1">
      <c r="A79" s="165">
        <v>27</v>
      </c>
      <c r="B79" s="160" t="s">
        <v>261</v>
      </c>
      <c r="C79" s="166" t="s">
        <v>268</v>
      </c>
      <c r="D79" s="160" t="s">
        <v>269</v>
      </c>
      <c r="E79" s="160" t="s">
        <v>264</v>
      </c>
      <c r="F79" s="161">
        <v>993.5790000000001</v>
      </c>
      <c r="G79" s="169"/>
      <c r="H79" s="169"/>
      <c r="I79" s="162">
        <f>ROUND(F79*(G79+H79),2)</f>
        <v>0</v>
      </c>
      <c r="J79" s="160">
        <f>ROUND(F79*(N79),2)</f>
        <v>0</v>
      </c>
      <c r="K79" s="163">
        <f>ROUND(F79*(O79),2)</f>
        <v>0</v>
      </c>
      <c r="L79" s="163">
        <f>ROUND(F79*(G79),2)</f>
        <v>0</v>
      </c>
      <c r="M79" s="163">
        <f>ROUND(F79*(H79),2)</f>
        <v>0</v>
      </c>
      <c r="N79" s="163">
        <v>0</v>
      </c>
      <c r="O79" s="163"/>
      <c r="P79" s="170"/>
      <c r="Q79" s="170"/>
      <c r="R79" s="170"/>
      <c r="S79" s="171">
        <f>ROUND(F79*(P79),3)</f>
        <v>0</v>
      </c>
      <c r="T79" s="164"/>
      <c r="U79" s="164"/>
      <c r="V79" s="172"/>
      <c r="Z79">
        <v>0</v>
      </c>
    </row>
    <row r="80" spans="1:22" ht="15">
      <c r="A80" s="157"/>
      <c r="B80" s="157"/>
      <c r="C80" s="167"/>
      <c r="D80" s="173" t="s">
        <v>359</v>
      </c>
      <c r="E80" s="157"/>
      <c r="F80" s="158">
        <v>993.5790000000001</v>
      </c>
      <c r="G80" s="159"/>
      <c r="H80" s="159"/>
      <c r="I80" s="159"/>
      <c r="J80" s="157"/>
      <c r="K80" s="1"/>
      <c r="L80" s="1"/>
      <c r="M80" s="1"/>
      <c r="N80" s="1"/>
      <c r="O80" s="1"/>
      <c r="P80" s="1"/>
      <c r="Q80" s="1" t="s">
        <v>95</v>
      </c>
      <c r="R80" s="1"/>
      <c r="S80" s="1"/>
      <c r="V80" s="1"/>
    </row>
    <row r="81" spans="1:26" ht="24.75" customHeight="1">
      <c r="A81" s="179">
        <v>28</v>
      </c>
      <c r="B81" s="174" t="s">
        <v>207</v>
      </c>
      <c r="C81" s="180" t="s">
        <v>281</v>
      </c>
      <c r="D81" s="174" t="s">
        <v>282</v>
      </c>
      <c r="E81" s="174" t="s">
        <v>273</v>
      </c>
      <c r="F81" s="175">
        <v>113.22</v>
      </c>
      <c r="G81" s="181"/>
      <c r="H81" s="181"/>
      <c r="I81" s="176">
        <f>ROUND(F81*(G81+H81),2)</f>
        <v>0</v>
      </c>
      <c r="J81" s="174">
        <f>ROUND(F81*(N81),2)</f>
        <v>0</v>
      </c>
      <c r="K81" s="177">
        <f>ROUND(F81*(O81),2)</f>
        <v>0</v>
      </c>
      <c r="L81" s="177">
        <f>ROUND(F81*(G81),2)</f>
        <v>0</v>
      </c>
      <c r="M81" s="177">
        <f>ROUND(F81*(H81),2)</f>
        <v>0</v>
      </c>
      <c r="N81" s="177">
        <v>0</v>
      </c>
      <c r="O81" s="177"/>
      <c r="P81" s="184">
        <v>0.023</v>
      </c>
      <c r="Q81" s="182"/>
      <c r="R81" s="182">
        <v>0.023</v>
      </c>
      <c r="S81" s="183">
        <f>ROUND(F81*(P81),3)</f>
        <v>2.604</v>
      </c>
      <c r="T81" s="178"/>
      <c r="U81" s="178"/>
      <c r="V81" s="184"/>
      <c r="Z81">
        <v>0</v>
      </c>
    </row>
    <row r="82" spans="1:22" ht="15">
      <c r="A82" s="157"/>
      <c r="B82" s="157"/>
      <c r="C82" s="167"/>
      <c r="D82" s="173" t="s">
        <v>360</v>
      </c>
      <c r="E82" s="157"/>
      <c r="F82" s="158">
        <v>113.22</v>
      </c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 t="s">
        <v>258</v>
      </c>
      <c r="R82" s="1"/>
      <c r="S82" s="1"/>
      <c r="V82" s="1"/>
    </row>
    <row r="83" spans="1:26" ht="15">
      <c r="A83" s="141"/>
      <c r="B83" s="141"/>
      <c r="C83" s="155">
        <v>9</v>
      </c>
      <c r="D83" s="155" t="s">
        <v>75</v>
      </c>
      <c r="E83" s="141"/>
      <c r="F83" s="154"/>
      <c r="G83" s="143">
        <f>ROUND((SUM(L61:L82))/1,2)</f>
        <v>0</v>
      </c>
      <c r="H83" s="143">
        <f>ROUND((SUM(M61:M82))/1,2)</f>
        <v>0</v>
      </c>
      <c r="I83" s="143">
        <f>ROUND((SUM(I61:I82))/1,2)</f>
        <v>0</v>
      </c>
      <c r="J83" s="141"/>
      <c r="K83" s="141"/>
      <c r="L83" s="141">
        <f>ROUND((SUM(L61:L82))/1,2)</f>
        <v>0</v>
      </c>
      <c r="M83" s="141">
        <f>ROUND((SUM(M61:M82))/1,2)</f>
        <v>0</v>
      </c>
      <c r="N83" s="141"/>
      <c r="O83" s="141"/>
      <c r="P83" s="185"/>
      <c r="Q83" s="141"/>
      <c r="R83" s="141"/>
      <c r="S83" s="185">
        <f>ROUND((SUM(S61:S82))/1,2)</f>
        <v>20.88</v>
      </c>
      <c r="T83" s="139"/>
      <c r="U83" s="139"/>
      <c r="V83" s="2">
        <f>ROUND((SUM(V61:V82))/1,2)</f>
        <v>0</v>
      </c>
      <c r="W83" s="139"/>
      <c r="X83" s="139"/>
      <c r="Y83" s="139"/>
      <c r="Z83" s="139"/>
    </row>
    <row r="84" spans="1:22" ht="15">
      <c r="A84" s="1"/>
      <c r="B84" s="1"/>
      <c r="C84" s="1"/>
      <c r="D84" s="1"/>
      <c r="E84" s="1"/>
      <c r="F84" s="150"/>
      <c r="G84" s="136"/>
      <c r="H84" s="136"/>
      <c r="I84" s="136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ht="15">
      <c r="A85" s="141"/>
      <c r="B85" s="141"/>
      <c r="C85" s="155">
        <v>99</v>
      </c>
      <c r="D85" s="155" t="s">
        <v>76</v>
      </c>
      <c r="E85" s="141"/>
      <c r="F85" s="154"/>
      <c r="G85" s="142"/>
      <c r="H85" s="142"/>
      <c r="I85" s="142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39"/>
      <c r="U85" s="139"/>
      <c r="V85" s="141"/>
      <c r="W85" s="139"/>
      <c r="X85" s="139"/>
      <c r="Y85" s="139"/>
      <c r="Z85" s="139"/>
    </row>
    <row r="86" spans="1:26" ht="24.75" customHeight="1">
      <c r="A86" s="165">
        <v>29</v>
      </c>
      <c r="B86" s="160" t="s">
        <v>163</v>
      </c>
      <c r="C86" s="166" t="s">
        <v>284</v>
      </c>
      <c r="D86" s="160" t="s">
        <v>285</v>
      </c>
      <c r="E86" s="160" t="s">
        <v>246</v>
      </c>
      <c r="F86" s="161">
        <v>1262.2106447</v>
      </c>
      <c r="G86" s="169"/>
      <c r="H86" s="169"/>
      <c r="I86" s="162">
        <f>ROUND(F86*(G86+H86),2)</f>
        <v>0</v>
      </c>
      <c r="J86" s="160">
        <f>ROUND(F86*(N86),2)</f>
        <v>0</v>
      </c>
      <c r="K86" s="163">
        <f>ROUND(F86*(O86),2)</f>
        <v>0</v>
      </c>
      <c r="L86" s="163">
        <f>ROUND(F86*(G86),2)</f>
        <v>0</v>
      </c>
      <c r="M86" s="163">
        <f>ROUND(F86*(H86),2)</f>
        <v>0</v>
      </c>
      <c r="N86" s="163">
        <v>0</v>
      </c>
      <c r="O86" s="163"/>
      <c r="P86" s="170"/>
      <c r="Q86" s="170"/>
      <c r="R86" s="170"/>
      <c r="S86" s="171">
        <f>ROUND(F86*(P86),3)</f>
        <v>0</v>
      </c>
      <c r="T86" s="164"/>
      <c r="U86" s="164"/>
      <c r="V86" s="172"/>
      <c r="Z86">
        <v>0</v>
      </c>
    </row>
    <row r="87" spans="1:22" ht="15">
      <c r="A87" s="141"/>
      <c r="B87" s="141"/>
      <c r="C87" s="155">
        <v>99</v>
      </c>
      <c r="D87" s="155" t="s">
        <v>76</v>
      </c>
      <c r="E87" s="141"/>
      <c r="F87" s="154"/>
      <c r="G87" s="143">
        <f>ROUND((SUM(L85:L86))/1,2)</f>
        <v>0</v>
      </c>
      <c r="H87" s="143">
        <f>ROUND((SUM(M85:M86))/1,2)</f>
        <v>0</v>
      </c>
      <c r="I87" s="143">
        <f>ROUND((SUM(I85:I86))/1,2)</f>
        <v>0</v>
      </c>
      <c r="J87" s="141"/>
      <c r="K87" s="141"/>
      <c r="L87" s="141">
        <f>ROUND((SUM(L85:L86))/1,2)</f>
        <v>0</v>
      </c>
      <c r="M87" s="141">
        <f>ROUND((SUM(M85:M86))/1,2)</f>
        <v>0</v>
      </c>
      <c r="N87" s="141"/>
      <c r="O87" s="141"/>
      <c r="P87" s="185"/>
      <c r="Q87" s="1"/>
      <c r="R87" s="1"/>
      <c r="S87" s="185">
        <f>ROUND((SUM(S85:S86))/1,2)</f>
        <v>0</v>
      </c>
      <c r="T87" s="187"/>
      <c r="U87" s="187"/>
      <c r="V87" s="2">
        <f>ROUND((SUM(V85:V86))/1,2)</f>
        <v>0</v>
      </c>
    </row>
    <row r="88" spans="1:22" ht="15">
      <c r="A88" s="1"/>
      <c r="B88" s="1"/>
      <c r="C88" s="1"/>
      <c r="D88" s="1"/>
      <c r="E88" s="1"/>
      <c r="F88" s="150"/>
      <c r="G88" s="136"/>
      <c r="H88" s="136"/>
      <c r="I88" s="136"/>
      <c r="J88" s="1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2" ht="15">
      <c r="A89" s="141"/>
      <c r="B89" s="141"/>
      <c r="C89" s="141"/>
      <c r="D89" s="2" t="s">
        <v>70</v>
      </c>
      <c r="E89" s="141"/>
      <c r="F89" s="154"/>
      <c r="G89" s="143">
        <f>ROUND((SUM(L9:L88))/2,2)</f>
        <v>0</v>
      </c>
      <c r="H89" s="143">
        <f>ROUND((SUM(M9:M88))/2,2)</f>
        <v>0</v>
      </c>
      <c r="I89" s="143">
        <f>ROUND((SUM(I9:I88))/2,2)</f>
        <v>0</v>
      </c>
      <c r="J89" s="141"/>
      <c r="K89" s="141"/>
      <c r="L89" s="141">
        <f>ROUND((SUM(L9:L88))/2,2)</f>
        <v>0</v>
      </c>
      <c r="M89" s="141">
        <f>ROUND((SUM(M9:M88))/2,2)</f>
        <v>0</v>
      </c>
      <c r="N89" s="141"/>
      <c r="O89" s="141"/>
      <c r="P89" s="185"/>
      <c r="Q89" s="1"/>
      <c r="R89" s="1"/>
      <c r="S89" s="185">
        <f>ROUND((SUM(S9:S88))/2,2)</f>
        <v>1262.22</v>
      </c>
      <c r="V89" s="2">
        <f>ROUND((SUM(V9:V88))/2,2)</f>
        <v>1053.58</v>
      </c>
    </row>
    <row r="90" spans="1:26" ht="15">
      <c r="A90" s="188"/>
      <c r="B90" s="188"/>
      <c r="C90" s="188"/>
      <c r="D90" s="188" t="s">
        <v>77</v>
      </c>
      <c r="E90" s="188"/>
      <c r="F90" s="189"/>
      <c r="G90" s="190">
        <f>ROUND((SUM(L9:L89))/3,2)</f>
        <v>0</v>
      </c>
      <c r="H90" s="190">
        <f>ROUND((SUM(M9:M89))/3,2)</f>
        <v>0</v>
      </c>
      <c r="I90" s="190">
        <f>ROUND((SUM(I9:I89))/3,2)</f>
        <v>0</v>
      </c>
      <c r="J90" s="188"/>
      <c r="K90" s="188">
        <f>ROUND((SUM(K9:K89))/3,2)</f>
        <v>0</v>
      </c>
      <c r="L90" s="188">
        <f>ROUND((SUM(L9:L89))/3,2)</f>
        <v>0</v>
      </c>
      <c r="M90" s="188">
        <f>ROUND((SUM(M9:M89))/3,2)</f>
        <v>0</v>
      </c>
      <c r="N90" s="188"/>
      <c r="O90" s="188"/>
      <c r="P90" s="189"/>
      <c r="Q90" s="188"/>
      <c r="R90" s="188"/>
      <c r="S90" s="189">
        <v>0</v>
      </c>
      <c r="T90" s="191"/>
      <c r="U90" s="191"/>
      <c r="V90" s="188">
        <v>0</v>
      </c>
      <c r="Z90">
        <f>(SUM(Z9:Z89))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04 - Prístav, Ústie nad priehradou  SO04a – Prístav</oddHeader>
    <oddFooter xml:space="preserve">&amp;L&amp;7Spracované systémom Systematic® Kalkulus, tel.: 051 77 10 585&amp;RStrana &amp;P z &amp;N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361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36" sqref="E36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361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0.27</v>
      </c>
      <c r="F11" s="216">
        <v>2136.94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72</v>
      </c>
      <c r="B12" s="215">
        <v>0</v>
      </c>
      <c r="C12" s="215">
        <v>0</v>
      </c>
      <c r="D12" s="215">
        <v>0</v>
      </c>
      <c r="E12" s="216">
        <v>342.77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73</v>
      </c>
      <c r="B13" s="215">
        <v>0</v>
      </c>
      <c r="C13" s="215">
        <v>0</v>
      </c>
      <c r="D13" s="215">
        <v>0</v>
      </c>
      <c r="E13" s="216">
        <v>4296.4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74</v>
      </c>
      <c r="B14" s="215">
        <v>0</v>
      </c>
      <c r="C14" s="215">
        <v>0</v>
      </c>
      <c r="D14" s="215">
        <v>0</v>
      </c>
      <c r="E14" s="216">
        <v>20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75</v>
      </c>
      <c r="B15" s="215">
        <v>0</v>
      </c>
      <c r="C15" s="215">
        <v>0</v>
      </c>
      <c r="D15" s="215">
        <v>0</v>
      </c>
      <c r="E15" s="216">
        <v>412.45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7" t="s">
        <v>76</v>
      </c>
      <c r="B16" s="215">
        <v>0</v>
      </c>
      <c r="C16" s="215">
        <v>0</v>
      </c>
      <c r="D16" s="215">
        <v>0</v>
      </c>
      <c r="E16" s="216">
        <v>0</v>
      </c>
      <c r="F16" s="216">
        <v>0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15">
      <c r="A17" s="213" t="s">
        <v>70</v>
      </c>
      <c r="B17" s="214">
        <v>0</v>
      </c>
      <c r="C17" s="214">
        <v>0</v>
      </c>
      <c r="D17" s="214">
        <v>0</v>
      </c>
      <c r="E17" s="218">
        <v>5071.89</v>
      </c>
      <c r="F17" s="218">
        <v>2136.94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6" ht="15">
      <c r="A18" s="219"/>
      <c r="B18" s="220"/>
      <c r="C18" s="220"/>
      <c r="D18" s="220"/>
      <c r="E18" s="221"/>
      <c r="F18" s="221"/>
    </row>
    <row r="19" spans="1:26" ht="15">
      <c r="A19" s="213" t="s">
        <v>77</v>
      </c>
      <c r="B19" s="214">
        <v>0</v>
      </c>
      <c r="C19" s="214">
        <v>0</v>
      </c>
      <c r="D19" s="214">
        <v>0</v>
      </c>
      <c r="E19" s="218">
        <v>0</v>
      </c>
      <c r="F19" s="218">
        <v>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6" ht="15">
      <c r="A20" s="219"/>
      <c r="B20" s="220"/>
      <c r="C20" s="220"/>
      <c r="D20" s="220"/>
      <c r="E20" s="221"/>
      <c r="F20" s="221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54"/>
  <sheetViews>
    <sheetView zoomScalePageLayoutView="0" workbookViewId="0" topLeftCell="A1">
      <pane ySplit="8" topLeftCell="A135" activePane="bottomLeft" state="frozen"/>
      <selection pane="topLeft" activeCell="A1" sqref="A1"/>
      <selection pane="bottomLeft" activeCell="V160" sqref="V160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361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90</v>
      </c>
      <c r="D11" s="160" t="s">
        <v>91</v>
      </c>
      <c r="E11" s="160" t="s">
        <v>92</v>
      </c>
      <c r="F11" s="161">
        <v>267.5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362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363</v>
      </c>
      <c r="E13" s="157"/>
      <c r="F13" s="158">
        <v>267.5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 t="s">
        <v>95</v>
      </c>
      <c r="R13" s="1"/>
      <c r="S13" s="1"/>
      <c r="V13" s="1"/>
    </row>
    <row r="14" spans="1:26" ht="24.75" customHeight="1">
      <c r="A14" s="165">
        <v>2</v>
      </c>
      <c r="B14" s="160" t="s">
        <v>89</v>
      </c>
      <c r="C14" s="166" t="s">
        <v>96</v>
      </c>
      <c r="D14" s="160" t="s">
        <v>97</v>
      </c>
      <c r="E14" s="160" t="s">
        <v>92</v>
      </c>
      <c r="F14" s="161">
        <v>267.5</v>
      </c>
      <c r="G14" s="169"/>
      <c r="H14" s="169"/>
      <c r="I14" s="162">
        <f>ROUND(F14*(G14+H14),2)</f>
        <v>0</v>
      </c>
      <c r="J14" s="160">
        <f>ROUND(F14*(N14),2)</f>
        <v>0</v>
      </c>
      <c r="K14" s="163">
        <f>ROUND(F14*(O14),2)</f>
        <v>0</v>
      </c>
      <c r="L14" s="163">
        <f>ROUND(F14*(G14),2)</f>
        <v>0</v>
      </c>
      <c r="M14" s="163">
        <f>ROUND(F14*(H14),2)</f>
        <v>0</v>
      </c>
      <c r="N14" s="163">
        <v>0</v>
      </c>
      <c r="O14" s="163"/>
      <c r="P14" s="170"/>
      <c r="Q14" s="170"/>
      <c r="R14" s="170"/>
      <c r="S14" s="171">
        <f>ROUND(F14*(P14),3)</f>
        <v>0</v>
      </c>
      <c r="T14" s="164"/>
      <c r="U14" s="164"/>
      <c r="V14" s="172"/>
      <c r="Z14">
        <v>0</v>
      </c>
    </row>
    <row r="15" spans="1:26" ht="24.75" customHeight="1">
      <c r="A15" s="165">
        <v>3</v>
      </c>
      <c r="B15" s="160" t="s">
        <v>89</v>
      </c>
      <c r="C15" s="166" t="s">
        <v>98</v>
      </c>
      <c r="D15" s="160" t="s">
        <v>99</v>
      </c>
      <c r="E15" s="160" t="s">
        <v>100</v>
      </c>
      <c r="F15" s="161">
        <v>267.5</v>
      </c>
      <c r="G15" s="169"/>
      <c r="H15" s="169"/>
      <c r="I15" s="162">
        <f>ROUND(F15*(G15+H15),2)</f>
        <v>0</v>
      </c>
      <c r="J15" s="160">
        <f>ROUND(F15*(N15),2)</f>
        <v>0</v>
      </c>
      <c r="K15" s="163">
        <f>ROUND(F15*(O15),2)</f>
        <v>0</v>
      </c>
      <c r="L15" s="163">
        <f>ROUND(F15*(G15),2)</f>
        <v>0</v>
      </c>
      <c r="M15" s="163">
        <f>ROUND(F15*(H15),2)</f>
        <v>0</v>
      </c>
      <c r="N15" s="163">
        <v>0</v>
      </c>
      <c r="O15" s="163"/>
      <c r="P15" s="170"/>
      <c r="Q15" s="170"/>
      <c r="R15" s="170"/>
      <c r="S15" s="171">
        <f>ROUND(F15*(P15),3)</f>
        <v>0</v>
      </c>
      <c r="T15" s="164"/>
      <c r="U15" s="164"/>
      <c r="V15" s="172"/>
      <c r="Z15">
        <v>0</v>
      </c>
    </row>
    <row r="16" spans="1:26" ht="24.75" customHeight="1">
      <c r="A16" s="165">
        <v>4</v>
      </c>
      <c r="B16" s="160" t="s">
        <v>89</v>
      </c>
      <c r="C16" s="166" t="s">
        <v>364</v>
      </c>
      <c r="D16" s="160" t="s">
        <v>365</v>
      </c>
      <c r="E16" s="160" t="s">
        <v>100</v>
      </c>
      <c r="F16" s="161">
        <v>267.5</v>
      </c>
      <c r="G16" s="169"/>
      <c r="H16" s="169"/>
      <c r="I16" s="162">
        <f>ROUND(F16*(G16+H16),2)</f>
        <v>0</v>
      </c>
      <c r="J16" s="160">
        <f>ROUND(F16*(N16),2)</f>
        <v>0</v>
      </c>
      <c r="K16" s="163">
        <f>ROUND(F16*(O16),2)</f>
        <v>0</v>
      </c>
      <c r="L16" s="163">
        <f>ROUND(F16*(G16),2)</f>
        <v>0</v>
      </c>
      <c r="M16" s="163">
        <f>ROUND(F16*(H16),2)</f>
        <v>0</v>
      </c>
      <c r="N16" s="163">
        <v>0</v>
      </c>
      <c r="O16" s="163"/>
      <c r="P16" s="170"/>
      <c r="Q16" s="170"/>
      <c r="R16" s="170"/>
      <c r="S16" s="171">
        <f>ROUND(F16*(P16),3)</f>
        <v>0</v>
      </c>
      <c r="T16" s="164"/>
      <c r="U16" s="164"/>
      <c r="V16" s="172"/>
      <c r="Z16">
        <v>0</v>
      </c>
    </row>
    <row r="17" spans="1:26" ht="24.75" customHeight="1">
      <c r="A17" s="165">
        <v>5</v>
      </c>
      <c r="B17" s="160" t="s">
        <v>89</v>
      </c>
      <c r="C17" s="166" t="s">
        <v>101</v>
      </c>
      <c r="D17" s="160" t="s">
        <v>102</v>
      </c>
      <c r="E17" s="160" t="s">
        <v>92</v>
      </c>
      <c r="F17" s="161">
        <v>267.5</v>
      </c>
      <c r="G17" s="169"/>
      <c r="H17" s="169"/>
      <c r="I17" s="162">
        <f>ROUND(F17*(G17+H17),2)</f>
        <v>0</v>
      </c>
      <c r="J17" s="160">
        <f>ROUND(F17*(N17),2)</f>
        <v>0</v>
      </c>
      <c r="K17" s="163">
        <f>ROUND(F17*(O17),2)</f>
        <v>0</v>
      </c>
      <c r="L17" s="163">
        <f>ROUND(F17*(G17),2)</f>
        <v>0</v>
      </c>
      <c r="M17" s="163">
        <f>ROUND(F17*(H17),2)</f>
        <v>0</v>
      </c>
      <c r="N17" s="163">
        <v>0</v>
      </c>
      <c r="O17" s="163"/>
      <c r="P17" s="170"/>
      <c r="Q17" s="170"/>
      <c r="R17" s="170"/>
      <c r="S17" s="171">
        <f>ROUND(F17*(P17),3)</f>
        <v>0</v>
      </c>
      <c r="T17" s="164"/>
      <c r="U17" s="164"/>
      <c r="V17" s="172"/>
      <c r="Z17">
        <v>0</v>
      </c>
    </row>
    <row r="18" spans="1:22" ht="12" customHeight="1">
      <c r="A18" s="157"/>
      <c r="B18" s="157"/>
      <c r="C18" s="167"/>
      <c r="D18" s="167" t="s">
        <v>103</v>
      </c>
      <c r="E18" s="157"/>
      <c r="F18" s="158"/>
      <c r="G18" s="159"/>
      <c r="H18" s="159"/>
      <c r="I18" s="159"/>
      <c r="J18" s="157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2" ht="15">
      <c r="A19" s="157"/>
      <c r="B19" s="157"/>
      <c r="C19" s="157"/>
      <c r="D19" s="168" t="s">
        <v>318</v>
      </c>
      <c r="E19" s="157"/>
      <c r="F19" s="158">
        <v>221.6</v>
      </c>
      <c r="G19" s="159"/>
      <c r="H19" s="159"/>
      <c r="I19" s="159"/>
      <c r="J19" s="157"/>
      <c r="K19" s="1"/>
      <c r="L19" s="1"/>
      <c r="M19" s="1"/>
      <c r="N19" s="1"/>
      <c r="O19" s="1"/>
      <c r="P19" s="1"/>
      <c r="Q19" s="1" t="s">
        <v>95</v>
      </c>
      <c r="R19" s="1"/>
      <c r="S19" s="1"/>
      <c r="V19" s="1"/>
    </row>
    <row r="20" spans="1:26" ht="24.75" customHeight="1">
      <c r="A20" s="165">
        <v>6</v>
      </c>
      <c r="B20" s="160" t="s">
        <v>89</v>
      </c>
      <c r="C20" s="166" t="s">
        <v>366</v>
      </c>
      <c r="D20" s="160" t="s">
        <v>367</v>
      </c>
      <c r="E20" s="160" t="s">
        <v>92</v>
      </c>
      <c r="F20" s="161">
        <v>267.5</v>
      </c>
      <c r="G20" s="169"/>
      <c r="H20" s="169"/>
      <c r="I20" s="162">
        <f>ROUND(F20*(G20+H20),2)</f>
        <v>0</v>
      </c>
      <c r="J20" s="160">
        <f>ROUND(F20*(N20),2)</f>
        <v>0</v>
      </c>
      <c r="K20" s="163">
        <f>ROUND(F20*(O20),2)</f>
        <v>0</v>
      </c>
      <c r="L20" s="163">
        <f>ROUND(F20*(G20),2)</f>
        <v>0</v>
      </c>
      <c r="M20" s="163">
        <f>ROUND(F20*(H20),2)</f>
        <v>0</v>
      </c>
      <c r="N20" s="163">
        <v>0</v>
      </c>
      <c r="O20" s="163"/>
      <c r="P20" s="170"/>
      <c r="Q20" s="170"/>
      <c r="R20" s="170"/>
      <c r="S20" s="171">
        <f>ROUND(F20*(P20),3)</f>
        <v>0</v>
      </c>
      <c r="T20" s="164"/>
      <c r="U20" s="164"/>
      <c r="V20" s="172"/>
      <c r="Z20">
        <v>0</v>
      </c>
    </row>
    <row r="21" spans="1:26" ht="24.75" customHeight="1">
      <c r="A21" s="165">
        <v>7</v>
      </c>
      <c r="B21" s="160" t="s">
        <v>89</v>
      </c>
      <c r="C21" s="166" t="s">
        <v>105</v>
      </c>
      <c r="D21" s="160" t="s">
        <v>106</v>
      </c>
      <c r="E21" s="160" t="s">
        <v>107</v>
      </c>
      <c r="F21" s="161">
        <v>48</v>
      </c>
      <c r="G21" s="169"/>
      <c r="H21" s="169"/>
      <c r="I21" s="162">
        <f>ROUND(F21*(G21+H21),2)</f>
        <v>0</v>
      </c>
      <c r="J21" s="160">
        <f>ROUND(F21*(N21),2)</f>
        <v>0</v>
      </c>
      <c r="K21" s="163">
        <f>ROUND(F21*(O21),2)</f>
        <v>0</v>
      </c>
      <c r="L21" s="163">
        <f>ROUND(F21*(G21),2)</f>
        <v>0</v>
      </c>
      <c r="M21" s="163">
        <f>ROUND(F21*(H21),2)</f>
        <v>0</v>
      </c>
      <c r="N21" s="163">
        <v>0</v>
      </c>
      <c r="O21" s="163"/>
      <c r="P21" s="170"/>
      <c r="Q21" s="170"/>
      <c r="R21" s="170"/>
      <c r="S21" s="171">
        <f>ROUND(F21*(P21),3)</f>
        <v>0</v>
      </c>
      <c r="T21" s="164"/>
      <c r="U21" s="164"/>
      <c r="V21" s="172"/>
      <c r="Z21">
        <v>0</v>
      </c>
    </row>
    <row r="22" spans="1:22" ht="12" customHeight="1">
      <c r="A22" s="157"/>
      <c r="B22" s="157"/>
      <c r="C22" s="167"/>
      <c r="D22" s="167" t="s">
        <v>108</v>
      </c>
      <c r="E22" s="157"/>
      <c r="F22" s="158"/>
      <c r="G22" s="159"/>
      <c r="H22" s="159"/>
      <c r="I22" s="159"/>
      <c r="J22" s="157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2" ht="15">
      <c r="A23" s="157"/>
      <c r="B23" s="157"/>
      <c r="C23" s="157"/>
      <c r="D23" s="168" t="s">
        <v>368</v>
      </c>
      <c r="E23" s="157"/>
      <c r="F23" s="158">
        <v>48</v>
      </c>
      <c r="G23" s="159"/>
      <c r="H23" s="159"/>
      <c r="I23" s="159"/>
      <c r="J23" s="157"/>
      <c r="K23" s="1"/>
      <c r="L23" s="1"/>
      <c r="M23" s="1"/>
      <c r="N23" s="1"/>
      <c r="O23" s="1"/>
      <c r="P23" s="1"/>
      <c r="Q23" s="1" t="s">
        <v>95</v>
      </c>
      <c r="R23" s="1"/>
      <c r="S23" s="1"/>
      <c r="V23" s="1"/>
    </row>
    <row r="24" spans="1:26" ht="24.75" customHeight="1">
      <c r="A24" s="165">
        <v>8</v>
      </c>
      <c r="B24" s="160" t="s">
        <v>89</v>
      </c>
      <c r="C24" s="166" t="s">
        <v>105</v>
      </c>
      <c r="D24" s="160" t="s">
        <v>289</v>
      </c>
      <c r="E24" s="160" t="s">
        <v>107</v>
      </c>
      <c r="F24" s="161">
        <v>597.5</v>
      </c>
      <c r="G24" s="169"/>
      <c r="H24" s="169"/>
      <c r="I24" s="162">
        <f>ROUND(F24*(G24+H24),2)</f>
        <v>0</v>
      </c>
      <c r="J24" s="160">
        <f>ROUND(F24*(N24),2)</f>
        <v>0</v>
      </c>
      <c r="K24" s="163">
        <f>ROUND(F24*(O24),2)</f>
        <v>0</v>
      </c>
      <c r="L24" s="163">
        <f>ROUND(F24*(G24),2)</f>
        <v>0</v>
      </c>
      <c r="M24" s="163">
        <f>ROUND(F24*(H24),2)</f>
        <v>0</v>
      </c>
      <c r="N24" s="163">
        <v>0</v>
      </c>
      <c r="O24" s="163"/>
      <c r="P24" s="170"/>
      <c r="Q24" s="170"/>
      <c r="R24" s="170"/>
      <c r="S24" s="171">
        <f>ROUND(F24*(P24),3)</f>
        <v>0</v>
      </c>
      <c r="T24" s="164"/>
      <c r="U24" s="164"/>
      <c r="V24" s="172"/>
      <c r="Z24">
        <v>0</v>
      </c>
    </row>
    <row r="25" spans="1:22" ht="15">
      <c r="A25" s="157"/>
      <c r="B25" s="157"/>
      <c r="C25" s="167"/>
      <c r="D25" s="173" t="s">
        <v>369</v>
      </c>
      <c r="E25" s="157"/>
      <c r="F25" s="158">
        <v>597.5</v>
      </c>
      <c r="G25" s="159"/>
      <c r="H25" s="159"/>
      <c r="I25" s="159"/>
      <c r="J25" s="157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ht="24.75" customHeight="1">
      <c r="A26" s="165">
        <v>9</v>
      </c>
      <c r="B26" s="160" t="s">
        <v>89</v>
      </c>
      <c r="C26" s="166" t="s">
        <v>111</v>
      </c>
      <c r="D26" s="160" t="s">
        <v>112</v>
      </c>
      <c r="E26" s="160" t="s">
        <v>107</v>
      </c>
      <c r="F26" s="161">
        <v>597.5</v>
      </c>
      <c r="G26" s="169"/>
      <c r="H26" s="169"/>
      <c r="I26" s="162">
        <f>ROUND(F26*(G26+H26),2)</f>
        <v>0</v>
      </c>
      <c r="J26" s="160">
        <f>ROUND(F26*(N26),2)</f>
        <v>0</v>
      </c>
      <c r="K26" s="163">
        <f>ROUND(F26*(O26),2)</f>
        <v>0</v>
      </c>
      <c r="L26" s="163">
        <f>ROUND(F26*(G26),2)</f>
        <v>0</v>
      </c>
      <c r="M26" s="163">
        <f>ROUND(F26*(H26),2)</f>
        <v>0</v>
      </c>
      <c r="N26" s="163">
        <v>0</v>
      </c>
      <c r="O26" s="163"/>
      <c r="P26" s="170"/>
      <c r="Q26" s="170"/>
      <c r="R26" s="170"/>
      <c r="S26" s="171">
        <f>ROUND(F26*(P26),3)</f>
        <v>0</v>
      </c>
      <c r="T26" s="164"/>
      <c r="U26" s="164"/>
      <c r="V26" s="172"/>
      <c r="Z26">
        <v>0</v>
      </c>
    </row>
    <row r="27" spans="1:26" ht="24.75" customHeight="1">
      <c r="A27" s="165">
        <v>10</v>
      </c>
      <c r="B27" s="160" t="s">
        <v>113</v>
      </c>
      <c r="C27" s="166" t="s">
        <v>133</v>
      </c>
      <c r="D27" s="160" t="s">
        <v>134</v>
      </c>
      <c r="E27" s="160" t="s">
        <v>107</v>
      </c>
      <c r="F27" s="161">
        <v>8425</v>
      </c>
      <c r="G27" s="169"/>
      <c r="H27" s="169"/>
      <c r="I27" s="162">
        <f>ROUND(F27*(G27+H27),2)</f>
        <v>0</v>
      </c>
      <c r="J27" s="160">
        <f>ROUND(F27*(N27),2)</f>
        <v>0</v>
      </c>
      <c r="K27" s="163">
        <f>ROUND(F27*(O27),2)</f>
        <v>0</v>
      </c>
      <c r="L27" s="163">
        <f>ROUND(F27*(G27),2)</f>
        <v>0</v>
      </c>
      <c r="M27" s="163">
        <f>ROUND(F27*(H27),2)</f>
        <v>0</v>
      </c>
      <c r="N27" s="163">
        <v>0</v>
      </c>
      <c r="O27" s="163"/>
      <c r="P27" s="172">
        <v>3E-05</v>
      </c>
      <c r="Q27" s="170"/>
      <c r="R27" s="170">
        <v>3E-05</v>
      </c>
      <c r="S27" s="171">
        <f>ROUND(F27*(P27),3)</f>
        <v>0.253</v>
      </c>
      <c r="T27" s="164"/>
      <c r="U27" s="164"/>
      <c r="V27" s="172">
        <f>ROUND(F27*(X27),3)</f>
        <v>1912.475</v>
      </c>
      <c r="X27">
        <v>0.227</v>
      </c>
      <c r="Z27">
        <v>0</v>
      </c>
    </row>
    <row r="28" spans="1:22" ht="12" customHeight="1">
      <c r="A28" s="157"/>
      <c r="B28" s="157"/>
      <c r="C28" s="167"/>
      <c r="D28" s="167" t="s">
        <v>370</v>
      </c>
      <c r="E28" s="157"/>
      <c r="F28" s="158"/>
      <c r="G28" s="159"/>
      <c r="H28" s="159"/>
      <c r="I28" s="159"/>
      <c r="J28" s="157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5">
      <c r="A29" s="157"/>
      <c r="B29" s="157"/>
      <c r="C29" s="157"/>
      <c r="D29" s="168" t="s">
        <v>371</v>
      </c>
      <c r="E29" s="157"/>
      <c r="F29" s="158">
        <v>6310</v>
      </c>
      <c r="G29" s="159"/>
      <c r="H29" s="159"/>
      <c r="I29" s="159"/>
      <c r="J29" s="157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2" customHeight="1">
      <c r="A30" s="157"/>
      <c r="B30" s="157"/>
      <c r="C30" s="167"/>
      <c r="D30" s="167" t="s">
        <v>372</v>
      </c>
      <c r="E30" s="157"/>
      <c r="F30" s="158"/>
      <c r="G30" s="159"/>
      <c r="H30" s="159"/>
      <c r="I30" s="159"/>
      <c r="J30" s="157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2" ht="15">
      <c r="A31" s="157"/>
      <c r="B31" s="157"/>
      <c r="C31" s="157"/>
      <c r="D31" s="168" t="s">
        <v>373</v>
      </c>
      <c r="E31" s="157"/>
      <c r="F31" s="158">
        <v>2115</v>
      </c>
      <c r="G31" s="159"/>
      <c r="H31" s="159"/>
      <c r="I31" s="159"/>
      <c r="J31" s="157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ht="24.75" customHeight="1">
      <c r="A32" s="165">
        <v>11</v>
      </c>
      <c r="B32" s="160" t="s">
        <v>113</v>
      </c>
      <c r="C32" s="166" t="s">
        <v>140</v>
      </c>
      <c r="D32" s="160" t="s">
        <v>141</v>
      </c>
      <c r="E32" s="160" t="s">
        <v>142</v>
      </c>
      <c r="F32" s="161">
        <v>1548</v>
      </c>
      <c r="G32" s="169"/>
      <c r="H32" s="169"/>
      <c r="I32" s="162">
        <f>ROUND(F32*(G32+H32),2)</f>
        <v>0</v>
      </c>
      <c r="J32" s="160">
        <f>ROUND(F32*(N32),2)</f>
        <v>0</v>
      </c>
      <c r="K32" s="163">
        <f>ROUND(F32*(O32),2)</f>
        <v>0</v>
      </c>
      <c r="L32" s="163">
        <f>ROUND(F32*(G32),2)</f>
        <v>0</v>
      </c>
      <c r="M32" s="163">
        <f>ROUND(F32*(H32),2)</f>
        <v>0</v>
      </c>
      <c r="N32" s="163">
        <v>0</v>
      </c>
      <c r="O32" s="163"/>
      <c r="P32" s="170"/>
      <c r="Q32" s="170"/>
      <c r="R32" s="170"/>
      <c r="S32" s="171">
        <f>ROUND(F32*(P32),3)</f>
        <v>0</v>
      </c>
      <c r="T32" s="164"/>
      <c r="U32" s="164"/>
      <c r="V32" s="172">
        <f>ROUND(F32*(X32),3)</f>
        <v>224.46</v>
      </c>
      <c r="X32">
        <v>0.145</v>
      </c>
      <c r="Z32">
        <v>0</v>
      </c>
    </row>
    <row r="33" spans="1:22" ht="12" customHeight="1">
      <c r="A33" s="157"/>
      <c r="B33" s="157"/>
      <c r="C33" s="167"/>
      <c r="D33" s="167" t="s">
        <v>143</v>
      </c>
      <c r="E33" s="157"/>
      <c r="F33" s="158"/>
      <c r="G33" s="159"/>
      <c r="H33" s="159"/>
      <c r="I33" s="159"/>
      <c r="J33" s="157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7"/>
      <c r="B34" s="157"/>
      <c r="C34" s="157"/>
      <c r="D34" s="168" t="s">
        <v>374</v>
      </c>
      <c r="E34" s="157"/>
      <c r="F34" s="158">
        <v>1548</v>
      </c>
      <c r="G34" s="159"/>
      <c r="H34" s="159"/>
      <c r="I34" s="159"/>
      <c r="J34" s="157"/>
      <c r="K34" s="1"/>
      <c r="L34" s="1"/>
      <c r="M34" s="1"/>
      <c r="N34" s="1"/>
      <c r="O34" s="1"/>
      <c r="P34" s="1"/>
      <c r="Q34" s="1" t="s">
        <v>95</v>
      </c>
      <c r="R34" s="1"/>
      <c r="S34" s="1"/>
      <c r="V34" s="1"/>
    </row>
    <row r="35" spans="1:26" ht="24.75" customHeight="1">
      <c r="A35" s="165">
        <v>12</v>
      </c>
      <c r="B35" s="160" t="s">
        <v>148</v>
      </c>
      <c r="C35" s="166" t="s">
        <v>149</v>
      </c>
      <c r="D35" s="160" t="s">
        <v>150</v>
      </c>
      <c r="E35" s="160" t="s">
        <v>107</v>
      </c>
      <c r="F35" s="161">
        <v>597.5</v>
      </c>
      <c r="G35" s="169"/>
      <c r="H35" s="169"/>
      <c r="I35" s="162">
        <f>ROUND(F35*(G35+H35),2)</f>
        <v>0</v>
      </c>
      <c r="J35" s="160">
        <f>ROUND(F35*(N35),2)</f>
        <v>0</v>
      </c>
      <c r="K35" s="163">
        <f>ROUND(F35*(O35),2)</f>
        <v>0</v>
      </c>
      <c r="L35" s="163">
        <f>ROUND(F35*(G35),2)</f>
        <v>0</v>
      </c>
      <c r="M35" s="163">
        <f>ROUND(F35*(H35),2)</f>
        <v>0</v>
      </c>
      <c r="N35" s="163">
        <v>0</v>
      </c>
      <c r="O35" s="163"/>
      <c r="P35" s="170"/>
      <c r="Q35" s="170"/>
      <c r="R35" s="170"/>
      <c r="S35" s="171">
        <f>ROUND(F35*(P35),3)</f>
        <v>0</v>
      </c>
      <c r="T35" s="164"/>
      <c r="U35" s="164"/>
      <c r="V35" s="172"/>
      <c r="Z35">
        <v>0</v>
      </c>
    </row>
    <row r="36" spans="1:26" ht="24.75" customHeight="1">
      <c r="A36" s="165">
        <v>13</v>
      </c>
      <c r="B36" s="160" t="s">
        <v>151</v>
      </c>
      <c r="C36" s="166" t="s">
        <v>152</v>
      </c>
      <c r="D36" s="160" t="s">
        <v>153</v>
      </c>
      <c r="E36" s="160" t="s">
        <v>107</v>
      </c>
      <c r="F36" s="161">
        <v>597.5</v>
      </c>
      <c r="G36" s="169"/>
      <c r="H36" s="169"/>
      <c r="I36" s="162">
        <f>ROUND(F36*(G36+H36),2)</f>
        <v>0</v>
      </c>
      <c r="J36" s="160">
        <f>ROUND(F36*(N36),2)</f>
        <v>0</v>
      </c>
      <c r="K36" s="163">
        <f>ROUND(F36*(O36),2)</f>
        <v>0</v>
      </c>
      <c r="L36" s="163">
        <f>ROUND(F36*(G36),2)</f>
        <v>0</v>
      </c>
      <c r="M36" s="163">
        <f>ROUND(F36*(H36),2)</f>
        <v>0</v>
      </c>
      <c r="N36" s="163">
        <v>0</v>
      </c>
      <c r="O36" s="163"/>
      <c r="P36" s="170"/>
      <c r="Q36" s="170"/>
      <c r="R36" s="170"/>
      <c r="S36" s="171">
        <f>ROUND(F36*(P36),3)</f>
        <v>0</v>
      </c>
      <c r="T36" s="164"/>
      <c r="U36" s="164"/>
      <c r="V36" s="172"/>
      <c r="Z36">
        <v>0</v>
      </c>
    </row>
    <row r="37" spans="1:26" ht="24.75" customHeight="1">
      <c r="A37" s="179">
        <v>14</v>
      </c>
      <c r="B37" s="174" t="s">
        <v>154</v>
      </c>
      <c r="C37" s="180" t="s">
        <v>155</v>
      </c>
      <c r="D37" s="174" t="s">
        <v>156</v>
      </c>
      <c r="E37" s="174" t="s">
        <v>92</v>
      </c>
      <c r="F37" s="175">
        <v>89.625</v>
      </c>
      <c r="G37" s="181"/>
      <c r="H37" s="181"/>
      <c r="I37" s="176">
        <f>ROUND(F37*(G37+H37),2)</f>
        <v>0</v>
      </c>
      <c r="J37" s="174">
        <f>ROUND(F37*(N37),2)</f>
        <v>0</v>
      </c>
      <c r="K37" s="177">
        <f>ROUND(F37*(O37),2)</f>
        <v>0</v>
      </c>
      <c r="L37" s="177">
        <f>ROUND(F37*(G37),2)</f>
        <v>0</v>
      </c>
      <c r="M37" s="177">
        <f>ROUND(F37*(H37),2)</f>
        <v>0</v>
      </c>
      <c r="N37" s="177">
        <v>0</v>
      </c>
      <c r="O37" s="177"/>
      <c r="P37" s="182"/>
      <c r="Q37" s="182"/>
      <c r="R37" s="182"/>
      <c r="S37" s="183">
        <f>ROUND(F37*(P37),3)</f>
        <v>0</v>
      </c>
      <c r="T37" s="178"/>
      <c r="U37" s="178"/>
      <c r="V37" s="184"/>
      <c r="Z37">
        <v>0</v>
      </c>
    </row>
    <row r="38" spans="1:22" ht="15">
      <c r="A38" s="157"/>
      <c r="B38" s="157"/>
      <c r="C38" s="167"/>
      <c r="D38" s="173" t="s">
        <v>375</v>
      </c>
      <c r="E38" s="157"/>
      <c r="F38" s="158">
        <v>89.625</v>
      </c>
      <c r="G38" s="159"/>
      <c r="H38" s="159"/>
      <c r="I38" s="159"/>
      <c r="J38" s="157"/>
      <c r="K38" s="1"/>
      <c r="L38" s="1"/>
      <c r="M38" s="1"/>
      <c r="N38" s="1"/>
      <c r="O38" s="1"/>
      <c r="P38" s="1"/>
      <c r="Q38" s="1" t="s">
        <v>95</v>
      </c>
      <c r="R38" s="1"/>
      <c r="S38" s="1"/>
      <c r="V38" s="1"/>
    </row>
    <row r="39" spans="1:26" ht="24.75" customHeight="1">
      <c r="A39" s="179">
        <v>15</v>
      </c>
      <c r="B39" s="174" t="s">
        <v>158</v>
      </c>
      <c r="C39" s="180" t="s">
        <v>159</v>
      </c>
      <c r="D39" s="174" t="s">
        <v>160</v>
      </c>
      <c r="E39" s="174" t="s">
        <v>161</v>
      </c>
      <c r="F39" s="175">
        <v>17.925</v>
      </c>
      <c r="G39" s="181"/>
      <c r="H39" s="181"/>
      <c r="I39" s="176">
        <f>ROUND(F39*(G39+H39),2)</f>
        <v>0</v>
      </c>
      <c r="J39" s="174">
        <f>ROUND(F39*(N39),2)</f>
        <v>0</v>
      </c>
      <c r="K39" s="177">
        <f>ROUND(F39*(O39),2)</f>
        <v>0</v>
      </c>
      <c r="L39" s="177">
        <f>ROUND(F39*(G39),2)</f>
        <v>0</v>
      </c>
      <c r="M39" s="177">
        <f>ROUND(F39*(H39),2)</f>
        <v>0</v>
      </c>
      <c r="N39" s="177">
        <v>0</v>
      </c>
      <c r="O39" s="177"/>
      <c r="P39" s="184">
        <v>0.001</v>
      </c>
      <c r="Q39" s="182"/>
      <c r="R39" s="182">
        <v>0.001</v>
      </c>
      <c r="S39" s="183">
        <f>ROUND(F39*(P39),3)</f>
        <v>0.018</v>
      </c>
      <c r="T39" s="178"/>
      <c r="U39" s="178"/>
      <c r="V39" s="184"/>
      <c r="Z39">
        <v>0</v>
      </c>
    </row>
    <row r="40" spans="1:22" ht="15">
      <c r="A40" s="157"/>
      <c r="B40" s="157"/>
      <c r="C40" s="167"/>
      <c r="D40" s="173" t="s">
        <v>376</v>
      </c>
      <c r="E40" s="157"/>
      <c r="F40" s="158">
        <v>17.925</v>
      </c>
      <c r="G40" s="159"/>
      <c r="H40" s="159"/>
      <c r="I40" s="159"/>
      <c r="J40" s="157"/>
      <c r="K40" s="1"/>
      <c r="L40" s="1"/>
      <c r="M40" s="1"/>
      <c r="N40" s="1"/>
      <c r="O40" s="1"/>
      <c r="P40" s="1"/>
      <c r="Q40" s="1" t="s">
        <v>95</v>
      </c>
      <c r="R40" s="1"/>
      <c r="S40" s="1"/>
      <c r="V40" s="1"/>
    </row>
    <row r="41" spans="1:26" ht="15">
      <c r="A41" s="141"/>
      <c r="B41" s="141"/>
      <c r="C41" s="155">
        <v>1</v>
      </c>
      <c r="D41" s="155" t="s">
        <v>71</v>
      </c>
      <c r="E41" s="141"/>
      <c r="F41" s="154"/>
      <c r="G41" s="143">
        <f>ROUND((SUM(L10:L40))/1,2)</f>
        <v>0</v>
      </c>
      <c r="H41" s="143">
        <f>ROUND((SUM(M10:M40))/1,2)</f>
        <v>0</v>
      </c>
      <c r="I41" s="143">
        <f>ROUND((SUM(I10:I40))/1,2)</f>
        <v>0</v>
      </c>
      <c r="J41" s="141"/>
      <c r="K41" s="141"/>
      <c r="L41" s="141">
        <f>ROUND((SUM(L10:L40))/1,2)</f>
        <v>0</v>
      </c>
      <c r="M41" s="141">
        <f>ROUND((SUM(M10:M40))/1,2)</f>
        <v>0</v>
      </c>
      <c r="N41" s="141"/>
      <c r="O41" s="141"/>
      <c r="P41" s="185"/>
      <c r="Q41" s="141"/>
      <c r="R41" s="141"/>
      <c r="S41" s="185">
        <f>ROUND((SUM(S10:S40))/1,2)</f>
        <v>0.27</v>
      </c>
      <c r="T41" s="139"/>
      <c r="U41" s="139"/>
      <c r="V41" s="2">
        <f>ROUND((SUM(V10:V40))/1,2)</f>
        <v>2136.94</v>
      </c>
      <c r="W41" s="139"/>
      <c r="X41" s="139"/>
      <c r="Y41" s="139"/>
      <c r="Z41" s="139"/>
    </row>
    <row r="42" spans="1:22" ht="15">
      <c r="A42" s="1"/>
      <c r="B42" s="1"/>
      <c r="C42" s="1"/>
      <c r="D42" s="1"/>
      <c r="E42" s="1"/>
      <c r="F42" s="150"/>
      <c r="G42" s="136"/>
      <c r="H42" s="136"/>
      <c r="I42" s="136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ht="15">
      <c r="A43" s="141"/>
      <c r="B43" s="141"/>
      <c r="C43" s="155">
        <v>4</v>
      </c>
      <c r="D43" s="155" t="s">
        <v>72</v>
      </c>
      <c r="E43" s="141"/>
      <c r="F43" s="154"/>
      <c r="G43" s="142"/>
      <c r="H43" s="142"/>
      <c r="I43" s="142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39"/>
      <c r="U43" s="139"/>
      <c r="V43" s="141"/>
      <c r="W43" s="139"/>
      <c r="X43" s="139"/>
      <c r="Y43" s="139"/>
      <c r="Z43" s="139"/>
    </row>
    <row r="44" spans="1:26" ht="24.75" customHeight="1">
      <c r="A44" s="165">
        <v>16</v>
      </c>
      <c r="B44" s="160" t="s">
        <v>163</v>
      </c>
      <c r="C44" s="166" t="s">
        <v>164</v>
      </c>
      <c r="D44" s="160" t="s">
        <v>165</v>
      </c>
      <c r="E44" s="160" t="s">
        <v>107</v>
      </c>
      <c r="F44" s="161">
        <v>2116</v>
      </c>
      <c r="G44" s="169"/>
      <c r="H44" s="169"/>
      <c r="I44" s="162">
        <f>ROUND(F44*(G44+H44),2)</f>
        <v>0</v>
      </c>
      <c r="J44" s="160">
        <f>ROUND(F44*(N44),2)</f>
        <v>0</v>
      </c>
      <c r="K44" s="163">
        <f>ROUND(F44*(O44),2)</f>
        <v>0</v>
      </c>
      <c r="L44" s="163">
        <f>ROUND(F44*(G44),2)</f>
        <v>0</v>
      </c>
      <c r="M44" s="163">
        <f>ROUND(F44*(H44),2)</f>
        <v>0</v>
      </c>
      <c r="N44" s="163">
        <v>0</v>
      </c>
      <c r="O44" s="163"/>
      <c r="P44" s="172">
        <v>0.16192</v>
      </c>
      <c r="Q44" s="170"/>
      <c r="R44" s="170">
        <v>0.16192</v>
      </c>
      <c r="S44" s="171">
        <f>ROUND(F44*(P44),3)</f>
        <v>342.623</v>
      </c>
      <c r="T44" s="164"/>
      <c r="U44" s="164"/>
      <c r="V44" s="172"/>
      <c r="Z44">
        <v>0</v>
      </c>
    </row>
    <row r="45" spans="1:22" ht="12" customHeight="1">
      <c r="A45" s="157"/>
      <c r="B45" s="157"/>
      <c r="C45" s="167"/>
      <c r="D45" s="167" t="s">
        <v>116</v>
      </c>
      <c r="E45" s="157"/>
      <c r="F45" s="158"/>
      <c r="G45" s="159"/>
      <c r="H45" s="159"/>
      <c r="I45" s="159"/>
      <c r="J45" s="157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2" ht="15">
      <c r="A46" s="157"/>
      <c r="B46" s="157"/>
      <c r="C46" s="157"/>
      <c r="D46" s="168" t="s">
        <v>377</v>
      </c>
      <c r="E46" s="157"/>
      <c r="F46" s="158">
        <v>2116</v>
      </c>
      <c r="G46" s="159"/>
      <c r="H46" s="159"/>
      <c r="I46" s="159"/>
      <c r="J46" s="157"/>
      <c r="K46" s="1"/>
      <c r="L46" s="1"/>
      <c r="M46" s="1"/>
      <c r="N46" s="1"/>
      <c r="O46" s="1"/>
      <c r="P46" s="1"/>
      <c r="Q46" s="1" t="s">
        <v>95</v>
      </c>
      <c r="R46" s="1"/>
      <c r="S46" s="1"/>
      <c r="V46" s="1"/>
    </row>
    <row r="47" spans="1:26" ht="24.75" customHeight="1">
      <c r="A47" s="165">
        <v>17</v>
      </c>
      <c r="B47" s="160" t="s">
        <v>167</v>
      </c>
      <c r="C47" s="166" t="s">
        <v>168</v>
      </c>
      <c r="D47" s="160" t="s">
        <v>169</v>
      </c>
      <c r="E47" s="160" t="s">
        <v>107</v>
      </c>
      <c r="F47" s="161">
        <v>535</v>
      </c>
      <c r="G47" s="169"/>
      <c r="H47" s="169"/>
      <c r="I47" s="162">
        <f>ROUND(F47*(G47+H47),2)</f>
        <v>0</v>
      </c>
      <c r="J47" s="160">
        <f>ROUND(F47*(N47),2)</f>
        <v>0</v>
      </c>
      <c r="K47" s="163">
        <f>ROUND(F47*(O47),2)</f>
        <v>0</v>
      </c>
      <c r="L47" s="163">
        <f>ROUND(F47*(G47),2)</f>
        <v>0</v>
      </c>
      <c r="M47" s="163">
        <f>ROUND(F47*(H47),2)</f>
        <v>0</v>
      </c>
      <c r="N47" s="163">
        <v>0</v>
      </c>
      <c r="O47" s="163"/>
      <c r="P47" s="172">
        <v>0.00028</v>
      </c>
      <c r="Q47" s="170"/>
      <c r="R47" s="170">
        <v>0.00028</v>
      </c>
      <c r="S47" s="171">
        <f>ROUND(F47*(P47),3)</f>
        <v>0.15</v>
      </c>
      <c r="T47" s="164"/>
      <c r="U47" s="164"/>
      <c r="V47" s="172"/>
      <c r="Z47">
        <v>0</v>
      </c>
    </row>
    <row r="48" spans="1:22" ht="12" customHeight="1">
      <c r="A48" s="157"/>
      <c r="B48" s="157"/>
      <c r="C48" s="167"/>
      <c r="D48" s="167" t="s">
        <v>170</v>
      </c>
      <c r="E48" s="157"/>
      <c r="F48" s="158"/>
      <c r="G48" s="159"/>
      <c r="H48" s="159"/>
      <c r="I48" s="159"/>
      <c r="J48" s="157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2" ht="15">
      <c r="A49" s="157"/>
      <c r="B49" s="157"/>
      <c r="C49" s="157"/>
      <c r="D49" s="168" t="s">
        <v>378</v>
      </c>
      <c r="E49" s="157"/>
      <c r="F49" s="158">
        <v>535</v>
      </c>
      <c r="G49" s="159"/>
      <c r="H49" s="159"/>
      <c r="I49" s="159"/>
      <c r="J49" s="157"/>
      <c r="K49" s="1"/>
      <c r="L49" s="1"/>
      <c r="M49" s="1"/>
      <c r="N49" s="1"/>
      <c r="O49" s="1"/>
      <c r="P49" s="1"/>
      <c r="Q49" s="1" t="s">
        <v>95</v>
      </c>
      <c r="R49" s="1"/>
      <c r="S49" s="1"/>
      <c r="V49" s="1"/>
    </row>
    <row r="50" spans="1:26" ht="24.75" customHeight="1">
      <c r="A50" s="179">
        <v>18</v>
      </c>
      <c r="B50" s="174" t="s">
        <v>172</v>
      </c>
      <c r="C50" s="180" t="s">
        <v>173</v>
      </c>
      <c r="D50" s="174" t="s">
        <v>174</v>
      </c>
      <c r="E50" s="174" t="s">
        <v>107</v>
      </c>
      <c r="F50" s="175">
        <v>615.25</v>
      </c>
      <c r="G50" s="181"/>
      <c r="H50" s="181"/>
      <c r="I50" s="176">
        <f>ROUND(F50*(G50+H50),2)</f>
        <v>0</v>
      </c>
      <c r="J50" s="174">
        <f>ROUND(F50*(N50),2)</f>
        <v>0</v>
      </c>
      <c r="K50" s="177">
        <f>ROUND(F50*(O50),2)</f>
        <v>0</v>
      </c>
      <c r="L50" s="177">
        <f>ROUND(F50*(G50),2)</f>
        <v>0</v>
      </c>
      <c r="M50" s="177">
        <f>ROUND(F50*(H50),2)</f>
        <v>0</v>
      </c>
      <c r="N50" s="177">
        <v>0</v>
      </c>
      <c r="O50" s="177"/>
      <c r="P50" s="182"/>
      <c r="Q50" s="182"/>
      <c r="R50" s="182"/>
      <c r="S50" s="183">
        <f>ROUND(F50*(P50),3)</f>
        <v>0</v>
      </c>
      <c r="T50" s="178"/>
      <c r="U50" s="178"/>
      <c r="V50" s="184"/>
      <c r="Z50">
        <v>0</v>
      </c>
    </row>
    <row r="51" spans="1:22" ht="15">
      <c r="A51" s="157"/>
      <c r="B51" s="157"/>
      <c r="C51" s="167"/>
      <c r="D51" s="173" t="s">
        <v>379</v>
      </c>
      <c r="E51" s="157"/>
      <c r="F51" s="158">
        <v>615.25</v>
      </c>
      <c r="G51" s="159"/>
      <c r="H51" s="159"/>
      <c r="I51" s="159"/>
      <c r="J51" s="157"/>
      <c r="K51" s="1"/>
      <c r="L51" s="1"/>
      <c r="M51" s="1"/>
      <c r="N51" s="1"/>
      <c r="O51" s="1"/>
      <c r="P51" s="1"/>
      <c r="Q51" s="1" t="s">
        <v>95</v>
      </c>
      <c r="R51" s="1"/>
      <c r="S51" s="1"/>
      <c r="V51" s="1"/>
    </row>
    <row r="52" spans="1:26" ht="15">
      <c r="A52" s="141"/>
      <c r="B52" s="141"/>
      <c r="C52" s="155">
        <v>4</v>
      </c>
      <c r="D52" s="155" t="s">
        <v>72</v>
      </c>
      <c r="E52" s="141"/>
      <c r="F52" s="154"/>
      <c r="G52" s="143">
        <f>ROUND((SUM(L43:L51))/1,2)</f>
        <v>0</v>
      </c>
      <c r="H52" s="143">
        <f>ROUND((SUM(M43:M51))/1,2)</f>
        <v>0</v>
      </c>
      <c r="I52" s="143">
        <f>ROUND((SUM(I43:I51))/1,2)</f>
        <v>0</v>
      </c>
      <c r="J52" s="141"/>
      <c r="K52" s="141"/>
      <c r="L52" s="141">
        <f>ROUND((SUM(L43:L51))/1,2)</f>
        <v>0</v>
      </c>
      <c r="M52" s="141">
        <f>ROUND((SUM(M43:M51))/1,2)</f>
        <v>0</v>
      </c>
      <c r="N52" s="141"/>
      <c r="O52" s="141"/>
      <c r="P52" s="185"/>
      <c r="Q52" s="141"/>
      <c r="R52" s="141"/>
      <c r="S52" s="185">
        <f>ROUND((SUM(S43:S51))/1,2)</f>
        <v>342.77</v>
      </c>
      <c r="T52" s="139"/>
      <c r="U52" s="139"/>
      <c r="V52" s="2">
        <f>ROUND((SUM(V43:V51))/1,2)</f>
        <v>0</v>
      </c>
      <c r="W52" s="139"/>
      <c r="X52" s="139"/>
      <c r="Y52" s="139"/>
      <c r="Z52" s="139"/>
    </row>
    <row r="53" spans="1:22" ht="15">
      <c r="A53" s="1"/>
      <c r="B53" s="1"/>
      <c r="C53" s="1"/>
      <c r="D53" s="1"/>
      <c r="E53" s="1"/>
      <c r="F53" s="150"/>
      <c r="G53" s="136"/>
      <c r="H53" s="136"/>
      <c r="I53" s="136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ht="15">
      <c r="A54" s="141"/>
      <c r="B54" s="141"/>
      <c r="C54" s="155">
        <v>5</v>
      </c>
      <c r="D54" s="155" t="s">
        <v>73</v>
      </c>
      <c r="E54" s="141"/>
      <c r="F54" s="154"/>
      <c r="G54" s="142"/>
      <c r="H54" s="142"/>
      <c r="I54" s="142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39"/>
      <c r="U54" s="139"/>
      <c r="V54" s="141"/>
      <c r="W54" s="139"/>
      <c r="X54" s="139"/>
      <c r="Y54" s="139"/>
      <c r="Z54" s="139"/>
    </row>
    <row r="55" spans="1:26" ht="24.75" customHeight="1">
      <c r="A55" s="165">
        <v>19</v>
      </c>
      <c r="B55" s="160" t="s">
        <v>163</v>
      </c>
      <c r="C55" s="166" t="s">
        <v>176</v>
      </c>
      <c r="D55" s="160" t="s">
        <v>177</v>
      </c>
      <c r="E55" s="160" t="s">
        <v>107</v>
      </c>
      <c r="F55" s="161">
        <v>2116</v>
      </c>
      <c r="G55" s="169"/>
      <c r="H55" s="169"/>
      <c r="I55" s="162">
        <f>ROUND(F55*(G55+H55),2)</f>
        <v>0</v>
      </c>
      <c r="J55" s="160">
        <f>ROUND(F55*(N55),2)</f>
        <v>0</v>
      </c>
      <c r="K55" s="163">
        <f>ROUND(F55*(O55),2)</f>
        <v>0</v>
      </c>
      <c r="L55" s="163">
        <f>ROUND(F55*(G55),2)</f>
        <v>0</v>
      </c>
      <c r="M55" s="163">
        <f>ROUND(F55*(H55),2)</f>
        <v>0</v>
      </c>
      <c r="N55" s="163">
        <v>0</v>
      </c>
      <c r="O55" s="163"/>
      <c r="P55" s="172">
        <v>0.36834</v>
      </c>
      <c r="Q55" s="170"/>
      <c r="R55" s="170">
        <v>0.36834</v>
      </c>
      <c r="S55" s="171">
        <f>ROUND(F55*(P55),3)</f>
        <v>779.407</v>
      </c>
      <c r="T55" s="164"/>
      <c r="U55" s="164"/>
      <c r="V55" s="172"/>
      <c r="Z55">
        <v>0</v>
      </c>
    </row>
    <row r="56" spans="1:22" ht="12" customHeight="1">
      <c r="A56" s="157"/>
      <c r="B56" s="157"/>
      <c r="C56" s="167"/>
      <c r="D56" s="167" t="s">
        <v>116</v>
      </c>
      <c r="E56" s="157"/>
      <c r="F56" s="158"/>
      <c r="G56" s="159"/>
      <c r="H56" s="159"/>
      <c r="I56" s="159"/>
      <c r="J56" s="157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2" ht="15">
      <c r="A57" s="157"/>
      <c r="B57" s="157"/>
      <c r="C57" s="157"/>
      <c r="D57" s="168" t="s">
        <v>377</v>
      </c>
      <c r="E57" s="157"/>
      <c r="F57" s="158">
        <v>2116</v>
      </c>
      <c r="G57" s="159"/>
      <c r="H57" s="159"/>
      <c r="I57" s="159"/>
      <c r="J57" s="157"/>
      <c r="K57" s="1"/>
      <c r="L57" s="1"/>
      <c r="M57" s="1"/>
      <c r="N57" s="1"/>
      <c r="O57" s="1"/>
      <c r="P57" s="1"/>
      <c r="Q57" s="1" t="s">
        <v>95</v>
      </c>
      <c r="R57" s="1"/>
      <c r="S57" s="1"/>
      <c r="V57" s="1"/>
    </row>
    <row r="58" spans="1:26" ht="24.75" customHeight="1">
      <c r="A58" s="165">
        <v>20</v>
      </c>
      <c r="B58" s="160" t="s">
        <v>163</v>
      </c>
      <c r="C58" s="166" t="s">
        <v>178</v>
      </c>
      <c r="D58" s="160" t="s">
        <v>179</v>
      </c>
      <c r="E58" s="160" t="s">
        <v>107</v>
      </c>
      <c r="F58" s="161">
        <v>2116</v>
      </c>
      <c r="G58" s="169"/>
      <c r="H58" s="169"/>
      <c r="I58" s="162">
        <f>ROUND(F58*(G58+H58),2)</f>
        <v>0</v>
      </c>
      <c r="J58" s="160">
        <f>ROUND(F58*(N58),2)</f>
        <v>0</v>
      </c>
      <c r="K58" s="163">
        <f>ROUND(F58*(O58),2)</f>
        <v>0</v>
      </c>
      <c r="L58" s="163">
        <f>ROUND(F58*(G58),2)</f>
        <v>0</v>
      </c>
      <c r="M58" s="163">
        <f>ROUND(F58*(H58),2)</f>
        <v>0</v>
      </c>
      <c r="N58" s="163">
        <v>0</v>
      </c>
      <c r="O58" s="163"/>
      <c r="P58" s="172">
        <v>0.27994</v>
      </c>
      <c r="Q58" s="170"/>
      <c r="R58" s="170">
        <v>0.27994</v>
      </c>
      <c r="S58" s="171">
        <f>ROUND(F58*(P58),3)</f>
        <v>592.353</v>
      </c>
      <c r="T58" s="164"/>
      <c r="U58" s="164"/>
      <c r="V58" s="172"/>
      <c r="Z58">
        <v>0</v>
      </c>
    </row>
    <row r="59" spans="1:22" ht="12" customHeight="1">
      <c r="A59" s="157"/>
      <c r="B59" s="157"/>
      <c r="C59" s="167"/>
      <c r="D59" s="167" t="s">
        <v>116</v>
      </c>
      <c r="E59" s="157"/>
      <c r="F59" s="158"/>
      <c r="G59" s="159"/>
      <c r="H59" s="159"/>
      <c r="I59" s="159"/>
      <c r="J59" s="157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2" ht="15">
      <c r="A60" s="157"/>
      <c r="B60" s="157"/>
      <c r="C60" s="157"/>
      <c r="D60" s="168" t="s">
        <v>377</v>
      </c>
      <c r="E60" s="157"/>
      <c r="F60" s="158">
        <v>2116</v>
      </c>
      <c r="G60" s="159"/>
      <c r="H60" s="159"/>
      <c r="I60" s="159"/>
      <c r="J60" s="157"/>
      <c r="K60" s="1"/>
      <c r="L60" s="1"/>
      <c r="M60" s="1"/>
      <c r="N60" s="1"/>
      <c r="O60" s="1"/>
      <c r="P60" s="1"/>
      <c r="Q60" s="1" t="s">
        <v>95</v>
      </c>
      <c r="R60" s="1"/>
      <c r="S60" s="1"/>
      <c r="V60" s="1"/>
    </row>
    <row r="61" spans="1:26" ht="34.5" customHeight="1">
      <c r="A61" s="165">
        <v>21</v>
      </c>
      <c r="B61" s="160" t="s">
        <v>163</v>
      </c>
      <c r="C61" s="166" t="s">
        <v>180</v>
      </c>
      <c r="D61" s="160" t="s">
        <v>181</v>
      </c>
      <c r="E61" s="160" t="s">
        <v>107</v>
      </c>
      <c r="F61" s="161">
        <v>537.5</v>
      </c>
      <c r="G61" s="169"/>
      <c r="H61" s="169"/>
      <c r="I61" s="162">
        <f>ROUND(F61*(G61+H61),2)</f>
        <v>0</v>
      </c>
      <c r="J61" s="160">
        <f>ROUND(F61*(N61),2)</f>
        <v>0</v>
      </c>
      <c r="K61" s="163">
        <f>ROUND(F61*(O61),2)</f>
        <v>0</v>
      </c>
      <c r="L61" s="163">
        <f>ROUND(F61*(G61),2)</f>
        <v>0</v>
      </c>
      <c r="M61" s="163">
        <f>ROUND(F61*(H61),2)</f>
        <v>0</v>
      </c>
      <c r="N61" s="163">
        <v>0</v>
      </c>
      <c r="O61" s="163"/>
      <c r="P61" s="172">
        <v>0.2024</v>
      </c>
      <c r="Q61" s="170"/>
      <c r="R61" s="170">
        <v>0.2024</v>
      </c>
      <c r="S61" s="171">
        <f>ROUND(F61*(P61),3)</f>
        <v>108.79</v>
      </c>
      <c r="T61" s="164"/>
      <c r="U61" s="164"/>
      <c r="V61" s="172"/>
      <c r="Z61">
        <v>0</v>
      </c>
    </row>
    <row r="62" spans="1:22" ht="12" customHeight="1">
      <c r="A62" s="157"/>
      <c r="B62" s="157"/>
      <c r="C62" s="167"/>
      <c r="D62" s="167" t="s">
        <v>182</v>
      </c>
      <c r="E62" s="157"/>
      <c r="F62" s="158"/>
      <c r="G62" s="159"/>
      <c r="H62" s="159"/>
      <c r="I62" s="159"/>
      <c r="J62" s="157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2" ht="15">
      <c r="A63" s="157"/>
      <c r="B63" s="157"/>
      <c r="C63" s="157"/>
      <c r="D63" s="168" t="s">
        <v>380</v>
      </c>
      <c r="E63" s="157"/>
      <c r="F63" s="158">
        <v>537.5</v>
      </c>
      <c r="G63" s="159"/>
      <c r="H63" s="159"/>
      <c r="I63" s="159"/>
      <c r="J63" s="157"/>
      <c r="K63" s="1"/>
      <c r="L63" s="1"/>
      <c r="M63" s="1"/>
      <c r="N63" s="1"/>
      <c r="O63" s="1"/>
      <c r="P63" s="1"/>
      <c r="Q63" s="1" t="s">
        <v>95</v>
      </c>
      <c r="R63" s="1"/>
      <c r="S63" s="1"/>
      <c r="V63" s="1"/>
    </row>
    <row r="64" spans="1:26" ht="24.75" customHeight="1">
      <c r="A64" s="165">
        <v>22</v>
      </c>
      <c r="B64" s="160" t="s">
        <v>163</v>
      </c>
      <c r="C64" s="166" t="s">
        <v>184</v>
      </c>
      <c r="D64" s="160" t="s">
        <v>185</v>
      </c>
      <c r="E64" s="160" t="s">
        <v>107</v>
      </c>
      <c r="F64" s="161">
        <v>535</v>
      </c>
      <c r="G64" s="169"/>
      <c r="H64" s="169"/>
      <c r="I64" s="162">
        <f>ROUND(F64*(G64+H64),2)</f>
        <v>0</v>
      </c>
      <c r="J64" s="160">
        <f>ROUND(F64*(N64),2)</f>
        <v>0</v>
      </c>
      <c r="K64" s="163">
        <f>ROUND(F64*(O64),2)</f>
        <v>0</v>
      </c>
      <c r="L64" s="163">
        <f>ROUND(F64*(G64),2)</f>
        <v>0</v>
      </c>
      <c r="M64" s="163">
        <f>ROUND(F64*(H64),2)</f>
        <v>0</v>
      </c>
      <c r="N64" s="163">
        <v>0</v>
      </c>
      <c r="O64" s="163"/>
      <c r="P64" s="172">
        <v>0.00601</v>
      </c>
      <c r="Q64" s="170"/>
      <c r="R64" s="170">
        <v>0.00601</v>
      </c>
      <c r="S64" s="171">
        <f>ROUND(F64*(P64),3)</f>
        <v>3.215</v>
      </c>
      <c r="T64" s="164"/>
      <c r="U64" s="164"/>
      <c r="V64" s="172"/>
      <c r="Z64">
        <v>0</v>
      </c>
    </row>
    <row r="65" spans="1:22" ht="12" customHeight="1">
      <c r="A65" s="157"/>
      <c r="B65" s="157"/>
      <c r="C65" s="167"/>
      <c r="D65" s="167" t="s">
        <v>205</v>
      </c>
      <c r="E65" s="157"/>
      <c r="F65" s="158"/>
      <c r="G65" s="159"/>
      <c r="H65" s="159"/>
      <c r="I65" s="159"/>
      <c r="J65" s="157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2" ht="15">
      <c r="A66" s="157"/>
      <c r="B66" s="157"/>
      <c r="C66" s="157"/>
      <c r="D66" s="168" t="s">
        <v>378</v>
      </c>
      <c r="E66" s="157"/>
      <c r="F66" s="158">
        <v>535</v>
      </c>
      <c r="G66" s="159"/>
      <c r="H66" s="159"/>
      <c r="I66" s="159"/>
      <c r="J66" s="157"/>
      <c r="K66" s="1"/>
      <c r="L66" s="1"/>
      <c r="M66" s="1"/>
      <c r="N66" s="1"/>
      <c r="O66" s="1"/>
      <c r="P66" s="1"/>
      <c r="Q66" s="1" t="s">
        <v>95</v>
      </c>
      <c r="R66" s="1"/>
      <c r="S66" s="1"/>
      <c r="V66" s="1"/>
    </row>
    <row r="67" spans="1:26" ht="24.75" customHeight="1">
      <c r="A67" s="165">
        <v>23</v>
      </c>
      <c r="B67" s="160" t="s">
        <v>163</v>
      </c>
      <c r="C67" s="166" t="s">
        <v>187</v>
      </c>
      <c r="D67" s="160" t="s">
        <v>188</v>
      </c>
      <c r="E67" s="160" t="s">
        <v>107</v>
      </c>
      <c r="F67" s="161">
        <v>13465</v>
      </c>
      <c r="G67" s="169"/>
      <c r="H67" s="169"/>
      <c r="I67" s="162">
        <f>ROUND(F67*(G67+H67),2)</f>
        <v>0</v>
      </c>
      <c r="J67" s="160">
        <f>ROUND(F67*(N67),2)</f>
        <v>0</v>
      </c>
      <c r="K67" s="163">
        <f>ROUND(F67*(O67),2)</f>
        <v>0</v>
      </c>
      <c r="L67" s="163">
        <f>ROUND(F67*(G67),2)</f>
        <v>0</v>
      </c>
      <c r="M67" s="163">
        <f>ROUND(F67*(H67),2)</f>
        <v>0</v>
      </c>
      <c r="N67" s="163">
        <v>0</v>
      </c>
      <c r="O67" s="163"/>
      <c r="P67" s="172">
        <v>0.00061</v>
      </c>
      <c r="Q67" s="170"/>
      <c r="R67" s="170">
        <v>0.00061</v>
      </c>
      <c r="S67" s="171">
        <f>ROUND(F67*(P67),3)</f>
        <v>8.214</v>
      </c>
      <c r="T67" s="164"/>
      <c r="U67" s="164"/>
      <c r="V67" s="172"/>
      <c r="Z67">
        <v>0</v>
      </c>
    </row>
    <row r="68" spans="1:22" ht="12" customHeight="1">
      <c r="A68" s="157"/>
      <c r="B68" s="157"/>
      <c r="C68" s="167"/>
      <c r="D68" s="167" t="s">
        <v>189</v>
      </c>
      <c r="E68" s="157"/>
      <c r="F68" s="158"/>
      <c r="G68" s="159"/>
      <c r="H68" s="159"/>
      <c r="I68" s="159"/>
      <c r="J68" s="157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2" ht="15">
      <c r="A69" s="157"/>
      <c r="B69" s="157"/>
      <c r="C69" s="157"/>
      <c r="D69" s="168" t="s">
        <v>378</v>
      </c>
      <c r="E69" s="157"/>
      <c r="F69" s="158">
        <v>535</v>
      </c>
      <c r="G69" s="159"/>
      <c r="H69" s="159"/>
      <c r="I69" s="159"/>
      <c r="J69" s="157"/>
      <c r="K69" s="1"/>
      <c r="L69" s="1"/>
      <c r="M69" s="1"/>
      <c r="N69" s="1"/>
      <c r="O69" s="1"/>
      <c r="P69" s="1"/>
      <c r="Q69" s="1" t="s">
        <v>95</v>
      </c>
      <c r="R69" s="1"/>
      <c r="S69" s="1"/>
      <c r="V69" s="1"/>
    </row>
    <row r="70" spans="1:22" ht="12" customHeight="1">
      <c r="A70" s="157"/>
      <c r="B70" s="157"/>
      <c r="C70" s="167"/>
      <c r="D70" s="167" t="s">
        <v>190</v>
      </c>
      <c r="E70" s="157"/>
      <c r="F70" s="158"/>
      <c r="G70" s="159"/>
      <c r="H70" s="159"/>
      <c r="I70" s="159"/>
      <c r="J70" s="157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5">
      <c r="A71" s="157"/>
      <c r="B71" s="157"/>
      <c r="C71" s="157"/>
      <c r="D71" s="168" t="s">
        <v>381</v>
      </c>
      <c r="E71" s="157"/>
      <c r="F71" s="158">
        <v>6465</v>
      </c>
      <c r="G71" s="159"/>
      <c r="H71" s="159"/>
      <c r="I71" s="159"/>
      <c r="J71" s="157"/>
      <c r="K71" s="1"/>
      <c r="L71" s="1"/>
      <c r="M71" s="1"/>
      <c r="N71" s="1"/>
      <c r="O71" s="1"/>
      <c r="P71" s="1"/>
      <c r="Q71" s="1" t="s">
        <v>95</v>
      </c>
      <c r="R71" s="1"/>
      <c r="S71" s="1"/>
      <c r="V71" s="1"/>
    </row>
    <row r="72" spans="1:22" ht="12" customHeight="1">
      <c r="A72" s="157"/>
      <c r="B72" s="157"/>
      <c r="C72" s="167"/>
      <c r="D72" s="167" t="s">
        <v>315</v>
      </c>
      <c r="E72" s="157"/>
      <c r="F72" s="158"/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2" ht="15">
      <c r="A73" s="157"/>
      <c r="B73" s="157"/>
      <c r="C73" s="157"/>
      <c r="D73" s="168" t="s">
        <v>381</v>
      </c>
      <c r="E73" s="157"/>
      <c r="F73" s="158">
        <v>6465</v>
      </c>
      <c r="G73" s="159"/>
      <c r="H73" s="159"/>
      <c r="I73" s="159"/>
      <c r="J73" s="157"/>
      <c r="K73" s="1"/>
      <c r="L73" s="1"/>
      <c r="M73" s="1"/>
      <c r="N73" s="1"/>
      <c r="O73" s="1"/>
      <c r="P73" s="1"/>
      <c r="Q73" s="1" t="s">
        <v>95</v>
      </c>
      <c r="R73" s="1"/>
      <c r="S73" s="1"/>
      <c r="V73" s="1"/>
    </row>
    <row r="74" spans="1:26" ht="24.75" customHeight="1">
      <c r="A74" s="165">
        <v>24</v>
      </c>
      <c r="B74" s="160" t="s">
        <v>163</v>
      </c>
      <c r="C74" s="166" t="s">
        <v>193</v>
      </c>
      <c r="D74" s="160" t="s">
        <v>382</v>
      </c>
      <c r="E74" s="160" t="s">
        <v>107</v>
      </c>
      <c r="F74" s="161">
        <v>7000</v>
      </c>
      <c r="G74" s="169"/>
      <c r="H74" s="169"/>
      <c r="I74" s="162">
        <f>ROUND(F74*(G74+H74),2)</f>
        <v>0</v>
      </c>
      <c r="J74" s="160">
        <f>ROUND(F74*(N74),2)</f>
        <v>0</v>
      </c>
      <c r="K74" s="163">
        <f>ROUND(F74*(O74),2)</f>
        <v>0</v>
      </c>
      <c r="L74" s="163">
        <f>ROUND(F74*(G74),2)</f>
        <v>0</v>
      </c>
      <c r="M74" s="163">
        <f>ROUND(F74*(H74),2)</f>
        <v>0</v>
      </c>
      <c r="N74" s="163">
        <v>0</v>
      </c>
      <c r="O74" s="163"/>
      <c r="P74" s="172">
        <v>0.10627</v>
      </c>
      <c r="Q74" s="170"/>
      <c r="R74" s="170">
        <v>0.10627</v>
      </c>
      <c r="S74" s="171">
        <f>ROUND(F74*(P74),3)</f>
        <v>743.89</v>
      </c>
      <c r="T74" s="164"/>
      <c r="U74" s="164"/>
      <c r="V74" s="172"/>
      <c r="Z74">
        <v>0</v>
      </c>
    </row>
    <row r="75" spans="1:22" ht="12" customHeight="1">
      <c r="A75" s="157"/>
      <c r="B75" s="157"/>
      <c r="C75" s="167"/>
      <c r="D75" s="167" t="s">
        <v>205</v>
      </c>
      <c r="E75" s="157"/>
      <c r="F75" s="158"/>
      <c r="G75" s="159"/>
      <c r="H75" s="159"/>
      <c r="I75" s="159"/>
      <c r="J75" s="157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2" ht="15">
      <c r="A76" s="157"/>
      <c r="B76" s="157"/>
      <c r="C76" s="157"/>
      <c r="D76" s="168" t="s">
        <v>381</v>
      </c>
      <c r="E76" s="157"/>
      <c r="F76" s="158">
        <v>6465</v>
      </c>
      <c r="G76" s="159"/>
      <c r="H76" s="159"/>
      <c r="I76" s="159"/>
      <c r="J76" s="157"/>
      <c r="K76" s="1"/>
      <c r="L76" s="1"/>
      <c r="M76" s="1"/>
      <c r="N76" s="1"/>
      <c r="O76" s="1"/>
      <c r="P76" s="1"/>
      <c r="Q76" s="1" t="s">
        <v>258</v>
      </c>
      <c r="R76" s="1"/>
      <c r="S76" s="1"/>
      <c r="V76" s="1"/>
    </row>
    <row r="77" spans="1:22" ht="15">
      <c r="A77" s="157"/>
      <c r="B77" s="157"/>
      <c r="C77" s="167"/>
      <c r="D77" s="173" t="s">
        <v>378</v>
      </c>
      <c r="E77" s="157"/>
      <c r="F77" s="158">
        <v>535</v>
      </c>
      <c r="G77" s="159"/>
      <c r="H77" s="159"/>
      <c r="I77" s="159"/>
      <c r="J77" s="157"/>
      <c r="K77" s="1"/>
      <c r="L77" s="1"/>
      <c r="M77" s="1"/>
      <c r="N77" s="1"/>
      <c r="O77" s="1"/>
      <c r="P77" s="1"/>
      <c r="Q77" s="1" t="s">
        <v>258</v>
      </c>
      <c r="R77" s="1"/>
      <c r="S77" s="1"/>
      <c r="V77" s="1"/>
    </row>
    <row r="78" spans="1:26" ht="24.75" customHeight="1">
      <c r="A78" s="165">
        <v>25</v>
      </c>
      <c r="B78" s="160" t="s">
        <v>163</v>
      </c>
      <c r="C78" s="166" t="s">
        <v>195</v>
      </c>
      <c r="D78" s="160" t="s">
        <v>196</v>
      </c>
      <c r="E78" s="160" t="s">
        <v>107</v>
      </c>
      <c r="F78" s="161">
        <v>2116</v>
      </c>
      <c r="G78" s="169"/>
      <c r="H78" s="169"/>
      <c r="I78" s="162">
        <f>ROUND(F78*(G78+H78),2)</f>
        <v>0</v>
      </c>
      <c r="J78" s="160">
        <f>ROUND(F78*(N78),2)</f>
        <v>0</v>
      </c>
      <c r="K78" s="163">
        <f>ROUND(F78*(O78),2)</f>
        <v>0</v>
      </c>
      <c r="L78" s="163">
        <f>ROUND(F78*(G78),2)</f>
        <v>0</v>
      </c>
      <c r="M78" s="163">
        <f>ROUND(F78*(H78),2)</f>
        <v>0</v>
      </c>
      <c r="N78" s="163">
        <v>0</v>
      </c>
      <c r="O78" s="163"/>
      <c r="P78" s="172">
        <v>0.112</v>
      </c>
      <c r="Q78" s="170"/>
      <c r="R78" s="170">
        <v>0.112</v>
      </c>
      <c r="S78" s="171">
        <f>ROUND(F78*(P78),3)</f>
        <v>236.992</v>
      </c>
      <c r="T78" s="164"/>
      <c r="U78" s="164"/>
      <c r="V78" s="172"/>
      <c r="Z78">
        <v>0</v>
      </c>
    </row>
    <row r="79" spans="1:22" ht="12" customHeight="1">
      <c r="A79" s="157"/>
      <c r="B79" s="157"/>
      <c r="C79" s="167"/>
      <c r="D79" s="167" t="s">
        <v>135</v>
      </c>
      <c r="E79" s="157"/>
      <c r="F79" s="158"/>
      <c r="G79" s="159"/>
      <c r="H79" s="159"/>
      <c r="I79" s="159"/>
      <c r="J79" s="157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2" ht="15">
      <c r="A80" s="157"/>
      <c r="B80" s="157"/>
      <c r="C80" s="157"/>
      <c r="D80" s="168" t="s">
        <v>377</v>
      </c>
      <c r="E80" s="157"/>
      <c r="F80" s="158">
        <v>2116</v>
      </c>
      <c r="G80" s="159"/>
      <c r="H80" s="159"/>
      <c r="I80" s="159"/>
      <c r="J80" s="157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ht="24.75" customHeight="1">
      <c r="A81" s="165">
        <v>26</v>
      </c>
      <c r="B81" s="160" t="s">
        <v>197</v>
      </c>
      <c r="C81" s="166" t="s">
        <v>198</v>
      </c>
      <c r="D81" s="160" t="s">
        <v>199</v>
      </c>
      <c r="E81" s="160" t="s">
        <v>107</v>
      </c>
      <c r="F81" s="161">
        <v>535</v>
      </c>
      <c r="G81" s="169"/>
      <c r="H81" s="169"/>
      <c r="I81" s="162">
        <f>ROUND(F81*(G81+H81),2)</f>
        <v>0</v>
      </c>
      <c r="J81" s="160">
        <f>ROUND(F81*(N81),2)</f>
        <v>0</v>
      </c>
      <c r="K81" s="163">
        <f>ROUND(F81*(O81),2)</f>
        <v>0</v>
      </c>
      <c r="L81" s="163">
        <f>ROUND(F81*(G81),2)</f>
        <v>0</v>
      </c>
      <c r="M81" s="163">
        <f>ROUND(F81*(H81),2)</f>
        <v>0</v>
      </c>
      <c r="N81" s="163">
        <v>0</v>
      </c>
      <c r="O81" s="163"/>
      <c r="P81" s="172">
        <v>0.4253</v>
      </c>
      <c r="Q81" s="170"/>
      <c r="R81" s="170">
        <v>0.4253</v>
      </c>
      <c r="S81" s="171">
        <f>ROUND(F81*(P81),3)</f>
        <v>227.536</v>
      </c>
      <c r="T81" s="164"/>
      <c r="U81" s="164"/>
      <c r="V81" s="172"/>
      <c r="Z81">
        <v>0</v>
      </c>
    </row>
    <row r="82" spans="1:22" ht="12" customHeight="1">
      <c r="A82" s="157"/>
      <c r="B82" s="157"/>
      <c r="C82" s="167"/>
      <c r="D82" s="167" t="s">
        <v>205</v>
      </c>
      <c r="E82" s="157"/>
      <c r="F82" s="158"/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2" ht="15">
      <c r="A83" s="157"/>
      <c r="B83" s="157"/>
      <c r="C83" s="157"/>
      <c r="D83" s="168" t="s">
        <v>378</v>
      </c>
      <c r="E83" s="157"/>
      <c r="F83" s="158">
        <v>535</v>
      </c>
      <c r="G83" s="159"/>
      <c r="H83" s="159"/>
      <c r="I83" s="159"/>
      <c r="J83" s="157"/>
      <c r="K83" s="1"/>
      <c r="L83" s="1"/>
      <c r="M83" s="1"/>
      <c r="N83" s="1"/>
      <c r="O83" s="1"/>
      <c r="P83" s="1"/>
      <c r="Q83" s="1" t="s">
        <v>95</v>
      </c>
      <c r="R83" s="1"/>
      <c r="S83" s="1"/>
      <c r="V83" s="1"/>
    </row>
    <row r="84" spans="1:26" ht="24.75" customHeight="1">
      <c r="A84" s="165">
        <v>27</v>
      </c>
      <c r="B84" s="160" t="s">
        <v>197</v>
      </c>
      <c r="C84" s="166" t="s">
        <v>201</v>
      </c>
      <c r="D84" s="160" t="s">
        <v>202</v>
      </c>
      <c r="E84" s="160" t="s">
        <v>107</v>
      </c>
      <c r="F84" s="161">
        <v>535</v>
      </c>
      <c r="G84" s="169"/>
      <c r="H84" s="169"/>
      <c r="I84" s="162">
        <f>ROUND(F84*(G84+H84),2)</f>
        <v>0</v>
      </c>
      <c r="J84" s="160">
        <f>ROUND(F84*(N84),2)</f>
        <v>0</v>
      </c>
      <c r="K84" s="163">
        <f>ROUND(F84*(O84),2)</f>
        <v>0</v>
      </c>
      <c r="L84" s="163">
        <f>ROUND(F84*(G84),2)</f>
        <v>0</v>
      </c>
      <c r="M84" s="163">
        <f>ROUND(F84*(H84),2)</f>
        <v>0</v>
      </c>
      <c r="N84" s="163">
        <v>0</v>
      </c>
      <c r="O84" s="163"/>
      <c r="P84" s="172">
        <v>0.397</v>
      </c>
      <c r="Q84" s="170"/>
      <c r="R84" s="170">
        <v>0.397</v>
      </c>
      <c r="S84" s="171">
        <f>ROUND(F84*(P84),3)</f>
        <v>212.395</v>
      </c>
      <c r="T84" s="164"/>
      <c r="U84" s="164"/>
      <c r="V84" s="172"/>
      <c r="Z84">
        <v>0</v>
      </c>
    </row>
    <row r="85" spans="1:22" ht="12" customHeight="1">
      <c r="A85" s="157"/>
      <c r="B85" s="157"/>
      <c r="C85" s="167"/>
      <c r="D85" s="167" t="s">
        <v>205</v>
      </c>
      <c r="E85" s="157"/>
      <c r="F85" s="158"/>
      <c r="G85" s="159"/>
      <c r="H85" s="159"/>
      <c r="I85" s="159"/>
      <c r="J85" s="157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5">
      <c r="A86" s="157"/>
      <c r="B86" s="157"/>
      <c r="C86" s="157"/>
      <c r="D86" s="168" t="s">
        <v>378</v>
      </c>
      <c r="E86" s="157"/>
      <c r="F86" s="158">
        <v>535</v>
      </c>
      <c r="G86" s="159"/>
      <c r="H86" s="159"/>
      <c r="I86" s="159"/>
      <c r="J86" s="157"/>
      <c r="K86" s="1"/>
      <c r="L86" s="1"/>
      <c r="M86" s="1"/>
      <c r="N86" s="1"/>
      <c r="O86" s="1"/>
      <c r="P86" s="1"/>
      <c r="Q86" s="1" t="s">
        <v>95</v>
      </c>
      <c r="R86" s="1"/>
      <c r="S86" s="1"/>
      <c r="V86" s="1"/>
    </row>
    <row r="87" spans="1:26" ht="24.75" customHeight="1">
      <c r="A87" s="165">
        <v>28</v>
      </c>
      <c r="B87" s="160" t="s">
        <v>197</v>
      </c>
      <c r="C87" s="166" t="s">
        <v>204</v>
      </c>
      <c r="D87" s="160" t="s">
        <v>528</v>
      </c>
      <c r="E87" s="160" t="s">
        <v>107</v>
      </c>
      <c r="F87" s="161">
        <v>7000</v>
      </c>
      <c r="G87" s="169"/>
      <c r="H87" s="169"/>
      <c r="I87" s="162">
        <f>ROUND(F87*(G87+H87),2)</f>
        <v>0</v>
      </c>
      <c r="J87" s="160">
        <f>ROUND(F87*(N87),2)</f>
        <v>0</v>
      </c>
      <c r="K87" s="163">
        <f>ROUND(F87*(O87),2)</f>
        <v>0</v>
      </c>
      <c r="L87" s="163">
        <f>ROUND(F87*(G87),2)</f>
        <v>0</v>
      </c>
      <c r="M87" s="163">
        <f>ROUND(F87*(H87),2)</f>
        <v>0</v>
      </c>
      <c r="N87" s="163">
        <v>0</v>
      </c>
      <c r="O87" s="163"/>
      <c r="P87" s="172">
        <v>0.151</v>
      </c>
      <c r="Q87" s="170"/>
      <c r="R87" s="170">
        <v>0.151</v>
      </c>
      <c r="S87" s="171">
        <f>ROUND(F87*(P87),3)</f>
        <v>1057</v>
      </c>
      <c r="T87" s="164"/>
      <c r="U87" s="164"/>
      <c r="V87" s="172"/>
      <c r="Z87">
        <v>0</v>
      </c>
    </row>
    <row r="88" spans="1:22" ht="12" customHeight="1">
      <c r="A88" s="157"/>
      <c r="B88" s="157"/>
      <c r="C88" s="167"/>
      <c r="D88" s="167" t="s">
        <v>205</v>
      </c>
      <c r="E88" s="157"/>
      <c r="F88" s="158"/>
      <c r="G88" s="159"/>
      <c r="H88" s="159"/>
      <c r="I88" s="159"/>
      <c r="J88" s="157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2" ht="15">
      <c r="A89" s="157"/>
      <c r="B89" s="157"/>
      <c r="C89" s="157"/>
      <c r="D89" s="168" t="s">
        <v>378</v>
      </c>
      <c r="E89" s="157"/>
      <c r="F89" s="158">
        <v>535</v>
      </c>
      <c r="G89" s="159"/>
      <c r="H89" s="159"/>
      <c r="I89" s="159"/>
      <c r="J89" s="157"/>
      <c r="K89" s="1"/>
      <c r="L89" s="1"/>
      <c r="M89" s="1"/>
      <c r="N89" s="1"/>
      <c r="O89" s="1"/>
      <c r="P89" s="1"/>
      <c r="Q89" s="1" t="s">
        <v>95</v>
      </c>
      <c r="R89" s="1"/>
      <c r="S89" s="1"/>
      <c r="V89" s="1"/>
    </row>
    <row r="90" spans="1:22" ht="15">
      <c r="A90" s="157"/>
      <c r="B90" s="157"/>
      <c r="C90" s="167"/>
      <c r="D90" s="173" t="s">
        <v>381</v>
      </c>
      <c r="E90" s="157"/>
      <c r="F90" s="158">
        <v>6465</v>
      </c>
      <c r="G90" s="159"/>
      <c r="H90" s="159"/>
      <c r="I90" s="159"/>
      <c r="J90" s="157"/>
      <c r="K90" s="1"/>
      <c r="L90" s="1"/>
      <c r="M90" s="1"/>
      <c r="N90" s="1"/>
      <c r="O90" s="1"/>
      <c r="P90" s="1"/>
      <c r="Q90" s="1" t="s">
        <v>95</v>
      </c>
      <c r="R90" s="1"/>
      <c r="S90" s="1"/>
      <c r="V90" s="1"/>
    </row>
    <row r="91" spans="1:26" ht="24.75" customHeight="1">
      <c r="A91" s="179">
        <v>29</v>
      </c>
      <c r="B91" s="174" t="s">
        <v>207</v>
      </c>
      <c r="C91" s="180" t="s">
        <v>208</v>
      </c>
      <c r="D91" s="174" t="s">
        <v>209</v>
      </c>
      <c r="E91" s="174" t="s">
        <v>107</v>
      </c>
      <c r="F91" s="175">
        <v>2221.8</v>
      </c>
      <c r="G91" s="181"/>
      <c r="H91" s="181"/>
      <c r="I91" s="176">
        <f>ROUND(F91*(G91+H91),2)</f>
        <v>0</v>
      </c>
      <c r="J91" s="174">
        <f>ROUND(F91*(N91),2)</f>
        <v>0</v>
      </c>
      <c r="K91" s="177">
        <f>ROUND(F91*(O91),2)</f>
        <v>0</v>
      </c>
      <c r="L91" s="177">
        <f>ROUND(F91*(G91),2)</f>
        <v>0</v>
      </c>
      <c r="M91" s="177">
        <f>ROUND(F91*(H91),2)</f>
        <v>0</v>
      </c>
      <c r="N91" s="177">
        <v>0</v>
      </c>
      <c r="O91" s="177"/>
      <c r="P91" s="184">
        <v>0.147</v>
      </c>
      <c r="Q91" s="182"/>
      <c r="R91" s="182">
        <v>0.147</v>
      </c>
      <c r="S91" s="183">
        <f>ROUND(F91*(P91),3)</f>
        <v>326.605</v>
      </c>
      <c r="T91" s="178"/>
      <c r="U91" s="178"/>
      <c r="V91" s="184"/>
      <c r="Z91">
        <v>0</v>
      </c>
    </row>
    <row r="92" spans="1:22" ht="15">
      <c r="A92" s="157"/>
      <c r="B92" s="157"/>
      <c r="C92" s="167"/>
      <c r="D92" s="173" t="s">
        <v>383</v>
      </c>
      <c r="E92" s="157"/>
      <c r="F92" s="158">
        <v>2221.8</v>
      </c>
      <c r="G92" s="159"/>
      <c r="H92" s="159"/>
      <c r="I92" s="159"/>
      <c r="J92" s="157"/>
      <c r="K92" s="1"/>
      <c r="L92" s="1"/>
      <c r="M92" s="1"/>
      <c r="N92" s="1"/>
      <c r="O92" s="1"/>
      <c r="P92" s="1"/>
      <c r="Q92" s="1" t="s">
        <v>95</v>
      </c>
      <c r="R92" s="1"/>
      <c r="S92" s="1"/>
      <c r="V92" s="1"/>
    </row>
    <row r="93" spans="1:26" ht="15">
      <c r="A93" s="141"/>
      <c r="B93" s="141"/>
      <c r="C93" s="155">
        <v>5</v>
      </c>
      <c r="D93" s="155" t="s">
        <v>73</v>
      </c>
      <c r="E93" s="141"/>
      <c r="F93" s="154"/>
      <c r="G93" s="143">
        <f>ROUND((SUM(L54:L92))/1,2)</f>
        <v>0</v>
      </c>
      <c r="H93" s="143">
        <f>ROUND((SUM(M54:M92))/1,2)</f>
        <v>0</v>
      </c>
      <c r="I93" s="143">
        <f>ROUND((SUM(I54:I92))/1,2)</f>
        <v>0</v>
      </c>
      <c r="J93" s="141"/>
      <c r="K93" s="141"/>
      <c r="L93" s="141">
        <f>ROUND((SUM(L54:L92))/1,2)</f>
        <v>0</v>
      </c>
      <c r="M93" s="141">
        <f>ROUND((SUM(M54:M92))/1,2)</f>
        <v>0</v>
      </c>
      <c r="N93" s="141"/>
      <c r="O93" s="141"/>
      <c r="P93" s="185"/>
      <c r="Q93" s="141"/>
      <c r="R93" s="141"/>
      <c r="S93" s="185">
        <f>ROUND((SUM(S54:S92))/1,2)</f>
        <v>4296.4</v>
      </c>
      <c r="T93" s="139"/>
      <c r="U93" s="139"/>
      <c r="V93" s="2">
        <f>ROUND((SUM(V54:V92))/1,2)</f>
        <v>0</v>
      </c>
      <c r="W93" s="139"/>
      <c r="X93" s="139"/>
      <c r="Y93" s="139"/>
      <c r="Z93" s="139"/>
    </row>
    <row r="94" spans="1:22" ht="15">
      <c r="A94" s="1"/>
      <c r="B94" s="1"/>
      <c r="C94" s="1"/>
      <c r="D94" s="1"/>
      <c r="E94" s="1"/>
      <c r="F94" s="150"/>
      <c r="G94" s="136"/>
      <c r="H94" s="136"/>
      <c r="I94" s="136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15">
      <c r="A95" s="141"/>
      <c r="B95" s="141"/>
      <c r="C95" s="155">
        <v>8</v>
      </c>
      <c r="D95" s="155" t="s">
        <v>74</v>
      </c>
      <c r="E95" s="141"/>
      <c r="F95" s="154"/>
      <c r="G95" s="142"/>
      <c r="H95" s="142"/>
      <c r="I95" s="142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39"/>
      <c r="U95" s="139"/>
      <c r="V95" s="141"/>
      <c r="W95" s="139"/>
      <c r="X95" s="139"/>
      <c r="Y95" s="139"/>
      <c r="Z95" s="139"/>
    </row>
    <row r="96" spans="1:26" ht="24.75" customHeight="1">
      <c r="A96" s="165">
        <v>30</v>
      </c>
      <c r="B96" s="160" t="s">
        <v>211</v>
      </c>
      <c r="C96" s="166" t="s">
        <v>212</v>
      </c>
      <c r="D96" s="160" t="s">
        <v>213</v>
      </c>
      <c r="E96" s="160" t="s">
        <v>214</v>
      </c>
      <c r="F96" s="161">
        <v>36</v>
      </c>
      <c r="G96" s="169"/>
      <c r="H96" s="169"/>
      <c r="I96" s="162">
        <f>ROUND(F96*(G96+H96),2)</f>
        <v>0</v>
      </c>
      <c r="J96" s="160">
        <f>ROUND(F96*(N96),2)</f>
        <v>0</v>
      </c>
      <c r="K96" s="163">
        <f>ROUND(F96*(O96),2)</f>
        <v>0</v>
      </c>
      <c r="L96" s="163">
        <f>ROUND(F96*(G96),2)</f>
        <v>0</v>
      </c>
      <c r="M96" s="163">
        <f>ROUND(F96*(H96),2)</f>
        <v>0</v>
      </c>
      <c r="N96" s="163">
        <v>0</v>
      </c>
      <c r="O96" s="163"/>
      <c r="P96" s="172">
        <v>0.4199</v>
      </c>
      <c r="Q96" s="170"/>
      <c r="R96" s="170">
        <v>0.4199</v>
      </c>
      <c r="S96" s="171">
        <f>ROUND(F96*(P96),3)</f>
        <v>15.116</v>
      </c>
      <c r="T96" s="164"/>
      <c r="U96" s="164"/>
      <c r="V96" s="172"/>
      <c r="Z96">
        <v>0</v>
      </c>
    </row>
    <row r="97" spans="1:22" ht="12" customHeight="1">
      <c r="A97" s="157"/>
      <c r="B97" s="157"/>
      <c r="C97" s="167"/>
      <c r="D97" s="167" t="s">
        <v>319</v>
      </c>
      <c r="E97" s="157"/>
      <c r="F97" s="158"/>
      <c r="G97" s="159"/>
      <c r="H97" s="159"/>
      <c r="I97" s="159"/>
      <c r="J97" s="157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2" ht="15">
      <c r="A98" s="157"/>
      <c r="B98" s="157"/>
      <c r="C98" s="157"/>
      <c r="D98" s="168" t="s">
        <v>384</v>
      </c>
      <c r="E98" s="157"/>
      <c r="F98" s="158">
        <v>14</v>
      </c>
      <c r="G98" s="159"/>
      <c r="H98" s="159"/>
      <c r="I98" s="159"/>
      <c r="J98" s="157"/>
      <c r="K98" s="1"/>
      <c r="L98" s="1"/>
      <c r="M98" s="1"/>
      <c r="N98" s="1"/>
      <c r="O98" s="1"/>
      <c r="P98" s="1"/>
      <c r="Q98" s="1" t="s">
        <v>95</v>
      </c>
      <c r="R98" s="1"/>
      <c r="S98" s="1"/>
      <c r="V98" s="1"/>
    </row>
    <row r="99" spans="1:22" ht="12" customHeight="1">
      <c r="A99" s="157"/>
      <c r="B99" s="157"/>
      <c r="C99" s="167"/>
      <c r="D99" s="167" t="s">
        <v>217</v>
      </c>
      <c r="E99" s="157"/>
      <c r="F99" s="158"/>
      <c r="G99" s="159"/>
      <c r="H99" s="159"/>
      <c r="I99" s="159"/>
      <c r="J99" s="157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2" ht="15">
      <c r="A100" s="157"/>
      <c r="B100" s="157"/>
      <c r="C100" s="157"/>
      <c r="D100" s="168" t="s">
        <v>385</v>
      </c>
      <c r="E100" s="157"/>
      <c r="F100" s="158">
        <v>21</v>
      </c>
      <c r="G100" s="159"/>
      <c r="H100" s="159"/>
      <c r="I100" s="159"/>
      <c r="J100" s="157"/>
      <c r="K100" s="1"/>
      <c r="L100" s="1"/>
      <c r="M100" s="1"/>
      <c r="N100" s="1"/>
      <c r="O100" s="1"/>
      <c r="P100" s="1"/>
      <c r="Q100" s="1" t="s">
        <v>95</v>
      </c>
      <c r="R100" s="1"/>
      <c r="S100" s="1"/>
      <c r="V100" s="1"/>
    </row>
    <row r="101" spans="1:22" ht="12" customHeight="1">
      <c r="A101" s="157"/>
      <c r="B101" s="157"/>
      <c r="C101" s="167"/>
      <c r="D101" s="167" t="s">
        <v>320</v>
      </c>
      <c r="E101" s="157"/>
      <c r="F101" s="158"/>
      <c r="G101" s="159"/>
      <c r="H101" s="159"/>
      <c r="I101" s="159"/>
      <c r="J101" s="157"/>
      <c r="K101" s="1"/>
      <c r="L101" s="1"/>
      <c r="M101" s="1"/>
      <c r="N101" s="1"/>
      <c r="O101" s="1"/>
      <c r="P101" s="1"/>
      <c r="Q101" s="1"/>
      <c r="R101" s="1"/>
      <c r="S101" s="1"/>
      <c r="V101" s="1"/>
    </row>
    <row r="102" spans="1:22" ht="15">
      <c r="A102" s="157"/>
      <c r="B102" s="157"/>
      <c r="C102" s="157"/>
      <c r="D102" s="168" t="s">
        <v>334</v>
      </c>
      <c r="E102" s="157"/>
      <c r="F102" s="158">
        <v>1</v>
      </c>
      <c r="G102" s="159"/>
      <c r="H102" s="159"/>
      <c r="I102" s="159"/>
      <c r="J102" s="157"/>
      <c r="K102" s="1"/>
      <c r="L102" s="1"/>
      <c r="M102" s="1"/>
      <c r="N102" s="1"/>
      <c r="O102" s="1"/>
      <c r="P102" s="1"/>
      <c r="Q102" s="1" t="s">
        <v>95</v>
      </c>
      <c r="R102" s="1"/>
      <c r="S102" s="1"/>
      <c r="V102" s="1"/>
    </row>
    <row r="103" spans="1:26" ht="24.75" customHeight="1">
      <c r="A103" s="165">
        <v>31</v>
      </c>
      <c r="B103" s="160" t="s">
        <v>211</v>
      </c>
      <c r="C103" s="166" t="s">
        <v>219</v>
      </c>
      <c r="D103" s="160" t="s">
        <v>220</v>
      </c>
      <c r="E103" s="160" t="s">
        <v>221</v>
      </c>
      <c r="F103" s="161">
        <v>3</v>
      </c>
      <c r="G103" s="169"/>
      <c r="H103" s="169"/>
      <c r="I103" s="162">
        <f>ROUND(F103*(G103+H103),2)</f>
        <v>0</v>
      </c>
      <c r="J103" s="160">
        <f>ROUND(F103*(N103),2)</f>
        <v>0</v>
      </c>
      <c r="K103" s="163">
        <f>ROUND(F103*(O103),2)</f>
        <v>0</v>
      </c>
      <c r="L103" s="163">
        <f>ROUND(F103*(G103),2)</f>
        <v>0</v>
      </c>
      <c r="M103" s="163">
        <f>ROUND(F103*(H103),2)</f>
        <v>0</v>
      </c>
      <c r="N103" s="163">
        <v>0</v>
      </c>
      <c r="O103" s="163"/>
      <c r="P103" s="172">
        <v>1.62845</v>
      </c>
      <c r="Q103" s="170"/>
      <c r="R103" s="170">
        <v>1.62845</v>
      </c>
      <c r="S103" s="171">
        <f>ROUND(F103*(P103),3)</f>
        <v>4.885</v>
      </c>
      <c r="T103" s="164"/>
      <c r="U103" s="164"/>
      <c r="V103" s="172"/>
      <c r="Z103">
        <v>0</v>
      </c>
    </row>
    <row r="104" spans="1:22" ht="12" customHeight="1">
      <c r="A104" s="157"/>
      <c r="B104" s="157"/>
      <c r="C104" s="167"/>
      <c r="D104" s="167" t="s">
        <v>386</v>
      </c>
      <c r="E104" s="157"/>
      <c r="F104" s="158"/>
      <c r="G104" s="159"/>
      <c r="H104" s="159"/>
      <c r="I104" s="159"/>
      <c r="J104" s="157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2" ht="15">
      <c r="A105" s="157"/>
      <c r="B105" s="157"/>
      <c r="C105" s="157"/>
      <c r="D105" s="168" t="s">
        <v>387</v>
      </c>
      <c r="E105" s="157"/>
      <c r="F105" s="158">
        <v>3</v>
      </c>
      <c r="G105" s="159"/>
      <c r="H105" s="159"/>
      <c r="I105" s="159"/>
      <c r="J105" s="157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6" ht="24.75" customHeight="1">
      <c r="A106" s="165">
        <v>32</v>
      </c>
      <c r="B106" s="160" t="s">
        <v>223</v>
      </c>
      <c r="C106" s="166" t="s">
        <v>224</v>
      </c>
      <c r="D106" s="160" t="s">
        <v>225</v>
      </c>
      <c r="E106" s="160" t="s">
        <v>221</v>
      </c>
      <c r="F106" s="161">
        <v>39</v>
      </c>
      <c r="G106" s="169"/>
      <c r="H106" s="169"/>
      <c r="I106" s="162">
        <f>ROUND(F106*(G106+H106),2)</f>
        <v>0</v>
      </c>
      <c r="J106" s="160">
        <f>ROUND(F106*(N106),2)</f>
        <v>0</v>
      </c>
      <c r="K106" s="163">
        <f>ROUND(F106*(O106),2)</f>
        <v>0</v>
      </c>
      <c r="L106" s="163">
        <f>ROUND(F106*(G106),2)</f>
        <v>0</v>
      </c>
      <c r="M106" s="163">
        <f>ROUND(F106*(H106),2)</f>
        <v>0</v>
      </c>
      <c r="N106" s="163">
        <v>0</v>
      </c>
      <c r="O106" s="163"/>
      <c r="P106" s="170"/>
      <c r="Q106" s="170"/>
      <c r="R106" s="170"/>
      <c r="S106" s="171">
        <f>ROUND(F106*(P106),3)</f>
        <v>0</v>
      </c>
      <c r="T106" s="164"/>
      <c r="U106" s="164"/>
      <c r="V106" s="172"/>
      <c r="Z106">
        <v>0</v>
      </c>
    </row>
    <row r="107" spans="1:26" ht="15">
      <c r="A107" s="141"/>
      <c r="B107" s="141"/>
      <c r="C107" s="155">
        <v>8</v>
      </c>
      <c r="D107" s="155" t="s">
        <v>74</v>
      </c>
      <c r="E107" s="141"/>
      <c r="F107" s="154"/>
      <c r="G107" s="143">
        <f>ROUND((SUM(L95:L106))/1,2)</f>
        <v>0</v>
      </c>
      <c r="H107" s="143">
        <f>ROUND((SUM(M95:M106))/1,2)</f>
        <v>0</v>
      </c>
      <c r="I107" s="143">
        <f>ROUND((SUM(I95:I106))/1,2)</f>
        <v>0</v>
      </c>
      <c r="J107" s="141"/>
      <c r="K107" s="141"/>
      <c r="L107" s="141">
        <f>ROUND((SUM(L95:L106))/1,2)</f>
        <v>0</v>
      </c>
      <c r="M107" s="141">
        <f>ROUND((SUM(M95:M106))/1,2)</f>
        <v>0</v>
      </c>
      <c r="N107" s="141"/>
      <c r="O107" s="141"/>
      <c r="P107" s="185"/>
      <c r="Q107" s="141"/>
      <c r="R107" s="141"/>
      <c r="S107" s="185">
        <f>ROUND((SUM(S95:S106))/1,2)</f>
        <v>20</v>
      </c>
      <c r="T107" s="139"/>
      <c r="U107" s="139"/>
      <c r="V107" s="2">
        <f>ROUND((SUM(V95:V106))/1,2)</f>
        <v>0</v>
      </c>
      <c r="W107" s="139"/>
      <c r="X107" s="139"/>
      <c r="Y107" s="139"/>
      <c r="Z107" s="139"/>
    </row>
    <row r="108" spans="1:22" ht="15">
      <c r="A108" s="1"/>
      <c r="B108" s="1"/>
      <c r="C108" s="1"/>
      <c r="D108" s="1"/>
      <c r="E108" s="1"/>
      <c r="F108" s="150"/>
      <c r="G108" s="136"/>
      <c r="H108" s="136"/>
      <c r="I108" s="136"/>
      <c r="J108" s="1"/>
      <c r="K108" s="1"/>
      <c r="L108" s="1"/>
      <c r="M108" s="1"/>
      <c r="N108" s="1"/>
      <c r="O108" s="1"/>
      <c r="P108" s="1"/>
      <c r="Q108" s="1"/>
      <c r="R108" s="1"/>
      <c r="S108" s="1"/>
      <c r="V108" s="1"/>
    </row>
    <row r="109" spans="1:26" ht="15">
      <c r="A109" s="141"/>
      <c r="B109" s="141"/>
      <c r="C109" s="155">
        <v>9</v>
      </c>
      <c r="D109" s="155" t="s">
        <v>75</v>
      </c>
      <c r="E109" s="141"/>
      <c r="F109" s="154"/>
      <c r="G109" s="142"/>
      <c r="H109" s="142"/>
      <c r="I109" s="142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39"/>
      <c r="U109" s="139"/>
      <c r="V109" s="141"/>
      <c r="W109" s="139"/>
      <c r="X109" s="139"/>
      <c r="Y109" s="139"/>
      <c r="Z109" s="139"/>
    </row>
    <row r="110" spans="1:26" ht="24.75" customHeight="1">
      <c r="A110" s="165">
        <v>33</v>
      </c>
      <c r="B110" s="160" t="s">
        <v>163</v>
      </c>
      <c r="C110" s="166" t="s">
        <v>231</v>
      </c>
      <c r="D110" s="160" t="s">
        <v>232</v>
      </c>
      <c r="E110" s="160" t="s">
        <v>142</v>
      </c>
      <c r="F110" s="161">
        <v>120</v>
      </c>
      <c r="G110" s="169"/>
      <c r="H110" s="169"/>
      <c r="I110" s="162">
        <f>ROUND(F110*(G110+H110),2)</f>
        <v>0</v>
      </c>
      <c r="J110" s="160">
        <f>ROUND(F110*(N110),2)</f>
        <v>0</v>
      </c>
      <c r="K110" s="163">
        <f>ROUND(F110*(O110),2)</f>
        <v>0</v>
      </c>
      <c r="L110" s="163">
        <f>ROUND(F110*(G110),2)</f>
        <v>0</v>
      </c>
      <c r="M110" s="163">
        <f>ROUND(F110*(H110),2)</f>
        <v>0</v>
      </c>
      <c r="N110" s="163">
        <v>0</v>
      </c>
      <c r="O110" s="163"/>
      <c r="P110" s="172">
        <v>0.09796</v>
      </c>
      <c r="Q110" s="170"/>
      <c r="R110" s="170">
        <v>0.09796</v>
      </c>
      <c r="S110" s="171">
        <f>ROUND(F110*(P110),3)</f>
        <v>11.755</v>
      </c>
      <c r="T110" s="164"/>
      <c r="U110" s="164"/>
      <c r="V110" s="172"/>
      <c r="Z110">
        <v>0</v>
      </c>
    </row>
    <row r="111" spans="1:22" ht="15">
      <c r="A111" s="157"/>
      <c r="B111" s="157"/>
      <c r="C111" s="167"/>
      <c r="D111" s="173" t="s">
        <v>321</v>
      </c>
      <c r="E111" s="157"/>
      <c r="F111" s="158">
        <v>554</v>
      </c>
      <c r="G111" s="159"/>
      <c r="H111" s="159"/>
      <c r="I111" s="159"/>
      <c r="J111" s="157"/>
      <c r="K111" s="1"/>
      <c r="L111" s="1"/>
      <c r="M111" s="1"/>
      <c r="N111" s="1"/>
      <c r="O111" s="1"/>
      <c r="P111" s="1"/>
      <c r="Q111" s="1" t="s">
        <v>95</v>
      </c>
      <c r="R111" s="1"/>
      <c r="S111" s="1"/>
      <c r="V111" s="1"/>
    </row>
    <row r="112" spans="1:26" ht="24.75" customHeight="1">
      <c r="A112" s="165">
        <v>34</v>
      </c>
      <c r="B112" s="160" t="s">
        <v>163</v>
      </c>
      <c r="C112" s="166" t="s">
        <v>234</v>
      </c>
      <c r="D112" s="160" t="s">
        <v>235</v>
      </c>
      <c r="E112" s="160" t="s">
        <v>92</v>
      </c>
      <c r="F112" s="161">
        <v>76.55</v>
      </c>
      <c r="G112" s="169"/>
      <c r="H112" s="169"/>
      <c r="I112" s="162">
        <f>ROUND(F112*(G112+H112),2)</f>
        <v>0</v>
      </c>
      <c r="J112" s="160">
        <f>ROUND(F112*(N112),2)</f>
        <v>0</v>
      </c>
      <c r="K112" s="163">
        <f>ROUND(F112*(O112),2)</f>
        <v>0</v>
      </c>
      <c r="L112" s="163">
        <f>ROUND(F112*(G112),2)</f>
        <v>0</v>
      </c>
      <c r="M112" s="163">
        <f>ROUND(F112*(H112),2)</f>
        <v>0</v>
      </c>
      <c r="N112" s="163">
        <v>0</v>
      </c>
      <c r="O112" s="163"/>
      <c r="P112" s="172">
        <v>2.20109</v>
      </c>
      <c r="Q112" s="170"/>
      <c r="R112" s="170">
        <v>2.20109</v>
      </c>
      <c r="S112" s="171">
        <f>ROUND(F112*(P112),3)</f>
        <v>168.493</v>
      </c>
      <c r="T112" s="164"/>
      <c r="U112" s="164"/>
      <c r="V112" s="172"/>
      <c r="Z112">
        <v>0</v>
      </c>
    </row>
    <row r="113" spans="1:22" ht="12" customHeight="1">
      <c r="A113" s="157"/>
      <c r="B113" s="157"/>
      <c r="C113" s="167"/>
      <c r="D113" s="167" t="s">
        <v>236</v>
      </c>
      <c r="E113" s="157"/>
      <c r="F113" s="158"/>
      <c r="G113" s="159"/>
      <c r="H113" s="159"/>
      <c r="I113" s="159"/>
      <c r="J113" s="157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2" ht="15">
      <c r="A114" s="157"/>
      <c r="B114" s="157"/>
      <c r="C114" s="157"/>
      <c r="D114" s="168" t="s">
        <v>388</v>
      </c>
      <c r="E114" s="157"/>
      <c r="F114" s="158">
        <v>53.75</v>
      </c>
      <c r="G114" s="159"/>
      <c r="H114" s="159"/>
      <c r="I114" s="159"/>
      <c r="J114" s="157"/>
      <c r="K114" s="1"/>
      <c r="L114" s="1"/>
      <c r="M114" s="1"/>
      <c r="N114" s="1"/>
      <c r="O114" s="1"/>
      <c r="P114" s="1"/>
      <c r="Q114" s="1" t="s">
        <v>95</v>
      </c>
      <c r="R114" s="1"/>
      <c r="S114" s="1"/>
      <c r="V114" s="1"/>
    </row>
    <row r="115" spans="1:22" ht="12" customHeight="1">
      <c r="A115" s="157"/>
      <c r="B115" s="157"/>
      <c r="C115" s="167"/>
      <c r="D115" s="167" t="s">
        <v>238</v>
      </c>
      <c r="E115" s="157"/>
      <c r="F115" s="158"/>
      <c r="G115" s="159"/>
      <c r="H115" s="159"/>
      <c r="I115" s="159"/>
      <c r="J115" s="157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2" ht="15">
      <c r="A116" s="157"/>
      <c r="B116" s="157"/>
      <c r="C116" s="157"/>
      <c r="D116" s="168" t="s">
        <v>389</v>
      </c>
      <c r="E116" s="157"/>
      <c r="F116" s="158">
        <v>13.95</v>
      </c>
      <c r="G116" s="159"/>
      <c r="H116" s="159"/>
      <c r="I116" s="159"/>
      <c r="J116" s="157"/>
      <c r="K116" s="1"/>
      <c r="L116" s="1"/>
      <c r="M116" s="1"/>
      <c r="N116" s="1"/>
      <c r="O116" s="1"/>
      <c r="P116" s="1"/>
      <c r="Q116" s="1" t="s">
        <v>95</v>
      </c>
      <c r="R116" s="1"/>
      <c r="S116" s="1"/>
      <c r="V116" s="1"/>
    </row>
    <row r="117" spans="1:22" ht="12" customHeight="1">
      <c r="A117" s="157"/>
      <c r="B117" s="157"/>
      <c r="C117" s="167"/>
      <c r="D117" s="167" t="s">
        <v>240</v>
      </c>
      <c r="E117" s="157"/>
      <c r="F117" s="158"/>
      <c r="G117" s="159"/>
      <c r="H117" s="159"/>
      <c r="I117" s="159"/>
      <c r="J117" s="157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2" ht="15">
      <c r="A118" s="157"/>
      <c r="B118" s="157"/>
      <c r="C118" s="157"/>
      <c r="D118" s="168" t="s">
        <v>390</v>
      </c>
      <c r="E118" s="157"/>
      <c r="F118" s="158">
        <v>5.25</v>
      </c>
      <c r="G118" s="159"/>
      <c r="H118" s="159"/>
      <c r="I118" s="159"/>
      <c r="J118" s="157"/>
      <c r="K118" s="1"/>
      <c r="L118" s="1"/>
      <c r="M118" s="1"/>
      <c r="N118" s="1"/>
      <c r="O118" s="1"/>
      <c r="P118" s="1"/>
      <c r="Q118" s="1" t="s">
        <v>95</v>
      </c>
      <c r="R118" s="1"/>
      <c r="S118" s="1"/>
      <c r="V118" s="1"/>
    </row>
    <row r="119" spans="1:22" ht="12" customHeight="1">
      <c r="A119" s="157"/>
      <c r="B119" s="157"/>
      <c r="C119" s="167"/>
      <c r="D119" s="167" t="s">
        <v>242</v>
      </c>
      <c r="E119" s="157"/>
      <c r="F119" s="158"/>
      <c r="G119" s="159"/>
      <c r="H119" s="159"/>
      <c r="I119" s="159"/>
      <c r="J119" s="157"/>
      <c r="K119" s="1"/>
      <c r="L119" s="1"/>
      <c r="M119" s="1"/>
      <c r="N119" s="1"/>
      <c r="O119" s="1"/>
      <c r="P119" s="1"/>
      <c r="Q119" s="1"/>
      <c r="R119" s="1"/>
      <c r="S119" s="1"/>
      <c r="V119" s="1"/>
    </row>
    <row r="120" spans="1:22" ht="15">
      <c r="A120" s="157"/>
      <c r="B120" s="157"/>
      <c r="C120" s="157"/>
      <c r="D120" s="168" t="s">
        <v>391</v>
      </c>
      <c r="E120" s="157"/>
      <c r="F120" s="158">
        <v>3.5999999999999996</v>
      </c>
      <c r="G120" s="159"/>
      <c r="H120" s="159"/>
      <c r="I120" s="159"/>
      <c r="J120" s="157"/>
      <c r="K120" s="1"/>
      <c r="L120" s="1"/>
      <c r="M120" s="1"/>
      <c r="N120" s="1"/>
      <c r="O120" s="1"/>
      <c r="P120" s="1"/>
      <c r="Q120" s="1" t="s">
        <v>258</v>
      </c>
      <c r="R120" s="1"/>
      <c r="S120" s="1"/>
      <c r="V120" s="1"/>
    </row>
    <row r="121" spans="1:26" ht="24.75" customHeight="1">
      <c r="A121" s="165">
        <v>35</v>
      </c>
      <c r="B121" s="160" t="s">
        <v>113</v>
      </c>
      <c r="C121" s="166" t="s">
        <v>244</v>
      </c>
      <c r="D121" s="160" t="s">
        <v>245</v>
      </c>
      <c r="E121" s="160" t="s">
        <v>246</v>
      </c>
      <c r="F121" s="161">
        <v>2136.935</v>
      </c>
      <c r="G121" s="169"/>
      <c r="H121" s="169"/>
      <c r="I121" s="162">
        <f>ROUND(F121*(G121+H121),2)</f>
        <v>0</v>
      </c>
      <c r="J121" s="160">
        <f>ROUND(F121*(N121),2)</f>
        <v>0</v>
      </c>
      <c r="K121" s="163">
        <f>ROUND(F121*(O121),2)</f>
        <v>0</v>
      </c>
      <c r="L121" s="163">
        <f>ROUND(F121*(G121),2)</f>
        <v>0</v>
      </c>
      <c r="M121" s="163">
        <f>ROUND(F121*(H121),2)</f>
        <v>0</v>
      </c>
      <c r="N121" s="163">
        <v>0</v>
      </c>
      <c r="O121" s="163"/>
      <c r="P121" s="170"/>
      <c r="Q121" s="170"/>
      <c r="R121" s="170"/>
      <c r="S121" s="171">
        <f>ROUND(F121*(P121),3)</f>
        <v>0</v>
      </c>
      <c r="T121" s="164"/>
      <c r="U121" s="164"/>
      <c r="V121" s="172"/>
      <c r="Z121">
        <v>0</v>
      </c>
    </row>
    <row r="122" spans="1:26" ht="24.75" customHeight="1">
      <c r="A122" s="165">
        <v>36</v>
      </c>
      <c r="B122" s="160" t="s">
        <v>113</v>
      </c>
      <c r="C122" s="166" t="s">
        <v>247</v>
      </c>
      <c r="D122" s="160" t="s">
        <v>248</v>
      </c>
      <c r="E122" s="160" t="s">
        <v>246</v>
      </c>
      <c r="F122" s="161">
        <v>2136.935</v>
      </c>
      <c r="G122" s="169"/>
      <c r="H122" s="169"/>
      <c r="I122" s="162">
        <f>ROUND(F122*(G122+H122),2)</f>
        <v>0</v>
      </c>
      <c r="J122" s="160">
        <f>ROUND(F122*(N122),2)</f>
        <v>0</v>
      </c>
      <c r="K122" s="163">
        <f>ROUND(F122*(O122),2)</f>
        <v>0</v>
      </c>
      <c r="L122" s="163">
        <f>ROUND(F122*(G122),2)</f>
        <v>0</v>
      </c>
      <c r="M122" s="163">
        <f>ROUND(F122*(H122),2)</f>
        <v>0</v>
      </c>
      <c r="N122" s="163">
        <v>0</v>
      </c>
      <c r="O122" s="163"/>
      <c r="P122" s="170"/>
      <c r="Q122" s="170"/>
      <c r="R122" s="170"/>
      <c r="S122" s="171">
        <f>ROUND(F122*(P122),3)</f>
        <v>0</v>
      </c>
      <c r="T122" s="164"/>
      <c r="U122" s="164"/>
      <c r="V122" s="172"/>
      <c r="Z122">
        <v>0</v>
      </c>
    </row>
    <row r="123" spans="1:22" ht="15">
      <c r="A123" s="157"/>
      <c r="B123" s="157"/>
      <c r="C123" s="167"/>
      <c r="D123" s="173" t="s">
        <v>392</v>
      </c>
      <c r="E123" s="157"/>
      <c r="F123" s="158">
        <v>4276.885</v>
      </c>
      <c r="G123" s="159"/>
      <c r="H123" s="159"/>
      <c r="I123" s="159"/>
      <c r="J123" s="157"/>
      <c r="K123" s="1"/>
      <c r="L123" s="1"/>
      <c r="M123" s="1"/>
      <c r="N123" s="1"/>
      <c r="O123" s="1"/>
      <c r="P123" s="1"/>
      <c r="Q123" s="1" t="s">
        <v>95</v>
      </c>
      <c r="R123" s="1"/>
      <c r="S123" s="1"/>
      <c r="V123" s="1"/>
    </row>
    <row r="124" spans="1:26" ht="24.75" customHeight="1">
      <c r="A124" s="165">
        <v>37</v>
      </c>
      <c r="B124" s="160" t="s">
        <v>113</v>
      </c>
      <c r="C124" s="166" t="s">
        <v>250</v>
      </c>
      <c r="D124" s="160" t="s">
        <v>251</v>
      </c>
      <c r="E124" s="160" t="s">
        <v>246</v>
      </c>
      <c r="F124" s="161">
        <v>2136.935</v>
      </c>
      <c r="G124" s="169"/>
      <c r="H124" s="169"/>
      <c r="I124" s="162">
        <f>ROUND(F124*(G124+H124),2)</f>
        <v>0</v>
      </c>
      <c r="J124" s="160">
        <f>ROUND(F124*(N124),2)</f>
        <v>0</v>
      </c>
      <c r="K124" s="163">
        <f>ROUND(F124*(O124),2)</f>
        <v>0</v>
      </c>
      <c r="L124" s="163">
        <f>ROUND(F124*(G124),2)</f>
        <v>0</v>
      </c>
      <c r="M124" s="163">
        <f>ROUND(F124*(H124),2)</f>
        <v>0</v>
      </c>
      <c r="N124" s="163">
        <v>0</v>
      </c>
      <c r="O124" s="163"/>
      <c r="P124" s="170"/>
      <c r="Q124" s="170"/>
      <c r="R124" s="170"/>
      <c r="S124" s="171">
        <f>ROUND(F124*(P124),3)</f>
        <v>0</v>
      </c>
      <c r="T124" s="164"/>
      <c r="U124" s="164"/>
      <c r="V124" s="172"/>
      <c r="Z124">
        <v>0</v>
      </c>
    </row>
    <row r="125" spans="1:26" ht="24.75" customHeight="1">
      <c r="A125" s="165">
        <v>38</v>
      </c>
      <c r="B125" s="160" t="s">
        <v>197</v>
      </c>
      <c r="C125" s="166" t="s">
        <v>252</v>
      </c>
      <c r="D125" s="160" t="s">
        <v>253</v>
      </c>
      <c r="E125" s="160" t="s">
        <v>142</v>
      </c>
      <c r="F125" s="161">
        <v>1331</v>
      </c>
      <c r="G125" s="169"/>
      <c r="H125" s="169"/>
      <c r="I125" s="162">
        <f>ROUND(F125*(G125+H125),2)</f>
        <v>0</v>
      </c>
      <c r="J125" s="160">
        <f>ROUND(F125*(N125),2)</f>
        <v>0</v>
      </c>
      <c r="K125" s="163">
        <f>ROUND(F125*(O125),2)</f>
        <v>0</v>
      </c>
      <c r="L125" s="163">
        <f>ROUND(F125*(G125),2)</f>
        <v>0</v>
      </c>
      <c r="M125" s="163">
        <f>ROUND(F125*(H125),2)</f>
        <v>0</v>
      </c>
      <c r="N125" s="163">
        <v>0</v>
      </c>
      <c r="O125" s="163"/>
      <c r="P125" s="172">
        <v>0.0885</v>
      </c>
      <c r="Q125" s="170"/>
      <c r="R125" s="170">
        <v>0.0885</v>
      </c>
      <c r="S125" s="171">
        <f>ROUND(F125*(P125),3)</f>
        <v>117.794</v>
      </c>
      <c r="T125" s="164"/>
      <c r="U125" s="164"/>
      <c r="V125" s="172"/>
      <c r="Z125">
        <v>0</v>
      </c>
    </row>
    <row r="126" spans="1:22" ht="12" customHeight="1">
      <c r="A126" s="157"/>
      <c r="B126" s="157"/>
      <c r="C126" s="167"/>
      <c r="D126" s="167" t="s">
        <v>254</v>
      </c>
      <c r="E126" s="157"/>
      <c r="F126" s="158"/>
      <c r="G126" s="159"/>
      <c r="H126" s="159"/>
      <c r="I126" s="159"/>
      <c r="J126" s="157"/>
      <c r="K126" s="1"/>
      <c r="L126" s="1"/>
      <c r="M126" s="1"/>
      <c r="N126" s="1"/>
      <c r="O126" s="1"/>
      <c r="P126" s="1"/>
      <c r="Q126" s="1"/>
      <c r="R126" s="1"/>
      <c r="S126" s="1"/>
      <c r="V126" s="1"/>
    </row>
    <row r="127" spans="1:22" ht="15">
      <c r="A127" s="157"/>
      <c r="B127" s="157"/>
      <c r="C127" s="157"/>
      <c r="D127" s="168" t="s">
        <v>393</v>
      </c>
      <c r="E127" s="157"/>
      <c r="F127" s="158">
        <v>1075</v>
      </c>
      <c r="G127" s="159"/>
      <c r="H127" s="159"/>
      <c r="I127" s="159"/>
      <c r="J127" s="157"/>
      <c r="K127" s="1"/>
      <c r="L127" s="1"/>
      <c r="M127" s="1"/>
      <c r="N127" s="1"/>
      <c r="O127" s="1"/>
      <c r="P127" s="1"/>
      <c r="Q127" s="1" t="s">
        <v>95</v>
      </c>
      <c r="R127" s="1"/>
      <c r="S127" s="1"/>
      <c r="V127" s="1"/>
    </row>
    <row r="128" spans="1:22" ht="12" customHeight="1">
      <c r="A128" s="157"/>
      <c r="B128" s="157"/>
      <c r="C128" s="167"/>
      <c r="D128" s="167" t="s">
        <v>256</v>
      </c>
      <c r="E128" s="157"/>
      <c r="F128" s="158"/>
      <c r="G128" s="159"/>
      <c r="H128" s="159"/>
      <c r="I128" s="159"/>
      <c r="J128" s="157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7"/>
      <c r="B129" s="157"/>
      <c r="C129" s="157"/>
      <c r="D129" s="168" t="s">
        <v>394</v>
      </c>
      <c r="E129" s="157"/>
      <c r="F129" s="158">
        <v>186</v>
      </c>
      <c r="G129" s="159"/>
      <c r="H129" s="159"/>
      <c r="I129" s="159"/>
      <c r="J129" s="157"/>
      <c r="K129" s="1"/>
      <c r="L129" s="1"/>
      <c r="M129" s="1"/>
      <c r="N129" s="1"/>
      <c r="O129" s="1"/>
      <c r="P129" s="1"/>
      <c r="Q129" s="1" t="s">
        <v>95</v>
      </c>
      <c r="R129" s="1"/>
      <c r="S129" s="1"/>
      <c r="V129" s="1"/>
    </row>
    <row r="130" spans="1:22" ht="12" customHeight="1">
      <c r="A130" s="157"/>
      <c r="B130" s="157"/>
      <c r="C130" s="167"/>
      <c r="D130" s="167" t="s">
        <v>259</v>
      </c>
      <c r="E130" s="157"/>
      <c r="F130" s="158"/>
      <c r="G130" s="159"/>
      <c r="H130" s="159"/>
      <c r="I130" s="159"/>
      <c r="J130" s="157"/>
      <c r="K130" s="1"/>
      <c r="L130" s="1"/>
      <c r="M130" s="1"/>
      <c r="N130" s="1"/>
      <c r="O130" s="1"/>
      <c r="P130" s="1"/>
      <c r="Q130" s="1"/>
      <c r="R130" s="1"/>
      <c r="S130" s="1"/>
      <c r="V130" s="1"/>
    </row>
    <row r="131" spans="1:22" ht="15">
      <c r="A131" s="157"/>
      <c r="B131" s="157"/>
      <c r="C131" s="157"/>
      <c r="D131" s="168" t="s">
        <v>395</v>
      </c>
      <c r="E131" s="157"/>
      <c r="F131" s="158">
        <v>70</v>
      </c>
      <c r="G131" s="159"/>
      <c r="H131" s="159"/>
      <c r="I131" s="159"/>
      <c r="J131" s="157"/>
      <c r="K131" s="1"/>
      <c r="L131" s="1"/>
      <c r="M131" s="1"/>
      <c r="N131" s="1"/>
      <c r="O131" s="1"/>
      <c r="P131" s="1"/>
      <c r="Q131" s="1" t="s">
        <v>95</v>
      </c>
      <c r="R131" s="1"/>
      <c r="S131" s="1"/>
      <c r="V131" s="1"/>
    </row>
    <row r="132" spans="1:26" ht="24.75" customHeight="1">
      <c r="A132" s="165">
        <v>39</v>
      </c>
      <c r="B132" s="160" t="s">
        <v>261</v>
      </c>
      <c r="C132" s="166" t="s">
        <v>262</v>
      </c>
      <c r="D132" s="160" t="s">
        <v>263</v>
      </c>
      <c r="E132" s="160" t="s">
        <v>264</v>
      </c>
      <c r="F132" s="161">
        <v>2364.4100000000003</v>
      </c>
      <c r="G132" s="169"/>
      <c r="H132" s="169"/>
      <c r="I132" s="162">
        <f>ROUND(F132*(G132+H132),2)</f>
        <v>0</v>
      </c>
      <c r="J132" s="160">
        <f>ROUND(F132*(N132),2)</f>
        <v>0</v>
      </c>
      <c r="K132" s="163">
        <f>ROUND(F132*(O132),2)</f>
        <v>0</v>
      </c>
      <c r="L132" s="163">
        <f>ROUND(F132*(G132),2)</f>
        <v>0</v>
      </c>
      <c r="M132" s="163">
        <f>ROUND(F132*(H132),2)</f>
        <v>0</v>
      </c>
      <c r="N132" s="163">
        <v>0</v>
      </c>
      <c r="O132" s="163"/>
      <c r="P132" s="170"/>
      <c r="Q132" s="170"/>
      <c r="R132" s="170"/>
      <c r="S132" s="171">
        <f>ROUND(F132*(P132),3)</f>
        <v>0</v>
      </c>
      <c r="T132" s="164"/>
      <c r="U132" s="164"/>
      <c r="V132" s="172"/>
      <c r="Z132">
        <v>0</v>
      </c>
    </row>
    <row r="133" spans="1:22" ht="12" customHeight="1">
      <c r="A133" s="157"/>
      <c r="B133" s="157"/>
      <c r="C133" s="167"/>
      <c r="D133" s="167" t="s">
        <v>265</v>
      </c>
      <c r="E133" s="157"/>
      <c r="F133" s="158"/>
      <c r="G133" s="159"/>
      <c r="H133" s="159"/>
      <c r="I133" s="159"/>
      <c r="J133" s="157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2" ht="15">
      <c r="A134" s="157"/>
      <c r="B134" s="157"/>
      <c r="C134" s="157"/>
      <c r="D134" s="168" t="s">
        <v>392</v>
      </c>
      <c r="E134" s="157"/>
      <c r="F134" s="158">
        <v>4276.885</v>
      </c>
      <c r="G134" s="159"/>
      <c r="H134" s="159"/>
      <c r="I134" s="159"/>
      <c r="J134" s="157"/>
      <c r="K134" s="1"/>
      <c r="L134" s="1"/>
      <c r="M134" s="1"/>
      <c r="N134" s="1"/>
      <c r="O134" s="1"/>
      <c r="P134" s="1"/>
      <c r="Q134" s="1" t="s">
        <v>95</v>
      </c>
      <c r="R134" s="1"/>
      <c r="S134" s="1"/>
      <c r="V134" s="1"/>
    </row>
    <row r="135" spans="1:22" ht="12" customHeight="1">
      <c r="A135" s="157"/>
      <c r="B135" s="157"/>
      <c r="C135" s="167"/>
      <c r="D135" s="167" t="s">
        <v>266</v>
      </c>
      <c r="E135" s="157"/>
      <c r="F135" s="158"/>
      <c r="G135" s="159"/>
      <c r="H135" s="159"/>
      <c r="I135" s="159"/>
      <c r="J135" s="157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2" ht="15">
      <c r="A136" s="157"/>
      <c r="B136" s="157"/>
      <c r="C136" s="157"/>
      <c r="D136" s="186" t="s">
        <v>396</v>
      </c>
      <c r="E136" s="157"/>
      <c r="F136" s="158">
        <v>-1912.475</v>
      </c>
      <c r="G136" s="159"/>
      <c r="H136" s="159"/>
      <c r="I136" s="159"/>
      <c r="J136" s="157"/>
      <c r="K136" s="1"/>
      <c r="L136" s="1"/>
      <c r="M136" s="1"/>
      <c r="N136" s="1"/>
      <c r="O136" s="1"/>
      <c r="P136" s="1"/>
      <c r="Q136" s="1" t="s">
        <v>95</v>
      </c>
      <c r="R136" s="1"/>
      <c r="S136" s="1"/>
      <c r="V136" s="1"/>
    </row>
    <row r="137" spans="1:26" ht="24.75" customHeight="1">
      <c r="A137" s="165">
        <v>40</v>
      </c>
      <c r="B137" s="160" t="s">
        <v>261</v>
      </c>
      <c r="C137" s="166" t="s">
        <v>268</v>
      </c>
      <c r="D137" s="160" t="s">
        <v>269</v>
      </c>
      <c r="E137" s="160" t="s">
        <v>264</v>
      </c>
      <c r="F137" s="161">
        <v>1912.4750000000001</v>
      </c>
      <c r="G137" s="169"/>
      <c r="H137" s="169"/>
      <c r="I137" s="162">
        <f>ROUND(F137*(G137+H137),2)</f>
        <v>0</v>
      </c>
      <c r="J137" s="160">
        <f>ROUND(F137*(N137),2)</f>
        <v>0</v>
      </c>
      <c r="K137" s="163">
        <f>ROUND(F137*(O137),2)</f>
        <v>0</v>
      </c>
      <c r="L137" s="163">
        <f>ROUND(F137*(G137),2)</f>
        <v>0</v>
      </c>
      <c r="M137" s="163">
        <f>ROUND(F137*(H137),2)</f>
        <v>0</v>
      </c>
      <c r="N137" s="163">
        <v>0</v>
      </c>
      <c r="O137" s="163"/>
      <c r="P137" s="170"/>
      <c r="Q137" s="170"/>
      <c r="R137" s="170"/>
      <c r="S137" s="171">
        <f>ROUND(F137*(P137),3)</f>
        <v>0</v>
      </c>
      <c r="T137" s="164"/>
      <c r="U137" s="164"/>
      <c r="V137" s="172"/>
      <c r="Z137">
        <v>0</v>
      </c>
    </row>
    <row r="138" spans="1:22" ht="15">
      <c r="A138" s="157"/>
      <c r="B138" s="157"/>
      <c r="C138" s="167"/>
      <c r="D138" s="173" t="s">
        <v>397</v>
      </c>
      <c r="E138" s="157"/>
      <c r="F138" s="158">
        <v>1912.4750000000001</v>
      </c>
      <c r="G138" s="159"/>
      <c r="H138" s="159"/>
      <c r="I138" s="159"/>
      <c r="J138" s="157"/>
      <c r="K138" s="1"/>
      <c r="L138" s="1"/>
      <c r="M138" s="1"/>
      <c r="N138" s="1"/>
      <c r="O138" s="1"/>
      <c r="P138" s="1"/>
      <c r="Q138" s="1" t="s">
        <v>95</v>
      </c>
      <c r="R138" s="1"/>
      <c r="S138" s="1"/>
      <c r="V138" s="1"/>
    </row>
    <row r="139" spans="1:26" ht="24.75" customHeight="1">
      <c r="A139" s="179">
        <v>41</v>
      </c>
      <c r="B139" s="174" t="s">
        <v>207</v>
      </c>
      <c r="C139" s="180" t="s">
        <v>271</v>
      </c>
      <c r="D139" s="174" t="s">
        <v>272</v>
      </c>
      <c r="E139" s="174" t="s">
        <v>273</v>
      </c>
      <c r="F139" s="175">
        <v>1096.5</v>
      </c>
      <c r="G139" s="181"/>
      <c r="H139" s="181"/>
      <c r="I139" s="176">
        <f>ROUND(F139*(G139+H139),2)</f>
        <v>0</v>
      </c>
      <c r="J139" s="174">
        <f>ROUND(F139*(N139),2)</f>
        <v>0</v>
      </c>
      <c r="K139" s="177">
        <f>ROUND(F139*(O139),2)</f>
        <v>0</v>
      </c>
      <c r="L139" s="177">
        <f>ROUND(F139*(G139),2)</f>
        <v>0</v>
      </c>
      <c r="M139" s="177">
        <f>ROUND(F139*(H139),2)</f>
        <v>0</v>
      </c>
      <c r="N139" s="177">
        <v>0</v>
      </c>
      <c r="O139" s="177"/>
      <c r="P139" s="184">
        <v>0.085</v>
      </c>
      <c r="Q139" s="182"/>
      <c r="R139" s="182">
        <v>0.085</v>
      </c>
      <c r="S139" s="183">
        <f>ROUND(F139*(P139),3)</f>
        <v>93.203</v>
      </c>
      <c r="T139" s="178"/>
      <c r="U139" s="178"/>
      <c r="V139" s="184"/>
      <c r="Z139">
        <v>0</v>
      </c>
    </row>
    <row r="140" spans="1:22" ht="15">
      <c r="A140" s="157"/>
      <c r="B140" s="157"/>
      <c r="C140" s="167"/>
      <c r="D140" s="173" t="s">
        <v>398</v>
      </c>
      <c r="E140" s="157"/>
      <c r="F140" s="158">
        <v>1096.5</v>
      </c>
      <c r="G140" s="159"/>
      <c r="H140" s="159"/>
      <c r="I140" s="159"/>
      <c r="J140" s="157"/>
      <c r="K140" s="1"/>
      <c r="L140" s="1"/>
      <c r="M140" s="1"/>
      <c r="N140" s="1"/>
      <c r="O140" s="1"/>
      <c r="P140" s="1"/>
      <c r="Q140" s="1" t="s">
        <v>95</v>
      </c>
      <c r="R140" s="1"/>
      <c r="S140" s="1"/>
      <c r="V140" s="1"/>
    </row>
    <row r="141" spans="1:26" ht="24.75" customHeight="1">
      <c r="A141" s="179">
        <v>42</v>
      </c>
      <c r="B141" s="174" t="s">
        <v>207</v>
      </c>
      <c r="C141" s="180" t="s">
        <v>275</v>
      </c>
      <c r="D141" s="174" t="s">
        <v>276</v>
      </c>
      <c r="E141" s="174" t="s">
        <v>273</v>
      </c>
      <c r="F141" s="175">
        <v>189.72</v>
      </c>
      <c r="G141" s="181"/>
      <c r="H141" s="181"/>
      <c r="I141" s="176">
        <f>ROUND(F141*(G141+H141),2)</f>
        <v>0</v>
      </c>
      <c r="J141" s="174">
        <f>ROUND(F141*(N141),2)</f>
        <v>0</v>
      </c>
      <c r="K141" s="177">
        <f>ROUND(F141*(O141),2)</f>
        <v>0</v>
      </c>
      <c r="L141" s="177">
        <f>ROUND(F141*(G141),2)</f>
        <v>0</v>
      </c>
      <c r="M141" s="177">
        <f>ROUND(F141*(H141),2)</f>
        <v>0</v>
      </c>
      <c r="N141" s="177">
        <v>0</v>
      </c>
      <c r="O141" s="177"/>
      <c r="P141" s="184">
        <v>0.065</v>
      </c>
      <c r="Q141" s="182"/>
      <c r="R141" s="182">
        <v>0.065</v>
      </c>
      <c r="S141" s="183">
        <f>ROUND(F141*(P141),3)</f>
        <v>12.332</v>
      </c>
      <c r="T141" s="178"/>
      <c r="U141" s="178"/>
      <c r="V141" s="184"/>
      <c r="Z141">
        <v>0</v>
      </c>
    </row>
    <row r="142" spans="1:22" ht="15">
      <c r="A142" s="157"/>
      <c r="B142" s="157"/>
      <c r="C142" s="167"/>
      <c r="D142" s="173" t="s">
        <v>399</v>
      </c>
      <c r="E142" s="157"/>
      <c r="F142" s="158">
        <v>189.72</v>
      </c>
      <c r="G142" s="159"/>
      <c r="H142" s="159"/>
      <c r="I142" s="159"/>
      <c r="J142" s="157"/>
      <c r="K142" s="1"/>
      <c r="L142" s="1"/>
      <c r="M142" s="1"/>
      <c r="N142" s="1"/>
      <c r="O142" s="1"/>
      <c r="P142" s="1"/>
      <c r="Q142" s="1" t="s">
        <v>95</v>
      </c>
      <c r="R142" s="1"/>
      <c r="S142" s="1"/>
      <c r="V142" s="1"/>
    </row>
    <row r="143" spans="1:26" ht="24.75" customHeight="1">
      <c r="A143" s="179">
        <v>43</v>
      </c>
      <c r="B143" s="174" t="s">
        <v>207</v>
      </c>
      <c r="C143" s="180" t="s">
        <v>278</v>
      </c>
      <c r="D143" s="174" t="s">
        <v>279</v>
      </c>
      <c r="E143" s="174" t="s">
        <v>273</v>
      </c>
      <c r="F143" s="175">
        <v>71.4</v>
      </c>
      <c r="G143" s="181"/>
      <c r="H143" s="181"/>
      <c r="I143" s="176">
        <f>ROUND(F143*(G143+H143),2)</f>
        <v>0</v>
      </c>
      <c r="J143" s="174">
        <f>ROUND(F143*(N143),2)</f>
        <v>0</v>
      </c>
      <c r="K143" s="177">
        <f>ROUND(F143*(O143),2)</f>
        <v>0</v>
      </c>
      <c r="L143" s="177">
        <f>ROUND(F143*(G143),2)</f>
        <v>0</v>
      </c>
      <c r="M143" s="177">
        <f>ROUND(F143*(H143),2)</f>
        <v>0</v>
      </c>
      <c r="N143" s="177">
        <v>0</v>
      </c>
      <c r="O143" s="177"/>
      <c r="P143" s="184">
        <v>0.0848</v>
      </c>
      <c r="Q143" s="182"/>
      <c r="R143" s="182">
        <v>0.0848</v>
      </c>
      <c r="S143" s="183">
        <f>ROUND(F143*(P143),3)</f>
        <v>6.055</v>
      </c>
      <c r="T143" s="178"/>
      <c r="U143" s="178"/>
      <c r="V143" s="184"/>
      <c r="Z143">
        <v>0</v>
      </c>
    </row>
    <row r="144" spans="1:22" ht="15">
      <c r="A144" s="157"/>
      <c r="B144" s="157"/>
      <c r="C144" s="167"/>
      <c r="D144" s="173" t="s">
        <v>400</v>
      </c>
      <c r="E144" s="157"/>
      <c r="F144" s="158">
        <v>71.4</v>
      </c>
      <c r="G144" s="159"/>
      <c r="H144" s="159"/>
      <c r="I144" s="159"/>
      <c r="J144" s="157"/>
      <c r="K144" s="1"/>
      <c r="L144" s="1"/>
      <c r="M144" s="1"/>
      <c r="N144" s="1"/>
      <c r="O144" s="1"/>
      <c r="P144" s="1"/>
      <c r="Q144" s="1" t="s">
        <v>95</v>
      </c>
      <c r="R144" s="1"/>
      <c r="S144" s="1"/>
      <c r="V144" s="1"/>
    </row>
    <row r="145" spans="1:26" ht="24.75" customHeight="1">
      <c r="A145" s="179">
        <v>44</v>
      </c>
      <c r="B145" s="174" t="s">
        <v>207</v>
      </c>
      <c r="C145" s="180" t="s">
        <v>281</v>
      </c>
      <c r="D145" s="174" t="s">
        <v>282</v>
      </c>
      <c r="E145" s="174" t="s">
        <v>273</v>
      </c>
      <c r="F145" s="175">
        <v>122.4</v>
      </c>
      <c r="G145" s="181"/>
      <c r="H145" s="181"/>
      <c r="I145" s="176">
        <f>ROUND(F145*(G145+H145),2)</f>
        <v>0</v>
      </c>
      <c r="J145" s="174">
        <f>ROUND(F145*(N145),2)</f>
        <v>0</v>
      </c>
      <c r="K145" s="177">
        <f>ROUND(F145*(O145),2)</f>
        <v>0</v>
      </c>
      <c r="L145" s="177">
        <f>ROUND(F145*(G145),2)</f>
        <v>0</v>
      </c>
      <c r="M145" s="177">
        <f>ROUND(F145*(H145),2)</f>
        <v>0</v>
      </c>
      <c r="N145" s="177">
        <v>0</v>
      </c>
      <c r="O145" s="177"/>
      <c r="P145" s="184">
        <v>0.023</v>
      </c>
      <c r="Q145" s="182"/>
      <c r="R145" s="182">
        <v>0.023</v>
      </c>
      <c r="S145" s="183">
        <f>ROUND(F145*(P145),3)</f>
        <v>2.815</v>
      </c>
      <c r="T145" s="178"/>
      <c r="U145" s="178"/>
      <c r="V145" s="184"/>
      <c r="Z145">
        <v>0</v>
      </c>
    </row>
    <row r="146" spans="1:22" ht="15">
      <c r="A146" s="157"/>
      <c r="B146" s="157"/>
      <c r="C146" s="167"/>
      <c r="D146" s="173" t="s">
        <v>401</v>
      </c>
      <c r="E146" s="157"/>
      <c r="F146" s="158">
        <v>122.4</v>
      </c>
      <c r="G146" s="159"/>
      <c r="H146" s="159"/>
      <c r="I146" s="159"/>
      <c r="J146" s="157"/>
      <c r="K146" s="1"/>
      <c r="L146" s="1"/>
      <c r="M146" s="1"/>
      <c r="N146" s="1"/>
      <c r="O146" s="1"/>
      <c r="P146" s="1"/>
      <c r="Q146" s="1" t="s">
        <v>258</v>
      </c>
      <c r="R146" s="1"/>
      <c r="S146" s="1"/>
      <c r="V146" s="1"/>
    </row>
    <row r="147" spans="1:26" ht="15">
      <c r="A147" s="141"/>
      <c r="B147" s="141"/>
      <c r="C147" s="155">
        <v>9</v>
      </c>
      <c r="D147" s="155" t="s">
        <v>75</v>
      </c>
      <c r="E147" s="141"/>
      <c r="F147" s="154"/>
      <c r="G147" s="143">
        <f>ROUND((SUM(L109:L146))/1,2)</f>
        <v>0</v>
      </c>
      <c r="H147" s="143">
        <f>ROUND((SUM(M109:M146))/1,2)</f>
        <v>0</v>
      </c>
      <c r="I147" s="143">
        <f>ROUND((SUM(I109:I146))/1,2)</f>
        <v>0</v>
      </c>
      <c r="J147" s="141"/>
      <c r="K147" s="141"/>
      <c r="L147" s="141">
        <f>ROUND((SUM(L109:L146))/1,2)</f>
        <v>0</v>
      </c>
      <c r="M147" s="141">
        <f>ROUND((SUM(M109:M146))/1,2)</f>
        <v>0</v>
      </c>
      <c r="N147" s="141"/>
      <c r="O147" s="141"/>
      <c r="P147" s="185"/>
      <c r="Q147" s="141"/>
      <c r="R147" s="141"/>
      <c r="S147" s="185">
        <f>ROUND((SUM(S109:S146))/1,2)</f>
        <v>412.45</v>
      </c>
      <c r="T147" s="139"/>
      <c r="U147" s="139"/>
      <c r="V147" s="2">
        <f>ROUND((SUM(V109:V146))/1,2)</f>
        <v>0</v>
      </c>
      <c r="W147" s="139"/>
      <c r="X147" s="139"/>
      <c r="Y147" s="139"/>
      <c r="Z147" s="139"/>
    </row>
    <row r="148" spans="1:22" ht="15">
      <c r="A148" s="1"/>
      <c r="B148" s="1"/>
      <c r="C148" s="1"/>
      <c r="D148" s="1"/>
      <c r="E148" s="1"/>
      <c r="F148" s="150"/>
      <c r="G148" s="136"/>
      <c r="H148" s="136"/>
      <c r="I148" s="136"/>
      <c r="J148" s="1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6" ht="15">
      <c r="A149" s="141"/>
      <c r="B149" s="141"/>
      <c r="C149" s="155">
        <v>99</v>
      </c>
      <c r="D149" s="155" t="s">
        <v>76</v>
      </c>
      <c r="E149" s="141"/>
      <c r="F149" s="154"/>
      <c r="G149" s="142"/>
      <c r="H149" s="142"/>
      <c r="I149" s="142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39"/>
      <c r="U149" s="139"/>
      <c r="V149" s="141"/>
      <c r="W149" s="139"/>
      <c r="X149" s="139"/>
      <c r="Y149" s="139"/>
      <c r="Z149" s="139"/>
    </row>
    <row r="150" spans="1:26" ht="24.75" customHeight="1">
      <c r="A150" s="165">
        <v>45</v>
      </c>
      <c r="B150" s="160" t="s">
        <v>163</v>
      </c>
      <c r="C150" s="166" t="s">
        <v>284</v>
      </c>
      <c r="D150" s="160" t="s">
        <v>285</v>
      </c>
      <c r="E150" s="160" t="s">
        <v>246</v>
      </c>
      <c r="F150" s="161">
        <v>5071.887884499999</v>
      </c>
      <c r="G150" s="169"/>
      <c r="H150" s="169"/>
      <c r="I150" s="162">
        <f>ROUND(F150*(G150+H150),2)</f>
        <v>0</v>
      </c>
      <c r="J150" s="160">
        <f>ROUND(F150*(N150),2)</f>
        <v>0</v>
      </c>
      <c r="K150" s="163">
        <f>ROUND(F150*(O150),2)</f>
        <v>0</v>
      </c>
      <c r="L150" s="163">
        <f>ROUND(F150*(G150),2)</f>
        <v>0</v>
      </c>
      <c r="M150" s="163">
        <f>ROUND(F150*(H150),2)</f>
        <v>0</v>
      </c>
      <c r="N150" s="163">
        <v>0</v>
      </c>
      <c r="O150" s="163"/>
      <c r="P150" s="170"/>
      <c r="Q150" s="170"/>
      <c r="R150" s="170"/>
      <c r="S150" s="171">
        <f>ROUND(F150*(P150),3)</f>
        <v>0</v>
      </c>
      <c r="T150" s="164"/>
      <c r="U150" s="164"/>
      <c r="V150" s="172"/>
      <c r="Z150">
        <v>0</v>
      </c>
    </row>
    <row r="151" spans="1:22" ht="15">
      <c r="A151" s="141"/>
      <c r="B151" s="141"/>
      <c r="C151" s="155">
        <v>99</v>
      </c>
      <c r="D151" s="155" t="s">
        <v>76</v>
      </c>
      <c r="E151" s="141"/>
      <c r="F151" s="154"/>
      <c r="G151" s="143">
        <f>ROUND((SUM(L149:L150))/1,2)</f>
        <v>0</v>
      </c>
      <c r="H151" s="143">
        <f>ROUND((SUM(M149:M150))/1,2)</f>
        <v>0</v>
      </c>
      <c r="I151" s="143">
        <f>ROUND((SUM(I149:I150))/1,2)</f>
        <v>0</v>
      </c>
      <c r="J151" s="141"/>
      <c r="K151" s="141"/>
      <c r="L151" s="141">
        <f>ROUND((SUM(L149:L150))/1,2)</f>
        <v>0</v>
      </c>
      <c r="M151" s="141">
        <f>ROUND((SUM(M149:M150))/1,2)</f>
        <v>0</v>
      </c>
      <c r="N151" s="141"/>
      <c r="O151" s="141"/>
      <c r="P151" s="185"/>
      <c r="Q151" s="1"/>
      <c r="R151" s="1"/>
      <c r="S151" s="185">
        <f>ROUND((SUM(S149:S150))/1,2)</f>
        <v>0</v>
      </c>
      <c r="T151" s="187"/>
      <c r="U151" s="187"/>
      <c r="V151" s="2">
        <f>ROUND((SUM(V149:V150))/1,2)</f>
        <v>0</v>
      </c>
    </row>
    <row r="152" spans="1:22" ht="15">
      <c r="A152" s="1"/>
      <c r="B152" s="1"/>
      <c r="C152" s="1"/>
      <c r="D152" s="1"/>
      <c r="E152" s="1"/>
      <c r="F152" s="150"/>
      <c r="G152" s="136"/>
      <c r="H152" s="136"/>
      <c r="I152" s="136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2" ht="15">
      <c r="A153" s="141"/>
      <c r="B153" s="141"/>
      <c r="C153" s="141"/>
      <c r="D153" s="2" t="s">
        <v>70</v>
      </c>
      <c r="E153" s="141"/>
      <c r="F153" s="154"/>
      <c r="G153" s="143">
        <f>ROUND((SUM(L9:L152))/2,2)</f>
        <v>0</v>
      </c>
      <c r="H153" s="143">
        <f>ROUND((SUM(M9:M152))/2,2)</f>
        <v>0</v>
      </c>
      <c r="I153" s="143">
        <f>ROUND((SUM(I9:I152))/2,2)</f>
        <v>0</v>
      </c>
      <c r="J153" s="141"/>
      <c r="K153" s="141"/>
      <c r="L153" s="141">
        <f>ROUND((SUM(L9:L152))/2,2)</f>
        <v>0</v>
      </c>
      <c r="M153" s="141">
        <f>ROUND((SUM(M9:M152))/2,2)</f>
        <v>0</v>
      </c>
      <c r="N153" s="141"/>
      <c r="O153" s="141"/>
      <c r="P153" s="185"/>
      <c r="Q153" s="1"/>
      <c r="R153" s="1"/>
      <c r="S153" s="185">
        <f>ROUND((SUM(S9:S152))/2,2)</f>
        <v>5071.89</v>
      </c>
      <c r="V153" s="2">
        <f>ROUND((SUM(V9:V152))/2,2)</f>
        <v>2136.94</v>
      </c>
    </row>
    <row r="154" spans="1:26" ht="15">
      <c r="A154" s="188"/>
      <c r="B154" s="188"/>
      <c r="C154" s="188"/>
      <c r="D154" s="188" t="s">
        <v>77</v>
      </c>
      <c r="E154" s="188"/>
      <c r="F154" s="189"/>
      <c r="G154" s="190">
        <f>ROUND((SUM(L9:L153))/3,2)</f>
        <v>0</v>
      </c>
      <c r="H154" s="190">
        <f>ROUND((SUM(M9:M153))/3,2)</f>
        <v>0</v>
      </c>
      <c r="I154" s="190">
        <f>ROUND((SUM(I9:I153))/3,2)</f>
        <v>0</v>
      </c>
      <c r="J154" s="188"/>
      <c r="K154" s="188">
        <f>ROUND((SUM(K9:K153))/3,2)</f>
        <v>0</v>
      </c>
      <c r="L154" s="188">
        <f>ROUND((SUM(L9:L153))/3,2)</f>
        <v>0</v>
      </c>
      <c r="M154" s="188">
        <f>ROUND((SUM(M9:M153))/3,2)</f>
        <v>0</v>
      </c>
      <c r="N154" s="188"/>
      <c r="O154" s="188"/>
      <c r="P154" s="189"/>
      <c r="Q154" s="188"/>
      <c r="R154" s="188"/>
      <c r="S154" s="189">
        <v>0</v>
      </c>
      <c r="T154" s="191"/>
      <c r="U154" s="191"/>
      <c r="V154" s="188">
        <v>0</v>
      </c>
      <c r="Z154">
        <f>(SUM(Z9:Z153))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05 – Nové Ústie</oddHeader>
    <oddFooter xml:space="preserve">&amp;L&amp;7Spracované systémom Systematic® Kalkulus, tel.: 051 77 10 585&amp;RStrana &amp;P z &amp;N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402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F18" sqref="F18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402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0.47</v>
      </c>
      <c r="F11" s="216">
        <v>3546.47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72</v>
      </c>
      <c r="B12" s="215">
        <v>0</v>
      </c>
      <c r="C12" s="215">
        <v>0</v>
      </c>
      <c r="D12" s="215">
        <v>0</v>
      </c>
      <c r="E12" s="216">
        <v>644.71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73</v>
      </c>
      <c r="B13" s="215">
        <v>0</v>
      </c>
      <c r="C13" s="215">
        <v>0</v>
      </c>
      <c r="D13" s="215">
        <v>0</v>
      </c>
      <c r="E13" s="216">
        <v>8855.25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75</v>
      </c>
      <c r="B14" s="215">
        <v>0</v>
      </c>
      <c r="C14" s="215">
        <v>0</v>
      </c>
      <c r="D14" s="215">
        <v>0</v>
      </c>
      <c r="E14" s="216">
        <v>883.29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76</v>
      </c>
      <c r="B15" s="215">
        <v>0</v>
      </c>
      <c r="C15" s="215">
        <v>0</v>
      </c>
      <c r="D15" s="215">
        <v>0</v>
      </c>
      <c r="E15" s="216">
        <v>0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3" t="s">
        <v>70</v>
      </c>
      <c r="B16" s="214">
        <v>0</v>
      </c>
      <c r="C16" s="214">
        <v>0</v>
      </c>
      <c r="D16" s="214">
        <v>0</v>
      </c>
      <c r="E16" s="218">
        <v>10383.72</v>
      </c>
      <c r="F16" s="218">
        <v>3546.47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6" ht="15">
      <c r="A17" s="219"/>
      <c r="B17" s="220"/>
      <c r="C17" s="220"/>
      <c r="D17" s="220"/>
      <c r="E17" s="221"/>
      <c r="F17" s="221"/>
    </row>
    <row r="18" spans="1:26" ht="15">
      <c r="A18" s="213" t="s">
        <v>77</v>
      </c>
      <c r="B18" s="214">
        <v>0</v>
      </c>
      <c r="C18" s="214">
        <v>0</v>
      </c>
      <c r="D18" s="214">
        <v>0</v>
      </c>
      <c r="E18" s="218">
        <v>0</v>
      </c>
      <c r="F18" s="218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6" ht="15">
      <c r="A19" s="219"/>
      <c r="B19" s="220"/>
      <c r="C19" s="220"/>
      <c r="D19" s="220"/>
      <c r="E19" s="221"/>
      <c r="F19" s="221"/>
    </row>
    <row r="20" spans="1:6" ht="15">
      <c r="A20" s="1"/>
      <c r="B20" s="136"/>
      <c r="C20" s="136"/>
      <c r="D20" s="136"/>
      <c r="E20" s="135"/>
      <c r="F20" s="135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1">
      <selection activeCell="A13" sqref="A13"/>
    </sheetView>
  </sheetViews>
  <sheetFormatPr defaultColWidth="0" defaultRowHeight="15"/>
  <cols>
    <col min="1" max="1" width="32.7109375" style="209" customWidth="1"/>
    <col min="2" max="2" width="10.7109375" style="0" customWidth="1"/>
    <col min="3" max="6" width="8.7109375" style="0" customWidth="1"/>
    <col min="7" max="7" width="10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9"/>
      <c r="B1" s="3"/>
      <c r="C1" s="3"/>
      <c r="D1" s="3"/>
      <c r="E1" s="3"/>
      <c r="F1" s="3"/>
      <c r="G1" s="3"/>
    </row>
    <row r="2" spans="1:7" ht="15">
      <c r="A2" s="203" t="s">
        <v>0</v>
      </c>
      <c r="B2" s="3"/>
      <c r="C2" s="3"/>
      <c r="D2" s="3"/>
      <c r="E2" s="3"/>
      <c r="F2" s="5" t="s">
        <v>2</v>
      </c>
      <c r="G2" s="5"/>
    </row>
    <row r="3" spans="1:7" ht="15">
      <c r="A3" s="232" t="s">
        <v>1</v>
      </c>
      <c r="B3" s="232"/>
      <c r="C3" s="232"/>
      <c r="D3" s="232"/>
      <c r="E3" s="232"/>
      <c r="F3" s="6" t="s">
        <v>3</v>
      </c>
      <c r="G3" s="6" t="s">
        <v>4</v>
      </c>
    </row>
    <row r="4" spans="1:7" ht="15">
      <c r="A4" s="232"/>
      <c r="B4" s="232"/>
      <c r="C4" s="232"/>
      <c r="D4" s="232"/>
      <c r="E4" s="232"/>
      <c r="F4" s="7">
        <v>0.2</v>
      </c>
      <c r="G4" s="7">
        <v>0</v>
      </c>
    </row>
    <row r="5" spans="1:7" ht="15">
      <c r="A5" s="9"/>
      <c r="B5" s="3"/>
      <c r="C5" s="3"/>
      <c r="D5" s="3"/>
      <c r="E5" s="3"/>
      <c r="F5" s="3"/>
      <c r="G5" s="3"/>
    </row>
    <row r="6" spans="1:7" ht="15">
      <c r="A6" s="204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</row>
    <row r="7" spans="1:17" ht="15">
      <c r="A7" s="205" t="s">
        <v>12</v>
      </c>
      <c r="B7" s="192">
        <v>0</v>
      </c>
      <c r="C7" s="192">
        <v>0</v>
      </c>
      <c r="D7" s="192">
        <v>0</v>
      </c>
      <c r="E7" s="192">
        <v>0</v>
      </c>
      <c r="F7" s="192">
        <v>0</v>
      </c>
      <c r="G7" s="192">
        <f aca="true" t="shared" si="0" ref="G7:G13">B7+C7+D7+E7+F7</f>
        <v>0</v>
      </c>
      <c r="K7">
        <v>0</v>
      </c>
      <c r="Q7">
        <v>30.126</v>
      </c>
    </row>
    <row r="8" spans="1:17" ht="15">
      <c r="A8" s="205" t="s">
        <v>13</v>
      </c>
      <c r="B8" s="192">
        <v>0</v>
      </c>
      <c r="C8" s="192">
        <v>0</v>
      </c>
      <c r="D8" s="192">
        <v>0</v>
      </c>
      <c r="E8" s="192">
        <v>0</v>
      </c>
      <c r="F8" s="192">
        <v>0</v>
      </c>
      <c r="G8" s="192">
        <f t="shared" si="0"/>
        <v>0</v>
      </c>
      <c r="K8">
        <v>0</v>
      </c>
      <c r="Q8">
        <v>30.126</v>
      </c>
    </row>
    <row r="9" spans="1:17" ht="24.75">
      <c r="A9" s="205" t="s">
        <v>14</v>
      </c>
      <c r="B9" s="192">
        <v>0</v>
      </c>
      <c r="C9" s="192">
        <v>0</v>
      </c>
      <c r="D9" s="192">
        <v>0</v>
      </c>
      <c r="E9" s="192">
        <v>0</v>
      </c>
      <c r="F9" s="192">
        <v>0</v>
      </c>
      <c r="G9" s="192">
        <f t="shared" si="0"/>
        <v>0</v>
      </c>
      <c r="K9">
        <v>0</v>
      </c>
      <c r="Q9">
        <v>30.126</v>
      </c>
    </row>
    <row r="10" spans="1:17" ht="15">
      <c r="A10" s="205" t="s">
        <v>15</v>
      </c>
      <c r="B10" s="192">
        <v>0</v>
      </c>
      <c r="C10" s="192">
        <v>0</v>
      </c>
      <c r="D10" s="192">
        <v>0</v>
      </c>
      <c r="E10" s="192">
        <v>0</v>
      </c>
      <c r="F10" s="192">
        <v>0</v>
      </c>
      <c r="G10" s="192">
        <f t="shared" si="0"/>
        <v>0</v>
      </c>
      <c r="K10">
        <v>0</v>
      </c>
      <c r="Q10">
        <v>30.126</v>
      </c>
    </row>
    <row r="11" spans="1:17" ht="15">
      <c r="A11" s="205" t="s">
        <v>16</v>
      </c>
      <c r="B11" s="192">
        <v>0</v>
      </c>
      <c r="C11" s="192">
        <v>0</v>
      </c>
      <c r="D11" s="192">
        <v>0</v>
      </c>
      <c r="E11" s="192">
        <v>0</v>
      </c>
      <c r="F11" s="192">
        <v>0</v>
      </c>
      <c r="G11" s="192">
        <f t="shared" si="0"/>
        <v>0</v>
      </c>
      <c r="K11">
        <v>0</v>
      </c>
      <c r="Q11">
        <v>30.126</v>
      </c>
    </row>
    <row r="12" spans="1:17" ht="15">
      <c r="A12" s="205" t="s">
        <v>17</v>
      </c>
      <c r="B12" s="192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f t="shared" si="0"/>
        <v>0</v>
      </c>
      <c r="K12">
        <v>0</v>
      </c>
      <c r="Q12">
        <v>30.126</v>
      </c>
    </row>
    <row r="13" spans="1:17" ht="15">
      <c r="A13" s="206" t="s">
        <v>18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f t="shared" si="0"/>
        <v>0</v>
      </c>
      <c r="K13">
        <v>0</v>
      </c>
      <c r="Q13">
        <v>30.126</v>
      </c>
    </row>
    <row r="14" spans="1:26" ht="15">
      <c r="A14" s="207" t="s">
        <v>523</v>
      </c>
      <c r="B14" s="197">
        <f>SUM(B7:B13)</f>
        <v>0</v>
      </c>
      <c r="C14" s="197">
        <f>SUM(C7:C13)</f>
        <v>0</v>
      </c>
      <c r="D14" s="197">
        <f>SUM(D7:D13)</f>
        <v>0</v>
      </c>
      <c r="E14" s="197">
        <f>SUM(E7:E13)</f>
        <v>0</v>
      </c>
      <c r="F14" s="197">
        <f>SUM(F7:F13)</f>
        <v>0</v>
      </c>
      <c r="G14" s="197">
        <f>SUM(G7:G13)-SUM(Z7:Z13)</f>
        <v>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08" t="s">
        <v>524</v>
      </c>
      <c r="B15" s="196">
        <v>0</v>
      </c>
      <c r="C15" s="196"/>
      <c r="D15" s="196"/>
      <c r="E15" s="196"/>
      <c r="F15" s="196"/>
      <c r="G15" s="196">
        <f>ROUND(((ROUND(B15,2)*20)/100),2)*1</f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148" t="s">
        <v>525</v>
      </c>
      <c r="B16" s="194">
        <f>(G14-B15)</f>
        <v>0</v>
      </c>
      <c r="C16" s="194"/>
      <c r="D16" s="194"/>
      <c r="E16" s="194"/>
      <c r="F16" s="194"/>
      <c r="G16" s="194">
        <f>ROUND(((ROUND(B16,2)*0)/100),2)</f>
        <v>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15">
      <c r="A17" s="148" t="s">
        <v>526</v>
      </c>
      <c r="B17" s="194"/>
      <c r="C17" s="194"/>
      <c r="D17" s="194"/>
      <c r="E17" s="194"/>
      <c r="F17" s="194"/>
      <c r="G17" s="194">
        <f>SUM(G14:G16)</f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7" ht="15">
      <c r="A18" s="147"/>
      <c r="B18" s="195"/>
      <c r="C18" s="195"/>
      <c r="D18" s="195"/>
      <c r="E18" s="195"/>
      <c r="F18" s="195"/>
      <c r="G18" s="195"/>
    </row>
    <row r="19" spans="1:7" ht="15">
      <c r="A19" s="147"/>
      <c r="B19" s="195"/>
      <c r="C19" s="195"/>
      <c r="D19" s="195"/>
      <c r="E19" s="195"/>
      <c r="F19" s="195"/>
      <c r="G19" s="195"/>
    </row>
    <row r="20" spans="1:7" ht="15">
      <c r="A20" s="147"/>
      <c r="B20" s="195"/>
      <c r="C20" s="195"/>
      <c r="D20" s="195"/>
      <c r="E20" s="195"/>
      <c r="F20" s="195"/>
      <c r="G20" s="195"/>
    </row>
    <row r="21" spans="1:7" ht="15">
      <c r="A21" s="147"/>
      <c r="B21" s="195"/>
      <c r="C21" s="195"/>
      <c r="D21" s="195"/>
      <c r="E21" s="195"/>
      <c r="F21" s="195"/>
      <c r="G21" s="195"/>
    </row>
    <row r="22" spans="1:7" ht="15">
      <c r="A22" s="147"/>
      <c r="B22" s="195"/>
      <c r="C22" s="195"/>
      <c r="D22" s="195"/>
      <c r="E22" s="195"/>
      <c r="F22" s="195"/>
      <c r="G22" s="195"/>
    </row>
    <row r="23" spans="1:7" ht="15">
      <c r="A23" s="147"/>
      <c r="B23" s="195"/>
      <c r="C23" s="195"/>
      <c r="D23" s="195"/>
      <c r="E23" s="195"/>
      <c r="F23" s="195"/>
      <c r="G23" s="195"/>
    </row>
    <row r="24" spans="1:7" ht="15">
      <c r="A24" s="147"/>
      <c r="B24" s="195"/>
      <c r="C24" s="195"/>
      <c r="D24" s="195"/>
      <c r="E24" s="195"/>
      <c r="F24" s="195"/>
      <c r="G24" s="195"/>
    </row>
    <row r="25" spans="1:7" ht="15">
      <c r="A25" s="147"/>
      <c r="B25" s="195"/>
      <c r="C25" s="195"/>
      <c r="D25" s="195"/>
      <c r="E25" s="195"/>
      <c r="F25" s="195"/>
      <c r="G25" s="195"/>
    </row>
    <row r="26" spans="1:7" ht="15">
      <c r="A26" s="147"/>
      <c r="B26" s="195"/>
      <c r="C26" s="195"/>
      <c r="D26" s="195"/>
      <c r="E26" s="195"/>
      <c r="F26" s="195"/>
      <c r="G26" s="195"/>
    </row>
    <row r="27" spans="1:7" ht="15">
      <c r="A27" s="147"/>
      <c r="B27" s="195"/>
      <c r="C27" s="195"/>
      <c r="D27" s="195"/>
      <c r="E27" s="195"/>
      <c r="F27" s="195"/>
      <c r="G27" s="195"/>
    </row>
    <row r="28" spans="1:7" ht="15">
      <c r="A28" s="147"/>
      <c r="B28" s="195"/>
      <c r="C28" s="195"/>
      <c r="D28" s="195"/>
      <c r="E28" s="195"/>
      <c r="F28" s="195"/>
      <c r="G28" s="195"/>
    </row>
    <row r="29" spans="1:7" ht="15">
      <c r="A29" s="147"/>
      <c r="B29" s="195"/>
      <c r="C29" s="195"/>
      <c r="D29" s="195"/>
      <c r="E29" s="195"/>
      <c r="F29" s="195"/>
      <c r="G29" s="195"/>
    </row>
    <row r="30" spans="1:7" ht="15">
      <c r="A30" s="147"/>
      <c r="B30" s="195"/>
      <c r="C30" s="195"/>
      <c r="D30" s="195"/>
      <c r="E30" s="195"/>
      <c r="F30" s="195"/>
      <c r="G30" s="195"/>
    </row>
    <row r="31" spans="1:7" ht="15">
      <c r="A31" s="147"/>
      <c r="B31" s="195"/>
      <c r="C31" s="195"/>
      <c r="D31" s="195"/>
      <c r="E31" s="195"/>
      <c r="F31" s="195"/>
      <c r="G31" s="195"/>
    </row>
    <row r="32" spans="1:7" ht="15">
      <c r="A32" s="147"/>
      <c r="B32" s="195"/>
      <c r="C32" s="195"/>
      <c r="D32" s="195"/>
      <c r="E32" s="195"/>
      <c r="F32" s="195"/>
      <c r="G32" s="195"/>
    </row>
    <row r="33" spans="1:7" ht="15">
      <c r="A33" s="147"/>
      <c r="B33" s="195"/>
      <c r="C33" s="195"/>
      <c r="D33" s="195"/>
      <c r="E33" s="195"/>
      <c r="F33" s="195"/>
      <c r="G33" s="195"/>
    </row>
    <row r="34" spans="1:7" ht="15">
      <c r="A34" s="147"/>
      <c r="B34" s="195"/>
      <c r="C34" s="195"/>
      <c r="D34" s="195"/>
      <c r="E34" s="195"/>
      <c r="F34" s="195"/>
      <c r="G34" s="195"/>
    </row>
    <row r="35" spans="1:7" ht="15">
      <c r="A35" s="147"/>
      <c r="B35" s="195"/>
      <c r="C35" s="195"/>
      <c r="D35" s="195"/>
      <c r="E35" s="195"/>
      <c r="F35" s="195"/>
      <c r="G35" s="195"/>
    </row>
    <row r="36" spans="1:7" ht="15">
      <c r="A36" s="147"/>
      <c r="B36" s="195"/>
      <c r="C36" s="195"/>
      <c r="D36" s="195"/>
      <c r="E36" s="195"/>
      <c r="F36" s="195"/>
      <c r="G36" s="195"/>
    </row>
    <row r="37" spans="1:7" ht="15">
      <c r="A37" s="147"/>
      <c r="B37" s="195"/>
      <c r="C37" s="195"/>
      <c r="D37" s="195"/>
      <c r="E37" s="195"/>
      <c r="F37" s="195"/>
      <c r="G37" s="195"/>
    </row>
    <row r="38" spans="1:7" ht="15">
      <c r="A38" s="147"/>
      <c r="B38" s="195"/>
      <c r="C38" s="195"/>
      <c r="D38" s="195"/>
      <c r="E38" s="195"/>
      <c r="F38" s="195"/>
      <c r="G38" s="195"/>
    </row>
    <row r="39" spans="1:7" ht="15">
      <c r="A39" s="147"/>
      <c r="B39" s="195"/>
      <c r="C39" s="195"/>
      <c r="D39" s="195"/>
      <c r="E39" s="195"/>
      <c r="F39" s="195"/>
      <c r="G39" s="195"/>
    </row>
    <row r="40" spans="1:7" ht="15">
      <c r="A40" s="156"/>
      <c r="B40" s="136"/>
      <c r="C40" s="136"/>
      <c r="D40" s="136"/>
      <c r="E40" s="136"/>
      <c r="F40" s="136"/>
      <c r="G40" s="136"/>
    </row>
    <row r="41" spans="1:7" ht="15">
      <c r="A41" s="156"/>
      <c r="B41" s="136"/>
      <c r="C41" s="136"/>
      <c r="D41" s="136"/>
      <c r="E41" s="136"/>
      <c r="F41" s="136"/>
      <c r="G41" s="136"/>
    </row>
    <row r="42" spans="1:7" ht="15">
      <c r="A42" s="156"/>
      <c r="B42" s="136"/>
      <c r="C42" s="136"/>
      <c r="D42" s="136"/>
      <c r="E42" s="136"/>
      <c r="F42" s="136"/>
      <c r="G42" s="136"/>
    </row>
    <row r="43" spans="1:7" ht="15">
      <c r="A43" s="156"/>
      <c r="B43" s="136"/>
      <c r="C43" s="136"/>
      <c r="D43" s="136"/>
      <c r="E43" s="136"/>
      <c r="F43" s="136"/>
      <c r="G43" s="136"/>
    </row>
    <row r="44" spans="1:7" ht="15">
      <c r="A44" s="156"/>
      <c r="B44" s="136"/>
      <c r="C44" s="136"/>
      <c r="D44" s="136"/>
      <c r="E44" s="136"/>
      <c r="F44" s="136"/>
      <c r="G44" s="136"/>
    </row>
    <row r="45" spans="1:7" ht="15">
      <c r="A45" s="156"/>
      <c r="B45" s="136"/>
      <c r="C45" s="136"/>
      <c r="D45" s="136"/>
      <c r="E45" s="136"/>
      <c r="F45" s="136"/>
      <c r="G45" s="136"/>
    </row>
    <row r="46" spans="2:7" ht="15">
      <c r="B46" s="193"/>
      <c r="C46" s="193"/>
      <c r="D46" s="193"/>
      <c r="E46" s="193"/>
      <c r="F46" s="193"/>
      <c r="G46" s="193"/>
    </row>
    <row r="47" spans="2:7" ht="15">
      <c r="B47" s="193"/>
      <c r="C47" s="193"/>
      <c r="D47" s="193"/>
      <c r="E47" s="193"/>
      <c r="F47" s="193"/>
      <c r="G47" s="193"/>
    </row>
    <row r="48" spans="2:7" ht="15">
      <c r="B48" s="193"/>
      <c r="C48" s="193"/>
      <c r="D48" s="193"/>
      <c r="E48" s="193"/>
      <c r="F48" s="193"/>
      <c r="G48" s="193"/>
    </row>
    <row r="49" spans="2:7" ht="15">
      <c r="B49" s="193"/>
      <c r="C49" s="193"/>
      <c r="D49" s="193"/>
      <c r="E49" s="193"/>
      <c r="F49" s="193"/>
      <c r="G49" s="193"/>
    </row>
    <row r="50" spans="2:7" ht="15">
      <c r="B50" s="193"/>
      <c r="C50" s="193"/>
      <c r="D50" s="193"/>
      <c r="E50" s="193"/>
      <c r="F50" s="193"/>
      <c r="G50" s="193"/>
    </row>
    <row r="51" spans="2:7" ht="15">
      <c r="B51" s="193"/>
      <c r="C51" s="193"/>
      <c r="D51" s="193"/>
      <c r="E51" s="193"/>
      <c r="F51" s="193"/>
      <c r="G51" s="193"/>
    </row>
    <row r="52" spans="2:7" ht="15">
      <c r="B52" s="193"/>
      <c r="C52" s="193"/>
      <c r="D52" s="193"/>
      <c r="E52" s="193"/>
      <c r="F52" s="193"/>
      <c r="G52" s="193"/>
    </row>
    <row r="53" spans="2:7" ht="15">
      <c r="B53" s="193"/>
      <c r="C53" s="193"/>
      <c r="D53" s="193"/>
      <c r="E53" s="193"/>
      <c r="F53" s="193"/>
      <c r="G53" s="193"/>
    </row>
    <row r="54" spans="2:7" ht="15">
      <c r="B54" s="193"/>
      <c r="C54" s="193"/>
      <c r="D54" s="193"/>
      <c r="E54" s="193"/>
      <c r="F54" s="193"/>
      <c r="G54" s="193"/>
    </row>
    <row r="55" spans="2:7" ht="15">
      <c r="B55" s="193"/>
      <c r="C55" s="193"/>
      <c r="D55" s="193"/>
      <c r="E55" s="193"/>
      <c r="F55" s="193"/>
      <c r="G55" s="193"/>
    </row>
    <row r="56" spans="2:7" ht="15">
      <c r="B56" s="193"/>
      <c r="C56" s="193"/>
      <c r="D56" s="193"/>
      <c r="E56" s="193"/>
      <c r="F56" s="193"/>
      <c r="G56" s="193"/>
    </row>
    <row r="57" spans="2:7" ht="15">
      <c r="B57" s="193"/>
      <c r="C57" s="193"/>
      <c r="D57" s="193"/>
      <c r="E57" s="193"/>
      <c r="F57" s="193"/>
      <c r="G57" s="193"/>
    </row>
    <row r="58" spans="2:7" ht="15">
      <c r="B58" s="193"/>
      <c r="C58" s="193"/>
      <c r="D58" s="193"/>
      <c r="E58" s="193"/>
      <c r="F58" s="193"/>
      <c r="G58" s="193"/>
    </row>
    <row r="59" spans="2:7" ht="15">
      <c r="B59" s="193"/>
      <c r="C59" s="193"/>
      <c r="D59" s="193"/>
      <c r="E59" s="193"/>
      <c r="F59" s="193"/>
      <c r="G59" s="193"/>
    </row>
    <row r="60" spans="2:7" ht="15">
      <c r="B60" s="193"/>
      <c r="C60" s="193"/>
      <c r="D60" s="193"/>
      <c r="E60" s="193"/>
      <c r="F60" s="193"/>
      <c r="G60" s="193"/>
    </row>
    <row r="61" spans="2:7" ht="15">
      <c r="B61" s="193"/>
      <c r="C61" s="193"/>
      <c r="D61" s="193"/>
      <c r="E61" s="193"/>
      <c r="F61" s="193"/>
      <c r="G61" s="193"/>
    </row>
    <row r="62" spans="2:7" ht="15">
      <c r="B62" s="193"/>
      <c r="C62" s="193"/>
      <c r="D62" s="193"/>
      <c r="E62" s="193"/>
      <c r="F62" s="193"/>
      <c r="G62" s="193"/>
    </row>
    <row r="63" spans="2:7" ht="15">
      <c r="B63" s="193"/>
      <c r="C63" s="193"/>
      <c r="D63" s="193"/>
      <c r="E63" s="193"/>
      <c r="F63" s="193"/>
      <c r="G63" s="193"/>
    </row>
    <row r="64" spans="2:7" ht="15">
      <c r="B64" s="193"/>
      <c r="C64" s="193"/>
      <c r="D64" s="193"/>
      <c r="E64" s="193"/>
      <c r="F64" s="193"/>
      <c r="G64" s="193"/>
    </row>
    <row r="65" spans="2:7" ht="15">
      <c r="B65" s="193"/>
      <c r="C65" s="193"/>
      <c r="D65" s="193"/>
      <c r="E65" s="193"/>
      <c r="F65" s="193"/>
      <c r="G65" s="193"/>
    </row>
    <row r="66" spans="2:7" ht="15">
      <c r="B66" s="193"/>
      <c r="C66" s="193"/>
      <c r="D66" s="193"/>
      <c r="E66" s="193"/>
      <c r="F66" s="193"/>
      <c r="G66" s="193"/>
    </row>
    <row r="67" spans="2:7" ht="15">
      <c r="B67" s="193"/>
      <c r="C67" s="193"/>
      <c r="D67" s="193"/>
      <c r="E67" s="193"/>
      <c r="F67" s="193"/>
      <c r="G67" s="193"/>
    </row>
    <row r="68" spans="2:7" ht="15">
      <c r="B68" s="193"/>
      <c r="C68" s="193"/>
      <c r="D68" s="193"/>
      <c r="E68" s="193"/>
      <c r="F68" s="193"/>
      <c r="G68" s="193"/>
    </row>
    <row r="69" spans="2:7" ht="15">
      <c r="B69" s="193"/>
      <c r="C69" s="193"/>
      <c r="D69" s="193"/>
      <c r="E69" s="193"/>
      <c r="F69" s="193"/>
      <c r="G69" s="193"/>
    </row>
    <row r="70" spans="2:7" ht="15">
      <c r="B70" s="193"/>
      <c r="C70" s="193"/>
      <c r="D70" s="193"/>
      <c r="E70" s="193"/>
      <c r="F70" s="193"/>
      <c r="G70" s="193"/>
    </row>
    <row r="71" spans="2:7" ht="15">
      <c r="B71" s="193"/>
      <c r="C71" s="193"/>
      <c r="D71" s="193"/>
      <c r="E71" s="193"/>
      <c r="F71" s="193"/>
      <c r="G71" s="193"/>
    </row>
    <row r="72" spans="2:7" ht="15">
      <c r="B72" s="193"/>
      <c r="C72" s="193"/>
      <c r="D72" s="193"/>
      <c r="E72" s="193"/>
      <c r="F72" s="193"/>
      <c r="G72" s="193"/>
    </row>
    <row r="73" spans="2:7" ht="15">
      <c r="B73" s="193"/>
      <c r="C73" s="193"/>
      <c r="D73" s="193"/>
      <c r="E73" s="193"/>
      <c r="F73" s="193"/>
      <c r="G73" s="193"/>
    </row>
    <row r="74" spans="2:7" ht="15">
      <c r="B74" s="193"/>
      <c r="C74" s="193"/>
      <c r="D74" s="193"/>
      <c r="E74" s="193"/>
      <c r="F74" s="193"/>
      <c r="G74" s="193"/>
    </row>
    <row r="75" spans="2:7" ht="15">
      <c r="B75" s="193"/>
      <c r="C75" s="193"/>
      <c r="D75" s="193"/>
      <c r="E75" s="193"/>
      <c r="F75" s="193"/>
      <c r="G75" s="193"/>
    </row>
    <row r="76" spans="2:7" ht="15">
      <c r="B76" s="193"/>
      <c r="C76" s="193"/>
      <c r="D76" s="193"/>
      <c r="E76" s="193"/>
      <c r="F76" s="193"/>
      <c r="G76" s="193"/>
    </row>
    <row r="77" spans="2:7" ht="15">
      <c r="B77" s="193"/>
      <c r="C77" s="193"/>
      <c r="D77" s="193"/>
      <c r="E77" s="193"/>
      <c r="F77" s="193"/>
      <c r="G77" s="193"/>
    </row>
    <row r="78" spans="2:7" ht="15">
      <c r="B78" s="193"/>
      <c r="C78" s="193"/>
      <c r="D78" s="193"/>
      <c r="E78" s="193"/>
      <c r="F78" s="193"/>
      <c r="G78" s="193"/>
    </row>
    <row r="79" spans="2:7" ht="15">
      <c r="B79" s="193"/>
      <c r="C79" s="193"/>
      <c r="D79" s="193"/>
      <c r="E79" s="193"/>
      <c r="F79" s="193"/>
      <c r="G79" s="193"/>
    </row>
    <row r="80" spans="2:7" ht="15">
      <c r="B80" s="193"/>
      <c r="C80" s="193"/>
      <c r="D80" s="193"/>
      <c r="E80" s="193"/>
      <c r="F80" s="193"/>
      <c r="G80" s="193"/>
    </row>
    <row r="81" spans="2:7" ht="15">
      <c r="B81" s="193"/>
      <c r="C81" s="193"/>
      <c r="D81" s="193"/>
      <c r="E81" s="193"/>
      <c r="F81" s="193"/>
      <c r="G81" s="193"/>
    </row>
    <row r="82" spans="2:7" ht="15">
      <c r="B82" s="193"/>
      <c r="C82" s="193"/>
      <c r="D82" s="193"/>
      <c r="E82" s="193"/>
      <c r="F82" s="193"/>
      <c r="G82" s="193"/>
    </row>
    <row r="83" spans="2:7" ht="15">
      <c r="B83" s="193"/>
      <c r="C83" s="193"/>
      <c r="D83" s="193"/>
      <c r="E83" s="193"/>
      <c r="F83" s="193"/>
      <c r="G83" s="193"/>
    </row>
    <row r="84" spans="2:7" ht="15">
      <c r="B84" s="193"/>
      <c r="C84" s="193"/>
      <c r="D84" s="193"/>
      <c r="E84" s="193"/>
      <c r="F84" s="193"/>
      <c r="G84" s="193"/>
    </row>
    <row r="85" spans="2:7" ht="15">
      <c r="B85" s="193"/>
      <c r="C85" s="193"/>
      <c r="D85" s="193"/>
      <c r="E85" s="193"/>
      <c r="F85" s="193"/>
      <c r="G85" s="193"/>
    </row>
    <row r="86" spans="2:7" ht="15">
      <c r="B86" s="193"/>
      <c r="C86" s="193"/>
      <c r="D86" s="193"/>
      <c r="E86" s="193"/>
      <c r="F86" s="193"/>
      <c r="G86" s="193"/>
    </row>
    <row r="87" spans="2:7" ht="15">
      <c r="B87" s="193"/>
      <c r="C87" s="193"/>
      <c r="D87" s="193"/>
      <c r="E87" s="193"/>
      <c r="F87" s="193"/>
      <c r="G87" s="193"/>
    </row>
    <row r="88" spans="2:7" ht="15">
      <c r="B88" s="193"/>
      <c r="C88" s="193"/>
      <c r="D88" s="193"/>
      <c r="E88" s="193"/>
      <c r="F88" s="193"/>
      <c r="G88" s="193"/>
    </row>
    <row r="89" spans="2:7" ht="15">
      <c r="B89" s="193"/>
      <c r="C89" s="193"/>
      <c r="D89" s="193"/>
      <c r="E89" s="193"/>
      <c r="F89" s="193"/>
      <c r="G89" s="193"/>
    </row>
    <row r="90" spans="2:7" ht="15">
      <c r="B90" s="193"/>
      <c r="C90" s="193"/>
      <c r="D90" s="193"/>
      <c r="E90" s="193"/>
      <c r="F90" s="193"/>
      <c r="G90" s="193"/>
    </row>
    <row r="91" spans="2:7" ht="15">
      <c r="B91" s="193"/>
      <c r="C91" s="193"/>
      <c r="D91" s="193"/>
      <c r="E91" s="193"/>
      <c r="F91" s="193"/>
      <c r="G91" s="193"/>
    </row>
    <row r="92" spans="2:7" ht="15">
      <c r="B92" s="193"/>
      <c r="C92" s="193"/>
      <c r="D92" s="193"/>
      <c r="E92" s="193"/>
      <c r="F92" s="193"/>
      <c r="G92" s="193"/>
    </row>
    <row r="93" spans="2:7" ht="15">
      <c r="B93" s="193"/>
      <c r="C93" s="193"/>
      <c r="D93" s="193"/>
      <c r="E93" s="193"/>
      <c r="F93" s="193"/>
      <c r="G93" s="193"/>
    </row>
    <row r="94" spans="2:7" ht="15">
      <c r="B94" s="193"/>
      <c r="C94" s="193"/>
      <c r="D94" s="193"/>
      <c r="E94" s="193"/>
      <c r="F94" s="193"/>
      <c r="G94" s="193"/>
    </row>
    <row r="95" spans="2:7" ht="15">
      <c r="B95" s="193"/>
      <c r="C95" s="193"/>
      <c r="D95" s="193"/>
      <c r="E95" s="193"/>
      <c r="F95" s="193"/>
      <c r="G95" s="193"/>
    </row>
    <row r="96" spans="2:7" ht="15">
      <c r="B96" s="193"/>
      <c r="C96" s="193"/>
      <c r="D96" s="193"/>
      <c r="E96" s="193"/>
      <c r="F96" s="193"/>
      <c r="G96" s="193"/>
    </row>
    <row r="97" spans="2:7" ht="15">
      <c r="B97" s="193"/>
      <c r="C97" s="193"/>
      <c r="D97" s="193"/>
      <c r="E97" s="193"/>
      <c r="F97" s="193"/>
      <c r="G97" s="193"/>
    </row>
    <row r="98" spans="2:7" ht="15">
      <c r="B98" s="193"/>
      <c r="C98" s="193"/>
      <c r="D98" s="193"/>
      <c r="E98" s="193"/>
      <c r="F98" s="193"/>
      <c r="G98" s="193"/>
    </row>
    <row r="99" spans="2:7" ht="15">
      <c r="B99" s="193"/>
      <c r="C99" s="193"/>
      <c r="D99" s="193"/>
      <c r="E99" s="193"/>
      <c r="F99" s="193"/>
      <c r="G99" s="193"/>
    </row>
    <row r="100" spans="2:7" ht="15">
      <c r="B100" s="193"/>
      <c r="C100" s="193"/>
      <c r="D100" s="193"/>
      <c r="E100" s="193"/>
      <c r="F100" s="193"/>
      <c r="G100" s="193"/>
    </row>
    <row r="101" spans="2:7" ht="15">
      <c r="B101" s="193"/>
      <c r="C101" s="193"/>
      <c r="D101" s="193"/>
      <c r="E101" s="193"/>
      <c r="F101" s="193"/>
      <c r="G101" s="193"/>
    </row>
    <row r="102" spans="2:7" ht="15">
      <c r="B102" s="193"/>
      <c r="C102" s="193"/>
      <c r="D102" s="193"/>
      <c r="E102" s="193"/>
      <c r="F102" s="193"/>
      <c r="G102" s="193"/>
    </row>
    <row r="103" spans="2:7" ht="15">
      <c r="B103" s="193"/>
      <c r="C103" s="193"/>
      <c r="D103" s="193"/>
      <c r="E103" s="193"/>
      <c r="F103" s="193"/>
      <c r="G103" s="193"/>
    </row>
    <row r="104" spans="2:7" ht="15">
      <c r="B104" s="193"/>
      <c r="C104" s="193"/>
      <c r="D104" s="193"/>
      <c r="E104" s="193"/>
      <c r="F104" s="193"/>
      <c r="G104" s="193"/>
    </row>
    <row r="105" spans="2:7" ht="15">
      <c r="B105" s="193"/>
      <c r="C105" s="193"/>
      <c r="D105" s="193"/>
      <c r="E105" s="193"/>
      <c r="F105" s="193"/>
      <c r="G105" s="193"/>
    </row>
    <row r="106" spans="2:7" ht="15">
      <c r="B106" s="193"/>
      <c r="C106" s="193"/>
      <c r="D106" s="193"/>
      <c r="E106" s="193"/>
      <c r="F106" s="193"/>
      <c r="G106" s="193"/>
    </row>
    <row r="107" spans="2:7" ht="15">
      <c r="B107" s="193"/>
      <c r="C107" s="193"/>
      <c r="D107" s="193"/>
      <c r="E107" s="193"/>
      <c r="F107" s="193"/>
      <c r="G107" s="193"/>
    </row>
    <row r="108" spans="2:7" ht="15">
      <c r="B108" s="193"/>
      <c r="C108" s="193"/>
      <c r="D108" s="193"/>
      <c r="E108" s="193"/>
      <c r="F108" s="193"/>
      <c r="G108" s="193"/>
    </row>
    <row r="109" spans="2:7" ht="15">
      <c r="B109" s="193"/>
      <c r="C109" s="193"/>
      <c r="D109" s="193"/>
      <c r="E109" s="193"/>
      <c r="F109" s="193"/>
      <c r="G109" s="193"/>
    </row>
  </sheetData>
  <sheetProtection/>
  <mergeCells count="1">
    <mergeCell ref="A3:E4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">
      <pane ySplit="8" topLeftCell="A174" activePane="bottomLeft" state="frozen"/>
      <selection pane="topLeft" activeCell="A1" sqref="A1"/>
      <selection pane="bottomLeft" activeCell="S206" sqref="S206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402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403</v>
      </c>
      <c r="D11" s="160" t="s">
        <v>404</v>
      </c>
      <c r="E11" s="160" t="s">
        <v>92</v>
      </c>
      <c r="F11" s="161">
        <v>2502.75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405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406</v>
      </c>
      <c r="E13" s="157"/>
      <c r="F13" s="158">
        <v>57.4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 t="s">
        <v>95</v>
      </c>
      <c r="R13" s="1"/>
      <c r="S13" s="1"/>
      <c r="V13" s="1"/>
    </row>
    <row r="14" spans="1:22" ht="15">
      <c r="A14" s="157"/>
      <c r="B14" s="157"/>
      <c r="C14" s="167"/>
      <c r="D14" s="173" t="s">
        <v>407</v>
      </c>
      <c r="E14" s="157"/>
      <c r="F14" s="158">
        <v>953.7499999999999</v>
      </c>
      <c r="G14" s="159"/>
      <c r="H14" s="159"/>
      <c r="I14" s="159"/>
      <c r="J14" s="157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5">
      <c r="A15" s="157"/>
      <c r="B15" s="157"/>
      <c r="C15" s="167"/>
      <c r="D15" s="173" t="s">
        <v>408</v>
      </c>
      <c r="E15" s="157"/>
      <c r="F15" s="158">
        <v>258.65</v>
      </c>
      <c r="G15" s="159"/>
      <c r="H15" s="159"/>
      <c r="I15" s="159"/>
      <c r="J15" s="157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2" ht="15">
      <c r="A16" s="157"/>
      <c r="B16" s="157"/>
      <c r="C16" s="167"/>
      <c r="D16" s="173" t="s">
        <v>409</v>
      </c>
      <c r="E16" s="157"/>
      <c r="F16" s="158">
        <v>112</v>
      </c>
      <c r="G16" s="159"/>
      <c r="H16" s="159"/>
      <c r="I16" s="159"/>
      <c r="J16" s="157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2" ht="12" customHeight="1">
      <c r="A17" s="157"/>
      <c r="B17" s="157"/>
      <c r="C17" s="167"/>
      <c r="D17" s="167" t="s">
        <v>410</v>
      </c>
      <c r="E17" s="157"/>
      <c r="F17" s="158"/>
      <c r="G17" s="159"/>
      <c r="H17" s="159"/>
      <c r="I17" s="159"/>
      <c r="J17" s="157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2" ht="15">
      <c r="A18" s="157"/>
      <c r="B18" s="157"/>
      <c r="C18" s="157"/>
      <c r="D18" s="168" t="s">
        <v>411</v>
      </c>
      <c r="E18" s="157"/>
      <c r="F18" s="158">
        <v>957.71</v>
      </c>
      <c r="G18" s="159"/>
      <c r="H18" s="159"/>
      <c r="I18" s="159"/>
      <c r="J18" s="157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2" ht="15">
      <c r="A19" s="157"/>
      <c r="B19" s="157"/>
      <c r="C19" s="167"/>
      <c r="D19" s="173" t="s">
        <v>412</v>
      </c>
      <c r="E19" s="157"/>
      <c r="F19" s="158">
        <v>163.24</v>
      </c>
      <c r="G19" s="159"/>
      <c r="H19" s="159"/>
      <c r="I19" s="159"/>
      <c r="J19" s="157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ht="24.75" customHeight="1">
      <c r="A20" s="165">
        <v>2</v>
      </c>
      <c r="B20" s="160" t="s">
        <v>89</v>
      </c>
      <c r="C20" s="166" t="s">
        <v>96</v>
      </c>
      <c r="D20" s="160" t="s">
        <v>97</v>
      </c>
      <c r="E20" s="160" t="s">
        <v>92</v>
      </c>
      <c r="F20" s="161">
        <v>2502.75</v>
      </c>
      <c r="G20" s="169"/>
      <c r="H20" s="169"/>
      <c r="I20" s="162">
        <f>ROUND(F20*(G20+H20),2)</f>
        <v>0</v>
      </c>
      <c r="J20" s="160">
        <f>ROUND(F20*(N20),2)</f>
        <v>0</v>
      </c>
      <c r="K20" s="163">
        <f>ROUND(F20*(O20),2)</f>
        <v>0</v>
      </c>
      <c r="L20" s="163">
        <f>ROUND(F20*(G20),2)</f>
        <v>0</v>
      </c>
      <c r="M20" s="163">
        <f>ROUND(F20*(H20),2)</f>
        <v>0</v>
      </c>
      <c r="N20" s="163">
        <v>0</v>
      </c>
      <c r="O20" s="163"/>
      <c r="P20" s="170"/>
      <c r="Q20" s="170"/>
      <c r="R20" s="170"/>
      <c r="S20" s="171">
        <f>ROUND(F20*(P20),3)</f>
        <v>0</v>
      </c>
      <c r="T20" s="164"/>
      <c r="U20" s="164"/>
      <c r="V20" s="172"/>
      <c r="Z20">
        <v>0</v>
      </c>
    </row>
    <row r="21" spans="1:26" ht="24.75" customHeight="1">
      <c r="A21" s="165">
        <v>3</v>
      </c>
      <c r="B21" s="160" t="s">
        <v>89</v>
      </c>
      <c r="C21" s="166" t="s">
        <v>98</v>
      </c>
      <c r="D21" s="160" t="s">
        <v>99</v>
      </c>
      <c r="E21" s="160" t="s">
        <v>100</v>
      </c>
      <c r="F21" s="161">
        <v>2502.75</v>
      </c>
      <c r="G21" s="169"/>
      <c r="H21" s="169"/>
      <c r="I21" s="162">
        <f>ROUND(F21*(G21+H21),2)</f>
        <v>0</v>
      </c>
      <c r="J21" s="160">
        <f>ROUND(F21*(N21),2)</f>
        <v>0</v>
      </c>
      <c r="K21" s="163">
        <f>ROUND(F21*(O21),2)</f>
        <v>0</v>
      </c>
      <c r="L21" s="163">
        <f>ROUND(F21*(G21),2)</f>
        <v>0</v>
      </c>
      <c r="M21" s="163">
        <f>ROUND(F21*(H21),2)</f>
        <v>0</v>
      </c>
      <c r="N21" s="163">
        <v>0</v>
      </c>
      <c r="O21" s="163"/>
      <c r="P21" s="170"/>
      <c r="Q21" s="170"/>
      <c r="R21" s="170"/>
      <c r="S21" s="171">
        <f>ROUND(F21*(P21),3)</f>
        <v>0</v>
      </c>
      <c r="T21" s="164"/>
      <c r="U21" s="164"/>
      <c r="V21" s="172"/>
      <c r="Z21">
        <v>0</v>
      </c>
    </row>
    <row r="22" spans="1:26" ht="24.75" customHeight="1">
      <c r="A22" s="165">
        <v>4</v>
      </c>
      <c r="B22" s="160" t="s">
        <v>89</v>
      </c>
      <c r="C22" s="166" t="s">
        <v>364</v>
      </c>
      <c r="D22" s="160" t="s">
        <v>365</v>
      </c>
      <c r="E22" s="160" t="s">
        <v>100</v>
      </c>
      <c r="F22" s="161">
        <v>2375.49</v>
      </c>
      <c r="G22" s="169"/>
      <c r="H22" s="169"/>
      <c r="I22" s="162">
        <f>ROUND(F22*(G22+H22),2)</f>
        <v>0</v>
      </c>
      <c r="J22" s="160">
        <f>ROUND(F22*(N22),2)</f>
        <v>0</v>
      </c>
      <c r="K22" s="163">
        <f>ROUND(F22*(O22),2)</f>
        <v>0</v>
      </c>
      <c r="L22" s="163">
        <f>ROUND(F22*(G22),2)</f>
        <v>0</v>
      </c>
      <c r="M22" s="163">
        <f>ROUND(F22*(H22),2)</f>
        <v>0</v>
      </c>
      <c r="N22" s="163">
        <v>0</v>
      </c>
      <c r="O22" s="163"/>
      <c r="P22" s="170"/>
      <c r="Q22" s="170"/>
      <c r="R22" s="170"/>
      <c r="S22" s="171">
        <f>ROUND(F22*(P22),3)</f>
        <v>0</v>
      </c>
      <c r="T22" s="164"/>
      <c r="U22" s="164"/>
      <c r="V22" s="172"/>
      <c r="Z22">
        <v>0</v>
      </c>
    </row>
    <row r="23" spans="1:22" ht="15">
      <c r="A23" s="157"/>
      <c r="B23" s="157"/>
      <c r="C23" s="167"/>
      <c r="D23" s="173" t="s">
        <v>413</v>
      </c>
      <c r="E23" s="157"/>
      <c r="F23" s="158">
        <v>2375.49</v>
      </c>
      <c r="G23" s="159"/>
      <c r="H23" s="159"/>
      <c r="I23" s="159"/>
      <c r="J23" s="157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24.75" customHeight="1">
      <c r="A24" s="165">
        <v>5</v>
      </c>
      <c r="B24" s="160" t="s">
        <v>89</v>
      </c>
      <c r="C24" s="166" t="s">
        <v>101</v>
      </c>
      <c r="D24" s="160" t="s">
        <v>102</v>
      </c>
      <c r="E24" s="160" t="s">
        <v>92</v>
      </c>
      <c r="F24" s="161">
        <v>2502.75</v>
      </c>
      <c r="G24" s="169"/>
      <c r="H24" s="169"/>
      <c r="I24" s="162">
        <f>ROUND(F24*(G24+H24),2)</f>
        <v>0</v>
      </c>
      <c r="J24" s="160">
        <f>ROUND(F24*(N24),2)</f>
        <v>0</v>
      </c>
      <c r="K24" s="163">
        <f>ROUND(F24*(O24),2)</f>
        <v>0</v>
      </c>
      <c r="L24" s="163">
        <f>ROUND(F24*(G24),2)</f>
        <v>0</v>
      </c>
      <c r="M24" s="163">
        <f>ROUND(F24*(H24),2)</f>
        <v>0</v>
      </c>
      <c r="N24" s="163">
        <v>0</v>
      </c>
      <c r="O24" s="163"/>
      <c r="P24" s="170"/>
      <c r="Q24" s="170"/>
      <c r="R24" s="170"/>
      <c r="S24" s="171">
        <f>ROUND(F24*(P24),3)</f>
        <v>0</v>
      </c>
      <c r="T24" s="164"/>
      <c r="U24" s="164"/>
      <c r="V24" s="172"/>
      <c r="Z24">
        <v>0</v>
      </c>
    </row>
    <row r="25" spans="1:22" ht="12" customHeight="1">
      <c r="A25" s="157"/>
      <c r="B25" s="157"/>
      <c r="C25" s="167"/>
      <c r="D25" s="167" t="s">
        <v>103</v>
      </c>
      <c r="E25" s="157"/>
      <c r="F25" s="158"/>
      <c r="G25" s="159"/>
      <c r="H25" s="159"/>
      <c r="I25" s="159"/>
      <c r="J25" s="157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2" ht="15">
      <c r="A26" s="157"/>
      <c r="B26" s="157"/>
      <c r="C26" s="157"/>
      <c r="D26" s="168" t="s">
        <v>318</v>
      </c>
      <c r="E26" s="157"/>
      <c r="F26" s="158">
        <v>221.6</v>
      </c>
      <c r="G26" s="159"/>
      <c r="H26" s="159"/>
      <c r="I26" s="159"/>
      <c r="J26" s="157"/>
      <c r="K26" s="1"/>
      <c r="L26" s="1"/>
      <c r="M26" s="1"/>
      <c r="N26" s="1"/>
      <c r="O26" s="1"/>
      <c r="P26" s="1"/>
      <c r="Q26" s="1" t="s">
        <v>95</v>
      </c>
      <c r="R26" s="1"/>
      <c r="S26" s="1"/>
      <c r="V26" s="1"/>
    </row>
    <row r="27" spans="1:26" ht="24.75" customHeight="1">
      <c r="A27" s="165">
        <v>6</v>
      </c>
      <c r="B27" s="160" t="s">
        <v>89</v>
      </c>
      <c r="C27" s="166" t="s">
        <v>366</v>
      </c>
      <c r="D27" s="160" t="s">
        <v>367</v>
      </c>
      <c r="E27" s="160" t="s">
        <v>92</v>
      </c>
      <c r="F27" s="161">
        <v>2375.49</v>
      </c>
      <c r="G27" s="169"/>
      <c r="H27" s="169"/>
      <c r="I27" s="162">
        <f>ROUND(F27*(G27+H27),2)</f>
        <v>0</v>
      </c>
      <c r="J27" s="160">
        <f>ROUND(F27*(N27),2)</f>
        <v>0</v>
      </c>
      <c r="K27" s="163">
        <f>ROUND(F27*(O27),2)</f>
        <v>0</v>
      </c>
      <c r="L27" s="163">
        <f>ROUND(F27*(G27),2)</f>
        <v>0</v>
      </c>
      <c r="M27" s="163">
        <f>ROUND(F27*(H27),2)</f>
        <v>0</v>
      </c>
      <c r="N27" s="163">
        <v>0</v>
      </c>
      <c r="O27" s="163"/>
      <c r="P27" s="170"/>
      <c r="Q27" s="170"/>
      <c r="R27" s="170"/>
      <c r="S27" s="171">
        <f>ROUND(F27*(P27),3)</f>
        <v>0</v>
      </c>
      <c r="T27" s="164"/>
      <c r="U27" s="164"/>
      <c r="V27" s="172"/>
      <c r="Z27">
        <v>0</v>
      </c>
    </row>
    <row r="28" spans="1:22" ht="15">
      <c r="A28" s="157"/>
      <c r="B28" s="157"/>
      <c r="C28" s="167"/>
      <c r="D28" s="173" t="s">
        <v>413</v>
      </c>
      <c r="E28" s="157"/>
      <c r="F28" s="158">
        <v>2375.49</v>
      </c>
      <c r="G28" s="159"/>
      <c r="H28" s="159"/>
      <c r="I28" s="159"/>
      <c r="J28" s="157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24.75" customHeight="1">
      <c r="A29" s="165">
        <v>7</v>
      </c>
      <c r="B29" s="160" t="s">
        <v>89</v>
      </c>
      <c r="C29" s="166" t="s">
        <v>414</v>
      </c>
      <c r="D29" s="160" t="s">
        <v>415</v>
      </c>
      <c r="E29" s="160" t="s">
        <v>92</v>
      </c>
      <c r="F29" s="161">
        <v>127.25999999999999</v>
      </c>
      <c r="G29" s="169"/>
      <c r="H29" s="169"/>
      <c r="I29" s="162">
        <f>ROUND(F29*(G29+H29),2)</f>
        <v>0</v>
      </c>
      <c r="J29" s="160">
        <f>ROUND(F29*(N29),2)</f>
        <v>0</v>
      </c>
      <c r="K29" s="163">
        <f>ROUND(F29*(O29),2)</f>
        <v>0</v>
      </c>
      <c r="L29" s="163">
        <f>ROUND(F29*(G29),2)</f>
        <v>0</v>
      </c>
      <c r="M29" s="163">
        <f>ROUND(F29*(H29),2)</f>
        <v>0</v>
      </c>
      <c r="N29" s="163">
        <v>0</v>
      </c>
      <c r="O29" s="163"/>
      <c r="P29" s="170"/>
      <c r="Q29" s="170"/>
      <c r="R29" s="170"/>
      <c r="S29" s="171">
        <f>ROUND(F29*(P29),3)</f>
        <v>0</v>
      </c>
      <c r="T29" s="164"/>
      <c r="U29" s="164"/>
      <c r="V29" s="172"/>
      <c r="Z29">
        <v>0</v>
      </c>
    </row>
    <row r="30" spans="1:22" ht="15">
      <c r="A30" s="157"/>
      <c r="B30" s="157"/>
      <c r="C30" s="167"/>
      <c r="D30" s="173" t="s">
        <v>416</v>
      </c>
      <c r="E30" s="157"/>
      <c r="F30" s="158">
        <v>127.25999999999999</v>
      </c>
      <c r="G30" s="159"/>
      <c r="H30" s="159"/>
      <c r="I30" s="159"/>
      <c r="J30" s="157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24.75" customHeight="1">
      <c r="A31" s="165">
        <v>8</v>
      </c>
      <c r="B31" s="160" t="s">
        <v>89</v>
      </c>
      <c r="C31" s="166" t="s">
        <v>105</v>
      </c>
      <c r="D31" s="160" t="s">
        <v>106</v>
      </c>
      <c r="E31" s="160" t="s">
        <v>107</v>
      </c>
      <c r="F31" s="161">
        <v>565.6</v>
      </c>
      <c r="G31" s="169"/>
      <c r="H31" s="169"/>
      <c r="I31" s="162">
        <f>ROUND(F31*(G31+H31),2)</f>
        <v>0</v>
      </c>
      <c r="J31" s="160">
        <f>ROUND(F31*(N31),2)</f>
        <v>0</v>
      </c>
      <c r="K31" s="163">
        <f>ROUND(F31*(O31),2)</f>
        <v>0</v>
      </c>
      <c r="L31" s="163">
        <f>ROUND(F31*(G31),2)</f>
        <v>0</v>
      </c>
      <c r="M31" s="163">
        <f>ROUND(F31*(H31),2)</f>
        <v>0</v>
      </c>
      <c r="N31" s="163">
        <v>0</v>
      </c>
      <c r="O31" s="163"/>
      <c r="P31" s="170"/>
      <c r="Q31" s="170"/>
      <c r="R31" s="170"/>
      <c r="S31" s="171">
        <f>ROUND(F31*(P31),3)</f>
        <v>0</v>
      </c>
      <c r="T31" s="164"/>
      <c r="U31" s="164"/>
      <c r="V31" s="172"/>
      <c r="Z31">
        <v>0</v>
      </c>
    </row>
    <row r="32" spans="1:22" ht="12" customHeight="1">
      <c r="A32" s="157"/>
      <c r="B32" s="157"/>
      <c r="C32" s="167"/>
      <c r="D32" s="167" t="s">
        <v>108</v>
      </c>
      <c r="E32" s="157"/>
      <c r="F32" s="158"/>
      <c r="G32" s="159"/>
      <c r="H32" s="159"/>
      <c r="I32" s="159"/>
      <c r="J32" s="157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2" ht="15">
      <c r="A33" s="157"/>
      <c r="B33" s="157"/>
      <c r="C33" s="157"/>
      <c r="D33" s="168" t="s">
        <v>417</v>
      </c>
      <c r="E33" s="157"/>
      <c r="F33" s="158">
        <v>565.6</v>
      </c>
      <c r="G33" s="159"/>
      <c r="H33" s="159"/>
      <c r="I33" s="159"/>
      <c r="J33" s="157"/>
      <c r="K33" s="1"/>
      <c r="L33" s="1"/>
      <c r="M33" s="1"/>
      <c r="N33" s="1"/>
      <c r="O33" s="1"/>
      <c r="P33" s="1"/>
      <c r="Q33" s="1" t="s">
        <v>95</v>
      </c>
      <c r="R33" s="1"/>
      <c r="S33" s="1"/>
      <c r="V33" s="1"/>
    </row>
    <row r="34" spans="1:26" ht="24.75" customHeight="1">
      <c r="A34" s="165">
        <v>9</v>
      </c>
      <c r="B34" s="160" t="s">
        <v>89</v>
      </c>
      <c r="C34" s="166" t="s">
        <v>105</v>
      </c>
      <c r="D34" s="160" t="s">
        <v>289</v>
      </c>
      <c r="E34" s="160" t="s">
        <v>107</v>
      </c>
      <c r="F34" s="161">
        <v>1046.75</v>
      </c>
      <c r="G34" s="169"/>
      <c r="H34" s="169"/>
      <c r="I34" s="162">
        <f>ROUND(F34*(G34+H34),2)</f>
        <v>0</v>
      </c>
      <c r="J34" s="160">
        <f>ROUND(F34*(N34),2)</f>
        <v>0</v>
      </c>
      <c r="K34" s="163">
        <f>ROUND(F34*(O34),2)</f>
        <v>0</v>
      </c>
      <c r="L34" s="163">
        <f>ROUND(F34*(G34),2)</f>
        <v>0</v>
      </c>
      <c r="M34" s="163">
        <f>ROUND(F34*(H34),2)</f>
        <v>0</v>
      </c>
      <c r="N34" s="163">
        <v>0</v>
      </c>
      <c r="O34" s="163"/>
      <c r="P34" s="170"/>
      <c r="Q34" s="170"/>
      <c r="R34" s="170"/>
      <c r="S34" s="171">
        <f>ROUND(F34*(P34),3)</f>
        <v>0</v>
      </c>
      <c r="T34" s="164"/>
      <c r="U34" s="164"/>
      <c r="V34" s="172"/>
      <c r="Z34">
        <v>0</v>
      </c>
    </row>
    <row r="35" spans="1:22" ht="15">
      <c r="A35" s="157"/>
      <c r="B35" s="157"/>
      <c r="C35" s="167"/>
      <c r="D35" s="173" t="s">
        <v>418</v>
      </c>
      <c r="E35" s="157"/>
      <c r="F35" s="158">
        <v>1046.75</v>
      </c>
      <c r="G35" s="159"/>
      <c r="H35" s="159"/>
      <c r="I35" s="159"/>
      <c r="J35" s="157"/>
      <c r="K35" s="1"/>
      <c r="L35" s="1"/>
      <c r="M35" s="1"/>
      <c r="N35" s="1"/>
      <c r="O35" s="1"/>
      <c r="P35" s="1"/>
      <c r="Q35" s="1" t="s">
        <v>95</v>
      </c>
      <c r="R35" s="1"/>
      <c r="S35" s="1"/>
      <c r="V35" s="1"/>
    </row>
    <row r="36" spans="1:26" ht="24.75" customHeight="1">
      <c r="A36" s="165">
        <v>10</v>
      </c>
      <c r="B36" s="160" t="s">
        <v>89</v>
      </c>
      <c r="C36" s="166" t="s">
        <v>111</v>
      </c>
      <c r="D36" s="160" t="s">
        <v>112</v>
      </c>
      <c r="E36" s="160" t="s">
        <v>107</v>
      </c>
      <c r="F36" s="161">
        <v>1046.75</v>
      </c>
      <c r="G36" s="169"/>
      <c r="H36" s="169"/>
      <c r="I36" s="162">
        <f>ROUND(F36*(G36+H36),2)</f>
        <v>0</v>
      </c>
      <c r="J36" s="160">
        <f>ROUND(F36*(N36),2)</f>
        <v>0</v>
      </c>
      <c r="K36" s="163">
        <f>ROUND(F36*(O36),2)</f>
        <v>0</v>
      </c>
      <c r="L36" s="163">
        <f>ROUND(F36*(G36),2)</f>
        <v>0</v>
      </c>
      <c r="M36" s="163">
        <f>ROUND(F36*(H36),2)</f>
        <v>0</v>
      </c>
      <c r="N36" s="163">
        <v>0</v>
      </c>
      <c r="O36" s="163"/>
      <c r="P36" s="170"/>
      <c r="Q36" s="170"/>
      <c r="R36" s="170"/>
      <c r="S36" s="171">
        <f>ROUND(F36*(P36),3)</f>
        <v>0</v>
      </c>
      <c r="T36" s="164"/>
      <c r="U36" s="164"/>
      <c r="V36" s="172"/>
      <c r="Z36">
        <v>0</v>
      </c>
    </row>
    <row r="37" spans="1:26" ht="24.75" customHeight="1">
      <c r="A37" s="165">
        <v>11</v>
      </c>
      <c r="B37" s="160" t="s">
        <v>113</v>
      </c>
      <c r="C37" s="166" t="s">
        <v>133</v>
      </c>
      <c r="D37" s="160" t="s">
        <v>134</v>
      </c>
      <c r="E37" s="160" t="s">
        <v>107</v>
      </c>
      <c r="F37" s="161">
        <v>14720</v>
      </c>
      <c r="G37" s="169"/>
      <c r="H37" s="169"/>
      <c r="I37" s="162">
        <f>ROUND(F37*(G37+H37),2)</f>
        <v>0</v>
      </c>
      <c r="J37" s="160">
        <f>ROUND(F37*(N37),2)</f>
        <v>0</v>
      </c>
      <c r="K37" s="163">
        <f>ROUND(F37*(O37),2)</f>
        <v>0</v>
      </c>
      <c r="L37" s="163">
        <f>ROUND(F37*(G37),2)</f>
        <v>0</v>
      </c>
      <c r="M37" s="163">
        <f>ROUND(F37*(H37),2)</f>
        <v>0</v>
      </c>
      <c r="N37" s="163">
        <v>0</v>
      </c>
      <c r="O37" s="163"/>
      <c r="P37" s="172">
        <v>3E-05</v>
      </c>
      <c r="Q37" s="170"/>
      <c r="R37" s="170">
        <v>3E-05</v>
      </c>
      <c r="S37" s="171">
        <f>ROUND(F37*(P37),3)</f>
        <v>0.442</v>
      </c>
      <c r="T37" s="164"/>
      <c r="U37" s="164"/>
      <c r="V37" s="172">
        <f>ROUND(F37*(X37),3)</f>
        <v>3341.44</v>
      </c>
      <c r="X37">
        <v>0.227</v>
      </c>
      <c r="Z37">
        <v>0</v>
      </c>
    </row>
    <row r="38" spans="1:22" ht="12" customHeight="1">
      <c r="A38" s="157"/>
      <c r="B38" s="157"/>
      <c r="C38" s="167"/>
      <c r="D38" s="167" t="s">
        <v>419</v>
      </c>
      <c r="E38" s="157"/>
      <c r="F38" s="158"/>
      <c r="G38" s="159"/>
      <c r="H38" s="159"/>
      <c r="I38" s="159"/>
      <c r="J38" s="157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2" ht="15">
      <c r="A39" s="157"/>
      <c r="B39" s="157"/>
      <c r="C39" s="157"/>
      <c r="D39" s="168" t="s">
        <v>420</v>
      </c>
      <c r="E39" s="157"/>
      <c r="F39" s="158">
        <v>3520</v>
      </c>
      <c r="G39" s="159"/>
      <c r="H39" s="159"/>
      <c r="I39" s="159"/>
      <c r="J39" s="157"/>
      <c r="K39" s="1"/>
      <c r="L39" s="1"/>
      <c r="M39" s="1"/>
      <c r="N39" s="1"/>
      <c r="O39" s="1"/>
      <c r="P39" s="1"/>
      <c r="Q39" s="1" t="s">
        <v>95</v>
      </c>
      <c r="R39" s="1"/>
      <c r="S39" s="1"/>
      <c r="V39" s="1"/>
    </row>
    <row r="40" spans="1:22" ht="12" customHeight="1">
      <c r="A40" s="157"/>
      <c r="B40" s="157"/>
      <c r="C40" s="167"/>
      <c r="D40" s="167" t="s">
        <v>421</v>
      </c>
      <c r="E40" s="157"/>
      <c r="F40" s="158"/>
      <c r="G40" s="159"/>
      <c r="H40" s="159"/>
      <c r="I40" s="159"/>
      <c r="J40" s="157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7"/>
      <c r="B41" s="157"/>
      <c r="C41" s="157"/>
      <c r="D41" s="168" t="s">
        <v>422</v>
      </c>
      <c r="E41" s="157"/>
      <c r="F41" s="158">
        <v>207</v>
      </c>
      <c r="G41" s="159"/>
      <c r="H41" s="159"/>
      <c r="I41" s="159"/>
      <c r="J41" s="157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2" customHeight="1">
      <c r="A42" s="157"/>
      <c r="B42" s="157"/>
      <c r="C42" s="167"/>
      <c r="D42" s="167" t="s">
        <v>423</v>
      </c>
      <c r="E42" s="157"/>
      <c r="F42" s="158"/>
      <c r="G42" s="159"/>
      <c r="H42" s="159"/>
      <c r="I42" s="159"/>
      <c r="J42" s="157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2" ht="15">
      <c r="A43" s="157"/>
      <c r="B43" s="157"/>
      <c r="C43" s="157"/>
      <c r="D43" s="168" t="s">
        <v>424</v>
      </c>
      <c r="E43" s="157"/>
      <c r="F43" s="158">
        <v>4215</v>
      </c>
      <c r="G43" s="159"/>
      <c r="H43" s="159"/>
      <c r="I43" s="159"/>
      <c r="J43" s="157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2" ht="12" customHeight="1">
      <c r="A44" s="157"/>
      <c r="B44" s="157"/>
      <c r="C44" s="167"/>
      <c r="D44" s="167" t="s">
        <v>425</v>
      </c>
      <c r="E44" s="157"/>
      <c r="F44" s="158"/>
      <c r="G44" s="159"/>
      <c r="H44" s="159"/>
      <c r="I44" s="159"/>
      <c r="J44" s="157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7"/>
      <c r="B45" s="157"/>
      <c r="C45" s="157"/>
      <c r="D45" s="168" t="s">
        <v>426</v>
      </c>
      <c r="E45" s="157"/>
      <c r="F45" s="158">
        <v>2830</v>
      </c>
      <c r="G45" s="159"/>
      <c r="H45" s="159"/>
      <c r="I45" s="159"/>
      <c r="J45" s="157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2" ht="12" customHeight="1">
      <c r="A46" s="157"/>
      <c r="B46" s="157"/>
      <c r="C46" s="167"/>
      <c r="D46" s="167" t="s">
        <v>427</v>
      </c>
      <c r="E46" s="157"/>
      <c r="F46" s="158"/>
      <c r="G46" s="159"/>
      <c r="H46" s="159"/>
      <c r="I46" s="159"/>
      <c r="J46" s="157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2" ht="15">
      <c r="A47" s="157"/>
      <c r="B47" s="157"/>
      <c r="C47" s="157"/>
      <c r="D47" s="168" t="s">
        <v>428</v>
      </c>
      <c r="E47" s="157"/>
      <c r="F47" s="158">
        <v>164</v>
      </c>
      <c r="G47" s="159"/>
      <c r="H47" s="159"/>
      <c r="I47" s="159"/>
      <c r="J47" s="157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2" customHeight="1">
      <c r="A48" s="157"/>
      <c r="B48" s="157"/>
      <c r="C48" s="167"/>
      <c r="D48" s="167" t="s">
        <v>429</v>
      </c>
      <c r="E48" s="157"/>
      <c r="F48" s="158"/>
      <c r="G48" s="159"/>
      <c r="H48" s="159"/>
      <c r="I48" s="159"/>
      <c r="J48" s="157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2" ht="15">
      <c r="A49" s="157"/>
      <c r="B49" s="157"/>
      <c r="C49" s="157"/>
      <c r="D49" s="168" t="s">
        <v>430</v>
      </c>
      <c r="E49" s="157"/>
      <c r="F49" s="158">
        <v>2725</v>
      </c>
      <c r="G49" s="159"/>
      <c r="H49" s="159"/>
      <c r="I49" s="159"/>
      <c r="J49" s="157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2" customHeight="1">
      <c r="A50" s="157"/>
      <c r="B50" s="157"/>
      <c r="C50" s="167"/>
      <c r="D50" s="167" t="s">
        <v>431</v>
      </c>
      <c r="E50" s="157"/>
      <c r="F50" s="158"/>
      <c r="G50" s="159"/>
      <c r="H50" s="159"/>
      <c r="I50" s="159"/>
      <c r="J50" s="157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5">
      <c r="A51" s="157"/>
      <c r="B51" s="157"/>
      <c r="C51" s="157"/>
      <c r="D51" s="168" t="s">
        <v>432</v>
      </c>
      <c r="E51" s="157"/>
      <c r="F51" s="158">
        <v>739</v>
      </c>
      <c r="G51" s="159"/>
      <c r="H51" s="159"/>
      <c r="I51" s="159"/>
      <c r="J51" s="157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2" ht="12" customHeight="1">
      <c r="A52" s="157"/>
      <c r="B52" s="157"/>
      <c r="C52" s="167"/>
      <c r="D52" s="167" t="s">
        <v>433</v>
      </c>
      <c r="E52" s="157"/>
      <c r="F52" s="158"/>
      <c r="G52" s="159"/>
      <c r="H52" s="159"/>
      <c r="I52" s="159"/>
      <c r="J52" s="157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2" ht="15">
      <c r="A53" s="157"/>
      <c r="B53" s="157"/>
      <c r="C53" s="157"/>
      <c r="D53" s="168" t="s">
        <v>434</v>
      </c>
      <c r="E53" s="157"/>
      <c r="F53" s="158">
        <v>320</v>
      </c>
      <c r="G53" s="159"/>
      <c r="H53" s="159"/>
      <c r="I53" s="159"/>
      <c r="J53" s="157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ht="24.75" customHeight="1">
      <c r="A54" s="165">
        <v>12</v>
      </c>
      <c r="B54" s="160" t="s">
        <v>113</v>
      </c>
      <c r="C54" s="166" t="s">
        <v>140</v>
      </c>
      <c r="D54" s="160" t="s">
        <v>141</v>
      </c>
      <c r="E54" s="160" t="s">
        <v>142</v>
      </c>
      <c r="F54" s="161">
        <v>1414</v>
      </c>
      <c r="G54" s="169"/>
      <c r="H54" s="169"/>
      <c r="I54" s="162">
        <f>ROUND(F54*(G54+H54),2)</f>
        <v>0</v>
      </c>
      <c r="J54" s="160">
        <f>ROUND(F54*(N54),2)</f>
        <v>0</v>
      </c>
      <c r="K54" s="163">
        <f>ROUND(F54*(O54),2)</f>
        <v>0</v>
      </c>
      <c r="L54" s="163">
        <f>ROUND(F54*(G54),2)</f>
        <v>0</v>
      </c>
      <c r="M54" s="163">
        <f>ROUND(F54*(H54),2)</f>
        <v>0</v>
      </c>
      <c r="N54" s="163">
        <v>0</v>
      </c>
      <c r="O54" s="163"/>
      <c r="P54" s="170"/>
      <c r="Q54" s="170"/>
      <c r="R54" s="170"/>
      <c r="S54" s="171">
        <f>ROUND(F54*(P54),3)</f>
        <v>0</v>
      </c>
      <c r="T54" s="164"/>
      <c r="U54" s="164"/>
      <c r="V54" s="172">
        <f>ROUND(F54*(X54),3)</f>
        <v>205.03</v>
      </c>
      <c r="X54">
        <v>0.145</v>
      </c>
      <c r="Z54">
        <v>0</v>
      </c>
    </row>
    <row r="55" spans="1:22" ht="12" customHeight="1">
      <c r="A55" s="157"/>
      <c r="B55" s="157"/>
      <c r="C55" s="167"/>
      <c r="D55" s="167" t="s">
        <v>143</v>
      </c>
      <c r="E55" s="157"/>
      <c r="F55" s="158"/>
      <c r="G55" s="159"/>
      <c r="H55" s="159"/>
      <c r="I55" s="159"/>
      <c r="J55" s="157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2" ht="15">
      <c r="A56" s="157"/>
      <c r="B56" s="157"/>
      <c r="C56" s="157"/>
      <c r="D56" s="168" t="s">
        <v>435</v>
      </c>
      <c r="E56" s="157"/>
      <c r="F56" s="158">
        <v>1414</v>
      </c>
      <c r="G56" s="159"/>
      <c r="H56" s="159"/>
      <c r="I56" s="159"/>
      <c r="J56" s="157"/>
      <c r="K56" s="1"/>
      <c r="L56" s="1"/>
      <c r="M56" s="1"/>
      <c r="N56" s="1"/>
      <c r="O56" s="1"/>
      <c r="P56" s="1"/>
      <c r="Q56" s="1" t="s">
        <v>258</v>
      </c>
      <c r="R56" s="1"/>
      <c r="S56" s="1"/>
      <c r="V56" s="1"/>
    </row>
    <row r="57" spans="1:26" ht="24.75" customHeight="1">
      <c r="A57" s="165">
        <v>13</v>
      </c>
      <c r="B57" s="160" t="s">
        <v>148</v>
      </c>
      <c r="C57" s="166" t="s">
        <v>149</v>
      </c>
      <c r="D57" s="160" t="s">
        <v>150</v>
      </c>
      <c r="E57" s="160" t="s">
        <v>107</v>
      </c>
      <c r="F57" s="161">
        <v>1046.75</v>
      </c>
      <c r="G57" s="169"/>
      <c r="H57" s="169"/>
      <c r="I57" s="162">
        <f>ROUND(F57*(G57+H57),2)</f>
        <v>0</v>
      </c>
      <c r="J57" s="160">
        <f>ROUND(F57*(N57),2)</f>
        <v>0</v>
      </c>
      <c r="K57" s="163">
        <f>ROUND(F57*(O57),2)</f>
        <v>0</v>
      </c>
      <c r="L57" s="163">
        <f>ROUND(F57*(G57),2)</f>
        <v>0</v>
      </c>
      <c r="M57" s="163">
        <f>ROUND(F57*(H57),2)</f>
        <v>0</v>
      </c>
      <c r="N57" s="163">
        <v>0</v>
      </c>
      <c r="O57" s="163"/>
      <c r="P57" s="170"/>
      <c r="Q57" s="170"/>
      <c r="R57" s="170"/>
      <c r="S57" s="171">
        <f>ROUND(F57*(P57),3)</f>
        <v>0</v>
      </c>
      <c r="T57" s="164"/>
      <c r="U57" s="164"/>
      <c r="V57" s="172"/>
      <c r="Z57">
        <v>0</v>
      </c>
    </row>
    <row r="58" spans="1:22" ht="12" customHeight="1">
      <c r="A58" s="157"/>
      <c r="B58" s="157"/>
      <c r="C58" s="167"/>
      <c r="D58" s="167" t="s">
        <v>436</v>
      </c>
      <c r="E58" s="157"/>
      <c r="F58" s="158"/>
      <c r="G58" s="159"/>
      <c r="H58" s="159"/>
      <c r="I58" s="159"/>
      <c r="J58" s="157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2" ht="15">
      <c r="A59" s="157"/>
      <c r="B59" s="157"/>
      <c r="C59" s="157"/>
      <c r="D59" s="168" t="s">
        <v>437</v>
      </c>
      <c r="E59" s="157"/>
      <c r="F59" s="158">
        <v>60.75</v>
      </c>
      <c r="G59" s="159"/>
      <c r="H59" s="159"/>
      <c r="I59" s="159"/>
      <c r="J59" s="157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2" ht="12" customHeight="1">
      <c r="A60" s="157"/>
      <c r="B60" s="157"/>
      <c r="C60" s="167"/>
      <c r="D60" s="167" t="s">
        <v>429</v>
      </c>
      <c r="E60" s="157"/>
      <c r="F60" s="158"/>
      <c r="G60" s="159"/>
      <c r="H60" s="159"/>
      <c r="I60" s="159"/>
      <c r="J60" s="157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5">
      <c r="A61" s="157"/>
      <c r="B61" s="157"/>
      <c r="C61" s="157"/>
      <c r="D61" s="168" t="s">
        <v>438</v>
      </c>
      <c r="E61" s="157"/>
      <c r="F61" s="158">
        <v>986</v>
      </c>
      <c r="G61" s="159"/>
      <c r="H61" s="159"/>
      <c r="I61" s="159"/>
      <c r="J61" s="157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ht="24.75" customHeight="1">
      <c r="A62" s="165">
        <v>14</v>
      </c>
      <c r="B62" s="160" t="s">
        <v>151</v>
      </c>
      <c r="C62" s="166" t="s">
        <v>152</v>
      </c>
      <c r="D62" s="160" t="s">
        <v>153</v>
      </c>
      <c r="E62" s="160" t="s">
        <v>107</v>
      </c>
      <c r="F62" s="161">
        <v>1046.75</v>
      </c>
      <c r="G62" s="169"/>
      <c r="H62" s="169"/>
      <c r="I62" s="162">
        <f>ROUND(F62*(G62+H62),2)</f>
        <v>0</v>
      </c>
      <c r="J62" s="160">
        <f>ROUND(F62*(N62),2)</f>
        <v>0</v>
      </c>
      <c r="K62" s="163">
        <f>ROUND(F62*(O62),2)</f>
        <v>0</v>
      </c>
      <c r="L62" s="163">
        <f>ROUND(F62*(G62),2)</f>
        <v>0</v>
      </c>
      <c r="M62" s="163">
        <f>ROUND(F62*(H62),2)</f>
        <v>0</v>
      </c>
      <c r="N62" s="163">
        <v>0</v>
      </c>
      <c r="O62" s="163"/>
      <c r="P62" s="170"/>
      <c r="Q62" s="170"/>
      <c r="R62" s="170"/>
      <c r="S62" s="171">
        <f>ROUND(F62*(P62),3)</f>
        <v>0</v>
      </c>
      <c r="T62" s="164"/>
      <c r="U62" s="164"/>
      <c r="V62" s="172"/>
      <c r="Z62">
        <v>0</v>
      </c>
    </row>
    <row r="63" spans="1:26" ht="24.75" customHeight="1">
      <c r="A63" s="179">
        <v>15</v>
      </c>
      <c r="B63" s="174" t="s">
        <v>154</v>
      </c>
      <c r="C63" s="180" t="s">
        <v>155</v>
      </c>
      <c r="D63" s="174" t="s">
        <v>156</v>
      </c>
      <c r="E63" s="174" t="s">
        <v>92</v>
      </c>
      <c r="F63" s="175">
        <v>157.0125</v>
      </c>
      <c r="G63" s="181"/>
      <c r="H63" s="181"/>
      <c r="I63" s="176">
        <f>ROUND(F63*(G63+H63),2)</f>
        <v>0</v>
      </c>
      <c r="J63" s="174">
        <f>ROUND(F63*(N63),2)</f>
        <v>0</v>
      </c>
      <c r="K63" s="177">
        <f>ROUND(F63*(O63),2)</f>
        <v>0</v>
      </c>
      <c r="L63" s="177">
        <f>ROUND(F63*(G63),2)</f>
        <v>0</v>
      </c>
      <c r="M63" s="177">
        <f>ROUND(F63*(H63),2)</f>
        <v>0</v>
      </c>
      <c r="N63" s="177">
        <v>0</v>
      </c>
      <c r="O63" s="177"/>
      <c r="P63" s="182"/>
      <c r="Q63" s="182"/>
      <c r="R63" s="182"/>
      <c r="S63" s="183">
        <f>ROUND(F63*(P63),3)</f>
        <v>0</v>
      </c>
      <c r="T63" s="178"/>
      <c r="U63" s="178"/>
      <c r="V63" s="184"/>
      <c r="Z63">
        <v>0</v>
      </c>
    </row>
    <row r="64" spans="1:22" ht="15">
      <c r="A64" s="157"/>
      <c r="B64" s="157"/>
      <c r="C64" s="167"/>
      <c r="D64" s="173" t="s">
        <v>439</v>
      </c>
      <c r="E64" s="157"/>
      <c r="F64" s="158">
        <v>157.0125</v>
      </c>
      <c r="G64" s="159"/>
      <c r="H64" s="159"/>
      <c r="I64" s="159"/>
      <c r="J64" s="157"/>
      <c r="K64" s="1"/>
      <c r="L64" s="1"/>
      <c r="M64" s="1"/>
      <c r="N64" s="1"/>
      <c r="O64" s="1"/>
      <c r="P64" s="1"/>
      <c r="Q64" s="1" t="s">
        <v>95</v>
      </c>
      <c r="R64" s="1"/>
      <c r="S64" s="1"/>
      <c r="V64" s="1"/>
    </row>
    <row r="65" spans="1:26" ht="24.75" customHeight="1">
      <c r="A65" s="179">
        <v>16</v>
      </c>
      <c r="B65" s="174" t="s">
        <v>158</v>
      </c>
      <c r="C65" s="180" t="s">
        <v>159</v>
      </c>
      <c r="D65" s="174" t="s">
        <v>160</v>
      </c>
      <c r="E65" s="174" t="s">
        <v>161</v>
      </c>
      <c r="F65" s="175">
        <v>31.4025</v>
      </c>
      <c r="G65" s="181"/>
      <c r="H65" s="181"/>
      <c r="I65" s="176">
        <f>ROUND(F65*(G65+H65),2)</f>
        <v>0</v>
      </c>
      <c r="J65" s="174">
        <f>ROUND(F65*(N65),2)</f>
        <v>0</v>
      </c>
      <c r="K65" s="177">
        <f>ROUND(F65*(O65),2)</f>
        <v>0</v>
      </c>
      <c r="L65" s="177">
        <f>ROUND(F65*(G65),2)</f>
        <v>0</v>
      </c>
      <c r="M65" s="177">
        <f>ROUND(F65*(H65),2)</f>
        <v>0</v>
      </c>
      <c r="N65" s="177">
        <v>0</v>
      </c>
      <c r="O65" s="177"/>
      <c r="P65" s="184">
        <v>0.001</v>
      </c>
      <c r="Q65" s="182"/>
      <c r="R65" s="182">
        <v>0.001</v>
      </c>
      <c r="S65" s="183">
        <f>ROUND(F65*(P65),3)</f>
        <v>0.031</v>
      </c>
      <c r="T65" s="178"/>
      <c r="U65" s="178"/>
      <c r="V65" s="184"/>
      <c r="Z65">
        <v>0</v>
      </c>
    </row>
    <row r="66" spans="1:22" ht="15">
      <c r="A66" s="157"/>
      <c r="B66" s="157"/>
      <c r="C66" s="167"/>
      <c r="D66" s="173" t="s">
        <v>440</v>
      </c>
      <c r="E66" s="157"/>
      <c r="F66" s="158">
        <v>31.4025</v>
      </c>
      <c r="G66" s="159"/>
      <c r="H66" s="159"/>
      <c r="I66" s="159"/>
      <c r="J66" s="157"/>
      <c r="K66" s="1"/>
      <c r="L66" s="1"/>
      <c r="M66" s="1"/>
      <c r="N66" s="1"/>
      <c r="O66" s="1"/>
      <c r="P66" s="1"/>
      <c r="Q66" s="1" t="s">
        <v>95</v>
      </c>
      <c r="R66" s="1"/>
      <c r="S66" s="1"/>
      <c r="V66" s="1"/>
    </row>
    <row r="67" spans="1:26" ht="15">
      <c r="A67" s="141"/>
      <c r="B67" s="141"/>
      <c r="C67" s="155">
        <v>1</v>
      </c>
      <c r="D67" s="155" t="s">
        <v>71</v>
      </c>
      <c r="E67" s="141"/>
      <c r="F67" s="154"/>
      <c r="G67" s="143">
        <f>ROUND((SUM(L10:L66))/1,2)</f>
        <v>0</v>
      </c>
      <c r="H67" s="143">
        <f>ROUND((SUM(M10:M66))/1,2)</f>
        <v>0</v>
      </c>
      <c r="I67" s="143">
        <f>ROUND((SUM(I10:I66))/1,2)</f>
        <v>0</v>
      </c>
      <c r="J67" s="141"/>
      <c r="K67" s="141"/>
      <c r="L67" s="141">
        <f>ROUND((SUM(L10:L66))/1,2)</f>
        <v>0</v>
      </c>
      <c r="M67" s="141">
        <f>ROUND((SUM(M10:M66))/1,2)</f>
        <v>0</v>
      </c>
      <c r="N67" s="141"/>
      <c r="O67" s="141"/>
      <c r="P67" s="185"/>
      <c r="Q67" s="141"/>
      <c r="R67" s="141"/>
      <c r="S67" s="185">
        <f>ROUND((SUM(S10:S66))/1,2)</f>
        <v>0.47</v>
      </c>
      <c r="T67" s="139"/>
      <c r="U67" s="139"/>
      <c r="V67" s="2">
        <f>ROUND((SUM(V10:V66))/1,2)</f>
        <v>3546.47</v>
      </c>
      <c r="W67" s="139"/>
      <c r="X67" s="139"/>
      <c r="Y67" s="139"/>
      <c r="Z67" s="139"/>
    </row>
    <row r="68" spans="1:22" ht="15">
      <c r="A68" s="1"/>
      <c r="B68" s="1"/>
      <c r="C68" s="1"/>
      <c r="D68" s="1"/>
      <c r="E68" s="1"/>
      <c r="F68" s="150"/>
      <c r="G68" s="136"/>
      <c r="H68" s="136"/>
      <c r="I68" s="136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15">
      <c r="A69" s="141"/>
      <c r="B69" s="141"/>
      <c r="C69" s="155">
        <v>4</v>
      </c>
      <c r="D69" s="155" t="s">
        <v>72</v>
      </c>
      <c r="E69" s="141"/>
      <c r="F69" s="154"/>
      <c r="G69" s="142"/>
      <c r="H69" s="142"/>
      <c r="I69" s="142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39"/>
      <c r="U69" s="139"/>
      <c r="V69" s="141"/>
      <c r="W69" s="139"/>
      <c r="X69" s="139"/>
      <c r="Y69" s="139"/>
      <c r="Z69" s="139"/>
    </row>
    <row r="70" spans="1:26" ht="24.75" customHeight="1">
      <c r="A70" s="165">
        <v>17</v>
      </c>
      <c r="B70" s="160" t="s">
        <v>163</v>
      </c>
      <c r="C70" s="166" t="s">
        <v>164</v>
      </c>
      <c r="D70" s="160" t="s">
        <v>441</v>
      </c>
      <c r="E70" s="160" t="s">
        <v>107</v>
      </c>
      <c r="F70" s="161">
        <v>3978</v>
      </c>
      <c r="G70" s="169"/>
      <c r="H70" s="169"/>
      <c r="I70" s="162">
        <f>ROUND(F70*(G70+H70),2)</f>
        <v>0</v>
      </c>
      <c r="J70" s="160">
        <f>ROUND(F70*(N70),2)</f>
        <v>0</v>
      </c>
      <c r="K70" s="163">
        <f>ROUND(F70*(O70),2)</f>
        <v>0</v>
      </c>
      <c r="L70" s="163">
        <f>ROUND(F70*(G70),2)</f>
        <v>0</v>
      </c>
      <c r="M70" s="163">
        <f>ROUND(F70*(H70),2)</f>
        <v>0</v>
      </c>
      <c r="N70" s="163">
        <v>0</v>
      </c>
      <c r="O70" s="163"/>
      <c r="P70" s="172">
        <v>0.16192</v>
      </c>
      <c r="Q70" s="170"/>
      <c r="R70" s="170">
        <v>0.16192</v>
      </c>
      <c r="S70" s="171">
        <f>ROUND(F70*(P70),3)</f>
        <v>644.118</v>
      </c>
      <c r="T70" s="164"/>
      <c r="U70" s="164"/>
      <c r="V70" s="172"/>
      <c r="Z70">
        <v>0</v>
      </c>
    </row>
    <row r="71" spans="1:22" ht="12" customHeight="1">
      <c r="A71" s="157"/>
      <c r="B71" s="157"/>
      <c r="C71" s="167"/>
      <c r="D71" s="167" t="s">
        <v>116</v>
      </c>
      <c r="E71" s="157"/>
      <c r="F71" s="158"/>
      <c r="G71" s="159"/>
      <c r="H71" s="159"/>
      <c r="I71" s="159"/>
      <c r="J71" s="157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5">
      <c r="A72" s="157"/>
      <c r="B72" s="157"/>
      <c r="C72" s="157"/>
      <c r="D72" s="168" t="s">
        <v>442</v>
      </c>
      <c r="E72" s="157"/>
      <c r="F72" s="158">
        <v>3978</v>
      </c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 t="s">
        <v>95</v>
      </c>
      <c r="R72" s="1"/>
      <c r="S72" s="1"/>
      <c r="V72" s="1"/>
    </row>
    <row r="73" spans="1:26" ht="24.75" customHeight="1">
      <c r="A73" s="165">
        <v>18</v>
      </c>
      <c r="B73" s="160" t="s">
        <v>167</v>
      </c>
      <c r="C73" s="166" t="s">
        <v>168</v>
      </c>
      <c r="D73" s="160" t="s">
        <v>169</v>
      </c>
      <c r="E73" s="160" t="s">
        <v>107</v>
      </c>
      <c r="F73" s="161">
        <v>2115</v>
      </c>
      <c r="G73" s="169"/>
      <c r="H73" s="169"/>
      <c r="I73" s="162">
        <f>ROUND(F73*(G73+H73),2)</f>
        <v>0</v>
      </c>
      <c r="J73" s="160">
        <f>ROUND(F73*(N73),2)</f>
        <v>0</v>
      </c>
      <c r="K73" s="163">
        <f>ROUND(F73*(O73),2)</f>
        <v>0</v>
      </c>
      <c r="L73" s="163">
        <f>ROUND(F73*(G73),2)</f>
        <v>0</v>
      </c>
      <c r="M73" s="163">
        <f>ROUND(F73*(H73),2)</f>
        <v>0</v>
      </c>
      <c r="N73" s="163">
        <v>0</v>
      </c>
      <c r="O73" s="163"/>
      <c r="P73" s="172">
        <v>0.00028</v>
      </c>
      <c r="Q73" s="170"/>
      <c r="R73" s="170">
        <v>0.00028</v>
      </c>
      <c r="S73" s="171">
        <f>ROUND(F73*(P73),3)</f>
        <v>0.592</v>
      </c>
      <c r="T73" s="164"/>
      <c r="U73" s="164"/>
      <c r="V73" s="172"/>
      <c r="Z73">
        <v>0</v>
      </c>
    </row>
    <row r="74" spans="1:22" ht="12" customHeight="1">
      <c r="A74" s="157"/>
      <c r="B74" s="157"/>
      <c r="C74" s="167"/>
      <c r="D74" s="167" t="s">
        <v>443</v>
      </c>
      <c r="E74" s="157"/>
      <c r="F74" s="158"/>
      <c r="G74" s="159"/>
      <c r="H74" s="159"/>
      <c r="I74" s="159"/>
      <c r="J74" s="157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2" ht="15">
      <c r="A75" s="157"/>
      <c r="B75" s="157"/>
      <c r="C75" s="157"/>
      <c r="D75" s="168" t="s">
        <v>444</v>
      </c>
      <c r="E75" s="157"/>
      <c r="F75" s="158">
        <v>2115</v>
      </c>
      <c r="G75" s="159"/>
      <c r="H75" s="159"/>
      <c r="I75" s="159"/>
      <c r="J75" s="157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ht="24.75" customHeight="1">
      <c r="A76" s="179">
        <v>19</v>
      </c>
      <c r="B76" s="174" t="s">
        <v>172</v>
      </c>
      <c r="C76" s="180" t="s">
        <v>173</v>
      </c>
      <c r="D76" s="174" t="s">
        <v>174</v>
      </c>
      <c r="E76" s="174" t="s">
        <v>107</v>
      </c>
      <c r="F76" s="175">
        <v>2432.25</v>
      </c>
      <c r="G76" s="181"/>
      <c r="H76" s="181"/>
      <c r="I76" s="176">
        <f>ROUND(F76*(G76+H76),2)</f>
        <v>0</v>
      </c>
      <c r="J76" s="174">
        <f>ROUND(F76*(N76),2)</f>
        <v>0</v>
      </c>
      <c r="K76" s="177">
        <f>ROUND(F76*(O76),2)</f>
        <v>0</v>
      </c>
      <c r="L76" s="177">
        <f>ROUND(F76*(G76),2)</f>
        <v>0</v>
      </c>
      <c r="M76" s="177">
        <f>ROUND(F76*(H76),2)</f>
        <v>0</v>
      </c>
      <c r="N76" s="177">
        <v>0</v>
      </c>
      <c r="O76" s="177"/>
      <c r="P76" s="182"/>
      <c r="Q76" s="182"/>
      <c r="R76" s="182"/>
      <c r="S76" s="183">
        <f>ROUND(F76*(P76),3)</f>
        <v>0</v>
      </c>
      <c r="T76" s="178"/>
      <c r="U76" s="178"/>
      <c r="V76" s="184"/>
      <c r="Z76">
        <v>0</v>
      </c>
    </row>
    <row r="77" spans="1:22" ht="15">
      <c r="A77" s="157"/>
      <c r="B77" s="157"/>
      <c r="C77" s="167"/>
      <c r="D77" s="173" t="s">
        <v>445</v>
      </c>
      <c r="E77" s="157"/>
      <c r="F77" s="158">
        <v>2432.25</v>
      </c>
      <c r="G77" s="159"/>
      <c r="H77" s="159"/>
      <c r="I77" s="159"/>
      <c r="J77" s="157"/>
      <c r="K77" s="1"/>
      <c r="L77" s="1"/>
      <c r="M77" s="1"/>
      <c r="N77" s="1"/>
      <c r="O77" s="1"/>
      <c r="P77" s="1"/>
      <c r="Q77" s="1" t="s">
        <v>95</v>
      </c>
      <c r="R77" s="1"/>
      <c r="S77" s="1"/>
      <c r="V77" s="1"/>
    </row>
    <row r="78" spans="1:26" ht="15">
      <c r="A78" s="141"/>
      <c r="B78" s="141"/>
      <c r="C78" s="155">
        <v>4</v>
      </c>
      <c r="D78" s="155" t="s">
        <v>72</v>
      </c>
      <c r="E78" s="141"/>
      <c r="F78" s="154"/>
      <c r="G78" s="143">
        <f>ROUND((SUM(L69:L77))/1,2)</f>
        <v>0</v>
      </c>
      <c r="H78" s="143">
        <f>ROUND((SUM(M69:M77))/1,2)</f>
        <v>0</v>
      </c>
      <c r="I78" s="143">
        <f>ROUND((SUM(I69:I77))/1,2)</f>
        <v>0</v>
      </c>
      <c r="J78" s="141"/>
      <c r="K78" s="141"/>
      <c r="L78" s="141">
        <f>ROUND((SUM(L69:L77))/1,2)</f>
        <v>0</v>
      </c>
      <c r="M78" s="141">
        <f>ROUND((SUM(M69:M77))/1,2)</f>
        <v>0</v>
      </c>
      <c r="N78" s="141"/>
      <c r="O78" s="141"/>
      <c r="P78" s="185"/>
      <c r="Q78" s="141"/>
      <c r="R78" s="141"/>
      <c r="S78" s="185">
        <f>ROUND((SUM(S69:S77))/1,2)</f>
        <v>644.71</v>
      </c>
      <c r="T78" s="139"/>
      <c r="U78" s="139"/>
      <c r="V78" s="2">
        <f>ROUND((SUM(V69:V77))/1,2)</f>
        <v>0</v>
      </c>
      <c r="W78" s="139"/>
      <c r="X78" s="139"/>
      <c r="Y78" s="139"/>
      <c r="Z78" s="139"/>
    </row>
    <row r="79" spans="1:22" ht="15">
      <c r="A79" s="1"/>
      <c r="B79" s="1"/>
      <c r="C79" s="1"/>
      <c r="D79" s="1"/>
      <c r="E79" s="1"/>
      <c r="F79" s="150"/>
      <c r="G79" s="136"/>
      <c r="H79" s="136"/>
      <c r="I79" s="136"/>
      <c r="J79" s="1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ht="15">
      <c r="A80" s="141"/>
      <c r="B80" s="141"/>
      <c r="C80" s="155">
        <v>5</v>
      </c>
      <c r="D80" s="155" t="s">
        <v>73</v>
      </c>
      <c r="E80" s="141"/>
      <c r="F80" s="154"/>
      <c r="G80" s="142"/>
      <c r="H80" s="142"/>
      <c r="I80" s="142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39"/>
      <c r="U80" s="139"/>
      <c r="V80" s="141"/>
      <c r="W80" s="139"/>
      <c r="X80" s="139"/>
      <c r="Y80" s="139"/>
      <c r="Z80" s="139"/>
    </row>
    <row r="81" spans="1:26" ht="24.75" customHeight="1">
      <c r="A81" s="165">
        <v>20</v>
      </c>
      <c r="B81" s="160" t="s">
        <v>163</v>
      </c>
      <c r="C81" s="166" t="s">
        <v>176</v>
      </c>
      <c r="D81" s="160" t="s">
        <v>177</v>
      </c>
      <c r="E81" s="160" t="s">
        <v>107</v>
      </c>
      <c r="F81" s="161">
        <v>3978</v>
      </c>
      <c r="G81" s="169"/>
      <c r="H81" s="169"/>
      <c r="I81" s="162">
        <f>ROUND(F81*(G81+H81),2)</f>
        <v>0</v>
      </c>
      <c r="J81" s="160">
        <f>ROUND(F81*(N81),2)</f>
        <v>0</v>
      </c>
      <c r="K81" s="163">
        <f>ROUND(F81*(O81),2)</f>
        <v>0</v>
      </c>
      <c r="L81" s="163">
        <f>ROUND(F81*(G81),2)</f>
        <v>0</v>
      </c>
      <c r="M81" s="163">
        <f>ROUND(F81*(H81),2)</f>
        <v>0</v>
      </c>
      <c r="N81" s="163">
        <v>0</v>
      </c>
      <c r="O81" s="163"/>
      <c r="P81" s="172">
        <v>0.36834</v>
      </c>
      <c r="Q81" s="170"/>
      <c r="R81" s="170">
        <v>0.36834</v>
      </c>
      <c r="S81" s="171">
        <f>ROUND(F81*(P81),3)</f>
        <v>1465.257</v>
      </c>
      <c r="T81" s="164"/>
      <c r="U81" s="164"/>
      <c r="V81" s="172"/>
      <c r="Z81">
        <v>0</v>
      </c>
    </row>
    <row r="82" spans="1:22" ht="12" customHeight="1">
      <c r="A82" s="157"/>
      <c r="B82" s="157"/>
      <c r="C82" s="167"/>
      <c r="D82" s="167" t="s">
        <v>436</v>
      </c>
      <c r="E82" s="157"/>
      <c r="F82" s="158"/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2" ht="15">
      <c r="A83" s="157"/>
      <c r="B83" s="157"/>
      <c r="C83" s="157"/>
      <c r="D83" s="168" t="s">
        <v>446</v>
      </c>
      <c r="E83" s="157"/>
      <c r="F83" s="158">
        <v>164</v>
      </c>
      <c r="G83" s="159"/>
      <c r="H83" s="159"/>
      <c r="I83" s="159"/>
      <c r="J83" s="157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2" ht="12" customHeight="1">
      <c r="A84" s="157"/>
      <c r="B84" s="157"/>
      <c r="C84" s="167"/>
      <c r="D84" s="167" t="s">
        <v>429</v>
      </c>
      <c r="E84" s="157"/>
      <c r="F84" s="158"/>
      <c r="G84" s="159"/>
      <c r="H84" s="159"/>
      <c r="I84" s="159"/>
      <c r="J84" s="157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2" ht="15">
      <c r="A85" s="157"/>
      <c r="B85" s="157"/>
      <c r="C85" s="157"/>
      <c r="D85" s="168" t="s">
        <v>447</v>
      </c>
      <c r="E85" s="157"/>
      <c r="F85" s="158">
        <v>2725</v>
      </c>
      <c r="G85" s="159"/>
      <c r="H85" s="159"/>
      <c r="I85" s="159"/>
      <c r="J85" s="157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2" customHeight="1">
      <c r="A86" s="157"/>
      <c r="B86" s="157"/>
      <c r="C86" s="167"/>
      <c r="D86" s="167" t="s">
        <v>431</v>
      </c>
      <c r="E86" s="157"/>
      <c r="F86" s="158"/>
      <c r="G86" s="159"/>
      <c r="H86" s="159"/>
      <c r="I86" s="159"/>
      <c r="J86" s="157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2" ht="15">
      <c r="A87" s="157"/>
      <c r="B87" s="157"/>
      <c r="C87" s="157"/>
      <c r="D87" s="168" t="s">
        <v>448</v>
      </c>
      <c r="E87" s="157"/>
      <c r="F87" s="158">
        <v>769</v>
      </c>
      <c r="G87" s="159"/>
      <c r="H87" s="159"/>
      <c r="I87" s="159"/>
      <c r="J87" s="157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2" ht="12" customHeight="1">
      <c r="A88" s="157"/>
      <c r="B88" s="157"/>
      <c r="C88" s="167"/>
      <c r="D88" s="167" t="s">
        <v>433</v>
      </c>
      <c r="E88" s="157"/>
      <c r="F88" s="158"/>
      <c r="G88" s="159"/>
      <c r="H88" s="159"/>
      <c r="I88" s="159"/>
      <c r="J88" s="157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2" ht="15">
      <c r="A89" s="157"/>
      <c r="B89" s="157"/>
      <c r="C89" s="157"/>
      <c r="D89" s="168" t="s">
        <v>449</v>
      </c>
      <c r="E89" s="157"/>
      <c r="F89" s="158">
        <v>320</v>
      </c>
      <c r="G89" s="159"/>
      <c r="H89" s="159"/>
      <c r="I89" s="159"/>
      <c r="J89" s="157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6" ht="24.75" customHeight="1">
      <c r="A90" s="165">
        <v>21</v>
      </c>
      <c r="B90" s="160" t="s">
        <v>163</v>
      </c>
      <c r="C90" s="166" t="s">
        <v>178</v>
      </c>
      <c r="D90" s="160" t="s">
        <v>179</v>
      </c>
      <c r="E90" s="160" t="s">
        <v>107</v>
      </c>
      <c r="F90" s="161">
        <v>3978</v>
      </c>
      <c r="G90" s="169"/>
      <c r="H90" s="169"/>
      <c r="I90" s="162">
        <f>ROUND(F90*(G90+H90),2)</f>
        <v>0</v>
      </c>
      <c r="J90" s="160">
        <f>ROUND(F90*(N90),2)</f>
        <v>0</v>
      </c>
      <c r="K90" s="163">
        <f>ROUND(F90*(O90),2)</f>
        <v>0</v>
      </c>
      <c r="L90" s="163">
        <f>ROUND(F90*(G90),2)</f>
        <v>0</v>
      </c>
      <c r="M90" s="163">
        <f>ROUND(F90*(H90),2)</f>
        <v>0</v>
      </c>
      <c r="N90" s="163">
        <v>0</v>
      </c>
      <c r="O90" s="163"/>
      <c r="P90" s="172">
        <v>0.27994</v>
      </c>
      <c r="Q90" s="170"/>
      <c r="R90" s="170">
        <v>0.27994</v>
      </c>
      <c r="S90" s="171">
        <f>ROUND(F90*(P90),3)</f>
        <v>1113.601</v>
      </c>
      <c r="T90" s="164"/>
      <c r="U90" s="164"/>
      <c r="V90" s="172"/>
      <c r="Z90">
        <v>0</v>
      </c>
    </row>
    <row r="91" spans="1:22" ht="12" customHeight="1">
      <c r="A91" s="157"/>
      <c r="B91" s="157"/>
      <c r="C91" s="167"/>
      <c r="D91" s="167" t="s">
        <v>116</v>
      </c>
      <c r="E91" s="157"/>
      <c r="F91" s="158"/>
      <c r="G91" s="159"/>
      <c r="H91" s="159"/>
      <c r="I91" s="159"/>
      <c r="J91" s="157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5">
      <c r="A92" s="157"/>
      <c r="B92" s="157"/>
      <c r="C92" s="157"/>
      <c r="D92" s="168" t="s">
        <v>442</v>
      </c>
      <c r="E92" s="157"/>
      <c r="F92" s="158">
        <v>3978</v>
      </c>
      <c r="G92" s="159"/>
      <c r="H92" s="159"/>
      <c r="I92" s="159"/>
      <c r="J92" s="157"/>
      <c r="K92" s="1"/>
      <c r="L92" s="1"/>
      <c r="M92" s="1"/>
      <c r="N92" s="1"/>
      <c r="O92" s="1"/>
      <c r="P92" s="1"/>
      <c r="Q92" s="1" t="s">
        <v>95</v>
      </c>
      <c r="R92" s="1"/>
      <c r="S92" s="1"/>
      <c r="V92" s="1"/>
    </row>
    <row r="93" spans="1:26" ht="34.5" customHeight="1">
      <c r="A93" s="165">
        <v>22</v>
      </c>
      <c r="B93" s="160" t="s">
        <v>163</v>
      </c>
      <c r="C93" s="166" t="s">
        <v>180</v>
      </c>
      <c r="D93" s="160" t="s">
        <v>181</v>
      </c>
      <c r="E93" s="160" t="s">
        <v>107</v>
      </c>
      <c r="F93" s="161">
        <v>707</v>
      </c>
      <c r="G93" s="169"/>
      <c r="H93" s="169"/>
      <c r="I93" s="162">
        <f>ROUND(F93*(G93+H93),2)</f>
        <v>0</v>
      </c>
      <c r="J93" s="160">
        <f>ROUND(F93*(N93),2)</f>
        <v>0</v>
      </c>
      <c r="K93" s="163">
        <f>ROUND(F93*(O93),2)</f>
        <v>0</v>
      </c>
      <c r="L93" s="163">
        <f>ROUND(F93*(G93),2)</f>
        <v>0</v>
      </c>
      <c r="M93" s="163">
        <f>ROUND(F93*(H93),2)</f>
        <v>0</v>
      </c>
      <c r="N93" s="163">
        <v>0</v>
      </c>
      <c r="O93" s="163"/>
      <c r="P93" s="172">
        <v>0.2024</v>
      </c>
      <c r="Q93" s="170"/>
      <c r="R93" s="170">
        <v>0.2024</v>
      </c>
      <c r="S93" s="171">
        <f>ROUND(F93*(P93),3)</f>
        <v>143.097</v>
      </c>
      <c r="T93" s="164"/>
      <c r="U93" s="164"/>
      <c r="V93" s="172"/>
      <c r="Z93">
        <v>0</v>
      </c>
    </row>
    <row r="94" spans="1:22" ht="12" customHeight="1">
      <c r="A94" s="157"/>
      <c r="B94" s="157"/>
      <c r="C94" s="167"/>
      <c r="D94" s="167" t="s">
        <v>182</v>
      </c>
      <c r="E94" s="157"/>
      <c r="F94" s="158"/>
      <c r="G94" s="159"/>
      <c r="H94" s="159"/>
      <c r="I94" s="159"/>
      <c r="J94" s="157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2" ht="15">
      <c r="A95" s="157"/>
      <c r="B95" s="157"/>
      <c r="C95" s="157"/>
      <c r="D95" s="168" t="s">
        <v>450</v>
      </c>
      <c r="E95" s="157"/>
      <c r="F95" s="158">
        <v>707</v>
      </c>
      <c r="G95" s="159"/>
      <c r="H95" s="159"/>
      <c r="I95" s="159"/>
      <c r="J95" s="157"/>
      <c r="K95" s="1"/>
      <c r="L95" s="1"/>
      <c r="M95" s="1"/>
      <c r="N95" s="1"/>
      <c r="O95" s="1"/>
      <c r="P95" s="1"/>
      <c r="Q95" s="1" t="s">
        <v>95</v>
      </c>
      <c r="R95" s="1"/>
      <c r="S95" s="1"/>
      <c r="V95" s="1"/>
    </row>
    <row r="96" spans="1:26" ht="24.75" customHeight="1">
      <c r="A96" s="165">
        <v>23</v>
      </c>
      <c r="B96" s="160" t="s">
        <v>163</v>
      </c>
      <c r="C96" s="166" t="s">
        <v>184</v>
      </c>
      <c r="D96" s="160" t="s">
        <v>185</v>
      </c>
      <c r="E96" s="160" t="s">
        <v>107</v>
      </c>
      <c r="F96" s="161">
        <v>2115</v>
      </c>
      <c r="G96" s="169"/>
      <c r="H96" s="169"/>
      <c r="I96" s="162">
        <f>ROUND(F96*(G96+H96),2)</f>
        <v>0</v>
      </c>
      <c r="J96" s="160">
        <f>ROUND(F96*(N96),2)</f>
        <v>0</v>
      </c>
      <c r="K96" s="163">
        <f>ROUND(F96*(O96),2)</f>
        <v>0</v>
      </c>
      <c r="L96" s="163">
        <f>ROUND(F96*(G96),2)</f>
        <v>0</v>
      </c>
      <c r="M96" s="163">
        <f>ROUND(F96*(H96),2)</f>
        <v>0</v>
      </c>
      <c r="N96" s="163">
        <v>0</v>
      </c>
      <c r="O96" s="163"/>
      <c r="P96" s="172">
        <v>0.00601</v>
      </c>
      <c r="Q96" s="170"/>
      <c r="R96" s="170">
        <v>0.00601</v>
      </c>
      <c r="S96" s="171">
        <f>ROUND(F96*(P96),3)</f>
        <v>12.711</v>
      </c>
      <c r="T96" s="164"/>
      <c r="U96" s="164"/>
      <c r="V96" s="172"/>
      <c r="Z96">
        <v>0</v>
      </c>
    </row>
    <row r="97" spans="1:22" ht="12" customHeight="1">
      <c r="A97" s="157"/>
      <c r="B97" s="157"/>
      <c r="C97" s="167"/>
      <c r="D97" s="167" t="s">
        <v>451</v>
      </c>
      <c r="E97" s="157"/>
      <c r="F97" s="158"/>
      <c r="G97" s="159"/>
      <c r="H97" s="159"/>
      <c r="I97" s="159"/>
      <c r="J97" s="157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2" ht="15">
      <c r="A98" s="157"/>
      <c r="B98" s="157"/>
      <c r="C98" s="157"/>
      <c r="D98" s="168" t="s">
        <v>444</v>
      </c>
      <c r="E98" s="157"/>
      <c r="F98" s="158">
        <v>2115</v>
      </c>
      <c r="G98" s="159"/>
      <c r="H98" s="159"/>
      <c r="I98" s="159"/>
      <c r="J98" s="157"/>
      <c r="K98" s="1"/>
      <c r="L98" s="1"/>
      <c r="M98" s="1"/>
      <c r="N98" s="1"/>
      <c r="O98" s="1"/>
      <c r="P98" s="1"/>
      <c r="Q98" s="1" t="s">
        <v>95</v>
      </c>
      <c r="R98" s="1"/>
      <c r="S98" s="1"/>
      <c r="V98" s="1"/>
    </row>
    <row r="99" spans="1:26" ht="24.75" customHeight="1">
      <c r="A99" s="165">
        <v>24</v>
      </c>
      <c r="B99" s="160" t="s">
        <v>163</v>
      </c>
      <c r="C99" s="166" t="s">
        <v>187</v>
      </c>
      <c r="D99" s="160" t="s">
        <v>188</v>
      </c>
      <c r="E99" s="160" t="s">
        <v>107</v>
      </c>
      <c r="F99" s="161">
        <v>23659</v>
      </c>
      <c r="G99" s="169"/>
      <c r="H99" s="169"/>
      <c r="I99" s="162">
        <f>ROUND(F99*(G99+H99),2)</f>
        <v>0</v>
      </c>
      <c r="J99" s="160">
        <f>ROUND(F99*(N99),2)</f>
        <v>0</v>
      </c>
      <c r="K99" s="163">
        <f>ROUND(F99*(O99),2)</f>
        <v>0</v>
      </c>
      <c r="L99" s="163">
        <f>ROUND(F99*(G99),2)</f>
        <v>0</v>
      </c>
      <c r="M99" s="163">
        <f>ROUND(F99*(H99),2)</f>
        <v>0</v>
      </c>
      <c r="N99" s="163">
        <v>0</v>
      </c>
      <c r="O99" s="163"/>
      <c r="P99" s="172">
        <v>0.00061</v>
      </c>
      <c r="Q99" s="170"/>
      <c r="R99" s="170">
        <v>0.00061</v>
      </c>
      <c r="S99" s="171">
        <f>ROUND(F99*(P99),3)</f>
        <v>14.432</v>
      </c>
      <c r="T99" s="164"/>
      <c r="U99" s="164"/>
      <c r="V99" s="172"/>
      <c r="Z99">
        <v>0</v>
      </c>
    </row>
    <row r="100" spans="1:22" ht="12" customHeight="1">
      <c r="A100" s="157"/>
      <c r="B100" s="157"/>
      <c r="C100" s="167"/>
      <c r="D100" s="167" t="s">
        <v>189</v>
      </c>
      <c r="E100" s="157"/>
      <c r="F100" s="158"/>
      <c r="G100" s="159"/>
      <c r="H100" s="159"/>
      <c r="I100" s="159"/>
      <c r="J100" s="157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57"/>
      <c r="B101" s="157"/>
      <c r="C101" s="157"/>
      <c r="D101" s="168" t="s">
        <v>444</v>
      </c>
      <c r="E101" s="157"/>
      <c r="F101" s="158">
        <v>2115</v>
      </c>
      <c r="G101" s="159"/>
      <c r="H101" s="159"/>
      <c r="I101" s="159"/>
      <c r="J101" s="157"/>
      <c r="K101" s="1"/>
      <c r="L101" s="1"/>
      <c r="M101" s="1"/>
      <c r="N101" s="1"/>
      <c r="O101" s="1"/>
      <c r="P101" s="1"/>
      <c r="Q101" s="1" t="s">
        <v>95</v>
      </c>
      <c r="R101" s="1"/>
      <c r="S101" s="1"/>
      <c r="V101" s="1"/>
    </row>
    <row r="102" spans="1:22" ht="12" customHeight="1">
      <c r="A102" s="157"/>
      <c r="B102" s="157"/>
      <c r="C102" s="167"/>
      <c r="D102" s="167" t="s">
        <v>190</v>
      </c>
      <c r="E102" s="157"/>
      <c r="F102" s="158"/>
      <c r="G102" s="159"/>
      <c r="H102" s="159"/>
      <c r="I102" s="159"/>
      <c r="J102" s="157"/>
      <c r="K102" s="1"/>
      <c r="L102" s="1"/>
      <c r="M102" s="1"/>
      <c r="N102" s="1"/>
      <c r="O102" s="1"/>
      <c r="P102" s="1"/>
      <c r="Q102" s="1"/>
      <c r="R102" s="1"/>
      <c r="S102" s="1"/>
      <c r="V102" s="1"/>
    </row>
    <row r="103" spans="1:22" ht="15">
      <c r="A103" s="157"/>
      <c r="B103" s="157"/>
      <c r="C103" s="157"/>
      <c r="D103" s="168" t="s">
        <v>452</v>
      </c>
      <c r="E103" s="157"/>
      <c r="F103" s="158">
        <v>10772</v>
      </c>
      <c r="G103" s="159"/>
      <c r="H103" s="159"/>
      <c r="I103" s="159"/>
      <c r="J103" s="157"/>
      <c r="K103" s="1"/>
      <c r="L103" s="1"/>
      <c r="M103" s="1"/>
      <c r="N103" s="1"/>
      <c r="O103" s="1"/>
      <c r="P103" s="1"/>
      <c r="Q103" s="1" t="s">
        <v>95</v>
      </c>
      <c r="R103" s="1"/>
      <c r="S103" s="1"/>
      <c r="V103" s="1"/>
    </row>
    <row r="104" spans="1:22" ht="12" customHeight="1">
      <c r="A104" s="157"/>
      <c r="B104" s="157"/>
      <c r="C104" s="167"/>
      <c r="D104" s="167" t="s">
        <v>315</v>
      </c>
      <c r="E104" s="157"/>
      <c r="F104" s="158"/>
      <c r="G104" s="159"/>
      <c r="H104" s="159"/>
      <c r="I104" s="159"/>
      <c r="J104" s="157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2" ht="15">
      <c r="A105" s="157"/>
      <c r="B105" s="157"/>
      <c r="C105" s="157"/>
      <c r="D105" s="168" t="s">
        <v>452</v>
      </c>
      <c r="E105" s="157"/>
      <c r="F105" s="158">
        <v>10772</v>
      </c>
      <c r="G105" s="159"/>
      <c r="H105" s="159"/>
      <c r="I105" s="159"/>
      <c r="J105" s="157"/>
      <c r="K105" s="1"/>
      <c r="L105" s="1"/>
      <c r="M105" s="1"/>
      <c r="N105" s="1"/>
      <c r="O105" s="1"/>
      <c r="P105" s="1"/>
      <c r="Q105" s="1" t="s">
        <v>95</v>
      </c>
      <c r="R105" s="1"/>
      <c r="S105" s="1"/>
      <c r="V105" s="1"/>
    </row>
    <row r="106" spans="1:26" ht="24.75" customHeight="1">
      <c r="A106" s="165">
        <v>25</v>
      </c>
      <c r="B106" s="160" t="s">
        <v>163</v>
      </c>
      <c r="C106" s="166" t="s">
        <v>193</v>
      </c>
      <c r="D106" s="160" t="s">
        <v>316</v>
      </c>
      <c r="E106" s="160" t="s">
        <v>107</v>
      </c>
      <c r="F106" s="161">
        <v>12887</v>
      </c>
      <c r="G106" s="169"/>
      <c r="H106" s="169"/>
      <c r="I106" s="162">
        <f>ROUND(F106*(G106+H106),2)</f>
        <v>0</v>
      </c>
      <c r="J106" s="160">
        <f>ROUND(F106*(N106),2)</f>
        <v>0</v>
      </c>
      <c r="K106" s="163">
        <f>ROUND(F106*(O106),2)</f>
        <v>0</v>
      </c>
      <c r="L106" s="163">
        <f>ROUND(F106*(G106),2)</f>
        <v>0</v>
      </c>
      <c r="M106" s="163">
        <f>ROUND(F106*(H106),2)</f>
        <v>0</v>
      </c>
      <c r="N106" s="163">
        <v>0</v>
      </c>
      <c r="O106" s="163"/>
      <c r="P106" s="172">
        <v>0.10627</v>
      </c>
      <c r="Q106" s="170"/>
      <c r="R106" s="170">
        <v>0.10627</v>
      </c>
      <c r="S106" s="171">
        <f>ROUND(F106*(P106),3)</f>
        <v>1369.501</v>
      </c>
      <c r="T106" s="164"/>
      <c r="U106" s="164"/>
      <c r="V106" s="172"/>
      <c r="Z106">
        <v>0</v>
      </c>
    </row>
    <row r="107" spans="1:22" ht="12" customHeight="1">
      <c r="A107" s="157"/>
      <c r="B107" s="157"/>
      <c r="C107" s="167"/>
      <c r="D107" s="167" t="s">
        <v>429</v>
      </c>
      <c r="E107" s="157"/>
      <c r="F107" s="158"/>
      <c r="G107" s="159"/>
      <c r="H107" s="159"/>
      <c r="I107" s="159"/>
      <c r="J107" s="157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2" ht="15">
      <c r="A108" s="157"/>
      <c r="B108" s="157"/>
      <c r="C108" s="157"/>
      <c r="D108" s="168" t="s">
        <v>420</v>
      </c>
      <c r="E108" s="157"/>
      <c r="F108" s="158">
        <v>3520</v>
      </c>
      <c r="G108" s="159"/>
      <c r="H108" s="159"/>
      <c r="I108" s="159"/>
      <c r="J108" s="157"/>
      <c r="K108" s="1"/>
      <c r="L108" s="1"/>
      <c r="M108" s="1"/>
      <c r="N108" s="1"/>
      <c r="O108" s="1"/>
      <c r="P108" s="1"/>
      <c r="Q108" s="1"/>
      <c r="R108" s="1"/>
      <c r="S108" s="1"/>
      <c r="V108" s="1"/>
    </row>
    <row r="109" spans="1:22" ht="12" customHeight="1">
      <c r="A109" s="157"/>
      <c r="B109" s="157"/>
      <c r="C109" s="167"/>
      <c r="D109" s="167" t="s">
        <v>431</v>
      </c>
      <c r="E109" s="157"/>
      <c r="F109" s="158"/>
      <c r="G109" s="159"/>
      <c r="H109" s="159"/>
      <c r="I109" s="159"/>
      <c r="J109" s="157"/>
      <c r="K109" s="1"/>
      <c r="L109" s="1"/>
      <c r="M109" s="1"/>
      <c r="N109" s="1"/>
      <c r="O109" s="1"/>
      <c r="P109" s="1"/>
      <c r="Q109" s="1"/>
      <c r="R109" s="1"/>
      <c r="S109" s="1"/>
      <c r="V109" s="1"/>
    </row>
    <row r="110" spans="1:22" ht="15">
      <c r="A110" s="157"/>
      <c r="B110" s="157"/>
      <c r="C110" s="157"/>
      <c r="D110" s="168" t="s">
        <v>422</v>
      </c>
      <c r="E110" s="157"/>
      <c r="F110" s="158">
        <v>207</v>
      </c>
      <c r="G110" s="159"/>
      <c r="H110" s="159"/>
      <c r="I110" s="159"/>
      <c r="J110" s="157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2" ht="12" customHeight="1">
      <c r="A111" s="157"/>
      <c r="B111" s="157"/>
      <c r="C111" s="167"/>
      <c r="D111" s="167" t="s">
        <v>453</v>
      </c>
      <c r="E111" s="157"/>
      <c r="F111" s="158"/>
      <c r="G111" s="159"/>
      <c r="H111" s="159"/>
      <c r="I111" s="159"/>
      <c r="J111" s="157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2" ht="15">
      <c r="A112" s="157"/>
      <c r="B112" s="157"/>
      <c r="C112" s="157"/>
      <c r="D112" s="168" t="s">
        <v>454</v>
      </c>
      <c r="E112" s="157"/>
      <c r="F112" s="158">
        <v>6022</v>
      </c>
      <c r="G112" s="159"/>
      <c r="H112" s="159"/>
      <c r="I112" s="159"/>
      <c r="J112" s="157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2" ht="12" customHeight="1">
      <c r="A113" s="157"/>
      <c r="B113" s="157"/>
      <c r="C113" s="167"/>
      <c r="D113" s="167" t="s">
        <v>425</v>
      </c>
      <c r="E113" s="157"/>
      <c r="F113" s="158"/>
      <c r="G113" s="159"/>
      <c r="H113" s="159"/>
      <c r="I113" s="159"/>
      <c r="J113" s="157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2" ht="15">
      <c r="A114" s="157"/>
      <c r="B114" s="157"/>
      <c r="C114" s="157"/>
      <c r="D114" s="168" t="s">
        <v>455</v>
      </c>
      <c r="E114" s="157"/>
      <c r="F114" s="158">
        <v>3138</v>
      </c>
      <c r="G114" s="159"/>
      <c r="H114" s="159"/>
      <c r="I114" s="159"/>
      <c r="J114" s="157"/>
      <c r="K114" s="1"/>
      <c r="L114" s="1"/>
      <c r="M114" s="1"/>
      <c r="N114" s="1"/>
      <c r="O114" s="1"/>
      <c r="P114" s="1"/>
      <c r="Q114" s="1" t="s">
        <v>95</v>
      </c>
      <c r="R114" s="1"/>
      <c r="S114" s="1"/>
      <c r="V114" s="1"/>
    </row>
    <row r="115" spans="1:26" ht="24.75" customHeight="1">
      <c r="A115" s="165">
        <v>26</v>
      </c>
      <c r="B115" s="160" t="s">
        <v>163</v>
      </c>
      <c r="C115" s="166" t="s">
        <v>195</v>
      </c>
      <c r="D115" s="160" t="s">
        <v>196</v>
      </c>
      <c r="E115" s="160" t="s">
        <v>107</v>
      </c>
      <c r="F115" s="161">
        <v>3948</v>
      </c>
      <c r="G115" s="169"/>
      <c r="H115" s="169"/>
      <c r="I115" s="162">
        <f>ROUND(F115*(G115+H115),2)</f>
        <v>0</v>
      </c>
      <c r="J115" s="160">
        <f>ROUND(F115*(N115),2)</f>
        <v>0</v>
      </c>
      <c r="K115" s="163">
        <f>ROUND(F115*(O115),2)</f>
        <v>0</v>
      </c>
      <c r="L115" s="163">
        <f>ROUND(F115*(G115),2)</f>
        <v>0</v>
      </c>
      <c r="M115" s="163">
        <f>ROUND(F115*(H115),2)</f>
        <v>0</v>
      </c>
      <c r="N115" s="163">
        <v>0</v>
      </c>
      <c r="O115" s="163"/>
      <c r="P115" s="172">
        <v>0.112</v>
      </c>
      <c r="Q115" s="170"/>
      <c r="R115" s="170">
        <v>0.112</v>
      </c>
      <c r="S115" s="171">
        <f>ROUND(F115*(P115),3)</f>
        <v>442.176</v>
      </c>
      <c r="T115" s="164"/>
      <c r="U115" s="164"/>
      <c r="V115" s="172"/>
      <c r="Z115">
        <v>0</v>
      </c>
    </row>
    <row r="116" spans="1:22" ht="12" customHeight="1">
      <c r="A116" s="157"/>
      <c r="B116" s="157"/>
      <c r="C116" s="167"/>
      <c r="D116" s="167" t="s">
        <v>436</v>
      </c>
      <c r="E116" s="157"/>
      <c r="F116" s="158"/>
      <c r="G116" s="159"/>
      <c r="H116" s="159"/>
      <c r="I116" s="159"/>
      <c r="J116" s="157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5">
      <c r="A117" s="157"/>
      <c r="B117" s="157"/>
      <c r="C117" s="157"/>
      <c r="D117" s="168" t="s">
        <v>456</v>
      </c>
      <c r="E117" s="157"/>
      <c r="F117" s="158">
        <v>164</v>
      </c>
      <c r="G117" s="159"/>
      <c r="H117" s="159"/>
      <c r="I117" s="159"/>
      <c r="J117" s="157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2" ht="12" customHeight="1">
      <c r="A118" s="157"/>
      <c r="B118" s="157"/>
      <c r="C118" s="167"/>
      <c r="D118" s="167" t="s">
        <v>429</v>
      </c>
      <c r="E118" s="157"/>
      <c r="F118" s="158"/>
      <c r="G118" s="159"/>
      <c r="H118" s="159"/>
      <c r="I118" s="159"/>
      <c r="J118" s="157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2" ht="15">
      <c r="A119" s="157"/>
      <c r="B119" s="157"/>
      <c r="C119" s="157"/>
      <c r="D119" s="168" t="s">
        <v>447</v>
      </c>
      <c r="E119" s="157"/>
      <c r="F119" s="158">
        <v>2725</v>
      </c>
      <c r="G119" s="159"/>
      <c r="H119" s="159"/>
      <c r="I119" s="159"/>
      <c r="J119" s="157"/>
      <c r="K119" s="1"/>
      <c r="L119" s="1"/>
      <c r="M119" s="1"/>
      <c r="N119" s="1"/>
      <c r="O119" s="1"/>
      <c r="P119" s="1"/>
      <c r="Q119" s="1"/>
      <c r="R119" s="1"/>
      <c r="S119" s="1"/>
      <c r="V119" s="1"/>
    </row>
    <row r="120" spans="1:22" ht="12" customHeight="1">
      <c r="A120" s="157"/>
      <c r="B120" s="157"/>
      <c r="C120" s="167"/>
      <c r="D120" s="167" t="s">
        <v>431</v>
      </c>
      <c r="E120" s="157"/>
      <c r="F120" s="158"/>
      <c r="G120" s="159"/>
      <c r="H120" s="159"/>
      <c r="I120" s="159"/>
      <c r="J120" s="157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57"/>
      <c r="B121" s="157"/>
      <c r="C121" s="157"/>
      <c r="D121" s="168" t="s">
        <v>457</v>
      </c>
      <c r="E121" s="157"/>
      <c r="F121" s="158">
        <v>739</v>
      </c>
      <c r="G121" s="159"/>
      <c r="H121" s="159"/>
      <c r="I121" s="159"/>
      <c r="J121" s="157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2" ht="12" customHeight="1">
      <c r="A122" s="157"/>
      <c r="B122" s="157"/>
      <c r="C122" s="167"/>
      <c r="D122" s="167" t="s">
        <v>433</v>
      </c>
      <c r="E122" s="157"/>
      <c r="F122" s="158"/>
      <c r="G122" s="159"/>
      <c r="H122" s="159"/>
      <c r="I122" s="159"/>
      <c r="J122" s="157"/>
      <c r="K122" s="1"/>
      <c r="L122" s="1"/>
      <c r="M122" s="1"/>
      <c r="N122" s="1"/>
      <c r="O122" s="1"/>
      <c r="P122" s="1"/>
      <c r="Q122" s="1"/>
      <c r="R122" s="1"/>
      <c r="S122" s="1"/>
      <c r="V122" s="1"/>
    </row>
    <row r="123" spans="1:22" ht="15">
      <c r="A123" s="157"/>
      <c r="B123" s="157"/>
      <c r="C123" s="157"/>
      <c r="D123" s="168" t="s">
        <v>449</v>
      </c>
      <c r="E123" s="157"/>
      <c r="F123" s="158">
        <v>320</v>
      </c>
      <c r="G123" s="159"/>
      <c r="H123" s="159"/>
      <c r="I123" s="159"/>
      <c r="J123" s="157"/>
      <c r="K123" s="1"/>
      <c r="L123" s="1"/>
      <c r="M123" s="1"/>
      <c r="N123" s="1"/>
      <c r="O123" s="1"/>
      <c r="P123" s="1"/>
      <c r="Q123" s="1"/>
      <c r="R123" s="1"/>
      <c r="S123" s="1"/>
      <c r="V123" s="1"/>
    </row>
    <row r="124" spans="1:26" ht="24.75" customHeight="1">
      <c r="A124" s="165">
        <v>27</v>
      </c>
      <c r="B124" s="160" t="s">
        <v>197</v>
      </c>
      <c r="C124" s="166" t="s">
        <v>198</v>
      </c>
      <c r="D124" s="160" t="s">
        <v>199</v>
      </c>
      <c r="E124" s="160" t="s">
        <v>107</v>
      </c>
      <c r="F124" s="161">
        <v>2115</v>
      </c>
      <c r="G124" s="169"/>
      <c r="H124" s="169"/>
      <c r="I124" s="162">
        <f>ROUND(F124*(G124+H124),2)</f>
        <v>0</v>
      </c>
      <c r="J124" s="160">
        <f>ROUND(F124*(N124),2)</f>
        <v>0</v>
      </c>
      <c r="K124" s="163">
        <f>ROUND(F124*(O124),2)</f>
        <v>0</v>
      </c>
      <c r="L124" s="163">
        <f>ROUND(F124*(G124),2)</f>
        <v>0</v>
      </c>
      <c r="M124" s="163">
        <f>ROUND(F124*(H124),2)</f>
        <v>0</v>
      </c>
      <c r="N124" s="163">
        <v>0</v>
      </c>
      <c r="O124" s="163"/>
      <c r="P124" s="172">
        <v>0.4253</v>
      </c>
      <c r="Q124" s="170"/>
      <c r="R124" s="170">
        <v>0.4253</v>
      </c>
      <c r="S124" s="171">
        <f>ROUND(F124*(P124),3)</f>
        <v>899.51</v>
      </c>
      <c r="T124" s="164"/>
      <c r="U124" s="164"/>
      <c r="V124" s="172"/>
      <c r="Z124">
        <v>0</v>
      </c>
    </row>
    <row r="125" spans="1:22" ht="12" customHeight="1">
      <c r="A125" s="157"/>
      <c r="B125" s="157"/>
      <c r="C125" s="167"/>
      <c r="D125" s="167" t="s">
        <v>443</v>
      </c>
      <c r="E125" s="157"/>
      <c r="F125" s="158"/>
      <c r="G125" s="159"/>
      <c r="H125" s="159"/>
      <c r="I125" s="159"/>
      <c r="J125" s="157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2" ht="15">
      <c r="A126" s="157"/>
      <c r="B126" s="157"/>
      <c r="C126" s="157"/>
      <c r="D126" s="168" t="s">
        <v>444</v>
      </c>
      <c r="E126" s="157"/>
      <c r="F126" s="158">
        <v>2115</v>
      </c>
      <c r="G126" s="159"/>
      <c r="H126" s="159"/>
      <c r="I126" s="159"/>
      <c r="J126" s="157"/>
      <c r="K126" s="1"/>
      <c r="L126" s="1"/>
      <c r="M126" s="1"/>
      <c r="N126" s="1"/>
      <c r="O126" s="1"/>
      <c r="P126" s="1"/>
      <c r="Q126" s="1"/>
      <c r="R126" s="1"/>
      <c r="S126" s="1"/>
      <c r="V126" s="1"/>
    </row>
    <row r="127" spans="1:26" ht="24.75" customHeight="1">
      <c r="A127" s="165">
        <v>28</v>
      </c>
      <c r="B127" s="160" t="s">
        <v>197</v>
      </c>
      <c r="C127" s="166" t="s">
        <v>201</v>
      </c>
      <c r="D127" s="160" t="s">
        <v>202</v>
      </c>
      <c r="E127" s="160" t="s">
        <v>107</v>
      </c>
      <c r="F127" s="161">
        <v>2115</v>
      </c>
      <c r="G127" s="169"/>
      <c r="H127" s="169"/>
      <c r="I127" s="162">
        <f>ROUND(F127*(G127+H127),2)</f>
        <v>0</v>
      </c>
      <c r="J127" s="160">
        <f>ROUND(F127*(N127),2)</f>
        <v>0</v>
      </c>
      <c r="K127" s="163">
        <f>ROUND(F127*(O127),2)</f>
        <v>0</v>
      </c>
      <c r="L127" s="163">
        <f>ROUND(F127*(G127),2)</f>
        <v>0</v>
      </c>
      <c r="M127" s="163">
        <f>ROUND(F127*(H127),2)</f>
        <v>0</v>
      </c>
      <c r="N127" s="163">
        <v>0</v>
      </c>
      <c r="O127" s="163"/>
      <c r="P127" s="172">
        <v>0.397</v>
      </c>
      <c r="Q127" s="170"/>
      <c r="R127" s="170">
        <v>0.397</v>
      </c>
      <c r="S127" s="171">
        <f>ROUND(F127*(P127),3)</f>
        <v>839.655</v>
      </c>
      <c r="T127" s="164"/>
      <c r="U127" s="164"/>
      <c r="V127" s="172"/>
      <c r="Z127">
        <v>0</v>
      </c>
    </row>
    <row r="128" spans="1:22" ht="12" customHeight="1">
      <c r="A128" s="157"/>
      <c r="B128" s="157"/>
      <c r="C128" s="167"/>
      <c r="D128" s="167" t="s">
        <v>443</v>
      </c>
      <c r="E128" s="157"/>
      <c r="F128" s="158"/>
      <c r="G128" s="159"/>
      <c r="H128" s="159"/>
      <c r="I128" s="159"/>
      <c r="J128" s="157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7"/>
      <c r="B129" s="157"/>
      <c r="C129" s="157"/>
      <c r="D129" s="168" t="s">
        <v>444</v>
      </c>
      <c r="E129" s="157"/>
      <c r="F129" s="158">
        <v>2115</v>
      </c>
      <c r="G129" s="159"/>
      <c r="H129" s="159"/>
      <c r="I129" s="159"/>
      <c r="J129" s="157"/>
      <c r="K129" s="1"/>
      <c r="L129" s="1"/>
      <c r="M129" s="1"/>
      <c r="N129" s="1"/>
      <c r="O129" s="1"/>
      <c r="P129" s="1"/>
      <c r="Q129" s="1" t="s">
        <v>95</v>
      </c>
      <c r="R129" s="1"/>
      <c r="S129" s="1"/>
      <c r="V129" s="1"/>
    </row>
    <row r="130" spans="1:26" ht="24.75" customHeight="1">
      <c r="A130" s="165">
        <v>29</v>
      </c>
      <c r="B130" s="160" t="s">
        <v>197</v>
      </c>
      <c r="C130" s="166" t="s">
        <v>204</v>
      </c>
      <c r="D130" s="160" t="s">
        <v>528</v>
      </c>
      <c r="E130" s="160" t="s">
        <v>107</v>
      </c>
      <c r="F130" s="161">
        <v>12887</v>
      </c>
      <c r="G130" s="169"/>
      <c r="H130" s="169"/>
      <c r="I130" s="162">
        <f>ROUND(F130*(G130+H130),2)</f>
        <v>0</v>
      </c>
      <c r="J130" s="160">
        <f>ROUND(F130*(N130),2)</f>
        <v>0</v>
      </c>
      <c r="K130" s="163">
        <f>ROUND(F130*(O130),2)</f>
        <v>0</v>
      </c>
      <c r="L130" s="163">
        <f>ROUND(F130*(G130),2)</f>
        <v>0</v>
      </c>
      <c r="M130" s="163">
        <f>ROUND(F130*(H130),2)</f>
        <v>0</v>
      </c>
      <c r="N130" s="163">
        <v>0</v>
      </c>
      <c r="O130" s="163"/>
      <c r="P130" s="172">
        <v>0.151</v>
      </c>
      <c r="Q130" s="170"/>
      <c r="R130" s="170">
        <v>0.151</v>
      </c>
      <c r="S130" s="171">
        <f>ROUND(F130*(P130),3)</f>
        <v>1945.937</v>
      </c>
      <c r="T130" s="164"/>
      <c r="U130" s="164"/>
      <c r="V130" s="172"/>
      <c r="Z130">
        <v>0</v>
      </c>
    </row>
    <row r="131" spans="1:22" ht="12" customHeight="1">
      <c r="A131" s="157"/>
      <c r="B131" s="157"/>
      <c r="C131" s="167"/>
      <c r="D131" s="167" t="s">
        <v>205</v>
      </c>
      <c r="E131" s="157"/>
      <c r="F131" s="158"/>
      <c r="G131" s="159"/>
      <c r="H131" s="159"/>
      <c r="I131" s="159"/>
      <c r="J131" s="157"/>
      <c r="K131" s="1"/>
      <c r="L131" s="1"/>
      <c r="M131" s="1"/>
      <c r="N131" s="1"/>
      <c r="O131" s="1"/>
      <c r="P131" s="1"/>
      <c r="Q131" s="1"/>
      <c r="R131" s="1"/>
      <c r="S131" s="1"/>
      <c r="V131" s="1"/>
    </row>
    <row r="132" spans="1:22" ht="15">
      <c r="A132" s="157"/>
      <c r="B132" s="157"/>
      <c r="C132" s="157"/>
      <c r="D132" s="168" t="s">
        <v>452</v>
      </c>
      <c r="E132" s="157"/>
      <c r="F132" s="158">
        <v>10772</v>
      </c>
      <c r="G132" s="159"/>
      <c r="H132" s="159"/>
      <c r="I132" s="159"/>
      <c r="J132" s="157"/>
      <c r="K132" s="1"/>
      <c r="L132" s="1"/>
      <c r="M132" s="1"/>
      <c r="N132" s="1"/>
      <c r="O132" s="1"/>
      <c r="P132" s="1"/>
      <c r="Q132" s="1" t="s">
        <v>95</v>
      </c>
      <c r="R132" s="1"/>
      <c r="S132" s="1"/>
      <c r="V132" s="1"/>
    </row>
    <row r="133" spans="1:22" ht="15">
      <c r="A133" s="157"/>
      <c r="B133" s="157"/>
      <c r="C133" s="167"/>
      <c r="D133" s="173" t="s">
        <v>458</v>
      </c>
      <c r="E133" s="157"/>
      <c r="F133" s="158">
        <v>2115</v>
      </c>
      <c r="G133" s="159"/>
      <c r="H133" s="159"/>
      <c r="I133" s="159"/>
      <c r="J133" s="157"/>
      <c r="K133" s="1"/>
      <c r="L133" s="1"/>
      <c r="M133" s="1"/>
      <c r="N133" s="1"/>
      <c r="O133" s="1"/>
      <c r="P133" s="1"/>
      <c r="Q133" s="1" t="s">
        <v>95</v>
      </c>
      <c r="R133" s="1"/>
      <c r="S133" s="1"/>
      <c r="V133" s="1"/>
    </row>
    <row r="134" spans="1:26" ht="24.75" customHeight="1">
      <c r="A134" s="179">
        <v>30</v>
      </c>
      <c r="B134" s="174" t="s">
        <v>207</v>
      </c>
      <c r="C134" s="180" t="s">
        <v>208</v>
      </c>
      <c r="D134" s="174" t="s">
        <v>209</v>
      </c>
      <c r="E134" s="174" t="s">
        <v>107</v>
      </c>
      <c r="F134" s="175">
        <v>4145.400000000001</v>
      </c>
      <c r="G134" s="181"/>
      <c r="H134" s="181"/>
      <c r="I134" s="176">
        <f>ROUND(F134*(G134+H134),2)</f>
        <v>0</v>
      </c>
      <c r="J134" s="174">
        <f>ROUND(F134*(N134),2)</f>
        <v>0</v>
      </c>
      <c r="K134" s="177">
        <f>ROUND(F134*(O134),2)</f>
        <v>0</v>
      </c>
      <c r="L134" s="177">
        <f>ROUND(F134*(G134),2)</f>
        <v>0</v>
      </c>
      <c r="M134" s="177">
        <f>ROUND(F134*(H134),2)</f>
        <v>0</v>
      </c>
      <c r="N134" s="177">
        <v>0</v>
      </c>
      <c r="O134" s="177"/>
      <c r="P134" s="184">
        <v>0.147</v>
      </c>
      <c r="Q134" s="182"/>
      <c r="R134" s="182">
        <v>0.147</v>
      </c>
      <c r="S134" s="183">
        <f>ROUND(F134*(P134),3)</f>
        <v>609.374</v>
      </c>
      <c r="T134" s="178"/>
      <c r="U134" s="178"/>
      <c r="V134" s="184"/>
      <c r="Z134">
        <v>0</v>
      </c>
    </row>
    <row r="135" spans="1:22" ht="15">
      <c r="A135" s="157"/>
      <c r="B135" s="157"/>
      <c r="C135" s="167"/>
      <c r="D135" s="173" t="s">
        <v>459</v>
      </c>
      <c r="E135" s="157"/>
      <c r="F135" s="158">
        <v>4145.400000000001</v>
      </c>
      <c r="G135" s="159"/>
      <c r="H135" s="159"/>
      <c r="I135" s="159"/>
      <c r="J135" s="157"/>
      <c r="K135" s="1"/>
      <c r="L135" s="1"/>
      <c r="M135" s="1"/>
      <c r="N135" s="1"/>
      <c r="O135" s="1"/>
      <c r="P135" s="1"/>
      <c r="Q135" s="1" t="s">
        <v>95</v>
      </c>
      <c r="R135" s="1"/>
      <c r="S135" s="1"/>
      <c r="V135" s="1"/>
    </row>
    <row r="136" spans="1:26" ht="15">
      <c r="A136" s="141"/>
      <c r="B136" s="141"/>
      <c r="C136" s="155">
        <v>5</v>
      </c>
      <c r="D136" s="155" t="s">
        <v>73</v>
      </c>
      <c r="E136" s="141"/>
      <c r="F136" s="154"/>
      <c r="G136" s="143">
        <f>ROUND((SUM(L80:L135))/1,2)</f>
        <v>0</v>
      </c>
      <c r="H136" s="143">
        <f>ROUND((SUM(M80:M135))/1,2)</f>
        <v>0</v>
      </c>
      <c r="I136" s="143">
        <f>ROUND((SUM(I80:I135))/1,2)</f>
        <v>0</v>
      </c>
      <c r="J136" s="141"/>
      <c r="K136" s="141"/>
      <c r="L136" s="141">
        <f>ROUND((SUM(L80:L135))/1,2)</f>
        <v>0</v>
      </c>
      <c r="M136" s="141">
        <f>ROUND((SUM(M80:M135))/1,2)</f>
        <v>0</v>
      </c>
      <c r="N136" s="141"/>
      <c r="O136" s="141"/>
      <c r="P136" s="185"/>
      <c r="Q136" s="141"/>
      <c r="R136" s="141"/>
      <c r="S136" s="185">
        <f>ROUND((SUM(S80:S135))/1,2)</f>
        <v>8855.25</v>
      </c>
      <c r="T136" s="139"/>
      <c r="U136" s="139"/>
      <c r="V136" s="2">
        <f>ROUND((SUM(V80:V135))/1,2)</f>
        <v>0</v>
      </c>
      <c r="W136" s="139"/>
      <c r="X136" s="139"/>
      <c r="Y136" s="139"/>
      <c r="Z136" s="139"/>
    </row>
    <row r="137" spans="1:22" ht="15">
      <c r="A137" s="1"/>
      <c r="B137" s="1"/>
      <c r="C137" s="1"/>
      <c r="D137" s="1"/>
      <c r="E137" s="1"/>
      <c r="F137" s="150"/>
      <c r="G137" s="136"/>
      <c r="H137" s="136"/>
      <c r="I137" s="136"/>
      <c r="J137" s="1"/>
      <c r="K137" s="1"/>
      <c r="L137" s="1"/>
      <c r="M137" s="1"/>
      <c r="N137" s="1"/>
      <c r="O137" s="1"/>
      <c r="P137" s="1"/>
      <c r="Q137" s="1"/>
      <c r="R137" s="1"/>
      <c r="S137" s="1"/>
      <c r="V137" s="1"/>
    </row>
    <row r="138" spans="1:26" ht="15">
      <c r="A138" s="141"/>
      <c r="B138" s="141"/>
      <c r="C138" s="155">
        <v>9</v>
      </c>
      <c r="D138" s="155" t="s">
        <v>75</v>
      </c>
      <c r="E138" s="141"/>
      <c r="F138" s="154"/>
      <c r="G138" s="142"/>
      <c r="H138" s="142"/>
      <c r="I138" s="142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39"/>
      <c r="U138" s="139"/>
      <c r="V138" s="141"/>
      <c r="W138" s="139"/>
      <c r="X138" s="139"/>
      <c r="Y138" s="139"/>
      <c r="Z138" s="139"/>
    </row>
    <row r="139" spans="1:26" ht="24.75" customHeight="1">
      <c r="A139" s="165">
        <v>31</v>
      </c>
      <c r="B139" s="160" t="s">
        <v>163</v>
      </c>
      <c r="C139" s="166" t="s">
        <v>231</v>
      </c>
      <c r="D139" s="160" t="s">
        <v>232</v>
      </c>
      <c r="E139" s="160" t="s">
        <v>142</v>
      </c>
      <c r="F139" s="161">
        <v>2093.5</v>
      </c>
      <c r="G139" s="169"/>
      <c r="H139" s="169"/>
      <c r="I139" s="162">
        <f>ROUND(F139*(G139+H139),2)</f>
        <v>0</v>
      </c>
      <c r="J139" s="160">
        <f>ROUND(F139*(N139),2)</f>
        <v>0</v>
      </c>
      <c r="K139" s="163">
        <f>ROUND(F139*(O139),2)</f>
        <v>0</v>
      </c>
      <c r="L139" s="163">
        <f>ROUND(F139*(G139),2)</f>
        <v>0</v>
      </c>
      <c r="M139" s="163">
        <f>ROUND(F139*(H139),2)</f>
        <v>0</v>
      </c>
      <c r="N139" s="163">
        <v>0</v>
      </c>
      <c r="O139" s="163"/>
      <c r="P139" s="172">
        <v>0.09796</v>
      </c>
      <c r="Q139" s="170"/>
      <c r="R139" s="170">
        <v>0.09796</v>
      </c>
      <c r="S139" s="171">
        <f>ROUND(F139*(P139),3)</f>
        <v>205.079</v>
      </c>
      <c r="T139" s="164"/>
      <c r="U139" s="164"/>
      <c r="V139" s="172"/>
      <c r="Z139">
        <v>0</v>
      </c>
    </row>
    <row r="140" spans="1:22" ht="12" customHeight="1">
      <c r="A140" s="157"/>
      <c r="B140" s="157"/>
      <c r="C140" s="167"/>
      <c r="D140" s="167" t="s">
        <v>460</v>
      </c>
      <c r="E140" s="157"/>
      <c r="F140" s="158"/>
      <c r="G140" s="159"/>
      <c r="H140" s="159"/>
      <c r="I140" s="159"/>
      <c r="J140" s="157"/>
      <c r="K140" s="1"/>
      <c r="L140" s="1"/>
      <c r="M140" s="1"/>
      <c r="N140" s="1"/>
      <c r="O140" s="1"/>
      <c r="P140" s="1"/>
      <c r="Q140" s="1"/>
      <c r="R140" s="1"/>
      <c r="S140" s="1"/>
      <c r="V140" s="1"/>
    </row>
    <row r="141" spans="1:22" ht="15">
      <c r="A141" s="157"/>
      <c r="B141" s="157"/>
      <c r="C141" s="157"/>
      <c r="D141" s="168" t="s">
        <v>461</v>
      </c>
      <c r="E141" s="157"/>
      <c r="F141" s="158">
        <v>2093.5</v>
      </c>
      <c r="G141" s="159"/>
      <c r="H141" s="159"/>
      <c r="I141" s="159"/>
      <c r="J141" s="157"/>
      <c r="K141" s="1"/>
      <c r="L141" s="1"/>
      <c r="M141" s="1"/>
      <c r="N141" s="1"/>
      <c r="O141" s="1"/>
      <c r="P141" s="1"/>
      <c r="Q141" s="1" t="s">
        <v>95</v>
      </c>
      <c r="R141" s="1"/>
      <c r="S141" s="1"/>
      <c r="V141" s="1"/>
    </row>
    <row r="142" spans="1:26" ht="24.75" customHeight="1">
      <c r="A142" s="165">
        <v>32</v>
      </c>
      <c r="B142" s="160" t="s">
        <v>163</v>
      </c>
      <c r="C142" s="166" t="s">
        <v>234</v>
      </c>
      <c r="D142" s="160" t="s">
        <v>235</v>
      </c>
      <c r="E142" s="160" t="s">
        <v>92</v>
      </c>
      <c r="F142" s="161">
        <v>153.275</v>
      </c>
      <c r="G142" s="169"/>
      <c r="H142" s="169"/>
      <c r="I142" s="162">
        <f>ROUND(F142*(G142+H142),2)</f>
        <v>0</v>
      </c>
      <c r="J142" s="160">
        <f>ROUND(F142*(N142),2)</f>
        <v>0</v>
      </c>
      <c r="K142" s="163">
        <f>ROUND(F142*(O142),2)</f>
        <v>0</v>
      </c>
      <c r="L142" s="163">
        <f>ROUND(F142*(G142),2)</f>
        <v>0</v>
      </c>
      <c r="M142" s="163">
        <f>ROUND(F142*(H142),2)</f>
        <v>0</v>
      </c>
      <c r="N142" s="163">
        <v>0</v>
      </c>
      <c r="O142" s="163"/>
      <c r="P142" s="172">
        <v>2.20109</v>
      </c>
      <c r="Q142" s="170"/>
      <c r="R142" s="170">
        <v>2.20109</v>
      </c>
      <c r="S142" s="171">
        <f>ROUND(F142*(P142),3)</f>
        <v>337.372</v>
      </c>
      <c r="T142" s="164"/>
      <c r="U142" s="164"/>
      <c r="V142" s="172"/>
      <c r="Z142">
        <v>0</v>
      </c>
    </row>
    <row r="143" spans="1:22" ht="12" customHeight="1">
      <c r="A143" s="157"/>
      <c r="B143" s="157"/>
      <c r="C143" s="167"/>
      <c r="D143" s="167" t="s">
        <v>236</v>
      </c>
      <c r="E143" s="157"/>
      <c r="F143" s="158"/>
      <c r="G143" s="159"/>
      <c r="H143" s="159"/>
      <c r="I143" s="159"/>
      <c r="J143" s="157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2" ht="15">
      <c r="A144" s="157"/>
      <c r="B144" s="157"/>
      <c r="C144" s="157"/>
      <c r="D144" s="168" t="s">
        <v>462</v>
      </c>
      <c r="E144" s="157"/>
      <c r="F144" s="158">
        <v>70.7</v>
      </c>
      <c r="G144" s="159"/>
      <c r="H144" s="159"/>
      <c r="I144" s="159"/>
      <c r="J144" s="157"/>
      <c r="K144" s="1"/>
      <c r="L144" s="1"/>
      <c r="M144" s="1"/>
      <c r="N144" s="1"/>
      <c r="O144" s="1"/>
      <c r="P144" s="1"/>
      <c r="Q144" s="1" t="s">
        <v>95</v>
      </c>
      <c r="R144" s="1"/>
      <c r="S144" s="1"/>
      <c r="V144" s="1"/>
    </row>
    <row r="145" spans="1:22" ht="12" customHeight="1">
      <c r="A145" s="157"/>
      <c r="B145" s="157"/>
      <c r="C145" s="167"/>
      <c r="D145" s="167" t="s">
        <v>238</v>
      </c>
      <c r="E145" s="157"/>
      <c r="F145" s="158"/>
      <c r="G145" s="159"/>
      <c r="H145" s="159"/>
      <c r="I145" s="159"/>
      <c r="J145" s="157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2" ht="15">
      <c r="A146" s="157"/>
      <c r="B146" s="157"/>
      <c r="C146" s="157"/>
      <c r="D146" s="168" t="s">
        <v>463</v>
      </c>
      <c r="E146" s="157"/>
      <c r="F146" s="158">
        <v>7.935</v>
      </c>
      <c r="G146" s="159"/>
      <c r="H146" s="159"/>
      <c r="I146" s="159"/>
      <c r="J146" s="157"/>
      <c r="K146" s="1"/>
      <c r="L146" s="1"/>
      <c r="M146" s="1"/>
      <c r="N146" s="1"/>
      <c r="O146" s="1"/>
      <c r="P146" s="1"/>
      <c r="Q146" s="1" t="s">
        <v>95</v>
      </c>
      <c r="R146" s="1"/>
      <c r="S146" s="1"/>
      <c r="V146" s="1"/>
    </row>
    <row r="147" spans="1:22" ht="12" customHeight="1">
      <c r="A147" s="157"/>
      <c r="B147" s="157"/>
      <c r="C147" s="167"/>
      <c r="D147" s="167" t="s">
        <v>240</v>
      </c>
      <c r="E147" s="157"/>
      <c r="F147" s="158"/>
      <c r="G147" s="159"/>
      <c r="H147" s="159"/>
      <c r="I147" s="159"/>
      <c r="J147" s="157"/>
      <c r="K147" s="1"/>
      <c r="L147" s="1"/>
      <c r="M147" s="1"/>
      <c r="N147" s="1"/>
      <c r="O147" s="1"/>
      <c r="P147" s="1"/>
      <c r="Q147" s="1"/>
      <c r="R147" s="1"/>
      <c r="S147" s="1"/>
      <c r="V147" s="1"/>
    </row>
    <row r="148" spans="1:22" ht="15">
      <c r="A148" s="157"/>
      <c r="B148" s="157"/>
      <c r="C148" s="157"/>
      <c r="D148" s="168" t="s">
        <v>464</v>
      </c>
      <c r="E148" s="157"/>
      <c r="F148" s="158">
        <v>11.835</v>
      </c>
      <c r="G148" s="159"/>
      <c r="H148" s="159"/>
      <c r="I148" s="159"/>
      <c r="J148" s="157"/>
      <c r="K148" s="1"/>
      <c r="L148" s="1"/>
      <c r="M148" s="1"/>
      <c r="N148" s="1"/>
      <c r="O148" s="1"/>
      <c r="P148" s="1"/>
      <c r="Q148" s="1" t="s">
        <v>95</v>
      </c>
      <c r="R148" s="1"/>
      <c r="S148" s="1"/>
      <c r="V148" s="1"/>
    </row>
    <row r="149" spans="1:22" ht="12" customHeight="1">
      <c r="A149" s="157"/>
      <c r="B149" s="157"/>
      <c r="C149" s="167"/>
      <c r="D149" s="167" t="s">
        <v>242</v>
      </c>
      <c r="E149" s="157"/>
      <c r="F149" s="158"/>
      <c r="G149" s="159"/>
      <c r="H149" s="159"/>
      <c r="I149" s="159"/>
      <c r="J149" s="157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2" ht="15">
      <c r="A150" s="157"/>
      <c r="B150" s="157"/>
      <c r="C150" s="157"/>
      <c r="D150" s="168" t="s">
        <v>465</v>
      </c>
      <c r="E150" s="157"/>
      <c r="F150" s="158">
        <v>62.80500000000001</v>
      </c>
      <c r="G150" s="159"/>
      <c r="H150" s="159"/>
      <c r="I150" s="159"/>
      <c r="J150" s="157"/>
      <c r="K150" s="1"/>
      <c r="L150" s="1"/>
      <c r="M150" s="1"/>
      <c r="N150" s="1"/>
      <c r="O150" s="1"/>
      <c r="P150" s="1"/>
      <c r="Q150" s="1" t="s">
        <v>258</v>
      </c>
      <c r="R150" s="1"/>
      <c r="S150" s="1"/>
      <c r="V150" s="1"/>
    </row>
    <row r="151" spans="1:26" ht="24.75" customHeight="1">
      <c r="A151" s="165">
        <v>33</v>
      </c>
      <c r="B151" s="160" t="s">
        <v>113</v>
      </c>
      <c r="C151" s="166" t="s">
        <v>244</v>
      </c>
      <c r="D151" s="160" t="s">
        <v>245</v>
      </c>
      <c r="E151" s="160" t="s">
        <v>246</v>
      </c>
      <c r="F151" s="161">
        <v>3546.4700000000003</v>
      </c>
      <c r="G151" s="169"/>
      <c r="H151" s="169"/>
      <c r="I151" s="162">
        <f>ROUND(F151*(G151+H151),2)</f>
        <v>0</v>
      </c>
      <c r="J151" s="160">
        <f>ROUND(F151*(N151),2)</f>
        <v>0</v>
      </c>
      <c r="K151" s="163">
        <f>ROUND(F151*(O151),2)</f>
        <v>0</v>
      </c>
      <c r="L151" s="163">
        <f>ROUND(F151*(G151),2)</f>
        <v>0</v>
      </c>
      <c r="M151" s="163">
        <f>ROUND(F151*(H151),2)</f>
        <v>0</v>
      </c>
      <c r="N151" s="163">
        <v>0</v>
      </c>
      <c r="O151" s="163"/>
      <c r="P151" s="170"/>
      <c r="Q151" s="170"/>
      <c r="R151" s="170"/>
      <c r="S151" s="171">
        <f>ROUND(F151*(P151),3)</f>
        <v>0</v>
      </c>
      <c r="T151" s="164"/>
      <c r="U151" s="164"/>
      <c r="V151" s="172"/>
      <c r="Z151">
        <v>0</v>
      </c>
    </row>
    <row r="152" spans="1:26" ht="24.75" customHeight="1">
      <c r="A152" s="165">
        <v>34</v>
      </c>
      <c r="B152" s="160" t="s">
        <v>113</v>
      </c>
      <c r="C152" s="166" t="s">
        <v>247</v>
      </c>
      <c r="D152" s="160" t="s">
        <v>248</v>
      </c>
      <c r="E152" s="160" t="s">
        <v>246</v>
      </c>
      <c r="F152" s="161">
        <v>3546.4700000000003</v>
      </c>
      <c r="G152" s="169"/>
      <c r="H152" s="169"/>
      <c r="I152" s="162">
        <f>ROUND(F152*(G152+H152),2)</f>
        <v>0</v>
      </c>
      <c r="J152" s="160">
        <f>ROUND(F152*(N152),2)</f>
        <v>0</v>
      </c>
      <c r="K152" s="163">
        <f>ROUND(F152*(O152),2)</f>
        <v>0</v>
      </c>
      <c r="L152" s="163">
        <f>ROUND(F152*(G152),2)</f>
        <v>0</v>
      </c>
      <c r="M152" s="163">
        <f>ROUND(F152*(H152),2)</f>
        <v>0</v>
      </c>
      <c r="N152" s="163">
        <v>0</v>
      </c>
      <c r="O152" s="163"/>
      <c r="P152" s="170"/>
      <c r="Q152" s="170"/>
      <c r="R152" s="170"/>
      <c r="S152" s="171">
        <f>ROUND(F152*(P152),3)</f>
        <v>0</v>
      </c>
      <c r="T152" s="164"/>
      <c r="U152" s="164"/>
      <c r="V152" s="172"/>
      <c r="Z152">
        <v>0</v>
      </c>
    </row>
    <row r="153" spans="1:22" ht="15">
      <c r="A153" s="157"/>
      <c r="B153" s="157"/>
      <c r="C153" s="167"/>
      <c r="D153" s="173" t="s">
        <v>466</v>
      </c>
      <c r="E153" s="157"/>
      <c r="F153" s="158">
        <v>3546.47</v>
      </c>
      <c r="G153" s="159"/>
      <c r="H153" s="159"/>
      <c r="I153" s="159"/>
      <c r="J153" s="157"/>
      <c r="K153" s="1"/>
      <c r="L153" s="1"/>
      <c r="M153" s="1"/>
      <c r="N153" s="1"/>
      <c r="O153" s="1"/>
      <c r="P153" s="1"/>
      <c r="Q153" s="1" t="s">
        <v>95</v>
      </c>
      <c r="R153" s="1"/>
      <c r="S153" s="1"/>
      <c r="V153" s="1"/>
    </row>
    <row r="154" spans="1:26" ht="24.75" customHeight="1">
      <c r="A154" s="165">
        <v>35</v>
      </c>
      <c r="B154" s="160" t="s">
        <v>113</v>
      </c>
      <c r="C154" s="166" t="s">
        <v>250</v>
      </c>
      <c r="D154" s="160" t="s">
        <v>251</v>
      </c>
      <c r="E154" s="160" t="s">
        <v>246</v>
      </c>
      <c r="F154" s="161">
        <v>3546.4700000000003</v>
      </c>
      <c r="G154" s="169"/>
      <c r="H154" s="169"/>
      <c r="I154" s="162">
        <f>ROUND(F154*(G154+H154),2)</f>
        <v>0</v>
      </c>
      <c r="J154" s="160">
        <f>ROUND(F154*(N154),2)</f>
        <v>0</v>
      </c>
      <c r="K154" s="163">
        <f>ROUND(F154*(O154),2)</f>
        <v>0</v>
      </c>
      <c r="L154" s="163">
        <f>ROUND(F154*(G154),2)</f>
        <v>0</v>
      </c>
      <c r="M154" s="163">
        <f>ROUND(F154*(H154),2)</f>
        <v>0</v>
      </c>
      <c r="N154" s="163">
        <v>0</v>
      </c>
      <c r="O154" s="163"/>
      <c r="P154" s="170"/>
      <c r="Q154" s="170"/>
      <c r="R154" s="170"/>
      <c r="S154" s="171">
        <f>ROUND(F154*(P154),3)</f>
        <v>0</v>
      </c>
      <c r="T154" s="164"/>
      <c r="U154" s="164"/>
      <c r="V154" s="172"/>
      <c r="Z154">
        <v>0</v>
      </c>
    </row>
    <row r="155" spans="1:26" ht="24.75" customHeight="1">
      <c r="A155" s="165">
        <v>36</v>
      </c>
      <c r="B155" s="160" t="s">
        <v>197</v>
      </c>
      <c r="C155" s="166" t="s">
        <v>252</v>
      </c>
      <c r="D155" s="160" t="s">
        <v>253</v>
      </c>
      <c r="E155" s="160" t="s">
        <v>142</v>
      </c>
      <c r="F155" s="161">
        <v>1677.6</v>
      </c>
      <c r="G155" s="169"/>
      <c r="H155" s="169"/>
      <c r="I155" s="162">
        <f>ROUND(F155*(G155+H155),2)</f>
        <v>0</v>
      </c>
      <c r="J155" s="160">
        <f>ROUND(F155*(N155),2)</f>
        <v>0</v>
      </c>
      <c r="K155" s="163">
        <f>ROUND(F155*(O155),2)</f>
        <v>0</v>
      </c>
      <c r="L155" s="163">
        <f>ROUND(F155*(G155),2)</f>
        <v>0</v>
      </c>
      <c r="M155" s="163">
        <f>ROUND(F155*(H155),2)</f>
        <v>0</v>
      </c>
      <c r="N155" s="163">
        <v>0</v>
      </c>
      <c r="O155" s="163"/>
      <c r="P155" s="172">
        <v>0.0885</v>
      </c>
      <c r="Q155" s="170"/>
      <c r="R155" s="170">
        <v>0.0885</v>
      </c>
      <c r="S155" s="171">
        <f>ROUND(F155*(P155),3)</f>
        <v>148.468</v>
      </c>
      <c r="T155" s="164"/>
      <c r="U155" s="164"/>
      <c r="V155" s="172"/>
      <c r="Z155">
        <v>0</v>
      </c>
    </row>
    <row r="156" spans="1:22" ht="12" customHeight="1">
      <c r="A156" s="157"/>
      <c r="B156" s="157"/>
      <c r="C156" s="167"/>
      <c r="D156" s="167" t="s">
        <v>254</v>
      </c>
      <c r="E156" s="157"/>
      <c r="F156" s="158"/>
      <c r="G156" s="159"/>
      <c r="H156" s="159"/>
      <c r="I156" s="159"/>
      <c r="J156" s="157"/>
      <c r="K156" s="1"/>
      <c r="L156" s="1"/>
      <c r="M156" s="1"/>
      <c r="N156" s="1"/>
      <c r="O156" s="1"/>
      <c r="P156" s="1"/>
      <c r="Q156" s="1"/>
      <c r="R156" s="1"/>
      <c r="S156" s="1"/>
      <c r="V156" s="1"/>
    </row>
    <row r="157" spans="1:22" ht="15">
      <c r="A157" s="157"/>
      <c r="B157" s="157"/>
      <c r="C157" s="157"/>
      <c r="D157" s="168" t="s">
        <v>435</v>
      </c>
      <c r="E157" s="157"/>
      <c r="F157" s="158">
        <v>1414</v>
      </c>
      <c r="G157" s="159"/>
      <c r="H157" s="159"/>
      <c r="I157" s="159"/>
      <c r="J157" s="157"/>
      <c r="K157" s="1"/>
      <c r="L157" s="1"/>
      <c r="M157" s="1"/>
      <c r="N157" s="1"/>
      <c r="O157" s="1"/>
      <c r="P157" s="1"/>
      <c r="Q157" s="1" t="s">
        <v>95</v>
      </c>
      <c r="R157" s="1"/>
      <c r="S157" s="1"/>
      <c r="V157" s="1"/>
    </row>
    <row r="158" spans="1:22" ht="12" customHeight="1">
      <c r="A158" s="157"/>
      <c r="B158" s="157"/>
      <c r="C158" s="167"/>
      <c r="D158" s="167" t="s">
        <v>256</v>
      </c>
      <c r="E158" s="157"/>
      <c r="F158" s="158"/>
      <c r="G158" s="159"/>
      <c r="H158" s="159"/>
      <c r="I158" s="159"/>
      <c r="J158" s="157"/>
      <c r="K158" s="1"/>
      <c r="L158" s="1"/>
      <c r="M158" s="1"/>
      <c r="N158" s="1"/>
      <c r="O158" s="1"/>
      <c r="P158" s="1"/>
      <c r="Q158" s="1"/>
      <c r="R158" s="1"/>
      <c r="S158" s="1"/>
      <c r="V158" s="1"/>
    </row>
    <row r="159" spans="1:22" ht="15">
      <c r="A159" s="157"/>
      <c r="B159" s="157"/>
      <c r="C159" s="157"/>
      <c r="D159" s="168" t="s">
        <v>467</v>
      </c>
      <c r="E159" s="157"/>
      <c r="F159" s="158">
        <v>105.8</v>
      </c>
      <c r="G159" s="159"/>
      <c r="H159" s="159"/>
      <c r="I159" s="159"/>
      <c r="J159" s="157"/>
      <c r="K159" s="1"/>
      <c r="L159" s="1"/>
      <c r="M159" s="1"/>
      <c r="N159" s="1"/>
      <c r="O159" s="1"/>
      <c r="P159" s="1"/>
      <c r="Q159" s="1" t="s">
        <v>95</v>
      </c>
      <c r="R159" s="1"/>
      <c r="S159" s="1"/>
      <c r="V159" s="1"/>
    </row>
    <row r="160" spans="1:22" ht="12" customHeight="1">
      <c r="A160" s="157"/>
      <c r="B160" s="157"/>
      <c r="C160" s="167"/>
      <c r="D160" s="167" t="s">
        <v>259</v>
      </c>
      <c r="E160" s="157"/>
      <c r="F160" s="158"/>
      <c r="G160" s="159"/>
      <c r="H160" s="159"/>
      <c r="I160" s="159"/>
      <c r="J160" s="157"/>
      <c r="K160" s="1"/>
      <c r="L160" s="1"/>
      <c r="M160" s="1"/>
      <c r="N160" s="1"/>
      <c r="O160" s="1"/>
      <c r="P160" s="1"/>
      <c r="Q160" s="1"/>
      <c r="R160" s="1"/>
      <c r="S160" s="1"/>
      <c r="V160" s="1"/>
    </row>
    <row r="161" spans="1:22" ht="15">
      <c r="A161" s="157"/>
      <c r="B161" s="157"/>
      <c r="C161" s="157"/>
      <c r="D161" s="168" t="s">
        <v>468</v>
      </c>
      <c r="E161" s="157"/>
      <c r="F161" s="158">
        <v>157.8</v>
      </c>
      <c r="G161" s="159"/>
      <c r="H161" s="159"/>
      <c r="I161" s="159"/>
      <c r="J161" s="157"/>
      <c r="K161" s="1"/>
      <c r="L161" s="1"/>
      <c r="M161" s="1"/>
      <c r="N161" s="1"/>
      <c r="O161" s="1"/>
      <c r="P161" s="1"/>
      <c r="Q161" s="1" t="s">
        <v>95</v>
      </c>
      <c r="R161" s="1"/>
      <c r="S161" s="1"/>
      <c r="V161" s="1"/>
    </row>
    <row r="162" spans="1:26" ht="24.75" customHeight="1">
      <c r="A162" s="165">
        <v>37</v>
      </c>
      <c r="B162" s="160" t="s">
        <v>261</v>
      </c>
      <c r="C162" s="166" t="s">
        <v>262</v>
      </c>
      <c r="D162" s="160" t="s">
        <v>263</v>
      </c>
      <c r="E162" s="160" t="s">
        <v>264</v>
      </c>
      <c r="F162" s="161">
        <v>1912.4750000000004</v>
      </c>
      <c r="G162" s="169"/>
      <c r="H162" s="169"/>
      <c r="I162" s="162">
        <f>ROUND(F162*(G162+H162),2)</f>
        <v>0</v>
      </c>
      <c r="J162" s="160">
        <f>ROUND(F162*(N162),2)</f>
        <v>0</v>
      </c>
      <c r="K162" s="163">
        <f>ROUND(F162*(O162),2)</f>
        <v>0</v>
      </c>
      <c r="L162" s="163">
        <f>ROUND(F162*(G162),2)</f>
        <v>0</v>
      </c>
      <c r="M162" s="163">
        <f>ROUND(F162*(H162),2)</f>
        <v>0</v>
      </c>
      <c r="N162" s="163">
        <v>0</v>
      </c>
      <c r="O162" s="163"/>
      <c r="P162" s="170"/>
      <c r="Q162" s="170"/>
      <c r="R162" s="170"/>
      <c r="S162" s="171">
        <f>ROUND(F162*(P162),3)</f>
        <v>0</v>
      </c>
      <c r="T162" s="164"/>
      <c r="U162" s="164"/>
      <c r="V162" s="172"/>
      <c r="Z162">
        <v>0</v>
      </c>
    </row>
    <row r="163" spans="1:22" ht="12" customHeight="1">
      <c r="A163" s="157"/>
      <c r="B163" s="157"/>
      <c r="C163" s="167"/>
      <c r="D163" s="167" t="s">
        <v>265</v>
      </c>
      <c r="E163" s="157"/>
      <c r="F163" s="158"/>
      <c r="G163" s="159"/>
      <c r="H163" s="159"/>
      <c r="I163" s="159"/>
      <c r="J163" s="157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2" ht="15">
      <c r="A164" s="157"/>
      <c r="B164" s="157"/>
      <c r="C164" s="157"/>
      <c r="D164" s="168" t="s">
        <v>469</v>
      </c>
      <c r="E164" s="157"/>
      <c r="F164" s="158">
        <v>14720</v>
      </c>
      <c r="G164" s="159"/>
      <c r="H164" s="159"/>
      <c r="I164" s="159"/>
      <c r="J164" s="157"/>
      <c r="K164" s="1"/>
      <c r="L164" s="1"/>
      <c r="M164" s="1"/>
      <c r="N164" s="1"/>
      <c r="O164" s="1"/>
      <c r="P164" s="1"/>
      <c r="Q164" s="1" t="s">
        <v>95</v>
      </c>
      <c r="R164" s="1"/>
      <c r="S164" s="1"/>
      <c r="V164" s="1"/>
    </row>
    <row r="165" spans="1:22" ht="12" customHeight="1">
      <c r="A165" s="157"/>
      <c r="B165" s="157"/>
      <c r="C165" s="167"/>
      <c r="D165" s="167" t="s">
        <v>266</v>
      </c>
      <c r="E165" s="157"/>
      <c r="F165" s="158"/>
      <c r="G165" s="159"/>
      <c r="H165" s="159"/>
      <c r="I165" s="159"/>
      <c r="J165" s="157"/>
      <c r="K165" s="1"/>
      <c r="L165" s="1"/>
      <c r="M165" s="1"/>
      <c r="N165" s="1"/>
      <c r="O165" s="1"/>
      <c r="P165" s="1"/>
      <c r="Q165" s="1"/>
      <c r="R165" s="1"/>
      <c r="S165" s="1"/>
      <c r="V165" s="1"/>
    </row>
    <row r="166" spans="1:22" ht="15">
      <c r="A166" s="157"/>
      <c r="B166" s="157"/>
      <c r="C166" s="157"/>
      <c r="D166" s="186" t="s">
        <v>470</v>
      </c>
      <c r="E166" s="157"/>
      <c r="F166" s="158">
        <v>-12807.525</v>
      </c>
      <c r="G166" s="159"/>
      <c r="H166" s="159"/>
      <c r="I166" s="159"/>
      <c r="J166" s="157"/>
      <c r="K166" s="1"/>
      <c r="L166" s="1"/>
      <c r="M166" s="1"/>
      <c r="N166" s="1"/>
      <c r="O166" s="1"/>
      <c r="P166" s="1"/>
      <c r="Q166" s="1" t="s">
        <v>95</v>
      </c>
      <c r="R166" s="1"/>
      <c r="S166" s="1"/>
      <c r="V166" s="1"/>
    </row>
    <row r="167" spans="1:26" ht="24.75" customHeight="1">
      <c r="A167" s="165">
        <v>38</v>
      </c>
      <c r="B167" s="160" t="s">
        <v>261</v>
      </c>
      <c r="C167" s="166" t="s">
        <v>268</v>
      </c>
      <c r="D167" s="160" t="s">
        <v>269</v>
      </c>
      <c r="E167" s="160" t="s">
        <v>264</v>
      </c>
      <c r="F167" s="161">
        <v>3341.44</v>
      </c>
      <c r="G167" s="169"/>
      <c r="H167" s="169"/>
      <c r="I167" s="162">
        <f>ROUND(F167*(G167+H167),2)</f>
        <v>0</v>
      </c>
      <c r="J167" s="160">
        <f>ROUND(F167*(N167),2)</f>
        <v>0</v>
      </c>
      <c r="K167" s="163">
        <f>ROUND(F167*(O167),2)</f>
        <v>0</v>
      </c>
      <c r="L167" s="163">
        <f>ROUND(F167*(G167),2)</f>
        <v>0</v>
      </c>
      <c r="M167" s="163">
        <f>ROUND(F167*(H167),2)</f>
        <v>0</v>
      </c>
      <c r="N167" s="163">
        <v>0</v>
      </c>
      <c r="O167" s="163"/>
      <c r="P167" s="170"/>
      <c r="Q167" s="170"/>
      <c r="R167" s="170"/>
      <c r="S167" s="171">
        <f>ROUND(F167*(P167),3)</f>
        <v>0</v>
      </c>
      <c r="T167" s="164"/>
      <c r="U167" s="164"/>
      <c r="V167" s="172"/>
      <c r="Z167">
        <v>0</v>
      </c>
    </row>
    <row r="168" spans="1:22" ht="15">
      <c r="A168" s="157"/>
      <c r="B168" s="157"/>
      <c r="C168" s="167"/>
      <c r="D168" s="173" t="s">
        <v>471</v>
      </c>
      <c r="E168" s="157"/>
      <c r="F168" s="158">
        <v>3341.44</v>
      </c>
      <c r="G168" s="159"/>
      <c r="H168" s="159"/>
      <c r="I168" s="159"/>
      <c r="J168" s="157"/>
      <c r="K168" s="1"/>
      <c r="L168" s="1"/>
      <c r="M168" s="1"/>
      <c r="N168" s="1"/>
      <c r="O168" s="1"/>
      <c r="P168" s="1"/>
      <c r="Q168" s="1" t="s">
        <v>95</v>
      </c>
      <c r="R168" s="1"/>
      <c r="S168" s="1"/>
      <c r="V168" s="1"/>
    </row>
    <row r="169" spans="1:26" ht="24.75" customHeight="1">
      <c r="A169" s="179">
        <v>39</v>
      </c>
      <c r="B169" s="174" t="s">
        <v>207</v>
      </c>
      <c r="C169" s="180" t="s">
        <v>271</v>
      </c>
      <c r="D169" s="174" t="s">
        <v>272</v>
      </c>
      <c r="E169" s="174" t="s">
        <v>273</v>
      </c>
      <c r="F169" s="175">
        <v>1442.2800000000002</v>
      </c>
      <c r="G169" s="181"/>
      <c r="H169" s="181"/>
      <c r="I169" s="176">
        <f>ROUND(F169*(G169+H169),2)</f>
        <v>0</v>
      </c>
      <c r="J169" s="174">
        <f>ROUND(F169*(N169),2)</f>
        <v>0</v>
      </c>
      <c r="K169" s="177">
        <f>ROUND(F169*(O169),2)</f>
        <v>0</v>
      </c>
      <c r="L169" s="177">
        <f>ROUND(F169*(G169),2)</f>
        <v>0</v>
      </c>
      <c r="M169" s="177">
        <f>ROUND(F169*(H169),2)</f>
        <v>0</v>
      </c>
      <c r="N169" s="177">
        <v>0</v>
      </c>
      <c r="O169" s="177"/>
      <c r="P169" s="184">
        <v>0.085</v>
      </c>
      <c r="Q169" s="182"/>
      <c r="R169" s="182">
        <v>0.085</v>
      </c>
      <c r="S169" s="183">
        <f>ROUND(F169*(P169),3)</f>
        <v>122.594</v>
      </c>
      <c r="T169" s="178"/>
      <c r="U169" s="178"/>
      <c r="V169" s="184"/>
      <c r="Z169">
        <v>0</v>
      </c>
    </row>
    <row r="170" spans="1:22" ht="12" customHeight="1">
      <c r="A170" s="157"/>
      <c r="B170" s="157"/>
      <c r="C170" s="167"/>
      <c r="D170" s="167" t="s">
        <v>436</v>
      </c>
      <c r="E170" s="157"/>
      <c r="F170" s="158"/>
      <c r="G170" s="159"/>
      <c r="H170" s="159"/>
      <c r="I170" s="159"/>
      <c r="J170" s="157"/>
      <c r="K170" s="1"/>
      <c r="L170" s="1"/>
      <c r="M170" s="1"/>
      <c r="N170" s="1"/>
      <c r="O170" s="1"/>
      <c r="P170" s="1"/>
      <c r="Q170" s="1"/>
      <c r="R170" s="1"/>
      <c r="S170" s="1"/>
      <c r="V170" s="1"/>
    </row>
    <row r="171" spans="1:22" ht="15">
      <c r="A171" s="157"/>
      <c r="B171" s="157"/>
      <c r="C171" s="157"/>
      <c r="D171" s="168" t="s">
        <v>472</v>
      </c>
      <c r="E171" s="157"/>
      <c r="F171" s="158">
        <v>116.994</v>
      </c>
      <c r="G171" s="159"/>
      <c r="H171" s="159"/>
      <c r="I171" s="159"/>
      <c r="J171" s="157"/>
      <c r="K171" s="1"/>
      <c r="L171" s="1"/>
      <c r="M171" s="1"/>
      <c r="N171" s="1"/>
      <c r="O171" s="1"/>
      <c r="P171" s="1"/>
      <c r="Q171" s="1" t="s">
        <v>95</v>
      </c>
      <c r="R171" s="1"/>
      <c r="S171" s="1"/>
      <c r="V171" s="1"/>
    </row>
    <row r="172" spans="1:22" ht="12" customHeight="1">
      <c r="A172" s="157"/>
      <c r="B172" s="157"/>
      <c r="C172" s="167"/>
      <c r="D172" s="167" t="s">
        <v>429</v>
      </c>
      <c r="E172" s="157"/>
      <c r="F172" s="158"/>
      <c r="G172" s="159"/>
      <c r="H172" s="159"/>
      <c r="I172" s="159"/>
      <c r="J172" s="157"/>
      <c r="K172" s="1"/>
      <c r="L172" s="1"/>
      <c r="M172" s="1"/>
      <c r="N172" s="1"/>
      <c r="O172" s="1"/>
      <c r="P172" s="1"/>
      <c r="Q172" s="1"/>
      <c r="R172" s="1"/>
      <c r="S172" s="1"/>
      <c r="V172" s="1"/>
    </row>
    <row r="173" spans="1:22" ht="15">
      <c r="A173" s="157"/>
      <c r="B173" s="157"/>
      <c r="C173" s="157"/>
      <c r="D173" s="168" t="s">
        <v>473</v>
      </c>
      <c r="E173" s="157"/>
      <c r="F173" s="158">
        <v>925.2420000000001</v>
      </c>
      <c r="G173" s="159"/>
      <c r="H173" s="159"/>
      <c r="I173" s="159"/>
      <c r="J173" s="157"/>
      <c r="K173" s="1"/>
      <c r="L173" s="1"/>
      <c r="M173" s="1"/>
      <c r="N173" s="1"/>
      <c r="O173" s="1"/>
      <c r="P173" s="1"/>
      <c r="Q173" s="1"/>
      <c r="R173" s="1"/>
      <c r="S173" s="1"/>
      <c r="V173" s="1"/>
    </row>
    <row r="174" spans="1:22" ht="12" customHeight="1">
      <c r="A174" s="157"/>
      <c r="B174" s="157"/>
      <c r="C174" s="167"/>
      <c r="D174" s="167" t="s">
        <v>431</v>
      </c>
      <c r="E174" s="157"/>
      <c r="F174" s="158"/>
      <c r="G174" s="159"/>
      <c r="H174" s="159"/>
      <c r="I174" s="159"/>
      <c r="J174" s="157"/>
      <c r="K174" s="1"/>
      <c r="L174" s="1"/>
      <c r="M174" s="1"/>
      <c r="N174" s="1"/>
      <c r="O174" s="1"/>
      <c r="P174" s="1"/>
      <c r="Q174" s="1"/>
      <c r="R174" s="1"/>
      <c r="S174" s="1"/>
      <c r="V174" s="1"/>
    </row>
    <row r="175" spans="1:22" ht="15">
      <c r="A175" s="157"/>
      <c r="B175" s="157"/>
      <c r="C175" s="157"/>
      <c r="D175" s="168" t="s">
        <v>474</v>
      </c>
      <c r="E175" s="157"/>
      <c r="F175" s="158">
        <v>275.808</v>
      </c>
      <c r="G175" s="159"/>
      <c r="H175" s="159"/>
      <c r="I175" s="159"/>
      <c r="J175" s="157"/>
      <c r="K175" s="1"/>
      <c r="L175" s="1"/>
      <c r="M175" s="1"/>
      <c r="N175" s="1"/>
      <c r="O175" s="1"/>
      <c r="P175" s="1"/>
      <c r="Q175" s="1"/>
      <c r="R175" s="1"/>
      <c r="S175" s="1"/>
      <c r="V175" s="1"/>
    </row>
    <row r="176" spans="1:22" ht="12" customHeight="1">
      <c r="A176" s="157"/>
      <c r="B176" s="157"/>
      <c r="C176" s="167"/>
      <c r="D176" s="167" t="s">
        <v>433</v>
      </c>
      <c r="E176" s="157"/>
      <c r="F176" s="158"/>
      <c r="G176" s="159"/>
      <c r="H176" s="159"/>
      <c r="I176" s="159"/>
      <c r="J176" s="157"/>
      <c r="K176" s="1"/>
      <c r="L176" s="1"/>
      <c r="M176" s="1"/>
      <c r="N176" s="1"/>
      <c r="O176" s="1"/>
      <c r="P176" s="1"/>
      <c r="Q176" s="1"/>
      <c r="R176" s="1"/>
      <c r="S176" s="1"/>
      <c r="V176" s="1"/>
    </row>
    <row r="177" spans="1:22" ht="15">
      <c r="A177" s="157"/>
      <c r="B177" s="157"/>
      <c r="C177" s="157"/>
      <c r="D177" s="168" t="s">
        <v>475</v>
      </c>
      <c r="E177" s="157"/>
      <c r="F177" s="158">
        <v>124.236</v>
      </c>
      <c r="G177" s="159"/>
      <c r="H177" s="159"/>
      <c r="I177" s="159"/>
      <c r="J177" s="157"/>
      <c r="K177" s="1"/>
      <c r="L177" s="1"/>
      <c r="M177" s="1"/>
      <c r="N177" s="1"/>
      <c r="O177" s="1"/>
      <c r="P177" s="1"/>
      <c r="Q177" s="1"/>
      <c r="R177" s="1"/>
      <c r="S177" s="1"/>
      <c r="V177" s="1"/>
    </row>
    <row r="178" spans="1:26" ht="24.75" customHeight="1">
      <c r="A178" s="179">
        <v>40</v>
      </c>
      <c r="B178" s="174" t="s">
        <v>207</v>
      </c>
      <c r="C178" s="180" t="s">
        <v>275</v>
      </c>
      <c r="D178" s="174" t="s">
        <v>476</v>
      </c>
      <c r="E178" s="174" t="s">
        <v>273</v>
      </c>
      <c r="F178" s="175">
        <v>107.916</v>
      </c>
      <c r="G178" s="181"/>
      <c r="H178" s="181"/>
      <c r="I178" s="176">
        <f>ROUND(F178*(G178+H178),2)</f>
        <v>0</v>
      </c>
      <c r="J178" s="174">
        <f>ROUND(F178*(N178),2)</f>
        <v>0</v>
      </c>
      <c r="K178" s="177">
        <f>ROUND(F178*(O178),2)</f>
        <v>0</v>
      </c>
      <c r="L178" s="177">
        <f>ROUND(F178*(G178),2)</f>
        <v>0</v>
      </c>
      <c r="M178" s="177">
        <f>ROUND(F178*(H178),2)</f>
        <v>0</v>
      </c>
      <c r="N178" s="177">
        <v>0</v>
      </c>
      <c r="O178" s="177"/>
      <c r="P178" s="184">
        <v>0.065</v>
      </c>
      <c r="Q178" s="182"/>
      <c r="R178" s="182">
        <v>0.065</v>
      </c>
      <c r="S178" s="183">
        <f>ROUND(F178*(P178),3)</f>
        <v>7.015</v>
      </c>
      <c r="T178" s="178"/>
      <c r="U178" s="178"/>
      <c r="V178" s="184"/>
      <c r="Z178">
        <v>0</v>
      </c>
    </row>
    <row r="179" spans="1:22" ht="12" customHeight="1">
      <c r="A179" s="157"/>
      <c r="B179" s="157"/>
      <c r="C179" s="167"/>
      <c r="D179" s="167" t="s">
        <v>429</v>
      </c>
      <c r="E179" s="157"/>
      <c r="F179" s="158"/>
      <c r="G179" s="159"/>
      <c r="H179" s="159"/>
      <c r="I179" s="159"/>
      <c r="J179" s="157"/>
      <c r="K179" s="1"/>
      <c r="L179" s="1"/>
      <c r="M179" s="1"/>
      <c r="N179" s="1"/>
      <c r="O179" s="1"/>
      <c r="P179" s="1"/>
      <c r="Q179" s="1"/>
      <c r="R179" s="1"/>
      <c r="S179" s="1"/>
      <c r="V179" s="1"/>
    </row>
    <row r="180" spans="1:22" ht="15">
      <c r="A180" s="157"/>
      <c r="B180" s="157"/>
      <c r="C180" s="157"/>
      <c r="D180" s="168" t="s">
        <v>477</v>
      </c>
      <c r="E180" s="157"/>
      <c r="F180" s="158">
        <v>21.42</v>
      </c>
      <c r="G180" s="159"/>
      <c r="H180" s="159"/>
      <c r="I180" s="159"/>
      <c r="J180" s="157"/>
      <c r="K180" s="1"/>
      <c r="L180" s="1"/>
      <c r="M180" s="1"/>
      <c r="N180" s="1"/>
      <c r="O180" s="1"/>
      <c r="P180" s="1"/>
      <c r="Q180" s="1"/>
      <c r="R180" s="1"/>
      <c r="S180" s="1"/>
      <c r="V180" s="1"/>
    </row>
    <row r="181" spans="1:22" ht="12" customHeight="1">
      <c r="A181" s="157"/>
      <c r="B181" s="157"/>
      <c r="C181" s="167"/>
      <c r="D181" s="167" t="s">
        <v>431</v>
      </c>
      <c r="E181" s="157"/>
      <c r="F181" s="158"/>
      <c r="G181" s="159"/>
      <c r="H181" s="159"/>
      <c r="I181" s="159"/>
      <c r="J181" s="157"/>
      <c r="K181" s="1"/>
      <c r="L181" s="1"/>
      <c r="M181" s="1"/>
      <c r="N181" s="1"/>
      <c r="O181" s="1"/>
      <c r="P181" s="1"/>
      <c r="Q181" s="1"/>
      <c r="R181" s="1"/>
      <c r="S181" s="1"/>
      <c r="V181" s="1"/>
    </row>
    <row r="182" spans="1:22" ht="15">
      <c r="A182" s="157"/>
      <c r="B182" s="157"/>
      <c r="C182" s="157"/>
      <c r="D182" s="168" t="s">
        <v>478</v>
      </c>
      <c r="E182" s="157"/>
      <c r="F182" s="158">
        <v>58.446</v>
      </c>
      <c r="G182" s="159"/>
      <c r="H182" s="159"/>
      <c r="I182" s="159"/>
      <c r="J182" s="157"/>
      <c r="K182" s="1"/>
      <c r="L182" s="1"/>
      <c r="M182" s="1"/>
      <c r="N182" s="1"/>
      <c r="O182" s="1"/>
      <c r="P182" s="1"/>
      <c r="Q182" s="1"/>
      <c r="R182" s="1"/>
      <c r="S182" s="1"/>
      <c r="V182" s="1"/>
    </row>
    <row r="183" spans="1:22" ht="12" customHeight="1">
      <c r="A183" s="157"/>
      <c r="B183" s="157"/>
      <c r="C183" s="167"/>
      <c r="D183" s="167" t="s">
        <v>433</v>
      </c>
      <c r="E183" s="157"/>
      <c r="F183" s="158"/>
      <c r="G183" s="159"/>
      <c r="H183" s="159"/>
      <c r="I183" s="159"/>
      <c r="J183" s="157"/>
      <c r="K183" s="1"/>
      <c r="L183" s="1"/>
      <c r="M183" s="1"/>
      <c r="N183" s="1"/>
      <c r="O183" s="1"/>
      <c r="P183" s="1"/>
      <c r="Q183" s="1"/>
      <c r="R183" s="1"/>
      <c r="S183" s="1"/>
      <c r="V183" s="1"/>
    </row>
    <row r="184" spans="1:22" ht="15">
      <c r="A184" s="157"/>
      <c r="B184" s="157"/>
      <c r="C184" s="157"/>
      <c r="D184" s="168" t="s">
        <v>479</v>
      </c>
      <c r="E184" s="157"/>
      <c r="F184" s="158">
        <v>28.05</v>
      </c>
      <c r="G184" s="159"/>
      <c r="H184" s="159"/>
      <c r="I184" s="159"/>
      <c r="J184" s="157"/>
      <c r="K184" s="1"/>
      <c r="L184" s="1"/>
      <c r="M184" s="1"/>
      <c r="N184" s="1"/>
      <c r="O184" s="1"/>
      <c r="P184" s="1"/>
      <c r="Q184" s="1"/>
      <c r="R184" s="1"/>
      <c r="S184" s="1"/>
      <c r="V184" s="1"/>
    </row>
    <row r="185" spans="1:26" ht="24.75" customHeight="1">
      <c r="A185" s="179">
        <v>41</v>
      </c>
      <c r="B185" s="174" t="s">
        <v>207</v>
      </c>
      <c r="C185" s="180" t="s">
        <v>278</v>
      </c>
      <c r="D185" s="174" t="s">
        <v>480</v>
      </c>
      <c r="E185" s="174" t="s">
        <v>273</v>
      </c>
      <c r="F185" s="175">
        <v>160.95600000000002</v>
      </c>
      <c r="G185" s="181"/>
      <c r="H185" s="181"/>
      <c r="I185" s="176">
        <f>ROUND(F185*(G185+H185),2)</f>
        <v>0</v>
      </c>
      <c r="J185" s="174">
        <f>ROUND(F185*(N185),2)</f>
        <v>0</v>
      </c>
      <c r="K185" s="177">
        <f>ROUND(F185*(O185),2)</f>
        <v>0</v>
      </c>
      <c r="L185" s="177">
        <f>ROUND(F185*(G185),2)</f>
        <v>0</v>
      </c>
      <c r="M185" s="177">
        <f>ROUND(F185*(H185),2)</f>
        <v>0</v>
      </c>
      <c r="N185" s="177">
        <v>0</v>
      </c>
      <c r="O185" s="177"/>
      <c r="P185" s="184">
        <v>0.0848</v>
      </c>
      <c r="Q185" s="182"/>
      <c r="R185" s="182">
        <v>0.0848</v>
      </c>
      <c r="S185" s="183">
        <f>ROUND(F185*(P185),3)</f>
        <v>13.649</v>
      </c>
      <c r="T185" s="178"/>
      <c r="U185" s="178"/>
      <c r="V185" s="184"/>
      <c r="Z185">
        <v>0</v>
      </c>
    </row>
    <row r="186" spans="1:22" ht="12" customHeight="1">
      <c r="A186" s="157"/>
      <c r="B186" s="157"/>
      <c r="C186" s="167"/>
      <c r="D186" s="167" t="s">
        <v>436</v>
      </c>
      <c r="E186" s="157"/>
      <c r="F186" s="158"/>
      <c r="G186" s="159"/>
      <c r="H186" s="159"/>
      <c r="I186" s="159"/>
      <c r="J186" s="157"/>
      <c r="K186" s="1"/>
      <c r="L186" s="1"/>
      <c r="M186" s="1"/>
      <c r="N186" s="1"/>
      <c r="O186" s="1"/>
      <c r="P186" s="1"/>
      <c r="Q186" s="1"/>
      <c r="R186" s="1"/>
      <c r="S186" s="1"/>
      <c r="V186" s="1"/>
    </row>
    <row r="187" spans="1:22" ht="15">
      <c r="A187" s="157"/>
      <c r="B187" s="157"/>
      <c r="C187" s="157"/>
      <c r="D187" s="168" t="s">
        <v>481</v>
      </c>
      <c r="E187" s="157"/>
      <c r="F187" s="158">
        <v>10.2</v>
      </c>
      <c r="G187" s="159"/>
      <c r="H187" s="159"/>
      <c r="I187" s="159"/>
      <c r="J187" s="157"/>
      <c r="K187" s="1"/>
      <c r="L187" s="1"/>
      <c r="M187" s="1"/>
      <c r="N187" s="1"/>
      <c r="O187" s="1"/>
      <c r="P187" s="1"/>
      <c r="Q187" s="1" t="s">
        <v>95</v>
      </c>
      <c r="R187" s="1"/>
      <c r="S187" s="1"/>
      <c r="V187" s="1"/>
    </row>
    <row r="188" spans="1:22" ht="12" customHeight="1">
      <c r="A188" s="157"/>
      <c r="B188" s="157"/>
      <c r="C188" s="167"/>
      <c r="D188" s="167" t="s">
        <v>429</v>
      </c>
      <c r="E188" s="157"/>
      <c r="F188" s="158"/>
      <c r="G188" s="159"/>
      <c r="H188" s="159"/>
      <c r="I188" s="159"/>
      <c r="J188" s="157"/>
      <c r="K188" s="1"/>
      <c r="L188" s="1"/>
      <c r="M188" s="1"/>
      <c r="N188" s="1"/>
      <c r="O188" s="1"/>
      <c r="P188" s="1"/>
      <c r="Q188" s="1"/>
      <c r="R188" s="1"/>
      <c r="S188" s="1"/>
      <c r="V188" s="1"/>
    </row>
    <row r="189" spans="1:22" ht="15">
      <c r="A189" s="157"/>
      <c r="B189" s="157"/>
      <c r="C189" s="157"/>
      <c r="D189" s="168" t="s">
        <v>482</v>
      </c>
      <c r="E189" s="157"/>
      <c r="F189" s="158">
        <v>135.45600000000002</v>
      </c>
      <c r="G189" s="159"/>
      <c r="H189" s="159"/>
      <c r="I189" s="159"/>
      <c r="J189" s="157"/>
      <c r="K189" s="1"/>
      <c r="L189" s="1"/>
      <c r="M189" s="1"/>
      <c r="N189" s="1"/>
      <c r="O189" s="1"/>
      <c r="P189" s="1"/>
      <c r="Q189" s="1"/>
      <c r="R189" s="1"/>
      <c r="S189" s="1"/>
      <c r="V189" s="1"/>
    </row>
    <row r="190" spans="1:22" ht="12" customHeight="1">
      <c r="A190" s="157"/>
      <c r="B190" s="157"/>
      <c r="C190" s="167"/>
      <c r="D190" s="167" t="s">
        <v>431</v>
      </c>
      <c r="E190" s="157"/>
      <c r="F190" s="158"/>
      <c r="G190" s="159"/>
      <c r="H190" s="159"/>
      <c r="I190" s="159"/>
      <c r="J190" s="157"/>
      <c r="K190" s="1"/>
      <c r="L190" s="1"/>
      <c r="M190" s="1"/>
      <c r="N190" s="1"/>
      <c r="O190" s="1"/>
      <c r="P190" s="1"/>
      <c r="Q190" s="1"/>
      <c r="R190" s="1"/>
      <c r="S190" s="1"/>
      <c r="V190" s="1"/>
    </row>
    <row r="191" spans="1:22" ht="15">
      <c r="A191" s="157"/>
      <c r="B191" s="157"/>
      <c r="C191" s="157"/>
      <c r="D191" s="168" t="s">
        <v>483</v>
      </c>
      <c r="E191" s="157"/>
      <c r="F191" s="158">
        <v>1.02</v>
      </c>
      <c r="G191" s="159"/>
      <c r="H191" s="159"/>
      <c r="I191" s="159"/>
      <c r="J191" s="157"/>
      <c r="K191" s="1"/>
      <c r="L191" s="1"/>
      <c r="M191" s="1"/>
      <c r="N191" s="1"/>
      <c r="O191" s="1"/>
      <c r="P191" s="1"/>
      <c r="Q191" s="1"/>
      <c r="R191" s="1"/>
      <c r="S191" s="1"/>
      <c r="V191" s="1"/>
    </row>
    <row r="192" spans="1:22" ht="12" customHeight="1">
      <c r="A192" s="157"/>
      <c r="B192" s="157"/>
      <c r="C192" s="167"/>
      <c r="D192" s="167" t="s">
        <v>433</v>
      </c>
      <c r="E192" s="157"/>
      <c r="F192" s="158"/>
      <c r="G192" s="159"/>
      <c r="H192" s="159"/>
      <c r="I192" s="159"/>
      <c r="J192" s="157"/>
      <c r="K192" s="1"/>
      <c r="L192" s="1"/>
      <c r="M192" s="1"/>
      <c r="N192" s="1"/>
      <c r="O192" s="1"/>
      <c r="P192" s="1"/>
      <c r="Q192" s="1"/>
      <c r="R192" s="1"/>
      <c r="S192" s="1"/>
      <c r="V192" s="1"/>
    </row>
    <row r="193" spans="1:22" ht="15">
      <c r="A193" s="157"/>
      <c r="B193" s="157"/>
      <c r="C193" s="157"/>
      <c r="D193" s="168" t="s">
        <v>484</v>
      </c>
      <c r="E193" s="157"/>
      <c r="F193" s="158">
        <v>14.280000000000001</v>
      </c>
      <c r="G193" s="159"/>
      <c r="H193" s="159"/>
      <c r="I193" s="159"/>
      <c r="J193" s="157"/>
      <c r="K193" s="1"/>
      <c r="L193" s="1"/>
      <c r="M193" s="1"/>
      <c r="N193" s="1"/>
      <c r="O193" s="1"/>
      <c r="P193" s="1"/>
      <c r="Q193" s="1"/>
      <c r="R193" s="1"/>
      <c r="S193" s="1"/>
      <c r="V193" s="1"/>
    </row>
    <row r="194" spans="1:26" ht="24.75" customHeight="1">
      <c r="A194" s="179">
        <v>42</v>
      </c>
      <c r="B194" s="174" t="s">
        <v>207</v>
      </c>
      <c r="C194" s="180" t="s">
        <v>281</v>
      </c>
      <c r="D194" s="174" t="s">
        <v>282</v>
      </c>
      <c r="E194" s="174" t="s">
        <v>273</v>
      </c>
      <c r="F194" s="175">
        <v>2135.37</v>
      </c>
      <c r="G194" s="181"/>
      <c r="H194" s="181"/>
      <c r="I194" s="176">
        <f>ROUND(F194*(G194+H194),2)</f>
        <v>0</v>
      </c>
      <c r="J194" s="174">
        <f>ROUND(F194*(N194),2)</f>
        <v>0</v>
      </c>
      <c r="K194" s="177">
        <f>ROUND(F194*(O194),2)</f>
        <v>0</v>
      </c>
      <c r="L194" s="177">
        <f>ROUND(F194*(G194),2)</f>
        <v>0</v>
      </c>
      <c r="M194" s="177">
        <f>ROUND(F194*(H194),2)</f>
        <v>0</v>
      </c>
      <c r="N194" s="177">
        <v>0</v>
      </c>
      <c r="O194" s="177"/>
      <c r="P194" s="184">
        <v>0.023</v>
      </c>
      <c r="Q194" s="182"/>
      <c r="R194" s="182">
        <v>0.023</v>
      </c>
      <c r="S194" s="183">
        <f>ROUND(F194*(P194),3)</f>
        <v>49.114</v>
      </c>
      <c r="T194" s="178"/>
      <c r="U194" s="178"/>
      <c r="V194" s="184"/>
      <c r="Z194">
        <v>0</v>
      </c>
    </row>
    <row r="195" spans="1:22" ht="12" customHeight="1">
      <c r="A195" s="157"/>
      <c r="B195" s="157"/>
      <c r="C195" s="167"/>
      <c r="D195" s="167" t="s">
        <v>436</v>
      </c>
      <c r="E195" s="157"/>
      <c r="F195" s="158"/>
      <c r="G195" s="159"/>
      <c r="H195" s="159"/>
      <c r="I195" s="159"/>
      <c r="J195" s="157"/>
      <c r="K195" s="1"/>
      <c r="L195" s="1"/>
      <c r="M195" s="1"/>
      <c r="N195" s="1"/>
      <c r="O195" s="1"/>
      <c r="P195" s="1"/>
      <c r="Q195" s="1"/>
      <c r="R195" s="1"/>
      <c r="S195" s="1"/>
      <c r="V195" s="1"/>
    </row>
    <row r="196" spans="1:22" ht="15">
      <c r="A196" s="157"/>
      <c r="B196" s="157"/>
      <c r="C196" s="157"/>
      <c r="D196" s="168" t="s">
        <v>485</v>
      </c>
      <c r="E196" s="157"/>
      <c r="F196" s="158">
        <v>123.93</v>
      </c>
      <c r="G196" s="159"/>
      <c r="H196" s="159"/>
      <c r="I196" s="159"/>
      <c r="J196" s="157"/>
      <c r="K196" s="1"/>
      <c r="L196" s="1"/>
      <c r="M196" s="1"/>
      <c r="N196" s="1"/>
      <c r="O196" s="1"/>
      <c r="P196" s="1"/>
      <c r="Q196" s="1"/>
      <c r="R196" s="1"/>
      <c r="S196" s="1"/>
      <c r="V196" s="1"/>
    </row>
    <row r="197" spans="1:22" ht="12" customHeight="1">
      <c r="A197" s="157"/>
      <c r="B197" s="157"/>
      <c r="C197" s="167"/>
      <c r="D197" s="167" t="s">
        <v>429</v>
      </c>
      <c r="E197" s="157"/>
      <c r="F197" s="158"/>
      <c r="G197" s="159"/>
      <c r="H197" s="159"/>
      <c r="I197" s="159"/>
      <c r="J197" s="157"/>
      <c r="K197" s="1"/>
      <c r="L197" s="1"/>
      <c r="M197" s="1"/>
      <c r="N197" s="1"/>
      <c r="O197" s="1"/>
      <c r="P197" s="1"/>
      <c r="Q197" s="1"/>
      <c r="R197" s="1"/>
      <c r="S197" s="1"/>
      <c r="V197" s="1"/>
    </row>
    <row r="198" spans="1:22" ht="15">
      <c r="A198" s="157"/>
      <c r="B198" s="157"/>
      <c r="C198" s="157"/>
      <c r="D198" s="168" t="s">
        <v>486</v>
      </c>
      <c r="E198" s="157"/>
      <c r="F198" s="158">
        <v>2011.44</v>
      </c>
      <c r="G198" s="159"/>
      <c r="H198" s="159"/>
      <c r="I198" s="159"/>
      <c r="J198" s="157"/>
      <c r="K198" s="1"/>
      <c r="L198" s="1"/>
      <c r="M198" s="1"/>
      <c r="N198" s="1"/>
      <c r="O198" s="1"/>
      <c r="P198" s="1"/>
      <c r="Q198" s="1"/>
      <c r="R198" s="1"/>
      <c r="S198" s="1"/>
      <c r="V198" s="1"/>
    </row>
    <row r="199" spans="1:26" ht="15">
      <c r="A199" s="141"/>
      <c r="B199" s="141"/>
      <c r="C199" s="155">
        <v>9</v>
      </c>
      <c r="D199" s="155" t="s">
        <v>75</v>
      </c>
      <c r="E199" s="141"/>
      <c r="F199" s="154"/>
      <c r="G199" s="143">
        <f>ROUND((SUM(L138:L198))/1,2)</f>
        <v>0</v>
      </c>
      <c r="H199" s="143">
        <f>ROUND((SUM(M138:M198))/1,2)</f>
        <v>0</v>
      </c>
      <c r="I199" s="143">
        <f>ROUND((SUM(I138:I198))/1,2)</f>
        <v>0</v>
      </c>
      <c r="J199" s="141"/>
      <c r="K199" s="141"/>
      <c r="L199" s="141">
        <f>ROUND((SUM(L138:L198))/1,2)</f>
        <v>0</v>
      </c>
      <c r="M199" s="141">
        <f>ROUND((SUM(M138:M198))/1,2)</f>
        <v>0</v>
      </c>
      <c r="N199" s="141"/>
      <c r="O199" s="141"/>
      <c r="P199" s="185"/>
      <c r="Q199" s="141"/>
      <c r="R199" s="141"/>
      <c r="S199" s="185">
        <f>ROUND((SUM(S138:S198))/1,2)</f>
        <v>883.29</v>
      </c>
      <c r="T199" s="139"/>
      <c r="U199" s="139"/>
      <c r="V199" s="2">
        <f>ROUND((SUM(V138:V198))/1,2)</f>
        <v>0</v>
      </c>
      <c r="W199" s="139"/>
      <c r="X199" s="139"/>
      <c r="Y199" s="139"/>
      <c r="Z199" s="139"/>
    </row>
    <row r="200" spans="1:22" ht="15">
      <c r="A200" s="1"/>
      <c r="B200" s="1"/>
      <c r="C200" s="1"/>
      <c r="D200" s="1"/>
      <c r="E200" s="1"/>
      <c r="F200" s="150"/>
      <c r="G200" s="136"/>
      <c r="H200" s="136"/>
      <c r="I200" s="136"/>
      <c r="J200" s="1"/>
      <c r="K200" s="1"/>
      <c r="L200" s="1"/>
      <c r="M200" s="1"/>
      <c r="N200" s="1"/>
      <c r="O200" s="1"/>
      <c r="P200" s="1"/>
      <c r="Q200" s="1"/>
      <c r="R200" s="1"/>
      <c r="S200" s="1"/>
      <c r="V200" s="1"/>
    </row>
    <row r="201" spans="1:26" ht="15">
      <c r="A201" s="141"/>
      <c r="B201" s="141"/>
      <c r="C201" s="155">
        <v>99</v>
      </c>
      <c r="D201" s="155" t="s">
        <v>76</v>
      </c>
      <c r="E201" s="141"/>
      <c r="F201" s="154"/>
      <c r="G201" s="142"/>
      <c r="H201" s="142"/>
      <c r="I201" s="142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39"/>
      <c r="U201" s="139"/>
      <c r="V201" s="141"/>
      <c r="W201" s="139"/>
      <c r="X201" s="139"/>
      <c r="Y201" s="139"/>
      <c r="Z201" s="139"/>
    </row>
    <row r="202" spans="1:26" ht="24.75" customHeight="1">
      <c r="A202" s="165">
        <v>43</v>
      </c>
      <c r="B202" s="160" t="s">
        <v>163</v>
      </c>
      <c r="C202" s="166" t="s">
        <v>284</v>
      </c>
      <c r="D202" s="160" t="s">
        <v>285</v>
      </c>
      <c r="E202" s="160" t="s">
        <v>246</v>
      </c>
      <c r="F202" s="161">
        <v>10383.723381049998</v>
      </c>
      <c r="G202" s="169"/>
      <c r="H202" s="169"/>
      <c r="I202" s="162">
        <f>ROUND(F202*(G202+H202),2)</f>
        <v>0</v>
      </c>
      <c r="J202" s="160">
        <f>ROUND(F202*(N202),2)</f>
        <v>0</v>
      </c>
      <c r="K202" s="163">
        <f>ROUND(F202*(O202),2)</f>
        <v>0</v>
      </c>
      <c r="L202" s="163">
        <f>ROUND(F202*(G202),2)</f>
        <v>0</v>
      </c>
      <c r="M202" s="163">
        <f>ROUND(F202*(H202),2)</f>
        <v>0</v>
      </c>
      <c r="N202" s="163">
        <v>0</v>
      </c>
      <c r="O202" s="163"/>
      <c r="P202" s="170"/>
      <c r="Q202" s="170"/>
      <c r="R202" s="170"/>
      <c r="S202" s="171">
        <f>ROUND(F202*(P202),3)</f>
        <v>0</v>
      </c>
      <c r="T202" s="164"/>
      <c r="U202" s="164"/>
      <c r="V202" s="172"/>
      <c r="Z202">
        <v>0</v>
      </c>
    </row>
    <row r="203" spans="1:22" ht="15">
      <c r="A203" s="141"/>
      <c r="B203" s="141"/>
      <c r="C203" s="155">
        <v>99</v>
      </c>
      <c r="D203" s="155" t="s">
        <v>76</v>
      </c>
      <c r="E203" s="141"/>
      <c r="F203" s="154"/>
      <c r="G203" s="143">
        <f>ROUND((SUM(L201:L202))/1,2)</f>
        <v>0</v>
      </c>
      <c r="H203" s="143">
        <f>ROUND((SUM(M201:M202))/1,2)</f>
        <v>0</v>
      </c>
      <c r="I203" s="143">
        <f>ROUND((SUM(I201:I202))/1,2)</f>
        <v>0</v>
      </c>
      <c r="J203" s="141"/>
      <c r="K203" s="141"/>
      <c r="L203" s="141">
        <f>ROUND((SUM(L201:L202))/1,2)</f>
        <v>0</v>
      </c>
      <c r="M203" s="141">
        <f>ROUND((SUM(M201:M202))/1,2)</f>
        <v>0</v>
      </c>
      <c r="N203" s="141"/>
      <c r="O203" s="141"/>
      <c r="P203" s="185"/>
      <c r="Q203" s="1"/>
      <c r="R203" s="1"/>
      <c r="S203" s="185">
        <f>ROUND((SUM(S201:S202))/1,2)</f>
        <v>0</v>
      </c>
      <c r="T203" s="187"/>
      <c r="U203" s="187"/>
      <c r="V203" s="2">
        <f>ROUND((SUM(V201:V202))/1,2)</f>
        <v>0</v>
      </c>
    </row>
    <row r="204" spans="1:22" ht="15">
      <c r="A204" s="1"/>
      <c r="B204" s="1"/>
      <c r="C204" s="1"/>
      <c r="D204" s="1"/>
      <c r="E204" s="1"/>
      <c r="F204" s="150"/>
      <c r="G204" s="136"/>
      <c r="H204" s="136"/>
      <c r="I204" s="136"/>
      <c r="J204" s="1"/>
      <c r="K204" s="1"/>
      <c r="L204" s="1"/>
      <c r="M204" s="1"/>
      <c r="N204" s="1"/>
      <c r="O204" s="1"/>
      <c r="P204" s="1"/>
      <c r="Q204" s="1"/>
      <c r="R204" s="1"/>
      <c r="S204" s="1"/>
      <c r="V204" s="1"/>
    </row>
    <row r="205" spans="1:22" ht="15">
      <c r="A205" s="141"/>
      <c r="B205" s="141"/>
      <c r="C205" s="141"/>
      <c r="D205" s="2" t="s">
        <v>70</v>
      </c>
      <c r="E205" s="141"/>
      <c r="F205" s="154"/>
      <c r="G205" s="143">
        <f>ROUND((SUM(L9:L204))/2,2)</f>
        <v>0</v>
      </c>
      <c r="H205" s="143">
        <f>ROUND((SUM(M9:M204))/2,2)</f>
        <v>0</v>
      </c>
      <c r="I205" s="143">
        <f>ROUND((SUM(I9:I204))/2,2)</f>
        <v>0</v>
      </c>
      <c r="J205" s="141"/>
      <c r="K205" s="141"/>
      <c r="L205" s="141">
        <f>ROUND((SUM(L9:L204))/2,2)</f>
        <v>0</v>
      </c>
      <c r="M205" s="141">
        <f>ROUND((SUM(M9:M204))/2,2)</f>
        <v>0</v>
      </c>
      <c r="N205" s="141"/>
      <c r="O205" s="141"/>
      <c r="P205" s="185"/>
      <c r="Q205" s="1"/>
      <c r="R205" s="1"/>
      <c r="S205" s="185">
        <f>ROUND((SUM(S9:S204))/2,2)</f>
        <v>10383.72</v>
      </c>
      <c r="V205" s="2">
        <f>ROUND((SUM(V9:V204))/2,2)</f>
        <v>3546.47</v>
      </c>
    </row>
    <row r="206" spans="1:26" ht="15">
      <c r="A206" s="188"/>
      <c r="B206" s="188"/>
      <c r="C206" s="188"/>
      <c r="D206" s="188" t="s">
        <v>77</v>
      </c>
      <c r="E206" s="188"/>
      <c r="F206" s="189"/>
      <c r="G206" s="190">
        <f>ROUND((SUM(L9:L205))/3,2)</f>
        <v>0</v>
      </c>
      <c r="H206" s="190">
        <f>ROUND((SUM(M9:M205))/3,2)</f>
        <v>0</v>
      </c>
      <c r="I206" s="190">
        <f>ROUND((SUM(I9:I205))/3,2)</f>
        <v>0</v>
      </c>
      <c r="J206" s="188"/>
      <c r="K206" s="188">
        <f>ROUND((SUM(K9:K205))/3,2)</f>
        <v>0</v>
      </c>
      <c r="L206" s="188">
        <f>ROUND((SUM(L9:L205))/3,2)</f>
        <v>0</v>
      </c>
      <c r="M206" s="188">
        <f>ROUND((SUM(M9:M205))/3,2)</f>
        <v>0</v>
      </c>
      <c r="N206" s="188"/>
      <c r="O206" s="188"/>
      <c r="P206" s="189"/>
      <c r="Q206" s="188"/>
      <c r="R206" s="188"/>
      <c r="S206" s="189">
        <v>0</v>
      </c>
      <c r="T206" s="191"/>
      <c r="U206" s="191"/>
      <c r="V206" s="188">
        <v>0</v>
      </c>
      <c r="Z206">
        <f>(SUM(Z9:Z205))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07 – Chodníky popri štátnej ceste</oddHeader>
    <oddFooter xml:space="preserve">&amp;L&amp;7Spracované systémom Systematic® Kalkulus, tel.: 051 77 10 585&amp;RStrana &amp;P z &amp;N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487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18" sqref="E18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487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</v>
      </c>
      <c r="F11" s="216">
        <v>406.77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72</v>
      </c>
      <c r="B12" s="215">
        <v>0</v>
      </c>
      <c r="C12" s="215">
        <v>0</v>
      </c>
      <c r="D12" s="215">
        <v>0</v>
      </c>
      <c r="E12" s="216">
        <v>432.81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73</v>
      </c>
      <c r="B13" s="215">
        <v>0</v>
      </c>
      <c r="C13" s="215">
        <v>0</v>
      </c>
      <c r="D13" s="215">
        <v>0</v>
      </c>
      <c r="E13" s="216">
        <v>2444.81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75</v>
      </c>
      <c r="B14" s="215">
        <v>0</v>
      </c>
      <c r="C14" s="215">
        <v>0</v>
      </c>
      <c r="D14" s="215">
        <v>0</v>
      </c>
      <c r="E14" s="216">
        <v>335.92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76</v>
      </c>
      <c r="B15" s="215">
        <v>0</v>
      </c>
      <c r="C15" s="215">
        <v>0</v>
      </c>
      <c r="D15" s="215">
        <v>0</v>
      </c>
      <c r="E15" s="216">
        <v>0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3" t="s">
        <v>70</v>
      </c>
      <c r="B16" s="214">
        <v>0</v>
      </c>
      <c r="C16" s="214">
        <v>0</v>
      </c>
      <c r="D16" s="214">
        <v>0</v>
      </c>
      <c r="E16" s="218">
        <v>3213.54</v>
      </c>
      <c r="F16" s="218">
        <v>406.77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6" ht="15">
      <c r="A17" s="219"/>
      <c r="B17" s="220"/>
      <c r="C17" s="220"/>
      <c r="D17" s="220"/>
      <c r="E17" s="221"/>
      <c r="F17" s="221"/>
    </row>
    <row r="18" spans="1:26" ht="15">
      <c r="A18" s="213" t="s">
        <v>77</v>
      </c>
      <c r="B18" s="214">
        <v>0</v>
      </c>
      <c r="C18" s="214">
        <v>0</v>
      </c>
      <c r="D18" s="214">
        <v>0</v>
      </c>
      <c r="E18" s="218">
        <v>0</v>
      </c>
      <c r="F18" s="218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6" ht="15">
      <c r="A19" s="219"/>
      <c r="B19" s="220"/>
      <c r="C19" s="220"/>
      <c r="D19" s="220"/>
      <c r="E19" s="221"/>
      <c r="F19" s="221"/>
    </row>
    <row r="20" spans="1:6" ht="15">
      <c r="A20" s="1"/>
      <c r="B20" s="136"/>
      <c r="C20" s="136"/>
      <c r="D20" s="136"/>
      <c r="E20" s="135"/>
      <c r="F20" s="135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PageLayoutView="0" workbookViewId="0" topLeftCell="A1">
      <pane ySplit="8" topLeftCell="A115" activePane="bottomLeft" state="frozen"/>
      <selection pane="topLeft" activeCell="A1" sqref="A1"/>
      <selection pane="bottomLeft" activeCell="AA146" sqref="AA146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487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403</v>
      </c>
      <c r="D11" s="160" t="s">
        <v>404</v>
      </c>
      <c r="E11" s="160" t="s">
        <v>92</v>
      </c>
      <c r="F11" s="161">
        <v>1152.63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488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489</v>
      </c>
      <c r="E13" s="157"/>
      <c r="F13" s="158">
        <v>566.0400000000001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2" customHeight="1">
      <c r="A14" s="157"/>
      <c r="B14" s="157"/>
      <c r="C14" s="167"/>
      <c r="D14" s="167" t="s">
        <v>490</v>
      </c>
      <c r="E14" s="157"/>
      <c r="F14" s="158"/>
      <c r="G14" s="159"/>
      <c r="H14" s="159"/>
      <c r="I14" s="159"/>
      <c r="J14" s="157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5">
      <c r="A15" s="157"/>
      <c r="B15" s="157"/>
      <c r="C15" s="157"/>
      <c r="D15" s="168" t="s">
        <v>491</v>
      </c>
      <c r="E15" s="157"/>
      <c r="F15" s="158">
        <v>513.4499999999999</v>
      </c>
      <c r="G15" s="159"/>
      <c r="H15" s="159"/>
      <c r="I15" s="159"/>
      <c r="J15" s="157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2" ht="12" customHeight="1">
      <c r="A16" s="157"/>
      <c r="B16" s="157"/>
      <c r="C16" s="167"/>
      <c r="D16" s="167" t="s">
        <v>492</v>
      </c>
      <c r="E16" s="157"/>
      <c r="F16" s="158"/>
      <c r="G16" s="159"/>
      <c r="H16" s="159"/>
      <c r="I16" s="159"/>
      <c r="J16" s="157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2" ht="15">
      <c r="A17" s="157"/>
      <c r="B17" s="157"/>
      <c r="C17" s="157"/>
      <c r="D17" s="168" t="s">
        <v>493</v>
      </c>
      <c r="E17" s="157"/>
      <c r="F17" s="158">
        <v>73.14</v>
      </c>
      <c r="G17" s="159"/>
      <c r="H17" s="159"/>
      <c r="I17" s="159"/>
      <c r="J17" s="157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ht="24.75" customHeight="1">
      <c r="A18" s="165">
        <v>2</v>
      </c>
      <c r="B18" s="160" t="s">
        <v>89</v>
      </c>
      <c r="C18" s="166" t="s">
        <v>96</v>
      </c>
      <c r="D18" s="160" t="s">
        <v>97</v>
      </c>
      <c r="E18" s="160" t="s">
        <v>92</v>
      </c>
      <c r="F18" s="161">
        <v>1152.63</v>
      </c>
      <c r="G18" s="169"/>
      <c r="H18" s="169"/>
      <c r="I18" s="162">
        <f>ROUND(F18*(G18+H18),2)</f>
        <v>0</v>
      </c>
      <c r="J18" s="160">
        <f>ROUND(F18*(N18),2)</f>
        <v>0</v>
      </c>
      <c r="K18" s="163">
        <f>ROUND(F18*(O18),2)</f>
        <v>0</v>
      </c>
      <c r="L18" s="163">
        <f>ROUND(F18*(G18),2)</f>
        <v>0</v>
      </c>
      <c r="M18" s="163">
        <f>ROUND(F18*(H18),2)</f>
        <v>0</v>
      </c>
      <c r="N18" s="163">
        <v>0</v>
      </c>
      <c r="O18" s="163"/>
      <c r="P18" s="170"/>
      <c r="Q18" s="170"/>
      <c r="R18" s="170"/>
      <c r="S18" s="171">
        <f>ROUND(F18*(P18),3)</f>
        <v>0</v>
      </c>
      <c r="T18" s="164"/>
      <c r="U18" s="164"/>
      <c r="V18" s="172"/>
      <c r="Z18">
        <v>0</v>
      </c>
    </row>
    <row r="19" spans="1:26" ht="24.75" customHeight="1">
      <c r="A19" s="165">
        <v>3</v>
      </c>
      <c r="B19" s="160" t="s">
        <v>89</v>
      </c>
      <c r="C19" s="166" t="s">
        <v>98</v>
      </c>
      <c r="D19" s="160" t="s">
        <v>99</v>
      </c>
      <c r="E19" s="160" t="s">
        <v>100</v>
      </c>
      <c r="F19" s="161">
        <v>1152.63</v>
      </c>
      <c r="G19" s="169"/>
      <c r="H19" s="169"/>
      <c r="I19" s="162">
        <f>ROUND(F19*(G19+H19),2)</f>
        <v>0</v>
      </c>
      <c r="J19" s="160">
        <f>ROUND(F19*(N19),2)</f>
        <v>0</v>
      </c>
      <c r="K19" s="163">
        <f>ROUND(F19*(O19),2)</f>
        <v>0</v>
      </c>
      <c r="L19" s="163">
        <f>ROUND(F19*(G19),2)</f>
        <v>0</v>
      </c>
      <c r="M19" s="163">
        <f>ROUND(F19*(H19),2)</f>
        <v>0</v>
      </c>
      <c r="N19" s="163">
        <v>0</v>
      </c>
      <c r="O19" s="163"/>
      <c r="P19" s="170"/>
      <c r="Q19" s="170"/>
      <c r="R19" s="170"/>
      <c r="S19" s="171">
        <f>ROUND(F19*(P19),3)</f>
        <v>0</v>
      </c>
      <c r="T19" s="164"/>
      <c r="U19" s="164"/>
      <c r="V19" s="172"/>
      <c r="Z19">
        <v>0</v>
      </c>
    </row>
    <row r="20" spans="1:22" ht="15">
      <c r="A20" s="157"/>
      <c r="B20" s="157"/>
      <c r="C20" s="167"/>
      <c r="D20" s="173" t="s">
        <v>494</v>
      </c>
      <c r="E20" s="157"/>
      <c r="F20" s="158">
        <v>1069.2</v>
      </c>
      <c r="G20" s="159"/>
      <c r="H20" s="159"/>
      <c r="I20" s="159"/>
      <c r="J20" s="157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24.75" customHeight="1">
      <c r="A21" s="165">
        <v>4</v>
      </c>
      <c r="B21" s="160" t="s">
        <v>89</v>
      </c>
      <c r="C21" s="166" t="s">
        <v>364</v>
      </c>
      <c r="D21" s="160" t="s">
        <v>365</v>
      </c>
      <c r="E21" s="160" t="s">
        <v>100</v>
      </c>
      <c r="F21" s="161">
        <v>991.3500000000001</v>
      </c>
      <c r="G21" s="169"/>
      <c r="H21" s="169"/>
      <c r="I21" s="162">
        <f>ROUND(F21*(G21+H21),2)</f>
        <v>0</v>
      </c>
      <c r="J21" s="160">
        <f>ROUND(F21*(N21),2)</f>
        <v>0</v>
      </c>
      <c r="K21" s="163">
        <f>ROUND(F21*(O21),2)</f>
        <v>0</v>
      </c>
      <c r="L21" s="163">
        <f>ROUND(F21*(G21),2)</f>
        <v>0</v>
      </c>
      <c r="M21" s="163">
        <f>ROUND(F21*(H21),2)</f>
        <v>0</v>
      </c>
      <c r="N21" s="163">
        <v>0</v>
      </c>
      <c r="O21" s="163"/>
      <c r="P21" s="170"/>
      <c r="Q21" s="170"/>
      <c r="R21" s="170"/>
      <c r="S21" s="171">
        <f>ROUND(F21*(P21),3)</f>
        <v>0</v>
      </c>
      <c r="T21" s="164"/>
      <c r="U21" s="164"/>
      <c r="V21" s="172"/>
      <c r="Z21">
        <v>0</v>
      </c>
    </row>
    <row r="22" spans="1:22" ht="15">
      <c r="A22" s="157"/>
      <c r="B22" s="157"/>
      <c r="C22" s="167"/>
      <c r="D22" s="173" t="s">
        <v>495</v>
      </c>
      <c r="E22" s="157"/>
      <c r="F22" s="158">
        <v>991.3500000000001</v>
      </c>
      <c r="G22" s="159"/>
      <c r="H22" s="159"/>
      <c r="I22" s="159"/>
      <c r="J22" s="157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ht="24.75" customHeight="1">
      <c r="A23" s="165">
        <v>5</v>
      </c>
      <c r="B23" s="160" t="s">
        <v>89</v>
      </c>
      <c r="C23" s="166" t="s">
        <v>101</v>
      </c>
      <c r="D23" s="160" t="s">
        <v>102</v>
      </c>
      <c r="E23" s="160" t="s">
        <v>92</v>
      </c>
      <c r="F23" s="161">
        <v>1152.63</v>
      </c>
      <c r="G23" s="169"/>
      <c r="H23" s="169"/>
      <c r="I23" s="162">
        <f>ROUND(F23*(G23+H23),2)</f>
        <v>0</v>
      </c>
      <c r="J23" s="160">
        <f>ROUND(F23*(N23),2)</f>
        <v>0</v>
      </c>
      <c r="K23" s="163">
        <f>ROUND(F23*(O23),2)</f>
        <v>0</v>
      </c>
      <c r="L23" s="163">
        <f>ROUND(F23*(G23),2)</f>
        <v>0</v>
      </c>
      <c r="M23" s="163">
        <f>ROUND(F23*(H23),2)</f>
        <v>0</v>
      </c>
      <c r="N23" s="163">
        <v>0</v>
      </c>
      <c r="O23" s="163"/>
      <c r="P23" s="170"/>
      <c r="Q23" s="170"/>
      <c r="R23" s="170"/>
      <c r="S23" s="171">
        <f>ROUND(F23*(P23),3)</f>
        <v>0</v>
      </c>
      <c r="T23" s="164"/>
      <c r="U23" s="164"/>
      <c r="V23" s="172"/>
      <c r="Z23">
        <v>0</v>
      </c>
    </row>
    <row r="24" spans="1:26" ht="24.75" customHeight="1">
      <c r="A24" s="165">
        <v>6</v>
      </c>
      <c r="B24" s="160" t="s">
        <v>89</v>
      </c>
      <c r="C24" s="166" t="s">
        <v>366</v>
      </c>
      <c r="D24" s="160" t="s">
        <v>367</v>
      </c>
      <c r="E24" s="160" t="s">
        <v>92</v>
      </c>
      <c r="F24" s="161">
        <v>991.35</v>
      </c>
      <c r="G24" s="169"/>
      <c r="H24" s="169"/>
      <c r="I24" s="162">
        <f>ROUND(F24*(G24+H24),2)</f>
        <v>0</v>
      </c>
      <c r="J24" s="160">
        <f>ROUND(F24*(N24),2)</f>
        <v>0</v>
      </c>
      <c r="K24" s="163">
        <f>ROUND(F24*(O24),2)</f>
        <v>0</v>
      </c>
      <c r="L24" s="163">
        <f>ROUND(F24*(G24),2)</f>
        <v>0</v>
      </c>
      <c r="M24" s="163">
        <f>ROUND(F24*(H24),2)</f>
        <v>0</v>
      </c>
      <c r="N24" s="163">
        <v>0</v>
      </c>
      <c r="O24" s="163"/>
      <c r="P24" s="170"/>
      <c r="Q24" s="170"/>
      <c r="R24" s="170"/>
      <c r="S24" s="171">
        <f>ROUND(F24*(P24),3)</f>
        <v>0</v>
      </c>
      <c r="T24" s="164"/>
      <c r="U24" s="164"/>
      <c r="V24" s="172"/>
      <c r="Z24">
        <v>0</v>
      </c>
    </row>
    <row r="25" spans="1:22" ht="15">
      <c r="A25" s="157"/>
      <c r="B25" s="157"/>
      <c r="C25" s="167"/>
      <c r="D25" s="173" t="s">
        <v>496</v>
      </c>
      <c r="E25" s="157"/>
      <c r="F25" s="158">
        <v>991.35</v>
      </c>
      <c r="G25" s="159"/>
      <c r="H25" s="159"/>
      <c r="I25" s="159"/>
      <c r="J25" s="157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ht="24.75" customHeight="1">
      <c r="A26" s="165">
        <v>7</v>
      </c>
      <c r="B26" s="160" t="s">
        <v>89</v>
      </c>
      <c r="C26" s="166" t="s">
        <v>414</v>
      </c>
      <c r="D26" s="160" t="s">
        <v>415</v>
      </c>
      <c r="E26" s="160" t="s">
        <v>92</v>
      </c>
      <c r="F26" s="161">
        <v>161.28</v>
      </c>
      <c r="G26" s="169"/>
      <c r="H26" s="169"/>
      <c r="I26" s="162">
        <f>ROUND(F26*(G26+H26),2)</f>
        <v>0</v>
      </c>
      <c r="J26" s="160">
        <f>ROUND(F26*(N26),2)</f>
        <v>0</v>
      </c>
      <c r="K26" s="163">
        <f>ROUND(F26*(O26),2)</f>
        <v>0</v>
      </c>
      <c r="L26" s="163">
        <f>ROUND(F26*(G26),2)</f>
        <v>0</v>
      </c>
      <c r="M26" s="163">
        <f>ROUND(F26*(H26),2)</f>
        <v>0</v>
      </c>
      <c r="N26" s="163">
        <v>0</v>
      </c>
      <c r="O26" s="163"/>
      <c r="P26" s="170"/>
      <c r="Q26" s="170"/>
      <c r="R26" s="170"/>
      <c r="S26" s="171">
        <f>ROUND(F26*(P26),3)</f>
        <v>0</v>
      </c>
      <c r="T26" s="164"/>
      <c r="U26" s="164"/>
      <c r="V26" s="172"/>
      <c r="Z26">
        <v>0</v>
      </c>
    </row>
    <row r="27" spans="1:22" ht="12" customHeight="1">
      <c r="A27" s="157"/>
      <c r="B27" s="157"/>
      <c r="C27" s="167"/>
      <c r="D27" s="167" t="s">
        <v>436</v>
      </c>
      <c r="E27" s="157"/>
      <c r="F27" s="158"/>
      <c r="G27" s="159"/>
      <c r="H27" s="159"/>
      <c r="I27" s="159"/>
      <c r="J27" s="157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2" ht="15">
      <c r="A28" s="157"/>
      <c r="B28" s="157"/>
      <c r="C28" s="157"/>
      <c r="D28" s="168" t="s">
        <v>497</v>
      </c>
      <c r="E28" s="157"/>
      <c r="F28" s="158">
        <v>120.05999999999999</v>
      </c>
      <c r="G28" s="159"/>
      <c r="H28" s="159"/>
      <c r="I28" s="159"/>
      <c r="J28" s="157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2" customHeight="1">
      <c r="A29" s="157"/>
      <c r="B29" s="157"/>
      <c r="C29" s="167"/>
      <c r="D29" s="167" t="s">
        <v>429</v>
      </c>
      <c r="E29" s="157"/>
      <c r="F29" s="158"/>
      <c r="G29" s="159"/>
      <c r="H29" s="159"/>
      <c r="I29" s="159"/>
      <c r="J29" s="157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5">
      <c r="A30" s="157"/>
      <c r="B30" s="157"/>
      <c r="C30" s="157"/>
      <c r="D30" s="168" t="s">
        <v>498</v>
      </c>
      <c r="E30" s="157"/>
      <c r="F30" s="158">
        <v>19.979999999999997</v>
      </c>
      <c r="G30" s="159"/>
      <c r="H30" s="159"/>
      <c r="I30" s="159"/>
      <c r="J30" s="157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2" ht="12" customHeight="1">
      <c r="A31" s="157"/>
      <c r="B31" s="157"/>
      <c r="C31" s="167"/>
      <c r="D31" s="167" t="s">
        <v>431</v>
      </c>
      <c r="E31" s="157"/>
      <c r="F31" s="158"/>
      <c r="G31" s="159"/>
      <c r="H31" s="159"/>
      <c r="I31" s="159"/>
      <c r="J31" s="157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2" ht="15">
      <c r="A32" s="157"/>
      <c r="B32" s="157"/>
      <c r="C32" s="157"/>
      <c r="D32" s="168" t="s">
        <v>499</v>
      </c>
      <c r="E32" s="157"/>
      <c r="F32" s="158">
        <v>21.24</v>
      </c>
      <c r="G32" s="159"/>
      <c r="H32" s="159"/>
      <c r="I32" s="159"/>
      <c r="J32" s="157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24.75" customHeight="1">
      <c r="A33" s="165">
        <v>8</v>
      </c>
      <c r="B33" s="160" t="s">
        <v>89</v>
      </c>
      <c r="C33" s="166" t="s">
        <v>105</v>
      </c>
      <c r="D33" s="160" t="s">
        <v>106</v>
      </c>
      <c r="E33" s="160" t="s">
        <v>107</v>
      </c>
      <c r="F33" s="161">
        <v>2673</v>
      </c>
      <c r="G33" s="169"/>
      <c r="H33" s="169"/>
      <c r="I33" s="162">
        <f>ROUND(F33*(G33+H33),2)</f>
        <v>0</v>
      </c>
      <c r="J33" s="160">
        <f>ROUND(F33*(N33),2)</f>
        <v>0</v>
      </c>
      <c r="K33" s="163">
        <f>ROUND(F33*(O33),2)</f>
        <v>0</v>
      </c>
      <c r="L33" s="163">
        <f>ROUND(F33*(G33),2)</f>
        <v>0</v>
      </c>
      <c r="M33" s="163">
        <f>ROUND(F33*(H33),2)</f>
        <v>0</v>
      </c>
      <c r="N33" s="163">
        <v>0</v>
      </c>
      <c r="O33" s="163"/>
      <c r="P33" s="170"/>
      <c r="Q33" s="170"/>
      <c r="R33" s="170"/>
      <c r="S33" s="171">
        <f>ROUND(F33*(P33),3)</f>
        <v>0</v>
      </c>
      <c r="T33" s="164"/>
      <c r="U33" s="164"/>
      <c r="V33" s="172"/>
      <c r="Z33">
        <v>0</v>
      </c>
    </row>
    <row r="34" spans="1:22" ht="12" customHeight="1">
      <c r="A34" s="157"/>
      <c r="B34" s="157"/>
      <c r="C34" s="167"/>
      <c r="D34" s="167" t="s">
        <v>436</v>
      </c>
      <c r="E34" s="157"/>
      <c r="F34" s="158"/>
      <c r="G34" s="159"/>
      <c r="H34" s="159"/>
      <c r="I34" s="159"/>
      <c r="J34" s="157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2" ht="15">
      <c r="A35" s="157"/>
      <c r="B35" s="157"/>
      <c r="C35" s="157"/>
      <c r="D35" s="168" t="s">
        <v>500</v>
      </c>
      <c r="E35" s="157"/>
      <c r="F35" s="158">
        <v>2415</v>
      </c>
      <c r="G35" s="159"/>
      <c r="H35" s="159"/>
      <c r="I35" s="159"/>
      <c r="J35" s="157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2" customHeight="1">
      <c r="A36" s="157"/>
      <c r="B36" s="157"/>
      <c r="C36" s="167"/>
      <c r="D36" s="167" t="s">
        <v>429</v>
      </c>
      <c r="E36" s="157"/>
      <c r="F36" s="158"/>
      <c r="G36" s="159"/>
      <c r="H36" s="159"/>
      <c r="I36" s="159"/>
      <c r="J36" s="157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2" ht="15">
      <c r="A37" s="157"/>
      <c r="B37" s="157"/>
      <c r="C37" s="157"/>
      <c r="D37" s="168" t="s">
        <v>501</v>
      </c>
      <c r="E37" s="157"/>
      <c r="F37" s="158">
        <v>120</v>
      </c>
      <c r="G37" s="159"/>
      <c r="H37" s="159"/>
      <c r="I37" s="159"/>
      <c r="J37" s="157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2" ht="12" customHeight="1">
      <c r="A38" s="157"/>
      <c r="B38" s="157"/>
      <c r="C38" s="167"/>
      <c r="D38" s="167" t="s">
        <v>431</v>
      </c>
      <c r="E38" s="157"/>
      <c r="F38" s="158"/>
      <c r="G38" s="159"/>
      <c r="H38" s="159"/>
      <c r="I38" s="159"/>
      <c r="J38" s="157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2" ht="15">
      <c r="A39" s="157"/>
      <c r="B39" s="157"/>
      <c r="C39" s="157"/>
      <c r="D39" s="168" t="s">
        <v>502</v>
      </c>
      <c r="E39" s="157"/>
      <c r="F39" s="158">
        <v>138</v>
      </c>
      <c r="G39" s="159"/>
      <c r="H39" s="159"/>
      <c r="I39" s="159"/>
      <c r="J39" s="157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24.75" customHeight="1">
      <c r="A40" s="165">
        <v>9</v>
      </c>
      <c r="B40" s="160" t="s">
        <v>113</v>
      </c>
      <c r="C40" s="166" t="s">
        <v>503</v>
      </c>
      <c r="D40" s="160" t="s">
        <v>504</v>
      </c>
      <c r="E40" s="160" t="s">
        <v>107</v>
      </c>
      <c r="F40" s="161">
        <v>138</v>
      </c>
      <c r="G40" s="169"/>
      <c r="H40" s="169"/>
      <c r="I40" s="162">
        <f>ROUND(F40*(G40+H40),2)</f>
        <v>0</v>
      </c>
      <c r="J40" s="160">
        <f>ROUND(F40*(N40),2)</f>
        <v>0</v>
      </c>
      <c r="K40" s="163">
        <f>ROUND(F40*(O40),2)</f>
        <v>0</v>
      </c>
      <c r="L40" s="163">
        <f>ROUND(F40*(G40),2)</f>
        <v>0</v>
      </c>
      <c r="M40" s="163">
        <f>ROUND(F40*(H40),2)</f>
        <v>0</v>
      </c>
      <c r="N40" s="163">
        <v>0</v>
      </c>
      <c r="O40" s="163"/>
      <c r="P40" s="170"/>
      <c r="Q40" s="170"/>
      <c r="R40" s="170"/>
      <c r="S40" s="171">
        <f>ROUND(F40*(P40),3)</f>
        <v>0</v>
      </c>
      <c r="T40" s="164"/>
      <c r="U40" s="164"/>
      <c r="V40" s="172">
        <f>ROUND(F40*(X40),3)</f>
        <v>39.744</v>
      </c>
      <c r="X40">
        <v>0.288</v>
      </c>
      <c r="Z40">
        <v>0</v>
      </c>
    </row>
    <row r="41" spans="1:26" ht="24.75" customHeight="1">
      <c r="A41" s="165">
        <v>10</v>
      </c>
      <c r="B41" s="160" t="s">
        <v>113</v>
      </c>
      <c r="C41" s="166" t="s">
        <v>505</v>
      </c>
      <c r="D41" s="160" t="s">
        <v>506</v>
      </c>
      <c r="E41" s="160" t="s">
        <v>107</v>
      </c>
      <c r="F41" s="161">
        <v>1467</v>
      </c>
      <c r="G41" s="169"/>
      <c r="H41" s="169"/>
      <c r="I41" s="162">
        <f>ROUND(F41*(G41+H41),2)</f>
        <v>0</v>
      </c>
      <c r="J41" s="160">
        <f>ROUND(F41*(N41),2)</f>
        <v>0</v>
      </c>
      <c r="K41" s="163">
        <f>ROUND(F41*(O41),2)</f>
        <v>0</v>
      </c>
      <c r="L41" s="163">
        <f>ROUND(F41*(G41),2)</f>
        <v>0</v>
      </c>
      <c r="M41" s="163">
        <f>ROUND(F41*(H41),2)</f>
        <v>0</v>
      </c>
      <c r="N41" s="163">
        <v>0</v>
      </c>
      <c r="O41" s="163"/>
      <c r="P41" s="170"/>
      <c r="Q41" s="170"/>
      <c r="R41" s="170"/>
      <c r="S41" s="171">
        <f>ROUND(F41*(P41),3)</f>
        <v>0</v>
      </c>
      <c r="T41" s="164"/>
      <c r="U41" s="164"/>
      <c r="V41" s="172">
        <f>ROUND(F41*(X41),3)</f>
        <v>265.527</v>
      </c>
      <c r="X41">
        <v>0.181</v>
      </c>
      <c r="Z41">
        <v>0</v>
      </c>
    </row>
    <row r="42" spans="1:26" ht="24.75" customHeight="1">
      <c r="A42" s="165">
        <v>11</v>
      </c>
      <c r="B42" s="160" t="s">
        <v>113</v>
      </c>
      <c r="C42" s="166" t="s">
        <v>140</v>
      </c>
      <c r="D42" s="160" t="s">
        <v>141</v>
      </c>
      <c r="E42" s="160" t="s">
        <v>142</v>
      </c>
      <c r="F42" s="161">
        <v>700</v>
      </c>
      <c r="G42" s="169"/>
      <c r="H42" s="169"/>
      <c r="I42" s="162">
        <f>ROUND(F42*(G42+H42),2)</f>
        <v>0</v>
      </c>
      <c r="J42" s="160">
        <f>ROUND(F42*(N42),2)</f>
        <v>0</v>
      </c>
      <c r="K42" s="163">
        <f>ROUND(F42*(O42),2)</f>
        <v>0</v>
      </c>
      <c r="L42" s="163">
        <f>ROUND(F42*(G42),2)</f>
        <v>0</v>
      </c>
      <c r="M42" s="163">
        <f>ROUND(F42*(H42),2)</f>
        <v>0</v>
      </c>
      <c r="N42" s="163">
        <v>0</v>
      </c>
      <c r="O42" s="163"/>
      <c r="P42" s="170"/>
      <c r="Q42" s="170"/>
      <c r="R42" s="170"/>
      <c r="S42" s="171">
        <f>ROUND(F42*(P42),3)</f>
        <v>0</v>
      </c>
      <c r="T42" s="164"/>
      <c r="U42" s="164"/>
      <c r="V42" s="172">
        <f>ROUND(F42*(X42),3)</f>
        <v>101.5</v>
      </c>
      <c r="X42">
        <v>0.145</v>
      </c>
      <c r="Z42">
        <v>0</v>
      </c>
    </row>
    <row r="43" spans="1:26" ht="15">
      <c r="A43" s="141"/>
      <c r="B43" s="141"/>
      <c r="C43" s="155">
        <v>1</v>
      </c>
      <c r="D43" s="155" t="s">
        <v>71</v>
      </c>
      <c r="E43" s="141"/>
      <c r="F43" s="154"/>
      <c r="G43" s="143">
        <f>ROUND((SUM(L10:L42))/1,2)</f>
        <v>0</v>
      </c>
      <c r="H43" s="143">
        <f>ROUND((SUM(M10:M42))/1,2)</f>
        <v>0</v>
      </c>
      <c r="I43" s="143">
        <f>ROUND((SUM(I10:I42))/1,2)</f>
        <v>0</v>
      </c>
      <c r="J43" s="141"/>
      <c r="K43" s="141"/>
      <c r="L43" s="141">
        <f>ROUND((SUM(L10:L42))/1,2)</f>
        <v>0</v>
      </c>
      <c r="M43" s="141">
        <f>ROUND((SUM(M10:M42))/1,2)</f>
        <v>0</v>
      </c>
      <c r="N43" s="141"/>
      <c r="O43" s="141"/>
      <c r="P43" s="185"/>
      <c r="Q43" s="141"/>
      <c r="R43" s="141"/>
      <c r="S43" s="185">
        <f>ROUND((SUM(S10:S42))/1,2)</f>
        <v>0</v>
      </c>
      <c r="T43" s="139"/>
      <c r="U43" s="139"/>
      <c r="V43" s="2">
        <f>ROUND((SUM(V10:V42))/1,2)</f>
        <v>406.77</v>
      </c>
      <c r="W43" s="139"/>
      <c r="X43" s="139"/>
      <c r="Y43" s="139"/>
      <c r="Z43" s="139"/>
    </row>
    <row r="44" spans="1:22" ht="15">
      <c r="A44" s="1"/>
      <c r="B44" s="1"/>
      <c r="C44" s="1"/>
      <c r="D44" s="1"/>
      <c r="E44" s="1"/>
      <c r="F44" s="150"/>
      <c r="G44" s="136"/>
      <c r="H44" s="136"/>
      <c r="I44" s="136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ht="15">
      <c r="A45" s="141"/>
      <c r="B45" s="141"/>
      <c r="C45" s="155">
        <v>4</v>
      </c>
      <c r="D45" s="155" t="s">
        <v>72</v>
      </c>
      <c r="E45" s="141"/>
      <c r="F45" s="154"/>
      <c r="G45" s="142"/>
      <c r="H45" s="142"/>
      <c r="I45" s="142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39"/>
      <c r="U45" s="139"/>
      <c r="V45" s="141"/>
      <c r="W45" s="139"/>
      <c r="X45" s="139"/>
      <c r="Y45" s="139"/>
      <c r="Z45" s="139"/>
    </row>
    <row r="46" spans="1:26" ht="24.75" customHeight="1">
      <c r="A46" s="165">
        <v>12</v>
      </c>
      <c r="B46" s="160" t="s">
        <v>163</v>
      </c>
      <c r="C46" s="166" t="s">
        <v>164</v>
      </c>
      <c r="D46" s="160" t="s">
        <v>441</v>
      </c>
      <c r="E46" s="160" t="s">
        <v>107</v>
      </c>
      <c r="F46" s="161">
        <v>2673</v>
      </c>
      <c r="G46" s="169"/>
      <c r="H46" s="169"/>
      <c r="I46" s="162">
        <f>ROUND(F46*(G46+H46),2)</f>
        <v>0</v>
      </c>
      <c r="J46" s="160">
        <f>ROUND(F46*(N46),2)</f>
        <v>0</v>
      </c>
      <c r="K46" s="163">
        <f>ROUND(F46*(O46),2)</f>
        <v>0</v>
      </c>
      <c r="L46" s="163">
        <f>ROUND(F46*(G46),2)</f>
        <v>0</v>
      </c>
      <c r="M46" s="163">
        <f>ROUND(F46*(H46),2)</f>
        <v>0</v>
      </c>
      <c r="N46" s="163">
        <v>0</v>
      </c>
      <c r="O46" s="163"/>
      <c r="P46" s="172">
        <v>0.16192</v>
      </c>
      <c r="Q46" s="170"/>
      <c r="R46" s="170">
        <v>0.16192</v>
      </c>
      <c r="S46" s="171">
        <f>ROUND(F46*(P46),3)</f>
        <v>432.812</v>
      </c>
      <c r="T46" s="164"/>
      <c r="U46" s="164"/>
      <c r="V46" s="172"/>
      <c r="Z46">
        <v>0</v>
      </c>
    </row>
    <row r="47" spans="1:22" ht="12" customHeight="1">
      <c r="A47" s="157"/>
      <c r="B47" s="157"/>
      <c r="C47" s="167"/>
      <c r="D47" s="167" t="s">
        <v>436</v>
      </c>
      <c r="E47" s="157"/>
      <c r="F47" s="158"/>
      <c r="G47" s="159"/>
      <c r="H47" s="159"/>
      <c r="I47" s="159"/>
      <c r="J47" s="157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5">
      <c r="A48" s="157"/>
      <c r="B48" s="157"/>
      <c r="C48" s="157"/>
      <c r="D48" s="168" t="s">
        <v>500</v>
      </c>
      <c r="E48" s="157"/>
      <c r="F48" s="158">
        <v>2415</v>
      </c>
      <c r="G48" s="159"/>
      <c r="H48" s="159"/>
      <c r="I48" s="159"/>
      <c r="J48" s="157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2" ht="12" customHeight="1">
      <c r="A49" s="157"/>
      <c r="B49" s="157"/>
      <c r="C49" s="167"/>
      <c r="D49" s="167" t="s">
        <v>429</v>
      </c>
      <c r="E49" s="157"/>
      <c r="F49" s="158"/>
      <c r="G49" s="159"/>
      <c r="H49" s="159"/>
      <c r="I49" s="159"/>
      <c r="J49" s="157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5">
      <c r="A50" s="157"/>
      <c r="B50" s="157"/>
      <c r="C50" s="157"/>
      <c r="D50" s="168" t="s">
        <v>501</v>
      </c>
      <c r="E50" s="157"/>
      <c r="F50" s="158">
        <v>120</v>
      </c>
      <c r="G50" s="159"/>
      <c r="H50" s="159"/>
      <c r="I50" s="159"/>
      <c r="J50" s="157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2" customHeight="1">
      <c r="A51" s="157"/>
      <c r="B51" s="157"/>
      <c r="C51" s="167"/>
      <c r="D51" s="167" t="s">
        <v>431</v>
      </c>
      <c r="E51" s="157"/>
      <c r="F51" s="158"/>
      <c r="G51" s="159"/>
      <c r="H51" s="159"/>
      <c r="I51" s="159"/>
      <c r="J51" s="157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2" ht="15">
      <c r="A52" s="157"/>
      <c r="B52" s="157"/>
      <c r="C52" s="157"/>
      <c r="D52" s="168" t="s">
        <v>502</v>
      </c>
      <c r="E52" s="157"/>
      <c r="F52" s="158">
        <v>138</v>
      </c>
      <c r="G52" s="159"/>
      <c r="H52" s="159"/>
      <c r="I52" s="159"/>
      <c r="J52" s="157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ht="15">
      <c r="A53" s="141"/>
      <c r="B53" s="141"/>
      <c r="C53" s="155">
        <v>4</v>
      </c>
      <c r="D53" s="155" t="s">
        <v>72</v>
      </c>
      <c r="E53" s="141"/>
      <c r="F53" s="154"/>
      <c r="G53" s="143">
        <f>ROUND((SUM(L45:L52))/1,2)</f>
        <v>0</v>
      </c>
      <c r="H53" s="143">
        <f>ROUND((SUM(M45:M52))/1,2)</f>
        <v>0</v>
      </c>
      <c r="I53" s="143">
        <f>ROUND((SUM(I45:I52))/1,2)</f>
        <v>0</v>
      </c>
      <c r="J53" s="141"/>
      <c r="K53" s="141"/>
      <c r="L53" s="141">
        <f>ROUND((SUM(L45:L52))/1,2)</f>
        <v>0</v>
      </c>
      <c r="M53" s="141">
        <f>ROUND((SUM(M45:M52))/1,2)</f>
        <v>0</v>
      </c>
      <c r="N53" s="141"/>
      <c r="O53" s="141"/>
      <c r="P53" s="185"/>
      <c r="Q53" s="141"/>
      <c r="R53" s="141"/>
      <c r="S53" s="185">
        <f>ROUND((SUM(S45:S52))/1,2)</f>
        <v>432.81</v>
      </c>
      <c r="T53" s="139"/>
      <c r="U53" s="139"/>
      <c r="V53" s="2">
        <f>ROUND((SUM(V45:V52))/1,2)</f>
        <v>0</v>
      </c>
      <c r="W53" s="139"/>
      <c r="X53" s="139"/>
      <c r="Y53" s="139"/>
      <c r="Z53" s="139"/>
    </row>
    <row r="54" spans="1:22" ht="15">
      <c r="A54" s="1"/>
      <c r="B54" s="1"/>
      <c r="C54" s="1"/>
      <c r="D54" s="1"/>
      <c r="E54" s="1"/>
      <c r="F54" s="150"/>
      <c r="G54" s="136"/>
      <c r="H54" s="136"/>
      <c r="I54" s="136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15">
      <c r="A55" s="141"/>
      <c r="B55" s="141"/>
      <c r="C55" s="155">
        <v>5</v>
      </c>
      <c r="D55" s="155" t="s">
        <v>73</v>
      </c>
      <c r="E55" s="141"/>
      <c r="F55" s="154"/>
      <c r="G55" s="142"/>
      <c r="H55" s="142"/>
      <c r="I55" s="142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39"/>
      <c r="U55" s="139"/>
      <c r="V55" s="141"/>
      <c r="W55" s="139"/>
      <c r="X55" s="139"/>
      <c r="Y55" s="139"/>
      <c r="Z55" s="139"/>
    </row>
    <row r="56" spans="1:26" ht="24.75" customHeight="1">
      <c r="A56" s="165">
        <v>13</v>
      </c>
      <c r="B56" s="160" t="s">
        <v>163</v>
      </c>
      <c r="C56" s="166" t="s">
        <v>176</v>
      </c>
      <c r="D56" s="160" t="s">
        <v>177</v>
      </c>
      <c r="E56" s="160" t="s">
        <v>107</v>
      </c>
      <c r="F56" s="161">
        <v>2673</v>
      </c>
      <c r="G56" s="169"/>
      <c r="H56" s="169"/>
      <c r="I56" s="162">
        <f>ROUND(F56*(G56+H56),2)</f>
        <v>0</v>
      </c>
      <c r="J56" s="160">
        <f>ROUND(F56*(N56),2)</f>
        <v>0</v>
      </c>
      <c r="K56" s="163">
        <f>ROUND(F56*(O56),2)</f>
        <v>0</v>
      </c>
      <c r="L56" s="163">
        <f>ROUND(F56*(G56),2)</f>
        <v>0</v>
      </c>
      <c r="M56" s="163">
        <f>ROUND(F56*(H56),2)</f>
        <v>0</v>
      </c>
      <c r="N56" s="163">
        <v>0</v>
      </c>
      <c r="O56" s="163"/>
      <c r="P56" s="172">
        <v>0.36834</v>
      </c>
      <c r="Q56" s="170"/>
      <c r="R56" s="170">
        <v>0.36834</v>
      </c>
      <c r="S56" s="171">
        <f>ROUND(F56*(P56),3)</f>
        <v>984.573</v>
      </c>
      <c r="T56" s="164"/>
      <c r="U56" s="164"/>
      <c r="V56" s="172"/>
      <c r="Z56">
        <v>0</v>
      </c>
    </row>
    <row r="57" spans="1:22" ht="12" customHeight="1">
      <c r="A57" s="157"/>
      <c r="B57" s="157"/>
      <c r="C57" s="167"/>
      <c r="D57" s="167" t="s">
        <v>436</v>
      </c>
      <c r="E57" s="157"/>
      <c r="F57" s="158"/>
      <c r="G57" s="159"/>
      <c r="H57" s="159"/>
      <c r="I57" s="159"/>
      <c r="J57" s="157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2" ht="15">
      <c r="A58" s="157"/>
      <c r="B58" s="157"/>
      <c r="C58" s="157"/>
      <c r="D58" s="168" t="s">
        <v>500</v>
      </c>
      <c r="E58" s="157"/>
      <c r="F58" s="158">
        <v>2415</v>
      </c>
      <c r="G58" s="159"/>
      <c r="H58" s="159"/>
      <c r="I58" s="159"/>
      <c r="J58" s="157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2" ht="12" customHeight="1">
      <c r="A59" s="157"/>
      <c r="B59" s="157"/>
      <c r="C59" s="167"/>
      <c r="D59" s="167" t="s">
        <v>429</v>
      </c>
      <c r="E59" s="157"/>
      <c r="F59" s="158"/>
      <c r="G59" s="159"/>
      <c r="H59" s="159"/>
      <c r="I59" s="159"/>
      <c r="J59" s="157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2" ht="15">
      <c r="A60" s="157"/>
      <c r="B60" s="157"/>
      <c r="C60" s="157"/>
      <c r="D60" s="168" t="s">
        <v>501</v>
      </c>
      <c r="E60" s="157"/>
      <c r="F60" s="158">
        <v>120</v>
      </c>
      <c r="G60" s="159"/>
      <c r="H60" s="159"/>
      <c r="I60" s="159"/>
      <c r="J60" s="157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2" customHeight="1">
      <c r="A61" s="157"/>
      <c r="B61" s="157"/>
      <c r="C61" s="167"/>
      <c r="D61" s="167" t="s">
        <v>431</v>
      </c>
      <c r="E61" s="157"/>
      <c r="F61" s="158"/>
      <c r="G61" s="159"/>
      <c r="H61" s="159"/>
      <c r="I61" s="159"/>
      <c r="J61" s="157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2" ht="15">
      <c r="A62" s="157"/>
      <c r="B62" s="157"/>
      <c r="C62" s="157"/>
      <c r="D62" s="168" t="s">
        <v>502</v>
      </c>
      <c r="E62" s="157"/>
      <c r="F62" s="158">
        <v>138</v>
      </c>
      <c r="G62" s="159"/>
      <c r="H62" s="159"/>
      <c r="I62" s="159"/>
      <c r="J62" s="157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6" ht="24.75" customHeight="1">
      <c r="A63" s="165">
        <v>14</v>
      </c>
      <c r="B63" s="160" t="s">
        <v>163</v>
      </c>
      <c r="C63" s="166" t="s">
        <v>178</v>
      </c>
      <c r="D63" s="160" t="s">
        <v>179</v>
      </c>
      <c r="E63" s="160" t="s">
        <v>107</v>
      </c>
      <c r="F63" s="161">
        <v>2673</v>
      </c>
      <c r="G63" s="169"/>
      <c r="H63" s="169"/>
      <c r="I63" s="162">
        <f>ROUND(F63*(G63+H63),2)</f>
        <v>0</v>
      </c>
      <c r="J63" s="160">
        <f>ROUND(F63*(N63),2)</f>
        <v>0</v>
      </c>
      <c r="K63" s="163">
        <f>ROUND(F63*(O63),2)</f>
        <v>0</v>
      </c>
      <c r="L63" s="163">
        <f>ROUND(F63*(G63),2)</f>
        <v>0</v>
      </c>
      <c r="M63" s="163">
        <f>ROUND(F63*(H63),2)</f>
        <v>0</v>
      </c>
      <c r="N63" s="163">
        <v>0</v>
      </c>
      <c r="O63" s="163"/>
      <c r="P63" s="172">
        <v>0.27994</v>
      </c>
      <c r="Q63" s="170"/>
      <c r="R63" s="170">
        <v>0.27994</v>
      </c>
      <c r="S63" s="171">
        <f>ROUND(F63*(P63),3)</f>
        <v>748.28</v>
      </c>
      <c r="T63" s="164"/>
      <c r="U63" s="164"/>
      <c r="V63" s="172"/>
      <c r="Z63">
        <v>0</v>
      </c>
    </row>
    <row r="64" spans="1:22" ht="12" customHeight="1">
      <c r="A64" s="157"/>
      <c r="B64" s="157"/>
      <c r="C64" s="167"/>
      <c r="D64" s="167" t="s">
        <v>436</v>
      </c>
      <c r="E64" s="157"/>
      <c r="F64" s="158"/>
      <c r="G64" s="159"/>
      <c r="H64" s="159"/>
      <c r="I64" s="159"/>
      <c r="J64" s="157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2" ht="15">
      <c r="A65" s="157"/>
      <c r="B65" s="157"/>
      <c r="C65" s="157"/>
      <c r="D65" s="168" t="s">
        <v>500</v>
      </c>
      <c r="E65" s="157"/>
      <c r="F65" s="158">
        <v>2415</v>
      </c>
      <c r="G65" s="159"/>
      <c r="H65" s="159"/>
      <c r="I65" s="159"/>
      <c r="J65" s="157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2" ht="12" customHeight="1">
      <c r="A66" s="157"/>
      <c r="B66" s="157"/>
      <c r="C66" s="167"/>
      <c r="D66" s="167" t="s">
        <v>429</v>
      </c>
      <c r="E66" s="157"/>
      <c r="F66" s="158"/>
      <c r="G66" s="159"/>
      <c r="H66" s="159"/>
      <c r="I66" s="159"/>
      <c r="J66" s="157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2" ht="15">
      <c r="A67" s="157"/>
      <c r="B67" s="157"/>
      <c r="C67" s="157"/>
      <c r="D67" s="168" t="s">
        <v>501</v>
      </c>
      <c r="E67" s="157"/>
      <c r="F67" s="158">
        <v>120</v>
      </c>
      <c r="G67" s="159"/>
      <c r="H67" s="159"/>
      <c r="I67" s="159"/>
      <c r="J67" s="157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2" ht="12" customHeight="1">
      <c r="A68" s="157"/>
      <c r="B68" s="157"/>
      <c r="C68" s="167"/>
      <c r="D68" s="167" t="s">
        <v>431</v>
      </c>
      <c r="E68" s="157"/>
      <c r="F68" s="158"/>
      <c r="G68" s="159"/>
      <c r="H68" s="159"/>
      <c r="I68" s="159"/>
      <c r="J68" s="157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2" ht="15">
      <c r="A69" s="157"/>
      <c r="B69" s="157"/>
      <c r="C69" s="157"/>
      <c r="D69" s="168" t="s">
        <v>502</v>
      </c>
      <c r="E69" s="157"/>
      <c r="F69" s="158">
        <v>138</v>
      </c>
      <c r="G69" s="159"/>
      <c r="H69" s="159"/>
      <c r="I69" s="159"/>
      <c r="J69" s="157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ht="24.75" customHeight="1">
      <c r="A70" s="165">
        <v>15</v>
      </c>
      <c r="B70" s="160" t="s">
        <v>163</v>
      </c>
      <c r="C70" s="166" t="s">
        <v>195</v>
      </c>
      <c r="D70" s="160" t="s">
        <v>196</v>
      </c>
      <c r="E70" s="160" t="s">
        <v>107</v>
      </c>
      <c r="F70" s="161">
        <v>2673</v>
      </c>
      <c r="G70" s="169"/>
      <c r="H70" s="169"/>
      <c r="I70" s="162">
        <f>ROUND(F70*(G70+H70),2)</f>
        <v>0</v>
      </c>
      <c r="J70" s="160">
        <f>ROUND(F70*(N70),2)</f>
        <v>0</v>
      </c>
      <c r="K70" s="163">
        <f>ROUND(F70*(O70),2)</f>
        <v>0</v>
      </c>
      <c r="L70" s="163">
        <f>ROUND(F70*(G70),2)</f>
        <v>0</v>
      </c>
      <c r="M70" s="163">
        <f>ROUND(F70*(H70),2)</f>
        <v>0</v>
      </c>
      <c r="N70" s="163">
        <v>0</v>
      </c>
      <c r="O70" s="163"/>
      <c r="P70" s="172">
        <v>0.112</v>
      </c>
      <c r="Q70" s="170"/>
      <c r="R70" s="170">
        <v>0.112</v>
      </c>
      <c r="S70" s="171">
        <f>ROUND(F70*(P70),3)</f>
        <v>299.376</v>
      </c>
      <c r="T70" s="164"/>
      <c r="U70" s="164"/>
      <c r="V70" s="172"/>
      <c r="Z70">
        <v>0</v>
      </c>
    </row>
    <row r="71" spans="1:22" ht="12" customHeight="1">
      <c r="A71" s="157"/>
      <c r="B71" s="157"/>
      <c r="C71" s="167"/>
      <c r="D71" s="167" t="s">
        <v>436</v>
      </c>
      <c r="E71" s="157"/>
      <c r="F71" s="158"/>
      <c r="G71" s="159"/>
      <c r="H71" s="159"/>
      <c r="I71" s="159"/>
      <c r="J71" s="157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5">
      <c r="A72" s="157"/>
      <c r="B72" s="157"/>
      <c r="C72" s="157"/>
      <c r="D72" s="168" t="s">
        <v>500</v>
      </c>
      <c r="E72" s="157"/>
      <c r="F72" s="158">
        <v>2415</v>
      </c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2" ht="12" customHeight="1">
      <c r="A73" s="157"/>
      <c r="B73" s="157"/>
      <c r="C73" s="167"/>
      <c r="D73" s="167" t="s">
        <v>429</v>
      </c>
      <c r="E73" s="157"/>
      <c r="F73" s="158"/>
      <c r="G73" s="159"/>
      <c r="H73" s="159"/>
      <c r="I73" s="159"/>
      <c r="J73" s="157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2" ht="15">
      <c r="A74" s="157"/>
      <c r="B74" s="157"/>
      <c r="C74" s="157"/>
      <c r="D74" s="168" t="s">
        <v>501</v>
      </c>
      <c r="E74" s="157"/>
      <c r="F74" s="158">
        <v>120</v>
      </c>
      <c r="G74" s="159"/>
      <c r="H74" s="159"/>
      <c r="I74" s="159"/>
      <c r="J74" s="157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2" ht="12" customHeight="1">
      <c r="A75" s="157"/>
      <c r="B75" s="157"/>
      <c r="C75" s="167"/>
      <c r="D75" s="167" t="s">
        <v>431</v>
      </c>
      <c r="E75" s="157"/>
      <c r="F75" s="158"/>
      <c r="G75" s="159"/>
      <c r="H75" s="159"/>
      <c r="I75" s="159"/>
      <c r="J75" s="157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2" ht="15">
      <c r="A76" s="157"/>
      <c r="B76" s="157"/>
      <c r="C76" s="157"/>
      <c r="D76" s="168" t="s">
        <v>502</v>
      </c>
      <c r="E76" s="157"/>
      <c r="F76" s="158">
        <v>138</v>
      </c>
      <c r="G76" s="159"/>
      <c r="H76" s="159"/>
      <c r="I76" s="159"/>
      <c r="J76" s="157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6" ht="24.75" customHeight="1">
      <c r="A77" s="179">
        <v>16</v>
      </c>
      <c r="B77" s="174" t="s">
        <v>207</v>
      </c>
      <c r="C77" s="180" t="s">
        <v>208</v>
      </c>
      <c r="D77" s="174" t="s">
        <v>209</v>
      </c>
      <c r="E77" s="174" t="s">
        <v>107</v>
      </c>
      <c r="F77" s="175">
        <v>2806.65</v>
      </c>
      <c r="G77" s="181"/>
      <c r="H77" s="181"/>
      <c r="I77" s="176">
        <f>ROUND(F77*(G77+H77),2)</f>
        <v>0</v>
      </c>
      <c r="J77" s="174">
        <f>ROUND(F77*(N77),2)</f>
        <v>0</v>
      </c>
      <c r="K77" s="177">
        <f>ROUND(F77*(O77),2)</f>
        <v>0</v>
      </c>
      <c r="L77" s="177">
        <f>ROUND(F77*(G77),2)</f>
        <v>0</v>
      </c>
      <c r="M77" s="177">
        <f>ROUND(F77*(H77),2)</f>
        <v>0</v>
      </c>
      <c r="N77" s="177">
        <v>0</v>
      </c>
      <c r="O77" s="177"/>
      <c r="P77" s="184">
        <v>0.147</v>
      </c>
      <c r="Q77" s="182"/>
      <c r="R77" s="182">
        <v>0.147</v>
      </c>
      <c r="S77" s="183">
        <f>ROUND(F77*(P77),3)</f>
        <v>412.578</v>
      </c>
      <c r="T77" s="178"/>
      <c r="U77" s="178"/>
      <c r="V77" s="184"/>
      <c r="Z77">
        <v>0</v>
      </c>
    </row>
    <row r="78" spans="1:22" ht="12" customHeight="1">
      <c r="A78" s="157"/>
      <c r="B78" s="157"/>
      <c r="C78" s="167"/>
      <c r="D78" s="167" t="s">
        <v>436</v>
      </c>
      <c r="E78" s="157"/>
      <c r="F78" s="158"/>
      <c r="G78" s="159"/>
      <c r="H78" s="159"/>
      <c r="I78" s="159"/>
      <c r="J78" s="157"/>
      <c r="K78" s="1"/>
      <c r="L78" s="1"/>
      <c r="M78" s="1"/>
      <c r="N78" s="1"/>
      <c r="O78" s="1"/>
      <c r="P78" s="1"/>
      <c r="Q78" s="1"/>
      <c r="R78" s="1"/>
      <c r="S78" s="1"/>
      <c r="V78" s="1"/>
    </row>
    <row r="79" spans="1:22" ht="15">
      <c r="A79" s="157"/>
      <c r="B79" s="157"/>
      <c r="C79" s="157"/>
      <c r="D79" s="168" t="s">
        <v>507</v>
      </c>
      <c r="E79" s="157"/>
      <c r="F79" s="158">
        <v>2535.75</v>
      </c>
      <c r="G79" s="159"/>
      <c r="H79" s="159"/>
      <c r="I79" s="159"/>
      <c r="J79" s="157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2" ht="12" customHeight="1">
      <c r="A80" s="157"/>
      <c r="B80" s="157"/>
      <c r="C80" s="167"/>
      <c r="D80" s="167" t="s">
        <v>429</v>
      </c>
      <c r="E80" s="157"/>
      <c r="F80" s="158"/>
      <c r="G80" s="159"/>
      <c r="H80" s="159"/>
      <c r="I80" s="159"/>
      <c r="J80" s="157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2" ht="15">
      <c r="A81" s="157"/>
      <c r="B81" s="157"/>
      <c r="C81" s="157"/>
      <c r="D81" s="168" t="s">
        <v>508</v>
      </c>
      <c r="E81" s="157"/>
      <c r="F81" s="158">
        <v>126</v>
      </c>
      <c r="G81" s="159"/>
      <c r="H81" s="159"/>
      <c r="I81" s="159"/>
      <c r="J81" s="157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2" ht="12" customHeight="1">
      <c r="A82" s="157"/>
      <c r="B82" s="157"/>
      <c r="C82" s="167"/>
      <c r="D82" s="167" t="s">
        <v>431</v>
      </c>
      <c r="E82" s="157"/>
      <c r="F82" s="158"/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2" ht="15">
      <c r="A83" s="157"/>
      <c r="B83" s="157"/>
      <c r="C83" s="157"/>
      <c r="D83" s="168" t="s">
        <v>509</v>
      </c>
      <c r="E83" s="157"/>
      <c r="F83" s="158">
        <v>144.9</v>
      </c>
      <c r="G83" s="159"/>
      <c r="H83" s="159"/>
      <c r="I83" s="159"/>
      <c r="J83" s="157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6" ht="15">
      <c r="A84" s="141"/>
      <c r="B84" s="141"/>
      <c r="C84" s="155">
        <v>5</v>
      </c>
      <c r="D84" s="155" t="s">
        <v>73</v>
      </c>
      <c r="E84" s="141"/>
      <c r="F84" s="154"/>
      <c r="G84" s="143">
        <f>ROUND((SUM(L55:L83))/1,2)</f>
        <v>0</v>
      </c>
      <c r="H84" s="143">
        <f>ROUND((SUM(M55:M83))/1,2)</f>
        <v>0</v>
      </c>
      <c r="I84" s="143">
        <f>ROUND((SUM(I55:I83))/1,2)</f>
        <v>0</v>
      </c>
      <c r="J84" s="141"/>
      <c r="K84" s="141"/>
      <c r="L84" s="141">
        <f>ROUND((SUM(L55:L83))/1,2)</f>
        <v>0</v>
      </c>
      <c r="M84" s="141">
        <f>ROUND((SUM(M55:M83))/1,2)</f>
        <v>0</v>
      </c>
      <c r="N84" s="141"/>
      <c r="O84" s="141"/>
      <c r="P84" s="185"/>
      <c r="Q84" s="141"/>
      <c r="R84" s="141"/>
      <c r="S84" s="185">
        <f>ROUND((SUM(S55:S83))/1,2)</f>
        <v>2444.81</v>
      </c>
      <c r="T84" s="139"/>
      <c r="U84" s="139"/>
      <c r="V84" s="2">
        <f>ROUND((SUM(V55:V83))/1,2)</f>
        <v>0</v>
      </c>
      <c r="W84" s="139"/>
      <c r="X84" s="139"/>
      <c r="Y84" s="139"/>
      <c r="Z84" s="139"/>
    </row>
    <row r="85" spans="1:22" ht="15">
      <c r="A85" s="1"/>
      <c r="B85" s="1"/>
      <c r="C85" s="1"/>
      <c r="D85" s="1"/>
      <c r="E85" s="1"/>
      <c r="F85" s="150"/>
      <c r="G85" s="136"/>
      <c r="H85" s="136"/>
      <c r="I85" s="136"/>
      <c r="J85" s="1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6" ht="15">
      <c r="A86" s="141"/>
      <c r="B86" s="141"/>
      <c r="C86" s="155">
        <v>9</v>
      </c>
      <c r="D86" s="155" t="s">
        <v>75</v>
      </c>
      <c r="E86" s="141"/>
      <c r="F86" s="154"/>
      <c r="G86" s="142"/>
      <c r="H86" s="142"/>
      <c r="I86" s="142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39"/>
      <c r="U86" s="139"/>
      <c r="V86" s="141"/>
      <c r="W86" s="139"/>
      <c r="X86" s="139"/>
      <c r="Y86" s="139"/>
      <c r="Z86" s="139"/>
    </row>
    <row r="87" spans="1:26" ht="24.75" customHeight="1">
      <c r="A87" s="165">
        <v>17</v>
      </c>
      <c r="B87" s="160" t="s">
        <v>163</v>
      </c>
      <c r="C87" s="166" t="s">
        <v>231</v>
      </c>
      <c r="D87" s="160" t="s">
        <v>232</v>
      </c>
      <c r="E87" s="160" t="s">
        <v>142</v>
      </c>
      <c r="F87" s="161">
        <v>1792</v>
      </c>
      <c r="G87" s="169"/>
      <c r="H87" s="169"/>
      <c r="I87" s="162">
        <f>ROUND(F87*(G87+H87),2)</f>
        <v>0</v>
      </c>
      <c r="J87" s="160">
        <f>ROUND(F87*(N87),2)</f>
        <v>0</v>
      </c>
      <c r="K87" s="163">
        <f>ROUND(F87*(O87),2)</f>
        <v>0</v>
      </c>
      <c r="L87" s="163">
        <f>ROUND(F87*(G87),2)</f>
        <v>0</v>
      </c>
      <c r="M87" s="163">
        <f>ROUND(F87*(H87),2)</f>
        <v>0</v>
      </c>
      <c r="N87" s="163">
        <v>0</v>
      </c>
      <c r="O87" s="163"/>
      <c r="P87" s="172">
        <v>0.09796</v>
      </c>
      <c r="Q87" s="170"/>
      <c r="R87" s="170">
        <v>0.09796</v>
      </c>
      <c r="S87" s="171">
        <f>ROUND(F87*(P87),3)</f>
        <v>175.544</v>
      </c>
      <c r="T87" s="164"/>
      <c r="U87" s="164"/>
      <c r="V87" s="172"/>
      <c r="Z87">
        <v>0</v>
      </c>
    </row>
    <row r="88" spans="1:22" ht="12" customHeight="1">
      <c r="A88" s="157"/>
      <c r="B88" s="157"/>
      <c r="C88" s="167"/>
      <c r="D88" s="167" t="s">
        <v>436</v>
      </c>
      <c r="E88" s="157"/>
      <c r="F88" s="158"/>
      <c r="G88" s="159"/>
      <c r="H88" s="159"/>
      <c r="I88" s="159"/>
      <c r="J88" s="157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2" ht="15">
      <c r="A89" s="157"/>
      <c r="B89" s="157"/>
      <c r="C89" s="157"/>
      <c r="D89" s="168" t="s">
        <v>510</v>
      </c>
      <c r="E89" s="157"/>
      <c r="F89" s="158">
        <v>1334</v>
      </c>
      <c r="G89" s="159"/>
      <c r="H89" s="159"/>
      <c r="I89" s="159"/>
      <c r="J89" s="157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2" ht="12" customHeight="1">
      <c r="A90" s="157"/>
      <c r="B90" s="157"/>
      <c r="C90" s="167"/>
      <c r="D90" s="167" t="s">
        <v>429</v>
      </c>
      <c r="E90" s="157"/>
      <c r="F90" s="158"/>
      <c r="G90" s="159"/>
      <c r="H90" s="159"/>
      <c r="I90" s="159"/>
      <c r="J90" s="157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2" ht="15">
      <c r="A91" s="157"/>
      <c r="B91" s="157"/>
      <c r="C91" s="157"/>
      <c r="D91" s="168" t="s">
        <v>511</v>
      </c>
      <c r="E91" s="157"/>
      <c r="F91" s="158">
        <v>222</v>
      </c>
      <c r="G91" s="159"/>
      <c r="H91" s="159"/>
      <c r="I91" s="159"/>
      <c r="J91" s="157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2" customHeight="1">
      <c r="A92" s="157"/>
      <c r="B92" s="157"/>
      <c r="C92" s="167"/>
      <c r="D92" s="167" t="s">
        <v>431</v>
      </c>
      <c r="E92" s="157"/>
      <c r="F92" s="158"/>
      <c r="G92" s="159"/>
      <c r="H92" s="159"/>
      <c r="I92" s="159"/>
      <c r="J92" s="157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2" ht="15">
      <c r="A93" s="157"/>
      <c r="B93" s="157"/>
      <c r="C93" s="157"/>
      <c r="D93" s="168" t="s">
        <v>512</v>
      </c>
      <c r="E93" s="157"/>
      <c r="F93" s="158">
        <v>236</v>
      </c>
      <c r="G93" s="159"/>
      <c r="H93" s="159"/>
      <c r="I93" s="159"/>
      <c r="J93" s="157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6" ht="24.75" customHeight="1">
      <c r="A94" s="165">
        <v>18</v>
      </c>
      <c r="B94" s="160" t="s">
        <v>163</v>
      </c>
      <c r="C94" s="166" t="s">
        <v>234</v>
      </c>
      <c r="D94" s="160" t="s">
        <v>235</v>
      </c>
      <c r="E94" s="160" t="s">
        <v>92</v>
      </c>
      <c r="F94" s="161">
        <v>53.760000000000005</v>
      </c>
      <c r="G94" s="169"/>
      <c r="H94" s="169"/>
      <c r="I94" s="162">
        <f>ROUND(F94*(G94+H94),2)</f>
        <v>0</v>
      </c>
      <c r="J94" s="160">
        <f>ROUND(F94*(N94),2)</f>
        <v>0</v>
      </c>
      <c r="K94" s="163">
        <f>ROUND(F94*(O94),2)</f>
        <v>0</v>
      </c>
      <c r="L94" s="163">
        <f>ROUND(F94*(G94),2)</f>
        <v>0</v>
      </c>
      <c r="M94" s="163">
        <f>ROUND(F94*(H94),2)</f>
        <v>0</v>
      </c>
      <c r="N94" s="163">
        <v>0</v>
      </c>
      <c r="O94" s="163"/>
      <c r="P94" s="172">
        <v>2.20109</v>
      </c>
      <c r="Q94" s="170"/>
      <c r="R94" s="170">
        <v>2.20109</v>
      </c>
      <c r="S94" s="171">
        <f>ROUND(F94*(P94),3)</f>
        <v>118.331</v>
      </c>
      <c r="T94" s="164"/>
      <c r="U94" s="164"/>
      <c r="V94" s="172"/>
      <c r="Z94">
        <v>0</v>
      </c>
    </row>
    <row r="95" spans="1:22" ht="12" customHeight="1">
      <c r="A95" s="157"/>
      <c r="B95" s="157"/>
      <c r="C95" s="167"/>
      <c r="D95" s="167" t="s">
        <v>436</v>
      </c>
      <c r="E95" s="157"/>
      <c r="F95" s="158"/>
      <c r="G95" s="159"/>
      <c r="H95" s="159"/>
      <c r="I95" s="159"/>
      <c r="J95" s="157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2" ht="15">
      <c r="A96" s="157"/>
      <c r="B96" s="157"/>
      <c r="C96" s="157"/>
      <c r="D96" s="168" t="s">
        <v>513</v>
      </c>
      <c r="E96" s="157"/>
      <c r="F96" s="158">
        <v>40.02</v>
      </c>
      <c r="G96" s="159"/>
      <c r="H96" s="159"/>
      <c r="I96" s="159"/>
      <c r="J96" s="157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2" ht="12" customHeight="1">
      <c r="A97" s="157"/>
      <c r="B97" s="157"/>
      <c r="C97" s="167"/>
      <c r="D97" s="167" t="s">
        <v>429</v>
      </c>
      <c r="E97" s="157"/>
      <c r="F97" s="158"/>
      <c r="G97" s="159"/>
      <c r="H97" s="159"/>
      <c r="I97" s="159"/>
      <c r="J97" s="157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2" ht="15">
      <c r="A98" s="157"/>
      <c r="B98" s="157"/>
      <c r="C98" s="157"/>
      <c r="D98" s="168" t="s">
        <v>514</v>
      </c>
      <c r="E98" s="157"/>
      <c r="F98" s="158">
        <v>6.660000000000001</v>
      </c>
      <c r="G98" s="159"/>
      <c r="H98" s="159"/>
      <c r="I98" s="159"/>
      <c r="J98" s="157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2" ht="12" customHeight="1">
      <c r="A99" s="157"/>
      <c r="B99" s="157"/>
      <c r="C99" s="167"/>
      <c r="D99" s="167" t="s">
        <v>431</v>
      </c>
      <c r="E99" s="157"/>
      <c r="F99" s="158"/>
      <c r="G99" s="159"/>
      <c r="H99" s="159"/>
      <c r="I99" s="159"/>
      <c r="J99" s="157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2" ht="15">
      <c r="A100" s="157"/>
      <c r="B100" s="157"/>
      <c r="C100" s="157"/>
      <c r="D100" s="168" t="s">
        <v>515</v>
      </c>
      <c r="E100" s="157"/>
      <c r="F100" s="158">
        <v>7.08</v>
      </c>
      <c r="G100" s="159"/>
      <c r="H100" s="159"/>
      <c r="I100" s="159"/>
      <c r="J100" s="157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6" ht="24.75" customHeight="1">
      <c r="A101" s="165">
        <v>19</v>
      </c>
      <c r="B101" s="160" t="s">
        <v>113</v>
      </c>
      <c r="C101" s="166" t="s">
        <v>244</v>
      </c>
      <c r="D101" s="160" t="s">
        <v>245</v>
      </c>
      <c r="E101" s="160" t="s">
        <v>246</v>
      </c>
      <c r="F101" s="161">
        <v>406.77099999999996</v>
      </c>
      <c r="G101" s="169"/>
      <c r="H101" s="169"/>
      <c r="I101" s="162">
        <f>ROUND(F101*(G101+H101),2)</f>
        <v>0</v>
      </c>
      <c r="J101" s="160">
        <f>ROUND(F101*(N101),2)</f>
        <v>0</v>
      </c>
      <c r="K101" s="163">
        <f>ROUND(F101*(O101),2)</f>
        <v>0</v>
      </c>
      <c r="L101" s="163">
        <f>ROUND(F101*(G101),2)</f>
        <v>0</v>
      </c>
      <c r="M101" s="163">
        <f>ROUND(F101*(H101),2)</f>
        <v>0</v>
      </c>
      <c r="N101" s="163">
        <v>0</v>
      </c>
      <c r="O101" s="163"/>
      <c r="P101" s="170"/>
      <c r="Q101" s="170"/>
      <c r="R101" s="170"/>
      <c r="S101" s="171">
        <f>ROUND(F101*(P101),3)</f>
        <v>0</v>
      </c>
      <c r="T101" s="164"/>
      <c r="U101" s="164"/>
      <c r="V101" s="172"/>
      <c r="Z101">
        <v>0</v>
      </c>
    </row>
    <row r="102" spans="1:26" ht="24.75" customHeight="1">
      <c r="A102" s="165">
        <v>20</v>
      </c>
      <c r="B102" s="160" t="s">
        <v>113</v>
      </c>
      <c r="C102" s="166" t="s">
        <v>247</v>
      </c>
      <c r="D102" s="160" t="s">
        <v>248</v>
      </c>
      <c r="E102" s="160" t="s">
        <v>246</v>
      </c>
      <c r="F102" s="161">
        <v>406.77099999999996</v>
      </c>
      <c r="G102" s="169"/>
      <c r="H102" s="169"/>
      <c r="I102" s="162">
        <f>ROUND(F102*(G102+H102),2)</f>
        <v>0</v>
      </c>
      <c r="J102" s="160">
        <f>ROUND(F102*(N102),2)</f>
        <v>0</v>
      </c>
      <c r="K102" s="163">
        <f>ROUND(F102*(O102),2)</f>
        <v>0</v>
      </c>
      <c r="L102" s="163">
        <f>ROUND(F102*(G102),2)</f>
        <v>0</v>
      </c>
      <c r="M102" s="163">
        <f>ROUND(F102*(H102),2)</f>
        <v>0</v>
      </c>
      <c r="N102" s="163">
        <v>0</v>
      </c>
      <c r="O102" s="163"/>
      <c r="P102" s="170"/>
      <c r="Q102" s="170"/>
      <c r="R102" s="170"/>
      <c r="S102" s="171">
        <f>ROUND(F102*(P102),3)</f>
        <v>0</v>
      </c>
      <c r="T102" s="164"/>
      <c r="U102" s="164"/>
      <c r="V102" s="172"/>
      <c r="Z102">
        <v>0</v>
      </c>
    </row>
    <row r="103" spans="1:26" ht="24.75" customHeight="1">
      <c r="A103" s="165">
        <v>21</v>
      </c>
      <c r="B103" s="160" t="s">
        <v>113</v>
      </c>
      <c r="C103" s="166" t="s">
        <v>250</v>
      </c>
      <c r="D103" s="160" t="s">
        <v>251</v>
      </c>
      <c r="E103" s="160" t="s">
        <v>246</v>
      </c>
      <c r="F103" s="161">
        <v>406.77099999999996</v>
      </c>
      <c r="G103" s="169"/>
      <c r="H103" s="169"/>
      <c r="I103" s="162">
        <f>ROUND(F103*(G103+H103),2)</f>
        <v>0</v>
      </c>
      <c r="J103" s="160">
        <f>ROUND(F103*(N103),2)</f>
        <v>0</v>
      </c>
      <c r="K103" s="163">
        <f>ROUND(F103*(O103),2)</f>
        <v>0</v>
      </c>
      <c r="L103" s="163">
        <f>ROUND(F103*(G103),2)</f>
        <v>0</v>
      </c>
      <c r="M103" s="163">
        <f>ROUND(F103*(H103),2)</f>
        <v>0</v>
      </c>
      <c r="N103" s="163">
        <v>0</v>
      </c>
      <c r="O103" s="163"/>
      <c r="P103" s="170"/>
      <c r="Q103" s="170"/>
      <c r="R103" s="170"/>
      <c r="S103" s="171">
        <f>ROUND(F103*(P103),3)</f>
        <v>0</v>
      </c>
      <c r="T103" s="164"/>
      <c r="U103" s="164"/>
      <c r="V103" s="172"/>
      <c r="Z103">
        <v>0</v>
      </c>
    </row>
    <row r="104" spans="1:26" ht="24.75" customHeight="1">
      <c r="A104" s="165">
        <v>22</v>
      </c>
      <c r="B104" s="160" t="s">
        <v>261</v>
      </c>
      <c r="C104" s="166" t="s">
        <v>262</v>
      </c>
      <c r="D104" s="160" t="s">
        <v>263</v>
      </c>
      <c r="E104" s="160" t="s">
        <v>264</v>
      </c>
      <c r="F104" s="161">
        <v>141.24400000000003</v>
      </c>
      <c r="G104" s="169"/>
      <c r="H104" s="169"/>
      <c r="I104" s="162">
        <f>ROUND(F104*(G104+H104),2)</f>
        <v>0</v>
      </c>
      <c r="J104" s="160">
        <f>ROUND(F104*(N104),2)</f>
        <v>0</v>
      </c>
      <c r="K104" s="163">
        <f>ROUND(F104*(O104),2)</f>
        <v>0</v>
      </c>
      <c r="L104" s="163">
        <f>ROUND(F104*(G104),2)</f>
        <v>0</v>
      </c>
      <c r="M104" s="163">
        <f>ROUND(F104*(H104),2)</f>
        <v>0</v>
      </c>
      <c r="N104" s="163">
        <v>0</v>
      </c>
      <c r="O104" s="163"/>
      <c r="P104" s="170"/>
      <c r="Q104" s="170"/>
      <c r="R104" s="170"/>
      <c r="S104" s="171">
        <f>ROUND(F104*(P104),3)</f>
        <v>0</v>
      </c>
      <c r="T104" s="164"/>
      <c r="U104" s="164"/>
      <c r="V104" s="172"/>
      <c r="Z104">
        <v>0</v>
      </c>
    </row>
    <row r="105" spans="1:22" ht="15">
      <c r="A105" s="157"/>
      <c r="B105" s="157"/>
      <c r="C105" s="167"/>
      <c r="D105" s="173" t="s">
        <v>516</v>
      </c>
      <c r="E105" s="157"/>
      <c r="F105" s="158">
        <v>141.24400000000003</v>
      </c>
      <c r="G105" s="159"/>
      <c r="H105" s="159"/>
      <c r="I105" s="159"/>
      <c r="J105" s="157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6" ht="24.75" customHeight="1">
      <c r="A106" s="165">
        <v>23</v>
      </c>
      <c r="B106" s="160" t="s">
        <v>261</v>
      </c>
      <c r="C106" s="166" t="s">
        <v>268</v>
      </c>
      <c r="D106" s="160" t="s">
        <v>269</v>
      </c>
      <c r="E106" s="160" t="s">
        <v>264</v>
      </c>
      <c r="F106" s="161">
        <v>265.527</v>
      </c>
      <c r="G106" s="169"/>
      <c r="H106" s="169"/>
      <c r="I106" s="162">
        <f>ROUND(F106*(G106+H106),2)</f>
        <v>0</v>
      </c>
      <c r="J106" s="160">
        <f>ROUND(F106*(N106),2)</f>
        <v>0</v>
      </c>
      <c r="K106" s="163">
        <f>ROUND(F106*(O106),2)</f>
        <v>0</v>
      </c>
      <c r="L106" s="163">
        <f>ROUND(F106*(G106),2)</f>
        <v>0</v>
      </c>
      <c r="M106" s="163">
        <f>ROUND(F106*(H106),2)</f>
        <v>0</v>
      </c>
      <c r="N106" s="163">
        <v>0</v>
      </c>
      <c r="O106" s="163"/>
      <c r="P106" s="170"/>
      <c r="Q106" s="170"/>
      <c r="R106" s="170"/>
      <c r="S106" s="171">
        <f>ROUND(F106*(P106),3)</f>
        <v>0</v>
      </c>
      <c r="T106" s="164"/>
      <c r="U106" s="164"/>
      <c r="V106" s="172"/>
      <c r="Z106">
        <v>0</v>
      </c>
    </row>
    <row r="107" spans="1:22" ht="15">
      <c r="A107" s="157"/>
      <c r="B107" s="157"/>
      <c r="C107" s="167"/>
      <c r="D107" s="173" t="s">
        <v>517</v>
      </c>
      <c r="E107" s="157"/>
      <c r="F107" s="158">
        <v>265.527</v>
      </c>
      <c r="G107" s="159"/>
      <c r="H107" s="159"/>
      <c r="I107" s="159"/>
      <c r="J107" s="157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ht="24.75" customHeight="1">
      <c r="A108" s="179">
        <v>24</v>
      </c>
      <c r="B108" s="174" t="s">
        <v>207</v>
      </c>
      <c r="C108" s="180" t="s">
        <v>281</v>
      </c>
      <c r="D108" s="174" t="s">
        <v>282</v>
      </c>
      <c r="E108" s="174" t="s">
        <v>273</v>
      </c>
      <c r="F108" s="175">
        <v>1827.8400000000001</v>
      </c>
      <c r="G108" s="181"/>
      <c r="H108" s="181"/>
      <c r="I108" s="176">
        <f>ROUND(F108*(G108+H108),2)</f>
        <v>0</v>
      </c>
      <c r="J108" s="174">
        <f>ROUND(F108*(N108),2)</f>
        <v>0</v>
      </c>
      <c r="K108" s="177">
        <f>ROUND(F108*(O108),2)</f>
        <v>0</v>
      </c>
      <c r="L108" s="177">
        <f>ROUND(F108*(G108),2)</f>
        <v>0</v>
      </c>
      <c r="M108" s="177">
        <f>ROUND(F108*(H108),2)</f>
        <v>0</v>
      </c>
      <c r="N108" s="177">
        <v>0</v>
      </c>
      <c r="O108" s="177"/>
      <c r="P108" s="184">
        <v>0.023</v>
      </c>
      <c r="Q108" s="182"/>
      <c r="R108" s="182">
        <v>0.023</v>
      </c>
      <c r="S108" s="183">
        <f>ROUND(F108*(P108),3)</f>
        <v>42.04</v>
      </c>
      <c r="T108" s="178"/>
      <c r="U108" s="178"/>
      <c r="V108" s="184"/>
      <c r="Z108">
        <v>0</v>
      </c>
    </row>
    <row r="109" spans="1:22" ht="12" customHeight="1">
      <c r="A109" s="157"/>
      <c r="B109" s="157"/>
      <c r="C109" s="167"/>
      <c r="D109" s="167" t="s">
        <v>436</v>
      </c>
      <c r="E109" s="157"/>
      <c r="F109" s="158"/>
      <c r="G109" s="159"/>
      <c r="H109" s="159"/>
      <c r="I109" s="159"/>
      <c r="J109" s="157"/>
      <c r="K109" s="1"/>
      <c r="L109" s="1"/>
      <c r="M109" s="1"/>
      <c r="N109" s="1"/>
      <c r="O109" s="1"/>
      <c r="P109" s="1"/>
      <c r="Q109" s="1"/>
      <c r="R109" s="1"/>
      <c r="S109" s="1"/>
      <c r="V109" s="1"/>
    </row>
    <row r="110" spans="1:22" ht="15">
      <c r="A110" s="157"/>
      <c r="B110" s="157"/>
      <c r="C110" s="157"/>
      <c r="D110" s="168" t="s">
        <v>518</v>
      </c>
      <c r="E110" s="157"/>
      <c r="F110" s="158">
        <v>1360.68</v>
      </c>
      <c r="G110" s="159"/>
      <c r="H110" s="159"/>
      <c r="I110" s="159"/>
      <c r="J110" s="157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2" ht="12" customHeight="1">
      <c r="A111" s="157"/>
      <c r="B111" s="157"/>
      <c r="C111" s="167"/>
      <c r="D111" s="167" t="s">
        <v>429</v>
      </c>
      <c r="E111" s="157"/>
      <c r="F111" s="158"/>
      <c r="G111" s="159"/>
      <c r="H111" s="159"/>
      <c r="I111" s="159"/>
      <c r="J111" s="157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2" ht="15">
      <c r="A112" s="157"/>
      <c r="B112" s="157"/>
      <c r="C112" s="157"/>
      <c r="D112" s="168" t="s">
        <v>519</v>
      </c>
      <c r="E112" s="157"/>
      <c r="F112" s="158">
        <v>226.44</v>
      </c>
      <c r="G112" s="159"/>
      <c r="H112" s="159"/>
      <c r="I112" s="159"/>
      <c r="J112" s="157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2" ht="12" customHeight="1">
      <c r="A113" s="157"/>
      <c r="B113" s="157"/>
      <c r="C113" s="167"/>
      <c r="D113" s="167" t="s">
        <v>431</v>
      </c>
      <c r="E113" s="157"/>
      <c r="F113" s="158"/>
      <c r="G113" s="159"/>
      <c r="H113" s="159"/>
      <c r="I113" s="159"/>
      <c r="J113" s="157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2" ht="15">
      <c r="A114" s="157"/>
      <c r="B114" s="157"/>
      <c r="C114" s="157"/>
      <c r="D114" s="168" t="s">
        <v>520</v>
      </c>
      <c r="E114" s="157"/>
      <c r="F114" s="158">
        <v>240.72</v>
      </c>
      <c r="G114" s="159"/>
      <c r="H114" s="159"/>
      <c r="I114" s="159"/>
      <c r="J114" s="157"/>
      <c r="K114" s="1"/>
      <c r="L114" s="1"/>
      <c r="M114" s="1"/>
      <c r="N114" s="1"/>
      <c r="O114" s="1"/>
      <c r="P114" s="1"/>
      <c r="Q114" s="1"/>
      <c r="R114" s="1"/>
      <c r="S114" s="1"/>
      <c r="V114" s="1"/>
    </row>
    <row r="115" spans="1:26" ht="15">
      <c r="A115" s="141"/>
      <c r="B115" s="141"/>
      <c r="C115" s="155">
        <v>9</v>
      </c>
      <c r="D115" s="155" t="s">
        <v>75</v>
      </c>
      <c r="E115" s="141"/>
      <c r="F115" s="154"/>
      <c r="G115" s="143">
        <f>ROUND((SUM(L86:L114))/1,2)</f>
        <v>0</v>
      </c>
      <c r="H115" s="143">
        <f>ROUND((SUM(M86:M114))/1,2)</f>
        <v>0</v>
      </c>
      <c r="I115" s="143">
        <f>ROUND((SUM(I86:I114))/1,2)</f>
        <v>0</v>
      </c>
      <c r="J115" s="141"/>
      <c r="K115" s="141"/>
      <c r="L115" s="141">
        <f>ROUND((SUM(L86:L114))/1,2)</f>
        <v>0</v>
      </c>
      <c r="M115" s="141">
        <f>ROUND((SUM(M86:M114))/1,2)</f>
        <v>0</v>
      </c>
      <c r="N115" s="141"/>
      <c r="O115" s="141"/>
      <c r="P115" s="185"/>
      <c r="Q115" s="141"/>
      <c r="R115" s="141"/>
      <c r="S115" s="185">
        <f>ROUND((SUM(S86:S114))/1,2)</f>
        <v>335.92</v>
      </c>
      <c r="T115" s="139"/>
      <c r="U115" s="139"/>
      <c r="V115" s="2">
        <f>ROUND((SUM(V86:V114))/1,2)</f>
        <v>0</v>
      </c>
      <c r="W115" s="139"/>
      <c r="X115" s="139"/>
      <c r="Y115" s="139"/>
      <c r="Z115" s="139"/>
    </row>
    <row r="116" spans="1:22" ht="15">
      <c r="A116" s="1"/>
      <c r="B116" s="1"/>
      <c r="C116" s="1"/>
      <c r="D116" s="1"/>
      <c r="E116" s="1"/>
      <c r="F116" s="150"/>
      <c r="G116" s="136"/>
      <c r="H116" s="136"/>
      <c r="I116" s="136"/>
      <c r="J116" s="1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6" ht="15">
      <c r="A117" s="141"/>
      <c r="B117" s="141"/>
      <c r="C117" s="155">
        <v>99</v>
      </c>
      <c r="D117" s="155" t="s">
        <v>76</v>
      </c>
      <c r="E117" s="141"/>
      <c r="F117" s="154"/>
      <c r="G117" s="142"/>
      <c r="H117" s="142"/>
      <c r="I117" s="142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39"/>
      <c r="U117" s="139"/>
      <c r="V117" s="141"/>
      <c r="W117" s="139"/>
      <c r="X117" s="139"/>
      <c r="Y117" s="139"/>
      <c r="Z117" s="139"/>
    </row>
    <row r="118" spans="1:26" ht="24.75" customHeight="1">
      <c r="A118" s="165">
        <v>25</v>
      </c>
      <c r="B118" s="160" t="s">
        <v>163</v>
      </c>
      <c r="C118" s="166" t="s">
        <v>521</v>
      </c>
      <c r="D118" s="160" t="s">
        <v>522</v>
      </c>
      <c r="E118" s="160" t="s">
        <v>246</v>
      </c>
      <c r="F118" s="161">
        <v>3213.5333884</v>
      </c>
      <c r="G118" s="169"/>
      <c r="H118" s="169"/>
      <c r="I118" s="162">
        <f>ROUND(F118*(G118+H118),2)</f>
        <v>0</v>
      </c>
      <c r="J118" s="160">
        <f>ROUND(F118*(N118),2)</f>
        <v>0</v>
      </c>
      <c r="K118" s="163">
        <f>ROUND(F118*(O118),2)</f>
        <v>0</v>
      </c>
      <c r="L118" s="163">
        <f>ROUND(F118*(G118),2)</f>
        <v>0</v>
      </c>
      <c r="M118" s="163">
        <f>ROUND(F118*(H118),2)</f>
        <v>0</v>
      </c>
      <c r="N118" s="163">
        <v>0</v>
      </c>
      <c r="O118" s="163"/>
      <c r="P118" s="170"/>
      <c r="Q118" s="170"/>
      <c r="R118" s="170"/>
      <c r="S118" s="171">
        <f>ROUND(F118*(P118),3)</f>
        <v>0</v>
      </c>
      <c r="T118" s="164"/>
      <c r="U118" s="164"/>
      <c r="V118" s="172"/>
      <c r="Z118">
        <v>0</v>
      </c>
    </row>
    <row r="119" spans="1:22" ht="15">
      <c r="A119" s="141"/>
      <c r="B119" s="141"/>
      <c r="C119" s="155">
        <v>99</v>
      </c>
      <c r="D119" s="155" t="s">
        <v>76</v>
      </c>
      <c r="E119" s="141"/>
      <c r="F119" s="154"/>
      <c r="G119" s="143">
        <f>ROUND((SUM(L117:L118))/1,2)</f>
        <v>0</v>
      </c>
      <c r="H119" s="143">
        <f>ROUND((SUM(M117:M118))/1,2)</f>
        <v>0</v>
      </c>
      <c r="I119" s="143">
        <f>ROUND((SUM(I117:I118))/1,2)</f>
        <v>0</v>
      </c>
      <c r="J119" s="141"/>
      <c r="K119" s="141"/>
      <c r="L119" s="141">
        <f>ROUND((SUM(L117:L118))/1,2)</f>
        <v>0</v>
      </c>
      <c r="M119" s="141">
        <f>ROUND((SUM(M117:M118))/1,2)</f>
        <v>0</v>
      </c>
      <c r="N119" s="141"/>
      <c r="O119" s="141"/>
      <c r="P119" s="185"/>
      <c r="Q119" s="1"/>
      <c r="R119" s="1"/>
      <c r="S119" s="185">
        <f>ROUND((SUM(S117:S118))/1,2)</f>
        <v>0</v>
      </c>
      <c r="T119" s="187"/>
      <c r="U119" s="187"/>
      <c r="V119" s="2">
        <f>ROUND((SUM(V117:V118))/1,2)</f>
        <v>0</v>
      </c>
    </row>
    <row r="120" spans="1:22" ht="15">
      <c r="A120" s="1"/>
      <c r="B120" s="1"/>
      <c r="C120" s="1"/>
      <c r="D120" s="1"/>
      <c r="E120" s="1"/>
      <c r="F120" s="150"/>
      <c r="G120" s="136"/>
      <c r="H120" s="136"/>
      <c r="I120" s="136"/>
      <c r="J120" s="1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41"/>
      <c r="B121" s="141"/>
      <c r="C121" s="141"/>
      <c r="D121" s="2" t="s">
        <v>70</v>
      </c>
      <c r="E121" s="141"/>
      <c r="F121" s="154"/>
      <c r="G121" s="143">
        <f>ROUND((SUM(L9:L120))/2,2)</f>
        <v>0</v>
      </c>
      <c r="H121" s="143">
        <f>ROUND((SUM(M9:M120))/2,2)</f>
        <v>0</v>
      </c>
      <c r="I121" s="143">
        <f>ROUND((SUM(I9:I120))/2,2)</f>
        <v>0</v>
      </c>
      <c r="J121" s="141"/>
      <c r="K121" s="141"/>
      <c r="L121" s="141">
        <f>ROUND((SUM(L9:L120))/2,2)</f>
        <v>0</v>
      </c>
      <c r="M121" s="141">
        <f>ROUND((SUM(M9:M120))/2,2)</f>
        <v>0</v>
      </c>
      <c r="N121" s="141"/>
      <c r="O121" s="141"/>
      <c r="P121" s="185"/>
      <c r="Q121" s="1"/>
      <c r="R121" s="1"/>
      <c r="S121" s="185">
        <f>ROUND((SUM(S9:S120))/2,2)</f>
        <v>3213.54</v>
      </c>
      <c r="V121" s="2">
        <f>ROUND((SUM(V9:V120))/2,2)</f>
        <v>406.77</v>
      </c>
    </row>
    <row r="122" spans="1:26" ht="15">
      <c r="A122" s="188"/>
      <c r="B122" s="188"/>
      <c r="C122" s="188"/>
      <c r="D122" s="188" t="s">
        <v>77</v>
      </c>
      <c r="E122" s="188"/>
      <c r="F122" s="189"/>
      <c r="G122" s="190">
        <f>ROUND((SUM(L9:L121))/3,2)</f>
        <v>0</v>
      </c>
      <c r="H122" s="190">
        <f>ROUND((SUM(M9:M121))/3,2)</f>
        <v>0</v>
      </c>
      <c r="I122" s="190">
        <f>ROUND((SUM(I9:I121))/3,2)</f>
        <v>0</v>
      </c>
      <c r="J122" s="188"/>
      <c r="K122" s="188">
        <f>ROUND((SUM(K9:K121))/3,2)</f>
        <v>0</v>
      </c>
      <c r="L122" s="188">
        <f>ROUND((SUM(L9:L121))/3,2)</f>
        <v>0</v>
      </c>
      <c r="M122" s="188">
        <f>ROUND((SUM(M9:M121))/3,2)</f>
        <v>0</v>
      </c>
      <c r="N122" s="188"/>
      <c r="O122" s="188"/>
      <c r="P122" s="189"/>
      <c r="Q122" s="188"/>
      <c r="R122" s="188"/>
      <c r="S122" s="189">
        <v>0</v>
      </c>
      <c r="T122" s="191"/>
      <c r="U122" s="191"/>
      <c r="V122" s="188">
        <v>0</v>
      </c>
      <c r="Z122">
        <f>(SUM(Z9:Z121))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08 – Chodníky na cintorínoch</oddHeader>
    <oddFooter xml:space="preserve">&amp;L&amp;7Spracované systémom Systematic® Kalkulus, tel.: 051 77 10 585&amp;RStrana &amp;P z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="150" zoomScaleNormal="150" zoomScalePageLayoutView="0" workbookViewId="0" topLeftCell="A10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21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="165" zoomScaleNormal="165" zoomScalePageLayoutView="0" workbookViewId="0" topLeftCell="A5">
      <selection activeCell="F23" sqref="F23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21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0.71</v>
      </c>
      <c r="F11" s="216">
        <v>6760.99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72</v>
      </c>
      <c r="B12" s="215">
        <v>0</v>
      </c>
      <c r="C12" s="215">
        <v>0</v>
      </c>
      <c r="D12" s="215">
        <v>0</v>
      </c>
      <c r="E12" s="216">
        <v>528.54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73</v>
      </c>
      <c r="B13" s="215">
        <v>0</v>
      </c>
      <c r="C13" s="215">
        <v>0</v>
      </c>
      <c r="D13" s="215">
        <v>0</v>
      </c>
      <c r="E13" s="216">
        <v>7885.59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74</v>
      </c>
      <c r="B14" s="215">
        <v>0</v>
      </c>
      <c r="C14" s="215">
        <v>0</v>
      </c>
      <c r="D14" s="215">
        <v>0</v>
      </c>
      <c r="E14" s="216">
        <v>73.75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75</v>
      </c>
      <c r="B15" s="215">
        <v>0</v>
      </c>
      <c r="C15" s="215">
        <v>0</v>
      </c>
      <c r="D15" s="215">
        <v>0</v>
      </c>
      <c r="E15" s="216">
        <v>1928.58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7" t="s">
        <v>76</v>
      </c>
      <c r="B16" s="215">
        <v>0</v>
      </c>
      <c r="C16" s="215">
        <v>0</v>
      </c>
      <c r="D16" s="215">
        <v>0</v>
      </c>
      <c r="E16" s="216">
        <v>0</v>
      </c>
      <c r="F16" s="216">
        <v>0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15">
      <c r="A17" s="213" t="s">
        <v>70</v>
      </c>
      <c r="B17" s="214">
        <v>0</v>
      </c>
      <c r="C17" s="214">
        <v>0</v>
      </c>
      <c r="D17" s="214">
        <v>0</v>
      </c>
      <c r="E17" s="218">
        <v>10417.17</v>
      </c>
      <c r="F17" s="218">
        <v>6760.99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6" ht="15">
      <c r="A18" s="219"/>
      <c r="B18" s="220"/>
      <c r="C18" s="220"/>
      <c r="D18" s="220"/>
      <c r="E18" s="221"/>
      <c r="F18" s="221"/>
    </row>
    <row r="19" spans="1:26" ht="15">
      <c r="A19" s="213" t="s">
        <v>77</v>
      </c>
      <c r="B19" s="214">
        <v>0</v>
      </c>
      <c r="C19" s="214">
        <v>0</v>
      </c>
      <c r="D19" s="214">
        <v>0</v>
      </c>
      <c r="E19" s="218">
        <v>0</v>
      </c>
      <c r="F19" s="218">
        <v>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6" ht="15">
      <c r="A20" s="219"/>
      <c r="B20" s="220"/>
      <c r="C20" s="220"/>
      <c r="D20" s="220"/>
      <c r="E20" s="221"/>
      <c r="F20" s="221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">
      <pane ySplit="8" topLeftCell="A137" activePane="bottomLeft" state="frozen"/>
      <selection pane="topLeft" activeCell="A1" sqref="A1"/>
      <selection pane="bottomLeft" activeCell="V175" sqref="V175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4.14062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21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90</v>
      </c>
      <c r="D11" s="160" t="s">
        <v>91</v>
      </c>
      <c r="E11" s="160" t="s">
        <v>92</v>
      </c>
      <c r="F11" s="161">
        <v>208.68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93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94</v>
      </c>
      <c r="E13" s="157"/>
      <c r="F13" s="158">
        <v>208.68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 t="s">
        <v>95</v>
      </c>
      <c r="R13" s="1"/>
      <c r="S13" s="1"/>
      <c r="V13" s="1"/>
    </row>
    <row r="14" spans="1:26" ht="24.75" customHeight="1">
      <c r="A14" s="165">
        <v>2</v>
      </c>
      <c r="B14" s="160" t="s">
        <v>89</v>
      </c>
      <c r="C14" s="166" t="s">
        <v>96</v>
      </c>
      <c r="D14" s="160" t="s">
        <v>97</v>
      </c>
      <c r="E14" s="160" t="s">
        <v>92</v>
      </c>
      <c r="F14" s="161">
        <v>208.68</v>
      </c>
      <c r="G14" s="169"/>
      <c r="H14" s="169"/>
      <c r="I14" s="162">
        <f>ROUND(F14*(G14+H14),2)</f>
        <v>0</v>
      </c>
      <c r="J14" s="160">
        <f>ROUND(F14*(N14),2)</f>
        <v>0</v>
      </c>
      <c r="K14" s="163">
        <f>ROUND(F14*(O14),2)</f>
        <v>0</v>
      </c>
      <c r="L14" s="163">
        <f>ROUND(F14*(G14),2)</f>
        <v>0</v>
      </c>
      <c r="M14" s="163">
        <f>ROUND(F14*(H14),2)</f>
        <v>0</v>
      </c>
      <c r="N14" s="163">
        <v>0</v>
      </c>
      <c r="O14" s="163"/>
      <c r="P14" s="170"/>
      <c r="Q14" s="170"/>
      <c r="R14" s="170"/>
      <c r="S14" s="171">
        <f>ROUND(F14*(P14),3)</f>
        <v>0</v>
      </c>
      <c r="T14" s="164"/>
      <c r="U14" s="164"/>
      <c r="V14" s="172"/>
      <c r="Z14">
        <v>0</v>
      </c>
    </row>
    <row r="15" spans="1:26" ht="24.75" customHeight="1">
      <c r="A15" s="165">
        <v>3</v>
      </c>
      <c r="B15" s="160" t="s">
        <v>89</v>
      </c>
      <c r="C15" s="166" t="s">
        <v>98</v>
      </c>
      <c r="D15" s="160" t="s">
        <v>99</v>
      </c>
      <c r="E15" s="160" t="s">
        <v>100</v>
      </c>
      <c r="F15" s="161">
        <v>208.68</v>
      </c>
      <c r="G15" s="169"/>
      <c r="H15" s="169"/>
      <c r="I15" s="162">
        <f>ROUND(F15*(G15+H15),2)</f>
        <v>0</v>
      </c>
      <c r="J15" s="160">
        <f>ROUND(F15*(N15),2)</f>
        <v>0</v>
      </c>
      <c r="K15" s="163">
        <f>ROUND(F15*(O15),2)</f>
        <v>0</v>
      </c>
      <c r="L15" s="163">
        <f>ROUND(F15*(G15),2)</f>
        <v>0</v>
      </c>
      <c r="M15" s="163">
        <f>ROUND(F15*(H15),2)</f>
        <v>0</v>
      </c>
      <c r="N15" s="163">
        <v>0</v>
      </c>
      <c r="O15" s="163"/>
      <c r="P15" s="170"/>
      <c r="Q15" s="170"/>
      <c r="R15" s="170"/>
      <c r="S15" s="171">
        <f>ROUND(F15*(P15),3)</f>
        <v>0</v>
      </c>
      <c r="T15" s="164"/>
      <c r="U15" s="164"/>
      <c r="V15" s="172"/>
      <c r="Z15">
        <v>0</v>
      </c>
    </row>
    <row r="16" spans="1:26" ht="24.75" customHeight="1">
      <c r="A16" s="165">
        <v>4</v>
      </c>
      <c r="B16" s="160" t="s">
        <v>89</v>
      </c>
      <c r="C16" s="166" t="s">
        <v>101</v>
      </c>
      <c r="D16" s="160" t="s">
        <v>102</v>
      </c>
      <c r="E16" s="160" t="s">
        <v>92</v>
      </c>
      <c r="F16" s="161">
        <v>71.808</v>
      </c>
      <c r="G16" s="169"/>
      <c r="H16" s="169"/>
      <c r="I16" s="162">
        <f>ROUND(F16*(G16+H16),2)</f>
        <v>0</v>
      </c>
      <c r="J16" s="160">
        <f>ROUND(F16*(N16),2)</f>
        <v>0</v>
      </c>
      <c r="K16" s="163">
        <f>ROUND(F16*(O16),2)</f>
        <v>0</v>
      </c>
      <c r="L16" s="163">
        <f>ROUND(F16*(G16),2)</f>
        <v>0</v>
      </c>
      <c r="M16" s="163">
        <f>ROUND(F16*(H16),2)</f>
        <v>0</v>
      </c>
      <c r="N16" s="163">
        <v>0</v>
      </c>
      <c r="O16" s="163"/>
      <c r="P16" s="170"/>
      <c r="Q16" s="170"/>
      <c r="R16" s="170"/>
      <c r="S16" s="171">
        <f>ROUND(F16*(P16),3)</f>
        <v>0</v>
      </c>
      <c r="T16" s="164"/>
      <c r="U16" s="164"/>
      <c r="V16" s="172"/>
      <c r="Z16">
        <v>0</v>
      </c>
    </row>
    <row r="17" spans="1:22" ht="12" customHeight="1">
      <c r="A17" s="157"/>
      <c r="B17" s="157"/>
      <c r="C17" s="167"/>
      <c r="D17" s="167" t="s">
        <v>103</v>
      </c>
      <c r="E17" s="157"/>
      <c r="F17" s="158"/>
      <c r="G17" s="159"/>
      <c r="H17" s="159"/>
      <c r="I17" s="159"/>
      <c r="J17" s="157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2" ht="15">
      <c r="A18" s="157"/>
      <c r="B18" s="157"/>
      <c r="C18" s="157"/>
      <c r="D18" s="168" t="s">
        <v>104</v>
      </c>
      <c r="E18" s="157"/>
      <c r="F18" s="158">
        <v>71.808</v>
      </c>
      <c r="G18" s="159"/>
      <c r="H18" s="159"/>
      <c r="I18" s="159"/>
      <c r="J18" s="157"/>
      <c r="K18" s="1"/>
      <c r="L18" s="1"/>
      <c r="M18" s="1"/>
      <c r="N18" s="1"/>
      <c r="O18" s="1"/>
      <c r="P18" s="1"/>
      <c r="Q18" s="1" t="s">
        <v>95</v>
      </c>
      <c r="R18" s="1"/>
      <c r="S18" s="1"/>
      <c r="V18" s="1"/>
    </row>
    <row r="19" spans="1:26" ht="24.75" customHeight="1">
      <c r="A19" s="165">
        <v>5</v>
      </c>
      <c r="B19" s="160" t="s">
        <v>89</v>
      </c>
      <c r="C19" s="166" t="s">
        <v>105</v>
      </c>
      <c r="D19" s="160" t="s">
        <v>106</v>
      </c>
      <c r="E19" s="160" t="s">
        <v>107</v>
      </c>
      <c r="F19" s="161">
        <v>359.04</v>
      </c>
      <c r="G19" s="169"/>
      <c r="H19" s="169"/>
      <c r="I19" s="162">
        <f>ROUND(F19*(G19+H19),2)</f>
        <v>0</v>
      </c>
      <c r="J19" s="160">
        <f>ROUND(F19*(N19),2)</f>
        <v>0</v>
      </c>
      <c r="K19" s="163">
        <f>ROUND(F19*(O19),2)</f>
        <v>0</v>
      </c>
      <c r="L19" s="163">
        <f>ROUND(F19*(G19),2)</f>
        <v>0</v>
      </c>
      <c r="M19" s="163">
        <f>ROUND(F19*(H19),2)</f>
        <v>0</v>
      </c>
      <c r="N19" s="163">
        <v>0</v>
      </c>
      <c r="O19" s="163"/>
      <c r="P19" s="170"/>
      <c r="Q19" s="170"/>
      <c r="R19" s="170"/>
      <c r="S19" s="171">
        <f>ROUND(F19*(P19),3)</f>
        <v>0</v>
      </c>
      <c r="T19" s="164"/>
      <c r="U19" s="164"/>
      <c r="V19" s="172"/>
      <c r="Z19">
        <v>0</v>
      </c>
    </row>
    <row r="20" spans="1:22" ht="12" customHeight="1">
      <c r="A20" s="157"/>
      <c r="B20" s="157"/>
      <c r="C20" s="167"/>
      <c r="D20" s="167" t="s">
        <v>108</v>
      </c>
      <c r="E20" s="157"/>
      <c r="F20" s="158"/>
      <c r="G20" s="159"/>
      <c r="H20" s="159"/>
      <c r="I20" s="159"/>
      <c r="J20" s="157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2" ht="15">
      <c r="A21" s="157"/>
      <c r="B21" s="157"/>
      <c r="C21" s="157"/>
      <c r="D21" s="168" t="s">
        <v>109</v>
      </c>
      <c r="E21" s="157"/>
      <c r="F21" s="158">
        <v>359.04</v>
      </c>
      <c r="G21" s="159"/>
      <c r="H21" s="159"/>
      <c r="I21" s="159"/>
      <c r="J21" s="157"/>
      <c r="K21" s="1"/>
      <c r="L21" s="1"/>
      <c r="M21" s="1"/>
      <c r="N21" s="1"/>
      <c r="O21" s="1"/>
      <c r="P21" s="1"/>
      <c r="Q21" s="1" t="s">
        <v>95</v>
      </c>
      <c r="R21" s="1"/>
      <c r="S21" s="1"/>
      <c r="V21" s="1"/>
    </row>
    <row r="22" spans="1:26" ht="24.75" customHeight="1">
      <c r="A22" s="165">
        <v>6</v>
      </c>
      <c r="B22" s="160" t="s">
        <v>89</v>
      </c>
      <c r="C22" s="166" t="s">
        <v>105</v>
      </c>
      <c r="D22" s="160" t="s">
        <v>106</v>
      </c>
      <c r="E22" s="160" t="s">
        <v>107</v>
      </c>
      <c r="F22" s="161">
        <v>2750</v>
      </c>
      <c r="G22" s="169"/>
      <c r="H22" s="169"/>
      <c r="I22" s="162">
        <f>ROUND(F22*(G22+H22),2)</f>
        <v>0</v>
      </c>
      <c r="J22" s="160">
        <f>ROUND(F22*(N22),2)</f>
        <v>0</v>
      </c>
      <c r="K22" s="163">
        <f>ROUND(F22*(O22),2)</f>
        <v>0</v>
      </c>
      <c r="L22" s="163">
        <f>ROUND(F22*(G22),2)</f>
        <v>0</v>
      </c>
      <c r="M22" s="163">
        <f>ROUND(F22*(H22),2)</f>
        <v>0</v>
      </c>
      <c r="N22" s="163">
        <v>0</v>
      </c>
      <c r="O22" s="163"/>
      <c r="P22" s="170"/>
      <c r="Q22" s="170"/>
      <c r="R22" s="170"/>
      <c r="S22" s="171">
        <f>ROUND(F22*(P22),3)</f>
        <v>0</v>
      </c>
      <c r="T22" s="164"/>
      <c r="U22" s="164"/>
      <c r="V22" s="172"/>
      <c r="Z22">
        <v>0</v>
      </c>
    </row>
    <row r="23" spans="1:22" ht="15">
      <c r="A23" s="157"/>
      <c r="B23" s="157"/>
      <c r="C23" s="167"/>
      <c r="D23" s="173" t="s">
        <v>110</v>
      </c>
      <c r="E23" s="157"/>
      <c r="F23" s="158">
        <v>2750</v>
      </c>
      <c r="G23" s="159"/>
      <c r="H23" s="159"/>
      <c r="I23" s="159"/>
      <c r="J23" s="157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24.75" customHeight="1">
      <c r="A24" s="165">
        <v>7</v>
      </c>
      <c r="B24" s="160" t="s">
        <v>89</v>
      </c>
      <c r="C24" s="166" t="s">
        <v>111</v>
      </c>
      <c r="D24" s="160" t="s">
        <v>112</v>
      </c>
      <c r="E24" s="160" t="s">
        <v>107</v>
      </c>
      <c r="F24" s="161">
        <v>2750</v>
      </c>
      <c r="G24" s="169"/>
      <c r="H24" s="169"/>
      <c r="I24" s="162">
        <f>ROUND(F24*(G24+H24),2)</f>
        <v>0</v>
      </c>
      <c r="J24" s="160">
        <f>ROUND(F24*(N24),2)</f>
        <v>0</v>
      </c>
      <c r="K24" s="163">
        <f>ROUND(F24*(O24),2)</f>
        <v>0</v>
      </c>
      <c r="L24" s="163">
        <f>ROUND(F24*(G24),2)</f>
        <v>0</v>
      </c>
      <c r="M24" s="163">
        <f>ROUND(F24*(H24),2)</f>
        <v>0</v>
      </c>
      <c r="N24" s="163">
        <v>0</v>
      </c>
      <c r="O24" s="163"/>
      <c r="P24" s="170"/>
      <c r="Q24" s="170"/>
      <c r="R24" s="170"/>
      <c r="S24" s="171">
        <f>ROUND(F24*(P24),3)</f>
        <v>0</v>
      </c>
      <c r="T24" s="164"/>
      <c r="U24" s="164"/>
      <c r="V24" s="172"/>
      <c r="Z24">
        <v>0</v>
      </c>
    </row>
    <row r="25" spans="1:26" ht="24.75" customHeight="1">
      <c r="A25" s="165">
        <v>8</v>
      </c>
      <c r="B25" s="160" t="s">
        <v>113</v>
      </c>
      <c r="C25" s="166" t="s">
        <v>114</v>
      </c>
      <c r="D25" s="160" t="s">
        <v>115</v>
      </c>
      <c r="E25" s="160" t="s">
        <v>107</v>
      </c>
      <c r="F25" s="161">
        <v>183.7</v>
      </c>
      <c r="G25" s="169"/>
      <c r="H25" s="169"/>
      <c r="I25" s="162">
        <f>ROUND(F25*(G25+H25),2)</f>
        <v>0</v>
      </c>
      <c r="J25" s="160">
        <f>ROUND(F25*(N25),2)</f>
        <v>0</v>
      </c>
      <c r="K25" s="163">
        <f>ROUND(F25*(O25),2)</f>
        <v>0</v>
      </c>
      <c r="L25" s="163">
        <f>ROUND(F25*(G25),2)</f>
        <v>0</v>
      </c>
      <c r="M25" s="163">
        <f>ROUND(F25*(H25),2)</f>
        <v>0</v>
      </c>
      <c r="N25" s="163">
        <v>0</v>
      </c>
      <c r="O25" s="163"/>
      <c r="P25" s="170"/>
      <c r="Q25" s="170"/>
      <c r="R25" s="170"/>
      <c r="S25" s="171">
        <f>ROUND(F25*(P25),3)</f>
        <v>0</v>
      </c>
      <c r="T25" s="164"/>
      <c r="U25" s="164"/>
      <c r="V25" s="172">
        <f>ROUND(F25*(X25),3)</f>
        <v>47.762</v>
      </c>
      <c r="X25">
        <v>0.26</v>
      </c>
      <c r="Z25">
        <v>0</v>
      </c>
    </row>
    <row r="26" spans="1:22" ht="12" customHeight="1">
      <c r="A26" s="157"/>
      <c r="B26" s="157"/>
      <c r="C26" s="167"/>
      <c r="D26" s="167" t="s">
        <v>116</v>
      </c>
      <c r="E26" s="157"/>
      <c r="F26" s="158"/>
      <c r="G26" s="159"/>
      <c r="H26" s="159"/>
      <c r="I26" s="159"/>
      <c r="J26" s="157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2" ht="15">
      <c r="A27" s="157"/>
      <c r="B27" s="157"/>
      <c r="C27" s="157"/>
      <c r="D27" s="168" t="s">
        <v>117</v>
      </c>
      <c r="E27" s="157"/>
      <c r="F27" s="158">
        <v>183.7</v>
      </c>
      <c r="G27" s="159"/>
      <c r="H27" s="159"/>
      <c r="I27" s="159"/>
      <c r="J27" s="157"/>
      <c r="K27" s="1"/>
      <c r="L27" s="1"/>
      <c r="M27" s="1"/>
      <c r="N27" s="1"/>
      <c r="O27" s="1"/>
      <c r="P27" s="1"/>
      <c r="Q27" s="1" t="s">
        <v>95</v>
      </c>
      <c r="R27" s="1"/>
      <c r="S27" s="1"/>
      <c r="V27" s="1"/>
    </row>
    <row r="28" spans="1:26" ht="24.75" customHeight="1">
      <c r="A28" s="165">
        <v>9</v>
      </c>
      <c r="B28" s="160" t="s">
        <v>113</v>
      </c>
      <c r="C28" s="166" t="s">
        <v>118</v>
      </c>
      <c r="D28" s="160" t="s">
        <v>119</v>
      </c>
      <c r="E28" s="160" t="s">
        <v>107</v>
      </c>
      <c r="F28" s="161">
        <v>98</v>
      </c>
      <c r="G28" s="169"/>
      <c r="H28" s="169"/>
      <c r="I28" s="162">
        <f>ROUND(F28*(G28+H28),2)</f>
        <v>0</v>
      </c>
      <c r="J28" s="160">
        <f>ROUND(F28*(N28),2)</f>
        <v>0</v>
      </c>
      <c r="K28" s="163">
        <f>ROUND(F28*(O28),2)</f>
        <v>0</v>
      </c>
      <c r="L28" s="163">
        <f>ROUND(F28*(G28),2)</f>
        <v>0</v>
      </c>
      <c r="M28" s="163">
        <f>ROUND(F28*(H28),2)</f>
        <v>0</v>
      </c>
      <c r="N28" s="163">
        <v>0</v>
      </c>
      <c r="O28" s="163"/>
      <c r="P28" s="170"/>
      <c r="Q28" s="170"/>
      <c r="R28" s="170"/>
      <c r="S28" s="171">
        <f>ROUND(F28*(P28),3)</f>
        <v>0</v>
      </c>
      <c r="T28" s="164"/>
      <c r="U28" s="164"/>
      <c r="V28" s="172">
        <f>ROUND(F28*(X28),3)</f>
        <v>23.03</v>
      </c>
      <c r="X28">
        <v>0.235</v>
      </c>
      <c r="Z28">
        <v>0</v>
      </c>
    </row>
    <row r="29" spans="1:26" ht="24.75" customHeight="1">
      <c r="A29" s="165">
        <v>10</v>
      </c>
      <c r="B29" s="160" t="s">
        <v>113</v>
      </c>
      <c r="C29" s="166" t="s">
        <v>120</v>
      </c>
      <c r="D29" s="160" t="s">
        <v>121</v>
      </c>
      <c r="E29" s="160" t="s">
        <v>107</v>
      </c>
      <c r="F29" s="161">
        <v>3568.7</v>
      </c>
      <c r="G29" s="169"/>
      <c r="H29" s="169"/>
      <c r="I29" s="162">
        <f>ROUND(F29*(G29+H29),2)</f>
        <v>0</v>
      </c>
      <c r="J29" s="160">
        <f>ROUND(F29*(N29),2)</f>
        <v>0</v>
      </c>
      <c r="K29" s="163">
        <f>ROUND(F29*(O29),2)</f>
        <v>0</v>
      </c>
      <c r="L29" s="163">
        <f>ROUND(F29*(G29),2)</f>
        <v>0</v>
      </c>
      <c r="M29" s="163">
        <f>ROUND(F29*(H29),2)</f>
        <v>0</v>
      </c>
      <c r="N29" s="163">
        <v>0</v>
      </c>
      <c r="O29" s="163"/>
      <c r="P29" s="170"/>
      <c r="Q29" s="170"/>
      <c r="R29" s="170"/>
      <c r="S29" s="171">
        <f>ROUND(F29*(P29),3)</f>
        <v>0</v>
      </c>
      <c r="T29" s="164"/>
      <c r="U29" s="164"/>
      <c r="V29" s="172">
        <f>ROUND(F29*(X29),3)</f>
        <v>1998.472</v>
      </c>
      <c r="X29">
        <v>0.56</v>
      </c>
      <c r="Z29">
        <v>0</v>
      </c>
    </row>
    <row r="30" spans="1:22" ht="12" customHeight="1">
      <c r="A30" s="157"/>
      <c r="B30" s="157"/>
      <c r="C30" s="167"/>
      <c r="D30" s="167" t="s">
        <v>122</v>
      </c>
      <c r="E30" s="157"/>
      <c r="F30" s="158"/>
      <c r="G30" s="159"/>
      <c r="H30" s="159"/>
      <c r="I30" s="159"/>
      <c r="J30" s="157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2" ht="15">
      <c r="A31" s="157"/>
      <c r="B31" s="157"/>
      <c r="C31" s="157"/>
      <c r="D31" s="168" t="s">
        <v>123</v>
      </c>
      <c r="E31" s="157"/>
      <c r="F31" s="158">
        <v>183.7</v>
      </c>
      <c r="G31" s="159"/>
      <c r="H31" s="159"/>
      <c r="I31" s="159"/>
      <c r="J31" s="157"/>
      <c r="K31" s="1"/>
      <c r="L31" s="1"/>
      <c r="M31" s="1"/>
      <c r="N31" s="1"/>
      <c r="O31" s="1"/>
      <c r="P31" s="1"/>
      <c r="Q31" s="1" t="s">
        <v>95</v>
      </c>
      <c r="R31" s="1"/>
      <c r="S31" s="1"/>
      <c r="V31" s="1"/>
    </row>
    <row r="32" spans="1:22" ht="12" customHeight="1">
      <c r="A32" s="157"/>
      <c r="B32" s="157"/>
      <c r="C32" s="167"/>
      <c r="D32" s="167" t="s">
        <v>124</v>
      </c>
      <c r="E32" s="157"/>
      <c r="F32" s="158"/>
      <c r="G32" s="159"/>
      <c r="H32" s="159"/>
      <c r="I32" s="159"/>
      <c r="J32" s="157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2" ht="15">
      <c r="A33" s="157"/>
      <c r="B33" s="157"/>
      <c r="C33" s="157"/>
      <c r="D33" s="168" t="s">
        <v>125</v>
      </c>
      <c r="E33" s="157"/>
      <c r="F33" s="158">
        <v>3239</v>
      </c>
      <c r="G33" s="159"/>
      <c r="H33" s="159"/>
      <c r="I33" s="159"/>
      <c r="J33" s="157"/>
      <c r="K33" s="1"/>
      <c r="L33" s="1"/>
      <c r="M33" s="1"/>
      <c r="N33" s="1"/>
      <c r="O33" s="1"/>
      <c r="P33" s="1"/>
      <c r="Q33" s="1" t="s">
        <v>95</v>
      </c>
      <c r="R33" s="1"/>
      <c r="S33" s="1"/>
      <c r="V33" s="1"/>
    </row>
    <row r="34" spans="1:22" ht="12" customHeight="1">
      <c r="A34" s="157"/>
      <c r="B34" s="157"/>
      <c r="C34" s="167"/>
      <c r="D34" s="167" t="s">
        <v>126</v>
      </c>
      <c r="E34" s="157"/>
      <c r="F34" s="158"/>
      <c r="G34" s="159"/>
      <c r="H34" s="159"/>
      <c r="I34" s="159"/>
      <c r="J34" s="157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2" ht="15">
      <c r="A35" s="157"/>
      <c r="B35" s="157"/>
      <c r="C35" s="157"/>
      <c r="D35" s="168" t="s">
        <v>127</v>
      </c>
      <c r="E35" s="157"/>
      <c r="F35" s="158">
        <v>126</v>
      </c>
      <c r="G35" s="159"/>
      <c r="H35" s="159"/>
      <c r="I35" s="159"/>
      <c r="J35" s="157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2" customHeight="1">
      <c r="A36" s="157"/>
      <c r="B36" s="157"/>
      <c r="C36" s="167"/>
      <c r="D36" s="167" t="s">
        <v>128</v>
      </c>
      <c r="E36" s="157"/>
      <c r="F36" s="158"/>
      <c r="G36" s="159"/>
      <c r="H36" s="159"/>
      <c r="I36" s="159"/>
      <c r="J36" s="157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2" ht="15">
      <c r="A37" s="157"/>
      <c r="B37" s="157"/>
      <c r="C37" s="157"/>
      <c r="D37" s="168" t="s">
        <v>129</v>
      </c>
      <c r="E37" s="157"/>
      <c r="F37" s="158">
        <v>20</v>
      </c>
      <c r="G37" s="159"/>
      <c r="H37" s="159"/>
      <c r="I37" s="159"/>
      <c r="J37" s="157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ht="24.75" customHeight="1">
      <c r="A38" s="165">
        <v>11</v>
      </c>
      <c r="B38" s="160" t="s">
        <v>113</v>
      </c>
      <c r="C38" s="166" t="s">
        <v>130</v>
      </c>
      <c r="D38" s="160" t="s">
        <v>131</v>
      </c>
      <c r="E38" s="160" t="s">
        <v>107</v>
      </c>
      <c r="F38" s="161">
        <v>34.45</v>
      </c>
      <c r="G38" s="169"/>
      <c r="H38" s="169"/>
      <c r="I38" s="162">
        <f>ROUND(F38*(G38+H38),2)</f>
        <v>0</v>
      </c>
      <c r="J38" s="160">
        <f>ROUND(F38*(N38),2)</f>
        <v>0</v>
      </c>
      <c r="K38" s="163">
        <f>ROUND(F38*(O38),2)</f>
        <v>0</v>
      </c>
      <c r="L38" s="163">
        <f>ROUND(F38*(G38),2)</f>
        <v>0</v>
      </c>
      <c r="M38" s="163">
        <f>ROUND(F38*(H38),2)</f>
        <v>0</v>
      </c>
      <c r="N38" s="163">
        <v>0</v>
      </c>
      <c r="O38" s="163"/>
      <c r="P38" s="170"/>
      <c r="Q38" s="170"/>
      <c r="R38" s="170"/>
      <c r="S38" s="171">
        <f>ROUND(F38*(P38),3)</f>
        <v>0</v>
      </c>
      <c r="T38" s="164"/>
      <c r="U38" s="164"/>
      <c r="V38" s="172">
        <f>ROUND(F38*(X38),3)</f>
        <v>17.225</v>
      </c>
      <c r="X38">
        <v>0.5</v>
      </c>
      <c r="Z38">
        <v>0</v>
      </c>
    </row>
    <row r="39" spans="1:22" ht="15">
      <c r="A39" s="157"/>
      <c r="B39" s="157"/>
      <c r="C39" s="167"/>
      <c r="D39" s="173" t="s">
        <v>132</v>
      </c>
      <c r="E39" s="157"/>
      <c r="F39" s="158">
        <v>34.45</v>
      </c>
      <c r="G39" s="159"/>
      <c r="H39" s="159"/>
      <c r="I39" s="159"/>
      <c r="J39" s="157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24.75" customHeight="1">
      <c r="A40" s="165">
        <v>12</v>
      </c>
      <c r="B40" s="160" t="s">
        <v>113</v>
      </c>
      <c r="C40" s="166" t="s">
        <v>133</v>
      </c>
      <c r="D40" s="160" t="s">
        <v>134</v>
      </c>
      <c r="E40" s="160" t="s">
        <v>107</v>
      </c>
      <c r="F40" s="161">
        <v>3239</v>
      </c>
      <c r="G40" s="169"/>
      <c r="H40" s="169"/>
      <c r="I40" s="162">
        <f>ROUND(F40*(G40+H40),2)</f>
        <v>0</v>
      </c>
      <c r="J40" s="160">
        <f>ROUND(F40*(N40),2)</f>
        <v>0</v>
      </c>
      <c r="K40" s="163">
        <f>ROUND(F40*(O40),2)</f>
        <v>0</v>
      </c>
      <c r="L40" s="163">
        <f>ROUND(F40*(G40),2)</f>
        <v>0</v>
      </c>
      <c r="M40" s="163">
        <f>ROUND(F40*(H40),2)</f>
        <v>0</v>
      </c>
      <c r="N40" s="163">
        <v>0</v>
      </c>
      <c r="O40" s="163"/>
      <c r="P40" s="172">
        <v>3E-05</v>
      </c>
      <c r="Q40" s="170"/>
      <c r="R40" s="170">
        <v>3E-05</v>
      </c>
      <c r="S40" s="171">
        <f>ROUND(F40*(P40),3)</f>
        <v>0.097</v>
      </c>
      <c r="T40" s="164"/>
      <c r="U40" s="164"/>
      <c r="V40" s="172">
        <f>ROUND(F40*(X40),3)</f>
        <v>735.253</v>
      </c>
      <c r="X40">
        <v>0.227</v>
      </c>
      <c r="Z40">
        <v>0</v>
      </c>
    </row>
    <row r="41" spans="1:22" ht="12" customHeight="1">
      <c r="A41" s="157"/>
      <c r="B41" s="157"/>
      <c r="C41" s="167"/>
      <c r="D41" s="167" t="s">
        <v>135</v>
      </c>
      <c r="E41" s="157"/>
      <c r="F41" s="158"/>
      <c r="G41" s="159"/>
      <c r="H41" s="159"/>
      <c r="I41" s="159"/>
      <c r="J41" s="157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57"/>
      <c r="B42" s="157"/>
      <c r="C42" s="157"/>
      <c r="D42" s="168" t="s">
        <v>125</v>
      </c>
      <c r="E42" s="157"/>
      <c r="F42" s="158">
        <v>3239</v>
      </c>
      <c r="G42" s="159"/>
      <c r="H42" s="159"/>
      <c r="I42" s="159"/>
      <c r="J42" s="157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ht="24.75" customHeight="1">
      <c r="A43" s="165">
        <v>13</v>
      </c>
      <c r="B43" s="160" t="s">
        <v>113</v>
      </c>
      <c r="C43" s="166" t="s">
        <v>136</v>
      </c>
      <c r="D43" s="160" t="s">
        <v>137</v>
      </c>
      <c r="E43" s="160" t="s">
        <v>107</v>
      </c>
      <c r="F43" s="161">
        <v>17517</v>
      </c>
      <c r="G43" s="169"/>
      <c r="H43" s="169"/>
      <c r="I43" s="162">
        <f>ROUND(F43*(G43+H43),2)</f>
        <v>0</v>
      </c>
      <c r="J43" s="160">
        <f>ROUND(F43*(N43),2)</f>
        <v>0</v>
      </c>
      <c r="K43" s="163">
        <f>ROUND(F43*(O43),2)</f>
        <v>0</v>
      </c>
      <c r="L43" s="163">
        <f>ROUND(F43*(G43),2)</f>
        <v>0</v>
      </c>
      <c r="M43" s="163">
        <f>ROUND(F43*(H43),2)</f>
        <v>0</v>
      </c>
      <c r="N43" s="163">
        <v>0</v>
      </c>
      <c r="O43" s="163"/>
      <c r="P43" s="172">
        <v>3E-05</v>
      </c>
      <c r="Q43" s="170"/>
      <c r="R43" s="170">
        <v>3E-05</v>
      </c>
      <c r="S43" s="171">
        <f>ROUND(F43*(P43),3)</f>
        <v>0.526</v>
      </c>
      <c r="T43" s="164"/>
      <c r="U43" s="164"/>
      <c r="V43" s="172">
        <f>ROUND(F43*(X43),3)</f>
        <v>3153.06</v>
      </c>
      <c r="X43">
        <v>0.18</v>
      </c>
      <c r="Z43">
        <v>0</v>
      </c>
    </row>
    <row r="44" spans="1:22" ht="12" customHeight="1">
      <c r="A44" s="157"/>
      <c r="B44" s="157"/>
      <c r="C44" s="167"/>
      <c r="D44" s="167" t="s">
        <v>138</v>
      </c>
      <c r="E44" s="157"/>
      <c r="F44" s="158"/>
      <c r="G44" s="159"/>
      <c r="H44" s="159"/>
      <c r="I44" s="159"/>
      <c r="J44" s="157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7"/>
      <c r="B45" s="157"/>
      <c r="C45" s="157"/>
      <c r="D45" s="168" t="s">
        <v>139</v>
      </c>
      <c r="E45" s="157"/>
      <c r="F45" s="158">
        <v>17517</v>
      </c>
      <c r="G45" s="159"/>
      <c r="H45" s="159"/>
      <c r="I45" s="159"/>
      <c r="J45" s="157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ht="24.75" customHeight="1">
      <c r="A46" s="165">
        <v>14</v>
      </c>
      <c r="B46" s="160" t="s">
        <v>113</v>
      </c>
      <c r="C46" s="166" t="s">
        <v>140</v>
      </c>
      <c r="D46" s="160" t="s">
        <v>141</v>
      </c>
      <c r="E46" s="160" t="s">
        <v>142</v>
      </c>
      <c r="F46" s="161">
        <v>5281</v>
      </c>
      <c r="G46" s="169"/>
      <c r="H46" s="169"/>
      <c r="I46" s="162">
        <f>ROUND(F46*(G46+H46),2)</f>
        <v>0</v>
      </c>
      <c r="J46" s="160">
        <f>ROUND(F46*(N46),2)</f>
        <v>0</v>
      </c>
      <c r="K46" s="163">
        <f>ROUND(F46*(O46),2)</f>
        <v>0</v>
      </c>
      <c r="L46" s="163">
        <f>ROUND(F46*(G46),2)</f>
        <v>0</v>
      </c>
      <c r="M46" s="163">
        <f>ROUND(F46*(H46),2)</f>
        <v>0</v>
      </c>
      <c r="N46" s="163">
        <v>0</v>
      </c>
      <c r="O46" s="163"/>
      <c r="P46" s="170"/>
      <c r="Q46" s="170"/>
      <c r="R46" s="170"/>
      <c r="S46" s="171">
        <f>ROUND(F46*(P46),3)</f>
        <v>0</v>
      </c>
      <c r="T46" s="164"/>
      <c r="U46" s="164"/>
      <c r="V46" s="172">
        <f>ROUND(F46*(X46),3)</f>
        <v>765.745</v>
      </c>
      <c r="X46">
        <v>0.145</v>
      </c>
      <c r="Z46">
        <v>0</v>
      </c>
    </row>
    <row r="47" spans="1:22" ht="12" customHeight="1">
      <c r="A47" s="157"/>
      <c r="B47" s="157"/>
      <c r="C47" s="167"/>
      <c r="D47" s="167" t="s">
        <v>143</v>
      </c>
      <c r="E47" s="157"/>
      <c r="F47" s="158"/>
      <c r="G47" s="159"/>
      <c r="H47" s="159"/>
      <c r="I47" s="159"/>
      <c r="J47" s="157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5">
      <c r="A48" s="157"/>
      <c r="B48" s="157"/>
      <c r="C48" s="157"/>
      <c r="D48" s="168" t="s">
        <v>144</v>
      </c>
      <c r="E48" s="157"/>
      <c r="F48" s="158">
        <v>5281</v>
      </c>
      <c r="G48" s="159"/>
      <c r="H48" s="159"/>
      <c r="I48" s="159"/>
      <c r="J48" s="157"/>
      <c r="K48" s="1"/>
      <c r="L48" s="1"/>
      <c r="M48" s="1"/>
      <c r="N48" s="1"/>
      <c r="O48" s="1"/>
      <c r="P48" s="1"/>
      <c r="Q48" s="1" t="s">
        <v>95</v>
      </c>
      <c r="R48" s="1"/>
      <c r="S48" s="1"/>
      <c r="V48" s="1"/>
    </row>
    <row r="49" spans="1:26" ht="24.75" customHeight="1">
      <c r="A49" s="165">
        <v>15</v>
      </c>
      <c r="B49" s="160" t="s">
        <v>113</v>
      </c>
      <c r="C49" s="166" t="s">
        <v>145</v>
      </c>
      <c r="D49" s="160" t="s">
        <v>146</v>
      </c>
      <c r="E49" s="160" t="s">
        <v>142</v>
      </c>
      <c r="F49" s="161">
        <v>511</v>
      </c>
      <c r="G49" s="169"/>
      <c r="H49" s="169"/>
      <c r="I49" s="162">
        <f>ROUND(F49*(G49+H49),2)</f>
        <v>0</v>
      </c>
      <c r="J49" s="160">
        <f>ROUND(F49*(N49),2)</f>
        <v>0</v>
      </c>
      <c r="K49" s="163">
        <f>ROUND(F49*(O49),2)</f>
        <v>0</v>
      </c>
      <c r="L49" s="163">
        <f>ROUND(F49*(G49),2)</f>
        <v>0</v>
      </c>
      <c r="M49" s="163">
        <f>ROUND(F49*(H49),2)</f>
        <v>0</v>
      </c>
      <c r="N49" s="163">
        <v>0</v>
      </c>
      <c r="O49" s="163"/>
      <c r="P49" s="170"/>
      <c r="Q49" s="170"/>
      <c r="R49" s="170"/>
      <c r="S49" s="171">
        <f>ROUND(F49*(P49),3)</f>
        <v>0</v>
      </c>
      <c r="T49" s="164"/>
      <c r="U49" s="164"/>
      <c r="V49" s="172">
        <f>ROUND(F49*(X49),3)</f>
        <v>20.44</v>
      </c>
      <c r="X49">
        <v>0.04</v>
      </c>
      <c r="Z49">
        <v>0</v>
      </c>
    </row>
    <row r="50" spans="1:22" ht="15">
      <c r="A50" s="157"/>
      <c r="B50" s="157"/>
      <c r="C50" s="167"/>
      <c r="D50" s="173" t="s">
        <v>147</v>
      </c>
      <c r="E50" s="157"/>
      <c r="F50" s="158">
        <v>511</v>
      </c>
      <c r="G50" s="159"/>
      <c r="H50" s="159"/>
      <c r="I50" s="159"/>
      <c r="J50" s="157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ht="24.75" customHeight="1">
      <c r="A51" s="165">
        <v>16</v>
      </c>
      <c r="B51" s="160" t="s">
        <v>148</v>
      </c>
      <c r="C51" s="166" t="s">
        <v>149</v>
      </c>
      <c r="D51" s="160" t="s">
        <v>150</v>
      </c>
      <c r="E51" s="160" t="s">
        <v>107</v>
      </c>
      <c r="F51" s="161">
        <v>2750</v>
      </c>
      <c r="G51" s="169"/>
      <c r="H51" s="169"/>
      <c r="I51" s="162">
        <f>ROUND(F51*(G51+H51),2)</f>
        <v>0</v>
      </c>
      <c r="J51" s="160">
        <f>ROUND(F51*(N51),2)</f>
        <v>0</v>
      </c>
      <c r="K51" s="163">
        <f>ROUND(F51*(O51),2)</f>
        <v>0</v>
      </c>
      <c r="L51" s="163">
        <f>ROUND(F51*(G51),2)</f>
        <v>0</v>
      </c>
      <c r="M51" s="163">
        <f>ROUND(F51*(H51),2)</f>
        <v>0</v>
      </c>
      <c r="N51" s="163">
        <v>0</v>
      </c>
      <c r="O51" s="163"/>
      <c r="P51" s="170"/>
      <c r="Q51" s="170"/>
      <c r="R51" s="170"/>
      <c r="S51" s="171">
        <f>ROUND(F51*(P51),3)</f>
        <v>0</v>
      </c>
      <c r="T51" s="164"/>
      <c r="U51" s="164"/>
      <c r="V51" s="172"/>
      <c r="Z51">
        <v>0</v>
      </c>
    </row>
    <row r="52" spans="1:26" ht="24.75" customHeight="1">
      <c r="A52" s="165">
        <v>17</v>
      </c>
      <c r="B52" s="160" t="s">
        <v>151</v>
      </c>
      <c r="C52" s="166" t="s">
        <v>152</v>
      </c>
      <c r="D52" s="160" t="s">
        <v>153</v>
      </c>
      <c r="E52" s="160" t="s">
        <v>107</v>
      </c>
      <c r="F52" s="161">
        <v>2750</v>
      </c>
      <c r="G52" s="169"/>
      <c r="H52" s="169"/>
      <c r="I52" s="162">
        <f>ROUND(F52*(G52+H52),2)</f>
        <v>0</v>
      </c>
      <c r="J52" s="160">
        <f>ROUND(F52*(N52),2)</f>
        <v>0</v>
      </c>
      <c r="K52" s="163">
        <f>ROUND(F52*(O52),2)</f>
        <v>0</v>
      </c>
      <c r="L52" s="163">
        <f>ROUND(F52*(G52),2)</f>
        <v>0</v>
      </c>
      <c r="M52" s="163">
        <f>ROUND(F52*(H52),2)</f>
        <v>0</v>
      </c>
      <c r="N52" s="163">
        <v>0</v>
      </c>
      <c r="O52" s="163"/>
      <c r="P52" s="170"/>
      <c r="Q52" s="170"/>
      <c r="R52" s="170"/>
      <c r="S52" s="171">
        <f>ROUND(F52*(P52),3)</f>
        <v>0</v>
      </c>
      <c r="T52" s="164"/>
      <c r="U52" s="164"/>
      <c r="V52" s="172"/>
      <c r="Z52">
        <v>0</v>
      </c>
    </row>
    <row r="53" spans="1:26" ht="24.75" customHeight="1">
      <c r="A53" s="179">
        <v>18</v>
      </c>
      <c r="B53" s="174" t="s">
        <v>154</v>
      </c>
      <c r="C53" s="180" t="s">
        <v>155</v>
      </c>
      <c r="D53" s="174" t="s">
        <v>156</v>
      </c>
      <c r="E53" s="174" t="s">
        <v>92</v>
      </c>
      <c r="F53" s="175">
        <v>412.5</v>
      </c>
      <c r="G53" s="181"/>
      <c r="H53" s="181"/>
      <c r="I53" s="176">
        <f>ROUND(F53*(G53+H53),2)</f>
        <v>0</v>
      </c>
      <c r="J53" s="174">
        <f>ROUND(F53*(N53),2)</f>
        <v>0</v>
      </c>
      <c r="K53" s="177">
        <f>ROUND(F53*(O53),2)</f>
        <v>0</v>
      </c>
      <c r="L53" s="177">
        <f>ROUND(F53*(G53),2)</f>
        <v>0</v>
      </c>
      <c r="M53" s="177">
        <f>ROUND(F53*(H53),2)</f>
        <v>0</v>
      </c>
      <c r="N53" s="177">
        <v>0</v>
      </c>
      <c r="O53" s="177"/>
      <c r="P53" s="182"/>
      <c r="Q53" s="182"/>
      <c r="R53" s="182"/>
      <c r="S53" s="183">
        <f>ROUND(F53*(P53),3)</f>
        <v>0</v>
      </c>
      <c r="T53" s="178"/>
      <c r="U53" s="178"/>
      <c r="V53" s="184"/>
      <c r="Z53">
        <v>0</v>
      </c>
    </row>
    <row r="54" spans="1:22" ht="15">
      <c r="A54" s="157"/>
      <c r="B54" s="157"/>
      <c r="C54" s="167"/>
      <c r="D54" s="173" t="s">
        <v>157</v>
      </c>
      <c r="E54" s="157"/>
      <c r="F54" s="158">
        <v>412.5</v>
      </c>
      <c r="G54" s="159"/>
      <c r="H54" s="159"/>
      <c r="I54" s="159"/>
      <c r="J54" s="157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24.75" customHeight="1">
      <c r="A55" s="179">
        <v>19</v>
      </c>
      <c r="B55" s="174" t="s">
        <v>158</v>
      </c>
      <c r="C55" s="180" t="s">
        <v>159</v>
      </c>
      <c r="D55" s="174" t="s">
        <v>160</v>
      </c>
      <c r="E55" s="174" t="s">
        <v>161</v>
      </c>
      <c r="F55" s="175">
        <v>82.5</v>
      </c>
      <c r="G55" s="181"/>
      <c r="H55" s="181"/>
      <c r="I55" s="176">
        <f>ROUND(F55*(G55+H55),2)</f>
        <v>0</v>
      </c>
      <c r="J55" s="174">
        <f>ROUND(F55*(N55),2)</f>
        <v>0</v>
      </c>
      <c r="K55" s="177">
        <f>ROUND(F55*(O55),2)</f>
        <v>0</v>
      </c>
      <c r="L55" s="177">
        <f>ROUND(F55*(G55),2)</f>
        <v>0</v>
      </c>
      <c r="M55" s="177">
        <f>ROUND(F55*(H55),2)</f>
        <v>0</v>
      </c>
      <c r="N55" s="177">
        <v>0</v>
      </c>
      <c r="O55" s="177"/>
      <c r="P55" s="184">
        <v>0.001</v>
      </c>
      <c r="Q55" s="182"/>
      <c r="R55" s="182">
        <v>0.001</v>
      </c>
      <c r="S55" s="183">
        <f>ROUND(F55*(P55),3)</f>
        <v>0.083</v>
      </c>
      <c r="T55" s="178"/>
      <c r="U55" s="178"/>
      <c r="V55" s="184"/>
      <c r="Z55">
        <v>0</v>
      </c>
    </row>
    <row r="56" spans="1:22" ht="15">
      <c r="A56" s="157"/>
      <c r="B56" s="157"/>
      <c r="C56" s="167"/>
      <c r="D56" s="173" t="s">
        <v>162</v>
      </c>
      <c r="E56" s="157"/>
      <c r="F56" s="158">
        <v>82.5</v>
      </c>
      <c r="G56" s="159"/>
      <c r="H56" s="159"/>
      <c r="I56" s="159"/>
      <c r="J56" s="157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ht="15">
      <c r="A57" s="141"/>
      <c r="B57" s="141"/>
      <c r="C57" s="155">
        <v>1</v>
      </c>
      <c r="D57" s="155" t="s">
        <v>71</v>
      </c>
      <c r="E57" s="141"/>
      <c r="F57" s="154"/>
      <c r="G57" s="143">
        <f>ROUND((SUM(L10:L56))/1,2)</f>
        <v>0</v>
      </c>
      <c r="H57" s="143">
        <f>ROUND((SUM(M10:M56))/1,2)</f>
        <v>0</v>
      </c>
      <c r="I57" s="143">
        <f>ROUND((SUM(I10:I56))/1,2)</f>
        <v>0</v>
      </c>
      <c r="J57" s="141"/>
      <c r="K57" s="141"/>
      <c r="L57" s="141">
        <f>ROUND((SUM(L10:L56))/1,2)</f>
        <v>0</v>
      </c>
      <c r="M57" s="141">
        <f>ROUND((SUM(M10:M56))/1,2)</f>
        <v>0</v>
      </c>
      <c r="N57" s="141"/>
      <c r="O57" s="141"/>
      <c r="P57" s="185"/>
      <c r="Q57" s="141"/>
      <c r="R57" s="141"/>
      <c r="S57" s="185">
        <f>ROUND((SUM(S10:S56))/1,2)</f>
        <v>0.71</v>
      </c>
      <c r="T57" s="139"/>
      <c r="U57" s="139"/>
      <c r="V57" s="2">
        <f>ROUND((SUM(V10:V56))/1,2)</f>
        <v>6760.99</v>
      </c>
      <c r="W57" s="139"/>
      <c r="X57" s="139"/>
      <c r="Y57" s="139"/>
      <c r="Z57" s="139"/>
    </row>
    <row r="58" spans="1:22" ht="15">
      <c r="A58" s="1"/>
      <c r="B58" s="1"/>
      <c r="C58" s="1"/>
      <c r="D58" s="1"/>
      <c r="E58" s="1"/>
      <c r="F58" s="150"/>
      <c r="G58" s="136"/>
      <c r="H58" s="136"/>
      <c r="I58" s="136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ht="15">
      <c r="A59" s="141"/>
      <c r="B59" s="141"/>
      <c r="C59" s="155">
        <v>4</v>
      </c>
      <c r="D59" s="155" t="s">
        <v>72</v>
      </c>
      <c r="E59" s="141"/>
      <c r="F59" s="154"/>
      <c r="G59" s="142"/>
      <c r="H59" s="142"/>
      <c r="I59" s="142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39"/>
      <c r="U59" s="139"/>
      <c r="V59" s="141"/>
      <c r="W59" s="139"/>
      <c r="X59" s="139"/>
      <c r="Y59" s="139"/>
      <c r="Z59" s="139"/>
    </row>
    <row r="60" spans="1:26" ht="24.75" customHeight="1">
      <c r="A60" s="165">
        <v>20</v>
      </c>
      <c r="B60" s="160" t="s">
        <v>163</v>
      </c>
      <c r="C60" s="166" t="s">
        <v>164</v>
      </c>
      <c r="D60" s="160" t="s">
        <v>165</v>
      </c>
      <c r="E60" s="160" t="s">
        <v>107</v>
      </c>
      <c r="F60" s="161">
        <v>3264</v>
      </c>
      <c r="G60" s="169"/>
      <c r="H60" s="169"/>
      <c r="I60" s="162">
        <f>ROUND(F60*(G60+H60),2)</f>
        <v>0</v>
      </c>
      <c r="J60" s="160">
        <f>ROUND(F60*(N60),2)</f>
        <v>0</v>
      </c>
      <c r="K60" s="163">
        <f>ROUND(F60*(O60),2)</f>
        <v>0</v>
      </c>
      <c r="L60" s="163">
        <f>ROUND(F60*(G60),2)</f>
        <v>0</v>
      </c>
      <c r="M60" s="163">
        <f>ROUND(F60*(H60),2)</f>
        <v>0</v>
      </c>
      <c r="N60" s="163">
        <v>0</v>
      </c>
      <c r="O60" s="163"/>
      <c r="P60" s="172">
        <v>0.16192</v>
      </c>
      <c r="Q60" s="170"/>
      <c r="R60" s="170">
        <v>0.16192</v>
      </c>
      <c r="S60" s="171">
        <f>ROUND(F60*(P60),3)</f>
        <v>528.507</v>
      </c>
      <c r="T60" s="164"/>
      <c r="U60" s="164"/>
      <c r="V60" s="172"/>
      <c r="Z60">
        <v>0</v>
      </c>
    </row>
    <row r="61" spans="1:22" ht="12" customHeight="1">
      <c r="A61" s="157"/>
      <c r="B61" s="157"/>
      <c r="C61" s="167"/>
      <c r="D61" s="167" t="s">
        <v>116</v>
      </c>
      <c r="E61" s="157"/>
      <c r="F61" s="158"/>
      <c r="G61" s="159"/>
      <c r="H61" s="159"/>
      <c r="I61" s="159"/>
      <c r="J61" s="157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2" ht="15">
      <c r="A62" s="157"/>
      <c r="B62" s="157"/>
      <c r="C62" s="157"/>
      <c r="D62" s="168" t="s">
        <v>166</v>
      </c>
      <c r="E62" s="157"/>
      <c r="F62" s="158">
        <v>3264</v>
      </c>
      <c r="G62" s="159"/>
      <c r="H62" s="159"/>
      <c r="I62" s="159"/>
      <c r="J62" s="157"/>
      <c r="K62" s="1"/>
      <c r="L62" s="1"/>
      <c r="M62" s="1"/>
      <c r="N62" s="1"/>
      <c r="O62" s="1"/>
      <c r="P62" s="1"/>
      <c r="Q62" s="1" t="s">
        <v>95</v>
      </c>
      <c r="R62" s="1"/>
      <c r="S62" s="1"/>
      <c r="V62" s="1"/>
    </row>
    <row r="63" spans="1:26" ht="24.75" customHeight="1">
      <c r="A63" s="165">
        <v>21</v>
      </c>
      <c r="B63" s="160" t="s">
        <v>167</v>
      </c>
      <c r="C63" s="166" t="s">
        <v>168</v>
      </c>
      <c r="D63" s="160" t="s">
        <v>169</v>
      </c>
      <c r="E63" s="160" t="s">
        <v>107</v>
      </c>
      <c r="F63" s="161">
        <v>100</v>
      </c>
      <c r="G63" s="169"/>
      <c r="H63" s="169"/>
      <c r="I63" s="162">
        <f>ROUND(F63*(G63+H63),2)</f>
        <v>0</v>
      </c>
      <c r="J63" s="160">
        <f>ROUND(F63*(N63),2)</f>
        <v>0</v>
      </c>
      <c r="K63" s="163">
        <f>ROUND(F63*(O63),2)</f>
        <v>0</v>
      </c>
      <c r="L63" s="163">
        <f>ROUND(F63*(G63),2)</f>
        <v>0</v>
      </c>
      <c r="M63" s="163">
        <f>ROUND(F63*(H63),2)</f>
        <v>0</v>
      </c>
      <c r="N63" s="163">
        <v>0</v>
      </c>
      <c r="O63" s="163"/>
      <c r="P63" s="172">
        <v>0.00028</v>
      </c>
      <c r="Q63" s="170"/>
      <c r="R63" s="170">
        <v>0.00028</v>
      </c>
      <c r="S63" s="171">
        <f>ROUND(F63*(P63),3)</f>
        <v>0.028</v>
      </c>
      <c r="T63" s="164"/>
      <c r="U63" s="164"/>
      <c r="V63" s="172"/>
      <c r="Z63">
        <v>0</v>
      </c>
    </row>
    <row r="64" spans="1:22" ht="12" customHeight="1">
      <c r="A64" s="157"/>
      <c r="B64" s="157"/>
      <c r="C64" s="167"/>
      <c r="D64" s="167" t="s">
        <v>170</v>
      </c>
      <c r="E64" s="157"/>
      <c r="F64" s="158"/>
      <c r="G64" s="159"/>
      <c r="H64" s="159"/>
      <c r="I64" s="159"/>
      <c r="J64" s="157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2" ht="15">
      <c r="A65" s="157"/>
      <c r="B65" s="157"/>
      <c r="C65" s="157"/>
      <c r="D65" s="168" t="s">
        <v>171</v>
      </c>
      <c r="E65" s="157"/>
      <c r="F65" s="158">
        <v>100</v>
      </c>
      <c r="G65" s="159"/>
      <c r="H65" s="159"/>
      <c r="I65" s="159"/>
      <c r="J65" s="157"/>
      <c r="K65" s="1"/>
      <c r="L65" s="1"/>
      <c r="M65" s="1"/>
      <c r="N65" s="1"/>
      <c r="O65" s="1"/>
      <c r="P65" s="1"/>
      <c r="Q65" s="1" t="s">
        <v>95</v>
      </c>
      <c r="R65" s="1"/>
      <c r="S65" s="1"/>
      <c r="V65" s="1"/>
    </row>
    <row r="66" spans="1:26" ht="24.75" customHeight="1">
      <c r="A66" s="179">
        <v>22</v>
      </c>
      <c r="B66" s="174" t="s">
        <v>172</v>
      </c>
      <c r="C66" s="180" t="s">
        <v>173</v>
      </c>
      <c r="D66" s="174" t="s">
        <v>174</v>
      </c>
      <c r="E66" s="174" t="s">
        <v>107</v>
      </c>
      <c r="F66" s="175">
        <v>114.99999999999999</v>
      </c>
      <c r="G66" s="181"/>
      <c r="H66" s="181"/>
      <c r="I66" s="176">
        <f>ROUND(F66*(G66+H66),2)</f>
        <v>0</v>
      </c>
      <c r="J66" s="174">
        <f>ROUND(F66*(N66),2)</f>
        <v>0</v>
      </c>
      <c r="K66" s="177">
        <f>ROUND(F66*(O66),2)</f>
        <v>0</v>
      </c>
      <c r="L66" s="177">
        <f>ROUND(F66*(G66),2)</f>
        <v>0</v>
      </c>
      <c r="M66" s="177">
        <f>ROUND(F66*(H66),2)</f>
        <v>0</v>
      </c>
      <c r="N66" s="177">
        <v>0</v>
      </c>
      <c r="O66" s="177"/>
      <c r="P66" s="182"/>
      <c r="Q66" s="182"/>
      <c r="R66" s="182"/>
      <c r="S66" s="183">
        <f>ROUND(F66*(P66),3)</f>
        <v>0</v>
      </c>
      <c r="T66" s="178"/>
      <c r="U66" s="178"/>
      <c r="V66" s="184"/>
      <c r="Z66">
        <v>0</v>
      </c>
    </row>
    <row r="67" spans="1:22" ht="15">
      <c r="A67" s="157"/>
      <c r="B67" s="157"/>
      <c r="C67" s="167"/>
      <c r="D67" s="173" t="s">
        <v>175</v>
      </c>
      <c r="E67" s="157"/>
      <c r="F67" s="158">
        <v>114.99999999999999</v>
      </c>
      <c r="G67" s="159"/>
      <c r="H67" s="159"/>
      <c r="I67" s="159"/>
      <c r="J67" s="157"/>
      <c r="K67" s="1"/>
      <c r="L67" s="1"/>
      <c r="M67" s="1"/>
      <c r="N67" s="1"/>
      <c r="O67" s="1"/>
      <c r="P67" s="1"/>
      <c r="Q67" s="1" t="s">
        <v>95</v>
      </c>
      <c r="R67" s="1"/>
      <c r="S67" s="1"/>
      <c r="V67" s="1"/>
    </row>
    <row r="68" spans="1:26" ht="15">
      <c r="A68" s="141"/>
      <c r="B68" s="141"/>
      <c r="C68" s="155">
        <v>4</v>
      </c>
      <c r="D68" s="155" t="s">
        <v>72</v>
      </c>
      <c r="E68" s="141"/>
      <c r="F68" s="154"/>
      <c r="G68" s="143">
        <f>ROUND((SUM(L59:L67))/1,2)</f>
        <v>0</v>
      </c>
      <c r="H68" s="143">
        <f>ROUND((SUM(M59:M67))/1,2)</f>
        <v>0</v>
      </c>
      <c r="I68" s="143">
        <f>ROUND((SUM(I59:I67))/1,2)</f>
        <v>0</v>
      </c>
      <c r="J68" s="141"/>
      <c r="K68" s="141"/>
      <c r="L68" s="141">
        <f>ROUND((SUM(L59:L67))/1,2)</f>
        <v>0</v>
      </c>
      <c r="M68" s="141">
        <f>ROUND((SUM(M59:M67))/1,2)</f>
        <v>0</v>
      </c>
      <c r="N68" s="141"/>
      <c r="O68" s="141"/>
      <c r="P68" s="185"/>
      <c r="Q68" s="141"/>
      <c r="R68" s="141"/>
      <c r="S68" s="185">
        <f>ROUND((SUM(S59:S67))/1,2)</f>
        <v>528.54</v>
      </c>
      <c r="T68" s="139"/>
      <c r="U68" s="139"/>
      <c r="V68" s="2">
        <f>ROUND((SUM(V59:V67))/1,2)</f>
        <v>0</v>
      </c>
      <c r="W68" s="139"/>
      <c r="X68" s="139"/>
      <c r="Y68" s="139"/>
      <c r="Z68" s="139"/>
    </row>
    <row r="69" spans="1:22" ht="15">
      <c r="A69" s="1"/>
      <c r="B69" s="1"/>
      <c r="C69" s="1"/>
      <c r="D69" s="1"/>
      <c r="E69" s="1"/>
      <c r="F69" s="150"/>
      <c r="G69" s="136"/>
      <c r="H69" s="136"/>
      <c r="I69" s="136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ht="15">
      <c r="A70" s="141"/>
      <c r="B70" s="141"/>
      <c r="C70" s="155">
        <v>5</v>
      </c>
      <c r="D70" s="155" t="s">
        <v>73</v>
      </c>
      <c r="E70" s="141"/>
      <c r="F70" s="154"/>
      <c r="G70" s="142"/>
      <c r="H70" s="142"/>
      <c r="I70" s="142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39"/>
      <c r="U70" s="139"/>
      <c r="V70" s="141"/>
      <c r="W70" s="139"/>
      <c r="X70" s="139"/>
      <c r="Y70" s="139"/>
      <c r="Z70" s="139"/>
    </row>
    <row r="71" spans="1:26" ht="24.75" customHeight="1">
      <c r="A71" s="165">
        <v>23</v>
      </c>
      <c r="B71" s="160" t="s">
        <v>163</v>
      </c>
      <c r="C71" s="166" t="s">
        <v>176</v>
      </c>
      <c r="D71" s="160" t="s">
        <v>177</v>
      </c>
      <c r="E71" s="160" t="s">
        <v>107</v>
      </c>
      <c r="F71" s="161">
        <v>3264</v>
      </c>
      <c r="G71" s="169"/>
      <c r="H71" s="169"/>
      <c r="I71" s="162">
        <f>ROUND(F71*(G71+H71),2)</f>
        <v>0</v>
      </c>
      <c r="J71" s="160">
        <f>ROUND(F71*(N71),2)</f>
        <v>0</v>
      </c>
      <c r="K71" s="163">
        <f>ROUND(F71*(O71),2)</f>
        <v>0</v>
      </c>
      <c r="L71" s="163">
        <f>ROUND(F71*(G71),2)</f>
        <v>0</v>
      </c>
      <c r="M71" s="163">
        <f>ROUND(F71*(H71),2)</f>
        <v>0</v>
      </c>
      <c r="N71" s="163">
        <v>0</v>
      </c>
      <c r="O71" s="163"/>
      <c r="P71" s="172">
        <v>0.36834</v>
      </c>
      <c r="Q71" s="170"/>
      <c r="R71" s="170">
        <v>0.36834</v>
      </c>
      <c r="S71" s="171">
        <f>ROUND(F71*(P71),3)</f>
        <v>1202.262</v>
      </c>
      <c r="T71" s="164"/>
      <c r="U71" s="164"/>
      <c r="V71" s="172"/>
      <c r="Z71">
        <v>0</v>
      </c>
    </row>
    <row r="72" spans="1:22" ht="12" customHeight="1">
      <c r="A72" s="157"/>
      <c r="B72" s="157"/>
      <c r="C72" s="167"/>
      <c r="D72" s="167" t="s">
        <v>116</v>
      </c>
      <c r="E72" s="157"/>
      <c r="F72" s="158"/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2" ht="15">
      <c r="A73" s="157"/>
      <c r="B73" s="157"/>
      <c r="C73" s="157"/>
      <c r="D73" s="168" t="s">
        <v>166</v>
      </c>
      <c r="E73" s="157"/>
      <c r="F73" s="158">
        <v>3264</v>
      </c>
      <c r="G73" s="159"/>
      <c r="H73" s="159"/>
      <c r="I73" s="159"/>
      <c r="J73" s="157"/>
      <c r="K73" s="1"/>
      <c r="L73" s="1"/>
      <c r="M73" s="1"/>
      <c r="N73" s="1"/>
      <c r="O73" s="1"/>
      <c r="P73" s="1"/>
      <c r="Q73" s="1" t="s">
        <v>95</v>
      </c>
      <c r="R73" s="1"/>
      <c r="S73" s="1"/>
      <c r="V73" s="1"/>
    </row>
    <row r="74" spans="1:26" ht="24.75" customHeight="1">
      <c r="A74" s="165">
        <v>24</v>
      </c>
      <c r="B74" s="160" t="s">
        <v>163</v>
      </c>
      <c r="C74" s="166" t="s">
        <v>178</v>
      </c>
      <c r="D74" s="160" t="s">
        <v>179</v>
      </c>
      <c r="E74" s="160" t="s">
        <v>107</v>
      </c>
      <c r="F74" s="161">
        <v>3264</v>
      </c>
      <c r="G74" s="169"/>
      <c r="H74" s="169"/>
      <c r="I74" s="162">
        <f>ROUND(F74*(G74+H74),2)</f>
        <v>0</v>
      </c>
      <c r="J74" s="160">
        <f>ROUND(F74*(N74),2)</f>
        <v>0</v>
      </c>
      <c r="K74" s="163">
        <f>ROUND(F74*(O74),2)</f>
        <v>0</v>
      </c>
      <c r="L74" s="163">
        <f>ROUND(F74*(G74),2)</f>
        <v>0</v>
      </c>
      <c r="M74" s="163">
        <f>ROUND(F74*(H74),2)</f>
        <v>0</v>
      </c>
      <c r="N74" s="163">
        <v>0</v>
      </c>
      <c r="O74" s="163"/>
      <c r="P74" s="172">
        <v>0.27994</v>
      </c>
      <c r="Q74" s="170"/>
      <c r="R74" s="170">
        <v>0.27994</v>
      </c>
      <c r="S74" s="171">
        <f>ROUND(F74*(P74),3)</f>
        <v>913.724</v>
      </c>
      <c r="T74" s="164"/>
      <c r="U74" s="164"/>
      <c r="V74" s="172"/>
      <c r="Z74">
        <v>0</v>
      </c>
    </row>
    <row r="75" spans="1:22" ht="12" customHeight="1">
      <c r="A75" s="157"/>
      <c r="B75" s="157"/>
      <c r="C75" s="167"/>
      <c r="D75" s="167" t="s">
        <v>116</v>
      </c>
      <c r="E75" s="157"/>
      <c r="F75" s="158"/>
      <c r="G75" s="159"/>
      <c r="H75" s="159"/>
      <c r="I75" s="159"/>
      <c r="J75" s="157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2" ht="15">
      <c r="A76" s="157"/>
      <c r="B76" s="157"/>
      <c r="C76" s="157"/>
      <c r="D76" s="168" t="s">
        <v>166</v>
      </c>
      <c r="E76" s="157"/>
      <c r="F76" s="158">
        <v>3264</v>
      </c>
      <c r="G76" s="159"/>
      <c r="H76" s="159"/>
      <c r="I76" s="159"/>
      <c r="J76" s="157"/>
      <c r="K76" s="1"/>
      <c r="L76" s="1"/>
      <c r="M76" s="1"/>
      <c r="N76" s="1"/>
      <c r="O76" s="1"/>
      <c r="P76" s="1"/>
      <c r="Q76" s="1" t="s">
        <v>95</v>
      </c>
      <c r="R76" s="1"/>
      <c r="S76" s="1"/>
      <c r="V76" s="1"/>
    </row>
    <row r="77" spans="1:26" ht="34.5" customHeight="1">
      <c r="A77" s="165">
        <v>25</v>
      </c>
      <c r="B77" s="160" t="s">
        <v>163</v>
      </c>
      <c r="C77" s="166" t="s">
        <v>180</v>
      </c>
      <c r="D77" s="160" t="s">
        <v>181</v>
      </c>
      <c r="E77" s="160" t="s">
        <v>107</v>
      </c>
      <c r="F77" s="161">
        <v>1529</v>
      </c>
      <c r="G77" s="169"/>
      <c r="H77" s="169"/>
      <c r="I77" s="162">
        <f>ROUND(F77*(G77+H77),2)</f>
        <v>0</v>
      </c>
      <c r="J77" s="160">
        <f>ROUND(F77*(N77),2)</f>
        <v>0</v>
      </c>
      <c r="K77" s="163">
        <f>ROUND(F77*(O77),2)</f>
        <v>0</v>
      </c>
      <c r="L77" s="163">
        <f>ROUND(F77*(G77),2)</f>
        <v>0</v>
      </c>
      <c r="M77" s="163">
        <f>ROUND(F77*(H77),2)</f>
        <v>0</v>
      </c>
      <c r="N77" s="163">
        <v>0</v>
      </c>
      <c r="O77" s="163"/>
      <c r="P77" s="172">
        <v>0.2024</v>
      </c>
      <c r="Q77" s="170"/>
      <c r="R77" s="170">
        <v>0.2024</v>
      </c>
      <c r="S77" s="171">
        <f>ROUND(F77*(P77),3)</f>
        <v>309.47</v>
      </c>
      <c r="T77" s="164"/>
      <c r="U77" s="164"/>
      <c r="V77" s="172"/>
      <c r="Z77">
        <v>0</v>
      </c>
    </row>
    <row r="78" spans="1:22" ht="12" customHeight="1">
      <c r="A78" s="157"/>
      <c r="B78" s="157"/>
      <c r="C78" s="167"/>
      <c r="D78" s="167" t="s">
        <v>182</v>
      </c>
      <c r="E78" s="157"/>
      <c r="F78" s="158"/>
      <c r="G78" s="159"/>
      <c r="H78" s="159"/>
      <c r="I78" s="159"/>
      <c r="J78" s="157"/>
      <c r="K78" s="1"/>
      <c r="L78" s="1"/>
      <c r="M78" s="1"/>
      <c r="N78" s="1"/>
      <c r="O78" s="1"/>
      <c r="P78" s="1"/>
      <c r="Q78" s="1"/>
      <c r="R78" s="1"/>
      <c r="S78" s="1"/>
      <c r="V78" s="1"/>
    </row>
    <row r="79" spans="1:22" ht="15">
      <c r="A79" s="157"/>
      <c r="B79" s="157"/>
      <c r="C79" s="157"/>
      <c r="D79" s="168" t="s">
        <v>183</v>
      </c>
      <c r="E79" s="157"/>
      <c r="F79" s="158">
        <v>1529</v>
      </c>
      <c r="G79" s="159"/>
      <c r="H79" s="159"/>
      <c r="I79" s="159"/>
      <c r="J79" s="157"/>
      <c r="K79" s="1"/>
      <c r="L79" s="1"/>
      <c r="M79" s="1"/>
      <c r="N79" s="1"/>
      <c r="O79" s="1"/>
      <c r="P79" s="1"/>
      <c r="Q79" s="1" t="s">
        <v>95</v>
      </c>
      <c r="R79" s="1"/>
      <c r="S79" s="1"/>
      <c r="V79" s="1"/>
    </row>
    <row r="80" spans="1:26" ht="24.75" customHeight="1">
      <c r="A80" s="165">
        <v>26</v>
      </c>
      <c r="B80" s="160" t="s">
        <v>163</v>
      </c>
      <c r="C80" s="166" t="s">
        <v>184</v>
      </c>
      <c r="D80" s="160" t="s">
        <v>185</v>
      </c>
      <c r="E80" s="160" t="s">
        <v>107</v>
      </c>
      <c r="F80" s="161">
        <v>100</v>
      </c>
      <c r="G80" s="169"/>
      <c r="H80" s="169"/>
      <c r="I80" s="162">
        <f>ROUND(F80*(G80+H80),2)</f>
        <v>0</v>
      </c>
      <c r="J80" s="160">
        <f>ROUND(F80*(N80),2)</f>
        <v>0</v>
      </c>
      <c r="K80" s="163">
        <f>ROUND(F80*(O80),2)</f>
        <v>0</v>
      </c>
      <c r="L80" s="163">
        <f>ROUND(F80*(G80),2)</f>
        <v>0</v>
      </c>
      <c r="M80" s="163">
        <f>ROUND(F80*(H80),2)</f>
        <v>0</v>
      </c>
      <c r="N80" s="163">
        <v>0</v>
      </c>
      <c r="O80" s="163"/>
      <c r="P80" s="172">
        <v>0.00601</v>
      </c>
      <c r="Q80" s="170"/>
      <c r="R80" s="170">
        <v>0.00601</v>
      </c>
      <c r="S80" s="171">
        <f>ROUND(F80*(P80),3)</f>
        <v>0.601</v>
      </c>
      <c r="T80" s="164"/>
      <c r="U80" s="164"/>
      <c r="V80" s="172"/>
      <c r="Z80">
        <v>0</v>
      </c>
    </row>
    <row r="81" spans="1:22" ht="12" customHeight="1">
      <c r="A81" s="157"/>
      <c r="B81" s="157"/>
      <c r="C81" s="167"/>
      <c r="D81" s="167" t="s">
        <v>186</v>
      </c>
      <c r="E81" s="157"/>
      <c r="F81" s="158"/>
      <c r="G81" s="159"/>
      <c r="H81" s="159"/>
      <c r="I81" s="159"/>
      <c r="J81" s="157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2" ht="15">
      <c r="A82" s="157"/>
      <c r="B82" s="157"/>
      <c r="C82" s="157"/>
      <c r="D82" s="168" t="s">
        <v>171</v>
      </c>
      <c r="E82" s="157"/>
      <c r="F82" s="158">
        <v>100</v>
      </c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 t="s">
        <v>95</v>
      </c>
      <c r="R82" s="1"/>
      <c r="S82" s="1"/>
      <c r="V82" s="1"/>
    </row>
    <row r="83" spans="1:26" ht="24.75" customHeight="1">
      <c r="A83" s="165">
        <v>27</v>
      </c>
      <c r="B83" s="160" t="s">
        <v>163</v>
      </c>
      <c r="C83" s="166" t="s">
        <v>187</v>
      </c>
      <c r="D83" s="160" t="s">
        <v>188</v>
      </c>
      <c r="E83" s="160" t="s">
        <v>107</v>
      </c>
      <c r="F83" s="161">
        <v>34532</v>
      </c>
      <c r="G83" s="169"/>
      <c r="H83" s="169"/>
      <c r="I83" s="162">
        <f>ROUND(F83*(G83+H83),2)</f>
        <v>0</v>
      </c>
      <c r="J83" s="160">
        <f>ROUND(F83*(N83),2)</f>
        <v>0</v>
      </c>
      <c r="K83" s="163">
        <f>ROUND(F83*(O83),2)</f>
        <v>0</v>
      </c>
      <c r="L83" s="163">
        <f>ROUND(F83*(G83),2)</f>
        <v>0</v>
      </c>
      <c r="M83" s="163">
        <f>ROUND(F83*(H83),2)</f>
        <v>0</v>
      </c>
      <c r="N83" s="163">
        <v>0</v>
      </c>
      <c r="O83" s="163"/>
      <c r="P83" s="172">
        <v>0.00061</v>
      </c>
      <c r="Q83" s="170"/>
      <c r="R83" s="170">
        <v>0.00061</v>
      </c>
      <c r="S83" s="171">
        <f>ROUND(F83*(P83),3)</f>
        <v>21.065</v>
      </c>
      <c r="T83" s="164"/>
      <c r="U83" s="164"/>
      <c r="V83" s="172"/>
      <c r="Z83">
        <v>0</v>
      </c>
    </row>
    <row r="84" spans="1:22" ht="12" customHeight="1">
      <c r="A84" s="157"/>
      <c r="B84" s="157"/>
      <c r="C84" s="167"/>
      <c r="D84" s="167" t="s">
        <v>189</v>
      </c>
      <c r="E84" s="157"/>
      <c r="F84" s="158"/>
      <c r="G84" s="159"/>
      <c r="H84" s="159"/>
      <c r="I84" s="159"/>
      <c r="J84" s="157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2" ht="15">
      <c r="A85" s="157"/>
      <c r="B85" s="157"/>
      <c r="C85" s="157"/>
      <c r="D85" s="168" t="s">
        <v>171</v>
      </c>
      <c r="E85" s="157"/>
      <c r="F85" s="158">
        <v>100</v>
      </c>
      <c r="G85" s="159"/>
      <c r="H85" s="159"/>
      <c r="I85" s="159"/>
      <c r="J85" s="157"/>
      <c r="K85" s="1"/>
      <c r="L85" s="1"/>
      <c r="M85" s="1"/>
      <c r="N85" s="1"/>
      <c r="O85" s="1"/>
      <c r="P85" s="1"/>
      <c r="Q85" s="1" t="s">
        <v>95</v>
      </c>
      <c r="R85" s="1"/>
      <c r="S85" s="1"/>
      <c r="V85" s="1"/>
    </row>
    <row r="86" spans="1:22" ht="12" customHeight="1">
      <c r="A86" s="157"/>
      <c r="B86" s="157"/>
      <c r="C86" s="167"/>
      <c r="D86" s="167" t="s">
        <v>190</v>
      </c>
      <c r="E86" s="157"/>
      <c r="F86" s="158"/>
      <c r="G86" s="159"/>
      <c r="H86" s="159"/>
      <c r="I86" s="159"/>
      <c r="J86" s="157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2" ht="15">
      <c r="A87" s="157"/>
      <c r="B87" s="157"/>
      <c r="C87" s="157"/>
      <c r="D87" s="168" t="s">
        <v>191</v>
      </c>
      <c r="E87" s="157"/>
      <c r="F87" s="158">
        <v>17216</v>
      </c>
      <c r="G87" s="159"/>
      <c r="H87" s="159"/>
      <c r="I87" s="159"/>
      <c r="J87" s="157"/>
      <c r="K87" s="1"/>
      <c r="L87" s="1"/>
      <c r="M87" s="1"/>
      <c r="N87" s="1"/>
      <c r="O87" s="1"/>
      <c r="P87" s="1"/>
      <c r="Q87" s="1" t="s">
        <v>95</v>
      </c>
      <c r="R87" s="1"/>
      <c r="S87" s="1"/>
      <c r="V87" s="1"/>
    </row>
    <row r="88" spans="1:22" ht="12" customHeight="1">
      <c r="A88" s="157"/>
      <c r="B88" s="157"/>
      <c r="C88" s="167"/>
      <c r="D88" s="167" t="s">
        <v>192</v>
      </c>
      <c r="E88" s="157"/>
      <c r="F88" s="158"/>
      <c r="G88" s="159"/>
      <c r="H88" s="159"/>
      <c r="I88" s="159"/>
      <c r="J88" s="157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2" ht="15">
      <c r="A89" s="157"/>
      <c r="B89" s="157"/>
      <c r="C89" s="157"/>
      <c r="D89" s="168" t="s">
        <v>191</v>
      </c>
      <c r="E89" s="157"/>
      <c r="F89" s="158">
        <v>17216</v>
      </c>
      <c r="G89" s="159"/>
      <c r="H89" s="159"/>
      <c r="I89" s="159"/>
      <c r="J89" s="157"/>
      <c r="K89" s="1"/>
      <c r="L89" s="1"/>
      <c r="M89" s="1"/>
      <c r="N89" s="1"/>
      <c r="O89" s="1"/>
      <c r="P89" s="1"/>
      <c r="Q89" s="1" t="s">
        <v>95</v>
      </c>
      <c r="R89" s="1"/>
      <c r="S89" s="1"/>
      <c r="V89" s="1"/>
    </row>
    <row r="90" spans="1:26" ht="24.75" customHeight="1">
      <c r="A90" s="165">
        <v>28</v>
      </c>
      <c r="B90" s="160" t="s">
        <v>163</v>
      </c>
      <c r="C90" s="166" t="s">
        <v>193</v>
      </c>
      <c r="D90" s="160" t="s">
        <v>194</v>
      </c>
      <c r="E90" s="160" t="s">
        <v>107</v>
      </c>
      <c r="F90" s="161">
        <v>17617</v>
      </c>
      <c r="G90" s="169"/>
      <c r="H90" s="169"/>
      <c r="I90" s="162">
        <f>ROUND(F90*(G90+H90),2)</f>
        <v>0</v>
      </c>
      <c r="J90" s="160">
        <f>ROUND(F90*(N90),2)</f>
        <v>0</v>
      </c>
      <c r="K90" s="163">
        <f>ROUND(F90*(O90),2)</f>
        <v>0</v>
      </c>
      <c r="L90" s="163">
        <f>ROUND(F90*(G90),2)</f>
        <v>0</v>
      </c>
      <c r="M90" s="163">
        <f>ROUND(F90*(H90),2)</f>
        <v>0</v>
      </c>
      <c r="N90" s="163">
        <v>0</v>
      </c>
      <c r="O90" s="163"/>
      <c r="P90" s="172">
        <v>0.10627</v>
      </c>
      <c r="Q90" s="170"/>
      <c r="R90" s="170">
        <v>0.10627</v>
      </c>
      <c r="S90" s="171">
        <f>ROUND(F90*(P90),3)</f>
        <v>1872.159</v>
      </c>
      <c r="T90" s="164"/>
      <c r="U90" s="164"/>
      <c r="V90" s="172"/>
      <c r="Z90">
        <v>0</v>
      </c>
    </row>
    <row r="91" spans="1:22" ht="15">
      <c r="A91" s="157"/>
      <c r="B91" s="157"/>
      <c r="C91" s="167"/>
      <c r="D91" s="173" t="s">
        <v>171</v>
      </c>
      <c r="E91" s="157"/>
      <c r="F91" s="158">
        <v>100</v>
      </c>
      <c r="G91" s="159"/>
      <c r="H91" s="159"/>
      <c r="I91" s="159"/>
      <c r="J91" s="157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2" customHeight="1">
      <c r="A92" s="157"/>
      <c r="B92" s="157"/>
      <c r="C92" s="167"/>
      <c r="D92" s="167" t="s">
        <v>138</v>
      </c>
      <c r="E92" s="157"/>
      <c r="F92" s="158"/>
      <c r="G92" s="159"/>
      <c r="H92" s="159"/>
      <c r="I92" s="159"/>
      <c r="J92" s="157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2" ht="15">
      <c r="A93" s="157"/>
      <c r="B93" s="157"/>
      <c r="C93" s="157"/>
      <c r="D93" s="168" t="s">
        <v>139</v>
      </c>
      <c r="E93" s="157"/>
      <c r="F93" s="158">
        <v>17517</v>
      </c>
      <c r="G93" s="159"/>
      <c r="H93" s="159"/>
      <c r="I93" s="159"/>
      <c r="J93" s="157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6" ht="24.75" customHeight="1">
      <c r="A94" s="165">
        <v>29</v>
      </c>
      <c r="B94" s="160" t="s">
        <v>163</v>
      </c>
      <c r="C94" s="166" t="s">
        <v>195</v>
      </c>
      <c r="D94" s="160" t="s">
        <v>196</v>
      </c>
      <c r="E94" s="160" t="s">
        <v>107</v>
      </c>
      <c r="F94" s="161">
        <v>3264</v>
      </c>
      <c r="G94" s="169"/>
      <c r="H94" s="169"/>
      <c r="I94" s="162">
        <f>ROUND(F94*(G94+H94),2)</f>
        <v>0</v>
      </c>
      <c r="J94" s="160">
        <f>ROUND(F94*(N94),2)</f>
        <v>0</v>
      </c>
      <c r="K94" s="163">
        <f>ROUND(F94*(O94),2)</f>
        <v>0</v>
      </c>
      <c r="L94" s="163">
        <f>ROUND(F94*(G94),2)</f>
        <v>0</v>
      </c>
      <c r="M94" s="163">
        <f>ROUND(F94*(H94),2)</f>
        <v>0</v>
      </c>
      <c r="N94" s="163">
        <v>0</v>
      </c>
      <c r="O94" s="163"/>
      <c r="P94" s="172">
        <v>0.112</v>
      </c>
      <c r="Q94" s="170"/>
      <c r="R94" s="170">
        <v>0.112</v>
      </c>
      <c r="S94" s="171">
        <f>ROUND(F94*(P94),3)</f>
        <v>365.568</v>
      </c>
      <c r="T94" s="164"/>
      <c r="U94" s="164"/>
      <c r="V94" s="172"/>
      <c r="Z94">
        <v>0</v>
      </c>
    </row>
    <row r="95" spans="1:22" ht="15">
      <c r="A95" s="157"/>
      <c r="B95" s="157"/>
      <c r="C95" s="167"/>
      <c r="D95" s="173" t="s">
        <v>166</v>
      </c>
      <c r="E95" s="157"/>
      <c r="F95" s="158">
        <v>3264</v>
      </c>
      <c r="G95" s="159"/>
      <c r="H95" s="159"/>
      <c r="I95" s="159"/>
      <c r="J95" s="157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6" ht="24.75" customHeight="1">
      <c r="A96" s="165">
        <v>30</v>
      </c>
      <c r="B96" s="160" t="s">
        <v>197</v>
      </c>
      <c r="C96" s="166" t="s">
        <v>198</v>
      </c>
      <c r="D96" s="160" t="s">
        <v>199</v>
      </c>
      <c r="E96" s="160" t="s">
        <v>107</v>
      </c>
      <c r="F96" s="161">
        <v>100</v>
      </c>
      <c r="G96" s="169"/>
      <c r="H96" s="169"/>
      <c r="I96" s="162">
        <f>ROUND(F96*(G96+H96),2)</f>
        <v>0</v>
      </c>
      <c r="J96" s="160">
        <f>ROUND(F96*(N96),2)</f>
        <v>0</v>
      </c>
      <c r="K96" s="163">
        <f>ROUND(F96*(O96),2)</f>
        <v>0</v>
      </c>
      <c r="L96" s="163">
        <f>ROUND(F96*(G96),2)</f>
        <v>0</v>
      </c>
      <c r="M96" s="163">
        <f>ROUND(F96*(H96),2)</f>
        <v>0</v>
      </c>
      <c r="N96" s="163">
        <v>0</v>
      </c>
      <c r="O96" s="163"/>
      <c r="P96" s="172">
        <v>0.4253</v>
      </c>
      <c r="Q96" s="170"/>
      <c r="R96" s="170">
        <v>0.4253</v>
      </c>
      <c r="S96" s="171">
        <f>ROUND(F96*(P96),3)</f>
        <v>42.53</v>
      </c>
      <c r="T96" s="164"/>
      <c r="U96" s="164"/>
      <c r="V96" s="172"/>
      <c r="Z96">
        <v>0</v>
      </c>
    </row>
    <row r="97" spans="1:22" ht="12" customHeight="1">
      <c r="A97" s="157"/>
      <c r="B97" s="157"/>
      <c r="C97" s="167"/>
      <c r="D97" s="167" t="s">
        <v>200</v>
      </c>
      <c r="E97" s="157"/>
      <c r="F97" s="158"/>
      <c r="G97" s="159"/>
      <c r="H97" s="159"/>
      <c r="I97" s="159"/>
      <c r="J97" s="157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2" ht="15">
      <c r="A98" s="157"/>
      <c r="B98" s="157"/>
      <c r="C98" s="157"/>
      <c r="D98" s="168" t="s">
        <v>171</v>
      </c>
      <c r="E98" s="157"/>
      <c r="F98" s="158">
        <v>100</v>
      </c>
      <c r="G98" s="159"/>
      <c r="H98" s="159"/>
      <c r="I98" s="159"/>
      <c r="J98" s="157"/>
      <c r="K98" s="1"/>
      <c r="L98" s="1"/>
      <c r="M98" s="1"/>
      <c r="N98" s="1"/>
      <c r="O98" s="1"/>
      <c r="P98" s="1"/>
      <c r="Q98" s="1" t="s">
        <v>95</v>
      </c>
      <c r="R98" s="1"/>
      <c r="S98" s="1"/>
      <c r="V98" s="1"/>
    </row>
    <row r="99" spans="1:26" ht="24.75" customHeight="1">
      <c r="A99" s="165">
        <v>31</v>
      </c>
      <c r="B99" s="160" t="s">
        <v>197</v>
      </c>
      <c r="C99" s="166" t="s">
        <v>201</v>
      </c>
      <c r="D99" s="160" t="s">
        <v>202</v>
      </c>
      <c r="E99" s="160" t="s">
        <v>107</v>
      </c>
      <c r="F99" s="161">
        <v>100</v>
      </c>
      <c r="G99" s="169"/>
      <c r="H99" s="169"/>
      <c r="I99" s="162">
        <f>ROUND(F99*(G99+H99),2)</f>
        <v>0</v>
      </c>
      <c r="J99" s="160">
        <f>ROUND(F99*(N99),2)</f>
        <v>0</v>
      </c>
      <c r="K99" s="163">
        <f>ROUND(F99*(O99),2)</f>
        <v>0</v>
      </c>
      <c r="L99" s="163">
        <f>ROUND(F99*(G99),2)</f>
        <v>0</v>
      </c>
      <c r="M99" s="163">
        <f>ROUND(F99*(H99),2)</f>
        <v>0</v>
      </c>
      <c r="N99" s="163">
        <v>0</v>
      </c>
      <c r="O99" s="163"/>
      <c r="P99" s="172">
        <v>0.397</v>
      </c>
      <c r="Q99" s="170"/>
      <c r="R99" s="170">
        <v>0.397</v>
      </c>
      <c r="S99" s="171">
        <f>ROUND(F99*(P99),3)</f>
        <v>39.7</v>
      </c>
      <c r="T99" s="164"/>
      <c r="U99" s="164"/>
      <c r="V99" s="172"/>
      <c r="Z99">
        <v>0</v>
      </c>
    </row>
    <row r="100" spans="1:22" ht="12" customHeight="1">
      <c r="A100" s="157"/>
      <c r="B100" s="157"/>
      <c r="C100" s="167"/>
      <c r="D100" s="167" t="s">
        <v>203</v>
      </c>
      <c r="E100" s="157"/>
      <c r="F100" s="158"/>
      <c r="G100" s="159"/>
      <c r="H100" s="159"/>
      <c r="I100" s="159"/>
      <c r="J100" s="157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57"/>
      <c r="B101" s="157"/>
      <c r="C101" s="157"/>
      <c r="D101" s="168" t="s">
        <v>171</v>
      </c>
      <c r="E101" s="157"/>
      <c r="F101" s="158">
        <v>100</v>
      </c>
      <c r="G101" s="159"/>
      <c r="H101" s="159"/>
      <c r="I101" s="159"/>
      <c r="J101" s="157"/>
      <c r="K101" s="1"/>
      <c r="L101" s="1"/>
      <c r="M101" s="1"/>
      <c r="N101" s="1"/>
      <c r="O101" s="1"/>
      <c r="P101" s="1"/>
      <c r="Q101" s="1" t="s">
        <v>95</v>
      </c>
      <c r="R101" s="1"/>
      <c r="S101" s="1"/>
      <c r="V101" s="1"/>
    </row>
    <row r="102" spans="1:26" ht="24.75" customHeight="1">
      <c r="A102" s="165">
        <v>32</v>
      </c>
      <c r="B102" s="160" t="s">
        <v>197</v>
      </c>
      <c r="C102" s="166" t="s">
        <v>204</v>
      </c>
      <c r="D102" s="222" t="s">
        <v>528</v>
      </c>
      <c r="E102" s="160" t="s">
        <v>107</v>
      </c>
      <c r="F102" s="161">
        <v>17316</v>
      </c>
      <c r="G102" s="169"/>
      <c r="H102" s="169"/>
      <c r="I102" s="162">
        <f>ROUND(F102*(G102+H102),2)</f>
        <v>0</v>
      </c>
      <c r="J102" s="160">
        <f>ROUND(F102*(N102),2)</f>
        <v>0</v>
      </c>
      <c r="K102" s="163">
        <f>ROUND(F102*(O102),2)</f>
        <v>0</v>
      </c>
      <c r="L102" s="163">
        <f>ROUND(F102*(G102),2)</f>
        <v>0</v>
      </c>
      <c r="M102" s="163">
        <f>ROUND(F102*(H102),2)</f>
        <v>0</v>
      </c>
      <c r="N102" s="163">
        <v>0</v>
      </c>
      <c r="O102" s="163"/>
      <c r="P102" s="172">
        <v>0.151</v>
      </c>
      <c r="Q102" s="170"/>
      <c r="R102" s="170">
        <v>0.151</v>
      </c>
      <c r="S102" s="171">
        <f>ROUND(F102*(P102),3)</f>
        <v>2614.716</v>
      </c>
      <c r="T102" s="164"/>
      <c r="U102" s="164"/>
      <c r="V102" s="172"/>
      <c r="Z102">
        <v>0</v>
      </c>
    </row>
    <row r="103" spans="1:22" ht="12" customHeight="1">
      <c r="A103" s="157"/>
      <c r="B103" s="157"/>
      <c r="C103" s="167"/>
      <c r="D103" s="167" t="s">
        <v>205</v>
      </c>
      <c r="E103" s="157"/>
      <c r="F103" s="158"/>
      <c r="G103" s="159"/>
      <c r="H103" s="159"/>
      <c r="I103" s="159"/>
      <c r="J103" s="157"/>
      <c r="K103" s="1"/>
      <c r="L103" s="1"/>
      <c r="M103" s="1"/>
      <c r="N103" s="1"/>
      <c r="O103" s="1"/>
      <c r="P103" s="1"/>
      <c r="Q103" s="1"/>
      <c r="R103" s="1"/>
      <c r="S103" s="1"/>
      <c r="V103" s="1"/>
    </row>
    <row r="104" spans="1:22" ht="15">
      <c r="A104" s="157"/>
      <c r="B104" s="157"/>
      <c r="C104" s="157"/>
      <c r="D104" s="168" t="s">
        <v>191</v>
      </c>
      <c r="E104" s="157"/>
      <c r="F104" s="158">
        <v>17216</v>
      </c>
      <c r="G104" s="159"/>
      <c r="H104" s="159"/>
      <c r="I104" s="159"/>
      <c r="J104" s="157"/>
      <c r="K104" s="1"/>
      <c r="L104" s="1"/>
      <c r="M104" s="1"/>
      <c r="N104" s="1"/>
      <c r="O104" s="1"/>
      <c r="P104" s="1"/>
      <c r="Q104" s="1" t="s">
        <v>95</v>
      </c>
      <c r="R104" s="1"/>
      <c r="S104" s="1"/>
      <c r="V104" s="1"/>
    </row>
    <row r="105" spans="1:22" ht="12" customHeight="1">
      <c r="A105" s="157"/>
      <c r="B105" s="157"/>
      <c r="C105" s="167"/>
      <c r="D105" s="167" t="s">
        <v>206</v>
      </c>
      <c r="E105" s="157"/>
      <c r="F105" s="158"/>
      <c r="G105" s="159"/>
      <c r="H105" s="159"/>
      <c r="I105" s="159"/>
      <c r="J105" s="157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2" ht="15">
      <c r="A106" s="157"/>
      <c r="B106" s="157"/>
      <c r="C106" s="157"/>
      <c r="D106" s="168" t="s">
        <v>171</v>
      </c>
      <c r="E106" s="157"/>
      <c r="F106" s="158">
        <v>100</v>
      </c>
      <c r="G106" s="159"/>
      <c r="H106" s="159"/>
      <c r="I106" s="159"/>
      <c r="J106" s="157"/>
      <c r="K106" s="1"/>
      <c r="L106" s="1"/>
      <c r="M106" s="1"/>
      <c r="N106" s="1"/>
      <c r="O106" s="1"/>
      <c r="P106" s="1"/>
      <c r="Q106" s="1" t="s">
        <v>95</v>
      </c>
      <c r="R106" s="1"/>
      <c r="S106" s="1"/>
      <c r="V106" s="1"/>
    </row>
    <row r="107" spans="1:26" ht="24.75" customHeight="1">
      <c r="A107" s="179">
        <v>33</v>
      </c>
      <c r="B107" s="174" t="s">
        <v>207</v>
      </c>
      <c r="C107" s="180" t="s">
        <v>208</v>
      </c>
      <c r="D107" s="174" t="s">
        <v>209</v>
      </c>
      <c r="E107" s="174" t="s">
        <v>107</v>
      </c>
      <c r="F107" s="175">
        <v>3427.2000000000003</v>
      </c>
      <c r="G107" s="181"/>
      <c r="H107" s="181"/>
      <c r="I107" s="176">
        <f>ROUND(F107*(G107+H107),2)</f>
        <v>0</v>
      </c>
      <c r="J107" s="174">
        <f>ROUND(F107*(N107),2)</f>
        <v>0</v>
      </c>
      <c r="K107" s="177">
        <f>ROUND(F107*(O107),2)</f>
        <v>0</v>
      </c>
      <c r="L107" s="177">
        <f>ROUND(F107*(G107),2)</f>
        <v>0</v>
      </c>
      <c r="M107" s="177">
        <f>ROUND(F107*(H107),2)</f>
        <v>0</v>
      </c>
      <c r="N107" s="177">
        <v>0</v>
      </c>
      <c r="O107" s="177"/>
      <c r="P107" s="184">
        <v>0.147</v>
      </c>
      <c r="Q107" s="182"/>
      <c r="R107" s="182">
        <v>0.147</v>
      </c>
      <c r="S107" s="183">
        <f>ROUND(F107*(P107),3)</f>
        <v>503.798</v>
      </c>
      <c r="T107" s="178"/>
      <c r="U107" s="178"/>
      <c r="V107" s="184"/>
      <c r="Z107">
        <v>0</v>
      </c>
    </row>
    <row r="108" spans="1:22" ht="15">
      <c r="A108" s="157"/>
      <c r="B108" s="157"/>
      <c r="C108" s="167"/>
      <c r="D108" s="173" t="s">
        <v>210</v>
      </c>
      <c r="E108" s="157"/>
      <c r="F108" s="158">
        <v>3427.2000000000003</v>
      </c>
      <c r="G108" s="159"/>
      <c r="H108" s="159"/>
      <c r="I108" s="159"/>
      <c r="J108" s="157"/>
      <c r="K108" s="1"/>
      <c r="L108" s="1"/>
      <c r="M108" s="1"/>
      <c r="N108" s="1"/>
      <c r="O108" s="1"/>
      <c r="P108" s="1"/>
      <c r="Q108" s="1" t="s">
        <v>95</v>
      </c>
      <c r="R108" s="1"/>
      <c r="S108" s="1"/>
      <c r="V108" s="1"/>
    </row>
    <row r="109" spans="1:26" ht="15">
      <c r="A109" s="141"/>
      <c r="B109" s="141"/>
      <c r="C109" s="155">
        <v>5</v>
      </c>
      <c r="D109" s="155" t="s">
        <v>73</v>
      </c>
      <c r="E109" s="141"/>
      <c r="F109" s="154"/>
      <c r="G109" s="143">
        <f>ROUND((SUM(L70:L108))/1,2)</f>
        <v>0</v>
      </c>
      <c r="H109" s="143">
        <f>ROUND((SUM(M70:M108))/1,2)</f>
        <v>0</v>
      </c>
      <c r="I109" s="143">
        <f>ROUND((SUM(I70:I108))/1,2)</f>
        <v>0</v>
      </c>
      <c r="J109" s="141"/>
      <c r="K109" s="141"/>
      <c r="L109" s="141">
        <f>ROUND((SUM(L70:L108))/1,2)</f>
        <v>0</v>
      </c>
      <c r="M109" s="141">
        <f>ROUND((SUM(M70:M108))/1,2)</f>
        <v>0</v>
      </c>
      <c r="N109" s="141"/>
      <c r="O109" s="141"/>
      <c r="P109" s="185"/>
      <c r="Q109" s="141"/>
      <c r="R109" s="141"/>
      <c r="S109" s="185">
        <f>ROUND((SUM(S70:S108))/1,2)</f>
        <v>7885.59</v>
      </c>
      <c r="T109" s="139"/>
      <c r="U109" s="139"/>
      <c r="V109" s="2">
        <f>ROUND((SUM(V70:V108))/1,2)</f>
        <v>0</v>
      </c>
      <c r="W109" s="139"/>
      <c r="X109" s="139"/>
      <c r="Y109" s="139"/>
      <c r="Z109" s="139"/>
    </row>
    <row r="110" spans="1:22" ht="15">
      <c r="A110" s="1"/>
      <c r="B110" s="1"/>
      <c r="C110" s="1"/>
      <c r="D110" s="1"/>
      <c r="E110" s="1"/>
      <c r="F110" s="150"/>
      <c r="G110" s="136"/>
      <c r="H110" s="136"/>
      <c r="I110" s="136"/>
      <c r="J110" s="1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6" ht="15">
      <c r="A111" s="141"/>
      <c r="B111" s="141"/>
      <c r="C111" s="155">
        <v>8</v>
      </c>
      <c r="D111" s="155" t="s">
        <v>74</v>
      </c>
      <c r="E111" s="141"/>
      <c r="F111" s="154"/>
      <c r="G111" s="142"/>
      <c r="H111" s="142"/>
      <c r="I111" s="142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39"/>
      <c r="U111" s="139"/>
      <c r="V111" s="141"/>
      <c r="W111" s="139"/>
      <c r="X111" s="139"/>
      <c r="Y111" s="139"/>
      <c r="Z111" s="139"/>
    </row>
    <row r="112" spans="1:26" ht="24.75" customHeight="1">
      <c r="A112" s="165">
        <v>34</v>
      </c>
      <c r="B112" s="160" t="s">
        <v>211</v>
      </c>
      <c r="C112" s="166" t="s">
        <v>212</v>
      </c>
      <c r="D112" s="160" t="s">
        <v>213</v>
      </c>
      <c r="E112" s="160" t="s">
        <v>214</v>
      </c>
      <c r="F112" s="161">
        <v>164</v>
      </c>
      <c r="G112" s="169"/>
      <c r="H112" s="169"/>
      <c r="I112" s="162">
        <f>ROUND(F112*(G112+H112),2)</f>
        <v>0</v>
      </c>
      <c r="J112" s="160">
        <f>ROUND(F112*(N112),2)</f>
        <v>0</v>
      </c>
      <c r="K112" s="163">
        <f>ROUND(F112*(O112),2)</f>
        <v>0</v>
      </c>
      <c r="L112" s="163">
        <f>ROUND(F112*(G112),2)</f>
        <v>0</v>
      </c>
      <c r="M112" s="163">
        <f>ROUND(F112*(H112),2)</f>
        <v>0</v>
      </c>
      <c r="N112" s="163">
        <v>0</v>
      </c>
      <c r="O112" s="163"/>
      <c r="P112" s="172">
        <v>0.4199</v>
      </c>
      <c r="Q112" s="170"/>
      <c r="R112" s="170">
        <v>0.4199</v>
      </c>
      <c r="S112" s="171">
        <f>ROUND(F112*(P112),3)</f>
        <v>68.864</v>
      </c>
      <c r="T112" s="164"/>
      <c r="U112" s="164"/>
      <c r="V112" s="172"/>
      <c r="Z112">
        <v>0</v>
      </c>
    </row>
    <row r="113" spans="1:22" ht="12" customHeight="1">
      <c r="A113" s="157"/>
      <c r="B113" s="157"/>
      <c r="C113" s="167"/>
      <c r="D113" s="167" t="s">
        <v>215</v>
      </c>
      <c r="E113" s="157"/>
      <c r="F113" s="158"/>
      <c r="G113" s="159"/>
      <c r="H113" s="159"/>
      <c r="I113" s="159"/>
      <c r="J113" s="157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2" ht="15">
      <c r="A114" s="157"/>
      <c r="B114" s="157"/>
      <c r="C114" s="157"/>
      <c r="D114" s="168" t="s">
        <v>216</v>
      </c>
      <c r="E114" s="157"/>
      <c r="F114" s="158">
        <v>59</v>
      </c>
      <c r="G114" s="159"/>
      <c r="H114" s="159"/>
      <c r="I114" s="159"/>
      <c r="J114" s="157"/>
      <c r="K114" s="1"/>
      <c r="L114" s="1"/>
      <c r="M114" s="1"/>
      <c r="N114" s="1"/>
      <c r="O114" s="1"/>
      <c r="P114" s="1"/>
      <c r="Q114" s="1" t="s">
        <v>95</v>
      </c>
      <c r="R114" s="1"/>
      <c r="S114" s="1"/>
      <c r="V114" s="1"/>
    </row>
    <row r="115" spans="1:22" ht="12" customHeight="1">
      <c r="A115" s="157"/>
      <c r="B115" s="157"/>
      <c r="C115" s="167"/>
      <c r="D115" s="167" t="s">
        <v>217</v>
      </c>
      <c r="E115" s="157"/>
      <c r="F115" s="158"/>
      <c r="G115" s="159"/>
      <c r="H115" s="159"/>
      <c r="I115" s="159"/>
      <c r="J115" s="157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2" ht="15">
      <c r="A116" s="157"/>
      <c r="B116" s="157"/>
      <c r="C116" s="157"/>
      <c r="D116" s="168" t="s">
        <v>218</v>
      </c>
      <c r="E116" s="157"/>
      <c r="F116" s="158">
        <v>105</v>
      </c>
      <c r="G116" s="159"/>
      <c r="H116" s="159"/>
      <c r="I116" s="159"/>
      <c r="J116" s="157"/>
      <c r="K116" s="1"/>
      <c r="L116" s="1"/>
      <c r="M116" s="1"/>
      <c r="N116" s="1"/>
      <c r="O116" s="1"/>
      <c r="P116" s="1"/>
      <c r="Q116" s="1" t="s">
        <v>95</v>
      </c>
      <c r="R116" s="1"/>
      <c r="S116" s="1"/>
      <c r="V116" s="1"/>
    </row>
    <row r="117" spans="1:26" ht="24.75" customHeight="1">
      <c r="A117" s="165">
        <v>35</v>
      </c>
      <c r="B117" s="160" t="s">
        <v>211</v>
      </c>
      <c r="C117" s="166" t="s">
        <v>219</v>
      </c>
      <c r="D117" s="160" t="s">
        <v>220</v>
      </c>
      <c r="E117" s="160" t="s">
        <v>221</v>
      </c>
      <c r="F117" s="161">
        <v>3</v>
      </c>
      <c r="G117" s="169"/>
      <c r="H117" s="169"/>
      <c r="I117" s="162">
        <f>ROUND(F117*(G117+H117),2)</f>
        <v>0</v>
      </c>
      <c r="J117" s="160">
        <f>ROUND(F117*(N117),2)</f>
        <v>0</v>
      </c>
      <c r="K117" s="163">
        <f>ROUND(F117*(O117),2)</f>
        <v>0</v>
      </c>
      <c r="L117" s="163">
        <f>ROUND(F117*(G117),2)</f>
        <v>0</v>
      </c>
      <c r="M117" s="163">
        <f>ROUND(F117*(H117),2)</f>
        <v>0</v>
      </c>
      <c r="N117" s="163">
        <v>0</v>
      </c>
      <c r="O117" s="163"/>
      <c r="P117" s="172">
        <v>1.62845</v>
      </c>
      <c r="Q117" s="170"/>
      <c r="R117" s="170">
        <v>1.62845</v>
      </c>
      <c r="S117" s="171">
        <f>ROUND(F117*(P117),3)</f>
        <v>4.885</v>
      </c>
      <c r="T117" s="164"/>
      <c r="U117" s="164"/>
      <c r="V117" s="172"/>
      <c r="Z117">
        <v>0</v>
      </c>
    </row>
    <row r="118" spans="1:22" ht="15">
      <c r="A118" s="157"/>
      <c r="B118" s="157"/>
      <c r="C118" s="167"/>
      <c r="D118" s="173" t="s">
        <v>222</v>
      </c>
      <c r="E118" s="157"/>
      <c r="F118" s="158">
        <v>136</v>
      </c>
      <c r="G118" s="159"/>
      <c r="H118" s="159"/>
      <c r="I118" s="159"/>
      <c r="J118" s="157"/>
      <c r="K118" s="1"/>
      <c r="L118" s="1"/>
      <c r="M118" s="1"/>
      <c r="N118" s="1"/>
      <c r="O118" s="1"/>
      <c r="P118" s="1"/>
      <c r="Q118" s="1" t="s">
        <v>95</v>
      </c>
      <c r="R118" s="1"/>
      <c r="S118" s="1"/>
      <c r="V118" s="1"/>
    </row>
    <row r="119" spans="1:26" ht="24.75" customHeight="1">
      <c r="A119" s="165">
        <v>36</v>
      </c>
      <c r="B119" s="160" t="s">
        <v>223</v>
      </c>
      <c r="C119" s="166" t="s">
        <v>224</v>
      </c>
      <c r="D119" s="160" t="s">
        <v>225</v>
      </c>
      <c r="E119" s="160" t="s">
        <v>221</v>
      </c>
      <c r="F119" s="161">
        <v>167</v>
      </c>
      <c r="G119" s="169"/>
      <c r="H119" s="169"/>
      <c r="I119" s="162">
        <f>ROUND(F119*(G119+H119),2)</f>
        <v>0</v>
      </c>
      <c r="J119" s="160">
        <f>ROUND(F119*(N119),2)</f>
        <v>0</v>
      </c>
      <c r="K119" s="163">
        <f>ROUND(F119*(O119),2)</f>
        <v>0</v>
      </c>
      <c r="L119" s="163">
        <f>ROUND(F119*(G119),2)</f>
        <v>0</v>
      </c>
      <c r="M119" s="163">
        <f>ROUND(F119*(H119),2)</f>
        <v>0</v>
      </c>
      <c r="N119" s="163">
        <v>0</v>
      </c>
      <c r="O119" s="163"/>
      <c r="P119" s="170"/>
      <c r="Q119" s="170"/>
      <c r="R119" s="170"/>
      <c r="S119" s="171">
        <f>ROUND(F119*(P119),3)</f>
        <v>0</v>
      </c>
      <c r="T119" s="164"/>
      <c r="U119" s="164"/>
      <c r="V119" s="172"/>
      <c r="Z119">
        <v>0</v>
      </c>
    </row>
    <row r="120" spans="1:26" ht="15">
      <c r="A120" s="141"/>
      <c r="B120" s="141"/>
      <c r="C120" s="155">
        <v>8</v>
      </c>
      <c r="D120" s="155" t="s">
        <v>74</v>
      </c>
      <c r="E120" s="141"/>
      <c r="F120" s="154"/>
      <c r="G120" s="143">
        <f>ROUND((SUM(L111:L119))/1,2)</f>
        <v>0</v>
      </c>
      <c r="H120" s="143">
        <f>ROUND((SUM(M111:M119))/1,2)</f>
        <v>0</v>
      </c>
      <c r="I120" s="143">
        <f>ROUND((SUM(I111:I119))/1,2)</f>
        <v>0</v>
      </c>
      <c r="J120" s="141"/>
      <c r="K120" s="141"/>
      <c r="L120" s="141">
        <f>ROUND((SUM(L111:L119))/1,2)</f>
        <v>0</v>
      </c>
      <c r="M120" s="141">
        <f>ROUND((SUM(M111:M119))/1,2)</f>
        <v>0</v>
      </c>
      <c r="N120" s="141"/>
      <c r="O120" s="141"/>
      <c r="P120" s="185"/>
      <c r="Q120" s="141"/>
      <c r="R120" s="141"/>
      <c r="S120" s="185">
        <f>ROUND((SUM(S111:S119))/1,2)</f>
        <v>73.75</v>
      </c>
      <c r="T120" s="139"/>
      <c r="U120" s="139"/>
      <c r="V120" s="2">
        <f>ROUND((SUM(V111:V119))/1,2)</f>
        <v>0</v>
      </c>
      <c r="W120" s="139"/>
      <c r="X120" s="139"/>
      <c r="Y120" s="139"/>
      <c r="Z120" s="139"/>
    </row>
    <row r="121" spans="1:22" ht="15">
      <c r="A121" s="1"/>
      <c r="B121" s="1"/>
      <c r="C121" s="1"/>
      <c r="D121" s="1"/>
      <c r="E121" s="1"/>
      <c r="F121" s="150"/>
      <c r="G121" s="136"/>
      <c r="H121" s="136"/>
      <c r="I121" s="136"/>
      <c r="J121" s="1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6" ht="15">
      <c r="A122" s="141"/>
      <c r="B122" s="141"/>
      <c r="C122" s="155">
        <v>9</v>
      </c>
      <c r="D122" s="155" t="s">
        <v>75</v>
      </c>
      <c r="E122" s="141"/>
      <c r="F122" s="154"/>
      <c r="G122" s="142"/>
      <c r="H122" s="142"/>
      <c r="I122" s="142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39"/>
      <c r="U122" s="139"/>
      <c r="V122" s="141"/>
      <c r="W122" s="139"/>
      <c r="X122" s="139"/>
      <c r="Y122" s="139"/>
      <c r="Z122" s="139"/>
    </row>
    <row r="123" spans="1:26" ht="24.75" customHeight="1">
      <c r="A123" s="165">
        <v>37</v>
      </c>
      <c r="B123" s="160" t="s">
        <v>163</v>
      </c>
      <c r="C123" s="166" t="s">
        <v>226</v>
      </c>
      <c r="D123" s="160" t="s">
        <v>529</v>
      </c>
      <c r="E123" s="160" t="s">
        <v>142</v>
      </c>
      <c r="F123" s="161">
        <v>2590</v>
      </c>
      <c r="G123" s="169"/>
      <c r="H123" s="169"/>
      <c r="I123" s="162">
        <f>ROUND(F123*(G123+H123),2)</f>
        <v>0</v>
      </c>
      <c r="J123" s="160">
        <f>ROUND(F123*(N123),2)</f>
        <v>0</v>
      </c>
      <c r="K123" s="163">
        <f>ROUND(F123*(O123),2)</f>
        <v>0</v>
      </c>
      <c r="L123" s="163">
        <f>ROUND(F123*(G123),2)</f>
        <v>0</v>
      </c>
      <c r="M123" s="163">
        <f>ROUND(F123*(H123),2)</f>
        <v>0</v>
      </c>
      <c r="N123" s="163">
        <v>0</v>
      </c>
      <c r="O123" s="163"/>
      <c r="P123" s="172">
        <v>9E-05</v>
      </c>
      <c r="Q123" s="170"/>
      <c r="R123" s="170">
        <v>9E-05</v>
      </c>
      <c r="S123" s="171">
        <f>ROUND(F123*(P123),3)</f>
        <v>0.233</v>
      </c>
      <c r="T123" s="164"/>
      <c r="U123" s="164"/>
      <c r="V123" s="172"/>
      <c r="Z123">
        <v>0</v>
      </c>
    </row>
    <row r="124" spans="1:26" ht="34.5" customHeight="1">
      <c r="A124" s="165">
        <v>38</v>
      </c>
      <c r="B124" s="160" t="s">
        <v>163</v>
      </c>
      <c r="C124" s="166" t="s">
        <v>227</v>
      </c>
      <c r="D124" s="160" t="s">
        <v>228</v>
      </c>
      <c r="E124" s="160" t="s">
        <v>142</v>
      </c>
      <c r="F124" s="161">
        <v>2590</v>
      </c>
      <c r="G124" s="169"/>
      <c r="H124" s="169"/>
      <c r="I124" s="162">
        <f>ROUND(F124*(G124+H124),2)</f>
        <v>0</v>
      </c>
      <c r="J124" s="160">
        <f>ROUND(F124*(N124),2)</f>
        <v>0</v>
      </c>
      <c r="K124" s="163">
        <f>ROUND(F124*(O124),2)</f>
        <v>0</v>
      </c>
      <c r="L124" s="163">
        <f>ROUND(F124*(G124),2)</f>
        <v>0</v>
      </c>
      <c r="M124" s="163">
        <f>ROUND(F124*(H124),2)</f>
        <v>0</v>
      </c>
      <c r="N124" s="163">
        <v>0</v>
      </c>
      <c r="O124" s="163"/>
      <c r="P124" s="172">
        <v>4E-05</v>
      </c>
      <c r="Q124" s="170"/>
      <c r="R124" s="170">
        <v>4E-05</v>
      </c>
      <c r="S124" s="171">
        <f>ROUND(F124*(P124),3)</f>
        <v>0.104</v>
      </c>
      <c r="T124" s="164"/>
      <c r="U124" s="164"/>
      <c r="V124" s="172"/>
      <c r="Z124">
        <v>0</v>
      </c>
    </row>
    <row r="125" spans="1:26" ht="34.5" customHeight="1">
      <c r="A125" s="165">
        <v>39</v>
      </c>
      <c r="B125" s="160" t="s">
        <v>163</v>
      </c>
      <c r="C125" s="166" t="s">
        <v>229</v>
      </c>
      <c r="D125" s="160" t="s">
        <v>230</v>
      </c>
      <c r="E125" s="160" t="s">
        <v>142</v>
      </c>
      <c r="F125" s="161">
        <v>2590</v>
      </c>
      <c r="G125" s="169"/>
      <c r="H125" s="169"/>
      <c r="I125" s="162">
        <f>ROUND(F125*(G125+H125),2)</f>
        <v>0</v>
      </c>
      <c r="J125" s="160">
        <f>ROUND(F125*(N125),2)</f>
        <v>0</v>
      </c>
      <c r="K125" s="163">
        <f>ROUND(F125*(O125),2)</f>
        <v>0</v>
      </c>
      <c r="L125" s="163">
        <f>ROUND(F125*(G125),2)</f>
        <v>0</v>
      </c>
      <c r="M125" s="163">
        <f>ROUND(F125*(H125),2)</f>
        <v>0</v>
      </c>
      <c r="N125" s="163">
        <v>0</v>
      </c>
      <c r="O125" s="163"/>
      <c r="P125" s="170"/>
      <c r="Q125" s="170"/>
      <c r="R125" s="170"/>
      <c r="S125" s="171">
        <f>ROUND(F125*(P125),3)</f>
        <v>0</v>
      </c>
      <c r="T125" s="164"/>
      <c r="U125" s="164"/>
      <c r="V125" s="172"/>
      <c r="Z125">
        <v>0</v>
      </c>
    </row>
    <row r="126" spans="1:26" ht="24.75" customHeight="1">
      <c r="A126" s="165">
        <v>40</v>
      </c>
      <c r="B126" s="160" t="s">
        <v>163</v>
      </c>
      <c r="C126" s="166" t="s">
        <v>231</v>
      </c>
      <c r="D126" s="160" t="s">
        <v>232</v>
      </c>
      <c r="E126" s="160" t="s">
        <v>142</v>
      </c>
      <c r="F126" s="161">
        <v>1940</v>
      </c>
      <c r="G126" s="169"/>
      <c r="H126" s="169"/>
      <c r="I126" s="162">
        <f>ROUND(F126*(G126+H126),2)</f>
        <v>0</v>
      </c>
      <c r="J126" s="160">
        <f>ROUND(F126*(N126),2)</f>
        <v>0</v>
      </c>
      <c r="K126" s="163">
        <f>ROUND(F126*(O126),2)</f>
        <v>0</v>
      </c>
      <c r="L126" s="163">
        <f>ROUND(F126*(G126),2)</f>
        <v>0</v>
      </c>
      <c r="M126" s="163">
        <f>ROUND(F126*(H126),2)</f>
        <v>0</v>
      </c>
      <c r="N126" s="163">
        <v>0</v>
      </c>
      <c r="O126" s="163"/>
      <c r="P126" s="172">
        <v>0.09796</v>
      </c>
      <c r="Q126" s="170"/>
      <c r="R126" s="170">
        <v>0.09796</v>
      </c>
      <c r="S126" s="171">
        <f>ROUND(F126*(P126),3)</f>
        <v>190.042</v>
      </c>
      <c r="T126" s="164"/>
      <c r="U126" s="164"/>
      <c r="V126" s="172"/>
      <c r="Z126">
        <v>0</v>
      </c>
    </row>
    <row r="127" spans="1:22" ht="15">
      <c r="A127" s="157"/>
      <c r="B127" s="157"/>
      <c r="C127" s="167"/>
      <c r="D127" s="173" t="s">
        <v>233</v>
      </c>
      <c r="E127" s="157"/>
      <c r="F127" s="158">
        <v>1940</v>
      </c>
      <c r="G127" s="159"/>
      <c r="H127" s="159"/>
      <c r="I127" s="159"/>
      <c r="J127" s="157"/>
      <c r="K127" s="1"/>
      <c r="L127" s="1"/>
      <c r="M127" s="1"/>
      <c r="N127" s="1"/>
      <c r="O127" s="1"/>
      <c r="P127" s="1"/>
      <c r="Q127" s="1" t="s">
        <v>95</v>
      </c>
      <c r="R127" s="1"/>
      <c r="S127" s="1"/>
      <c r="V127" s="1"/>
    </row>
    <row r="128" spans="1:26" ht="24.75" customHeight="1">
      <c r="A128" s="165">
        <v>41</v>
      </c>
      <c r="B128" s="160" t="s">
        <v>163</v>
      </c>
      <c r="C128" s="166" t="s">
        <v>234</v>
      </c>
      <c r="D128" s="160" t="s">
        <v>235</v>
      </c>
      <c r="E128" s="160" t="s">
        <v>92</v>
      </c>
      <c r="F128" s="161">
        <v>377</v>
      </c>
      <c r="G128" s="169"/>
      <c r="H128" s="169"/>
      <c r="I128" s="162">
        <f>ROUND(F128*(G128+H128),2)</f>
        <v>0</v>
      </c>
      <c r="J128" s="160">
        <f>ROUND(F128*(N128),2)</f>
        <v>0</v>
      </c>
      <c r="K128" s="163">
        <f>ROUND(F128*(O128),2)</f>
        <v>0</v>
      </c>
      <c r="L128" s="163">
        <f>ROUND(F128*(G128),2)</f>
        <v>0</v>
      </c>
      <c r="M128" s="163">
        <f>ROUND(F128*(H128),2)</f>
        <v>0</v>
      </c>
      <c r="N128" s="163">
        <v>0</v>
      </c>
      <c r="O128" s="163"/>
      <c r="P128" s="172">
        <v>2.20109</v>
      </c>
      <c r="Q128" s="170"/>
      <c r="R128" s="170">
        <v>2.20109</v>
      </c>
      <c r="S128" s="171">
        <f>ROUND(F128*(P128),3)</f>
        <v>829.811</v>
      </c>
      <c r="T128" s="164"/>
      <c r="U128" s="164"/>
      <c r="V128" s="172"/>
      <c r="Z128">
        <v>0</v>
      </c>
    </row>
    <row r="129" spans="1:22" ht="12" customHeight="1">
      <c r="A129" s="157"/>
      <c r="B129" s="157"/>
      <c r="C129" s="167"/>
      <c r="D129" s="167" t="s">
        <v>236</v>
      </c>
      <c r="E129" s="157"/>
      <c r="F129" s="158"/>
      <c r="G129" s="159"/>
      <c r="H129" s="159"/>
      <c r="I129" s="159"/>
      <c r="J129" s="157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2" ht="15">
      <c r="A130" s="157"/>
      <c r="B130" s="157"/>
      <c r="C130" s="157"/>
      <c r="D130" s="168" t="s">
        <v>237</v>
      </c>
      <c r="E130" s="157"/>
      <c r="F130" s="158">
        <v>152.9</v>
      </c>
      <c r="G130" s="159"/>
      <c r="H130" s="159"/>
      <c r="I130" s="159"/>
      <c r="J130" s="157"/>
      <c r="K130" s="1"/>
      <c r="L130" s="1"/>
      <c r="M130" s="1"/>
      <c r="N130" s="1"/>
      <c r="O130" s="1"/>
      <c r="P130" s="1"/>
      <c r="Q130" s="1" t="s">
        <v>95</v>
      </c>
      <c r="R130" s="1"/>
      <c r="S130" s="1"/>
      <c r="V130" s="1"/>
    </row>
    <row r="131" spans="1:22" ht="12" customHeight="1">
      <c r="A131" s="157"/>
      <c r="B131" s="157"/>
      <c r="C131" s="167"/>
      <c r="D131" s="167" t="s">
        <v>238</v>
      </c>
      <c r="E131" s="157"/>
      <c r="F131" s="158"/>
      <c r="G131" s="159"/>
      <c r="H131" s="159"/>
      <c r="I131" s="159"/>
      <c r="J131" s="157"/>
      <c r="K131" s="1"/>
      <c r="L131" s="1"/>
      <c r="M131" s="1"/>
      <c r="N131" s="1"/>
      <c r="O131" s="1"/>
      <c r="P131" s="1"/>
      <c r="Q131" s="1"/>
      <c r="R131" s="1"/>
      <c r="S131" s="1"/>
      <c r="V131" s="1"/>
    </row>
    <row r="132" spans="1:22" ht="15">
      <c r="A132" s="157"/>
      <c r="B132" s="157"/>
      <c r="C132" s="157"/>
      <c r="D132" s="168" t="s">
        <v>239</v>
      </c>
      <c r="E132" s="157"/>
      <c r="F132" s="158">
        <v>131.025</v>
      </c>
      <c r="G132" s="159"/>
      <c r="H132" s="159"/>
      <c r="I132" s="159"/>
      <c r="J132" s="157"/>
      <c r="K132" s="1"/>
      <c r="L132" s="1"/>
      <c r="M132" s="1"/>
      <c r="N132" s="1"/>
      <c r="O132" s="1"/>
      <c r="P132" s="1"/>
      <c r="Q132" s="1" t="s">
        <v>95</v>
      </c>
      <c r="R132" s="1"/>
      <c r="S132" s="1"/>
      <c r="V132" s="1"/>
    </row>
    <row r="133" spans="1:22" ht="12" customHeight="1">
      <c r="A133" s="157"/>
      <c r="B133" s="157"/>
      <c r="C133" s="167"/>
      <c r="D133" s="167" t="s">
        <v>240</v>
      </c>
      <c r="E133" s="157"/>
      <c r="F133" s="158"/>
      <c r="G133" s="159"/>
      <c r="H133" s="159"/>
      <c r="I133" s="159"/>
      <c r="J133" s="157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2" ht="15">
      <c r="A134" s="157"/>
      <c r="B134" s="157"/>
      <c r="C134" s="157"/>
      <c r="D134" s="168" t="s">
        <v>241</v>
      </c>
      <c r="E134" s="157"/>
      <c r="F134" s="158">
        <v>34.875</v>
      </c>
      <c r="G134" s="159"/>
      <c r="H134" s="159"/>
      <c r="I134" s="159"/>
      <c r="J134" s="157"/>
      <c r="K134" s="1"/>
      <c r="L134" s="1"/>
      <c r="M134" s="1"/>
      <c r="N134" s="1"/>
      <c r="O134" s="1"/>
      <c r="P134" s="1"/>
      <c r="Q134" s="1" t="s">
        <v>95</v>
      </c>
      <c r="R134" s="1"/>
      <c r="S134" s="1"/>
      <c r="V134" s="1"/>
    </row>
    <row r="135" spans="1:22" ht="12" customHeight="1">
      <c r="A135" s="157"/>
      <c r="B135" s="157"/>
      <c r="C135" s="167"/>
      <c r="D135" s="167" t="s">
        <v>242</v>
      </c>
      <c r="E135" s="157"/>
      <c r="F135" s="158"/>
      <c r="G135" s="159"/>
      <c r="H135" s="159"/>
      <c r="I135" s="159"/>
      <c r="J135" s="157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2" ht="15">
      <c r="A136" s="157"/>
      <c r="B136" s="157"/>
      <c r="C136" s="157"/>
      <c r="D136" s="168" t="s">
        <v>243</v>
      </c>
      <c r="E136" s="157"/>
      <c r="F136" s="158">
        <v>58.199999999999996</v>
      </c>
      <c r="G136" s="159"/>
      <c r="H136" s="159"/>
      <c r="I136" s="159"/>
      <c r="J136" s="157"/>
      <c r="K136" s="1"/>
      <c r="L136" s="1"/>
      <c r="M136" s="1"/>
      <c r="N136" s="1"/>
      <c r="O136" s="1"/>
      <c r="P136" s="1"/>
      <c r="Q136" s="1" t="s">
        <v>95</v>
      </c>
      <c r="R136" s="1"/>
      <c r="S136" s="1"/>
      <c r="V136" s="1"/>
    </row>
    <row r="137" spans="1:26" ht="24.75" customHeight="1">
      <c r="A137" s="165">
        <v>42</v>
      </c>
      <c r="B137" s="160" t="s">
        <v>113</v>
      </c>
      <c r="C137" s="166" t="s">
        <v>244</v>
      </c>
      <c r="D137" s="160" t="s">
        <v>245</v>
      </c>
      <c r="E137" s="160" t="s">
        <v>246</v>
      </c>
      <c r="F137" s="161">
        <v>6760.987</v>
      </c>
      <c r="G137" s="169"/>
      <c r="H137" s="169"/>
      <c r="I137" s="162">
        <f>ROUND(F137*(G137+H137),2)</f>
        <v>0</v>
      </c>
      <c r="J137" s="160">
        <f>ROUND(F137*(N137),2)</f>
        <v>0</v>
      </c>
      <c r="K137" s="163">
        <f>ROUND(F137*(O137),2)</f>
        <v>0</v>
      </c>
      <c r="L137" s="163">
        <f>ROUND(F137*(G137),2)</f>
        <v>0</v>
      </c>
      <c r="M137" s="163">
        <f>ROUND(F137*(H137),2)</f>
        <v>0</v>
      </c>
      <c r="N137" s="163">
        <v>0</v>
      </c>
      <c r="O137" s="163"/>
      <c r="P137" s="170"/>
      <c r="Q137" s="170"/>
      <c r="R137" s="170"/>
      <c r="S137" s="171">
        <f>ROUND(F137*(P137),3)</f>
        <v>0</v>
      </c>
      <c r="T137" s="164"/>
      <c r="U137" s="164"/>
      <c r="V137" s="172"/>
      <c r="Z137">
        <v>0</v>
      </c>
    </row>
    <row r="138" spans="1:26" ht="24.75" customHeight="1">
      <c r="A138" s="165">
        <v>43</v>
      </c>
      <c r="B138" s="160" t="s">
        <v>113</v>
      </c>
      <c r="C138" s="166" t="s">
        <v>247</v>
      </c>
      <c r="D138" s="160" t="s">
        <v>248</v>
      </c>
      <c r="E138" s="160" t="s">
        <v>246</v>
      </c>
      <c r="F138" s="161">
        <v>6760.987</v>
      </c>
      <c r="G138" s="169"/>
      <c r="H138" s="169"/>
      <c r="I138" s="162">
        <f>ROUND(F138*(G138+H138),2)</f>
        <v>0</v>
      </c>
      <c r="J138" s="160">
        <f>ROUND(F138*(N138),2)</f>
        <v>0</v>
      </c>
      <c r="K138" s="163">
        <f>ROUND(F138*(O138),2)</f>
        <v>0</v>
      </c>
      <c r="L138" s="163">
        <f>ROUND(F138*(G138),2)</f>
        <v>0</v>
      </c>
      <c r="M138" s="163">
        <f>ROUND(F138*(H138),2)</f>
        <v>0</v>
      </c>
      <c r="N138" s="163">
        <v>0</v>
      </c>
      <c r="O138" s="163"/>
      <c r="P138" s="170"/>
      <c r="Q138" s="170"/>
      <c r="R138" s="170"/>
      <c r="S138" s="171">
        <f>ROUND(F138*(P138),3)</f>
        <v>0</v>
      </c>
      <c r="T138" s="164"/>
      <c r="U138" s="164"/>
      <c r="V138" s="172"/>
      <c r="Z138">
        <v>0</v>
      </c>
    </row>
    <row r="139" spans="1:22" ht="15">
      <c r="A139" s="157"/>
      <c r="B139" s="157"/>
      <c r="C139" s="167"/>
      <c r="D139" s="173" t="s">
        <v>249</v>
      </c>
      <c r="E139" s="157"/>
      <c r="F139" s="158">
        <v>6760.987</v>
      </c>
      <c r="G139" s="159"/>
      <c r="H139" s="159"/>
      <c r="I139" s="159"/>
      <c r="J139" s="157"/>
      <c r="K139" s="1"/>
      <c r="L139" s="1"/>
      <c r="M139" s="1"/>
      <c r="N139" s="1"/>
      <c r="O139" s="1"/>
      <c r="P139" s="1"/>
      <c r="Q139" s="1" t="s">
        <v>95</v>
      </c>
      <c r="R139" s="1"/>
      <c r="S139" s="1"/>
      <c r="V139" s="1"/>
    </row>
    <row r="140" spans="1:26" ht="24.75" customHeight="1">
      <c r="A140" s="165">
        <v>44</v>
      </c>
      <c r="B140" s="160" t="s">
        <v>113</v>
      </c>
      <c r="C140" s="166" t="s">
        <v>250</v>
      </c>
      <c r="D140" s="160" t="s">
        <v>251</v>
      </c>
      <c r="E140" s="160" t="s">
        <v>246</v>
      </c>
      <c r="F140" s="161">
        <v>6760.987</v>
      </c>
      <c r="G140" s="169"/>
      <c r="H140" s="169"/>
      <c r="I140" s="162">
        <f>ROUND(F140*(G140+H140),2)</f>
        <v>0</v>
      </c>
      <c r="J140" s="160">
        <f>ROUND(F140*(N140),2)</f>
        <v>0</v>
      </c>
      <c r="K140" s="163">
        <f>ROUND(F140*(O140),2)</f>
        <v>0</v>
      </c>
      <c r="L140" s="163">
        <f>ROUND(F140*(G140),2)</f>
        <v>0</v>
      </c>
      <c r="M140" s="163">
        <f>ROUND(F140*(H140),2)</f>
        <v>0</v>
      </c>
      <c r="N140" s="163">
        <v>0</v>
      </c>
      <c r="O140" s="163"/>
      <c r="P140" s="170"/>
      <c r="Q140" s="170"/>
      <c r="R140" s="170"/>
      <c r="S140" s="171">
        <f>ROUND(F140*(P140),3)</f>
        <v>0</v>
      </c>
      <c r="T140" s="164"/>
      <c r="U140" s="164"/>
      <c r="V140" s="172"/>
      <c r="Z140">
        <v>0</v>
      </c>
    </row>
    <row r="141" spans="1:26" ht="24.75" customHeight="1">
      <c r="A141" s="165">
        <v>45</v>
      </c>
      <c r="B141" s="160" t="s">
        <v>197</v>
      </c>
      <c r="C141" s="166" t="s">
        <v>252</v>
      </c>
      <c r="D141" s="160" t="s">
        <v>253</v>
      </c>
      <c r="E141" s="160" t="s">
        <v>142</v>
      </c>
      <c r="F141" s="161">
        <v>4991</v>
      </c>
      <c r="G141" s="169"/>
      <c r="H141" s="169"/>
      <c r="I141" s="162">
        <f>ROUND(F141*(G141+H141),2)</f>
        <v>0</v>
      </c>
      <c r="J141" s="160">
        <f>ROUND(F141*(N141),2)</f>
        <v>0</v>
      </c>
      <c r="K141" s="163">
        <f>ROUND(F141*(O141),2)</f>
        <v>0</v>
      </c>
      <c r="L141" s="163">
        <f>ROUND(F141*(G141),2)</f>
        <v>0</v>
      </c>
      <c r="M141" s="163">
        <f>ROUND(F141*(H141),2)</f>
        <v>0</v>
      </c>
      <c r="N141" s="163">
        <v>0</v>
      </c>
      <c r="O141" s="163"/>
      <c r="P141" s="172">
        <v>0.0885</v>
      </c>
      <c r="Q141" s="170"/>
      <c r="R141" s="170">
        <v>0.0885</v>
      </c>
      <c r="S141" s="171">
        <f>ROUND(F141*(P141),3)</f>
        <v>441.704</v>
      </c>
      <c r="T141" s="164"/>
      <c r="U141" s="164"/>
      <c r="V141" s="172"/>
      <c r="Z141">
        <v>0</v>
      </c>
    </row>
    <row r="142" spans="1:22" ht="12" customHeight="1">
      <c r="A142" s="157"/>
      <c r="B142" s="157"/>
      <c r="C142" s="167"/>
      <c r="D142" s="167" t="s">
        <v>254</v>
      </c>
      <c r="E142" s="157"/>
      <c r="F142" s="158"/>
      <c r="G142" s="159"/>
      <c r="H142" s="159"/>
      <c r="I142" s="159"/>
      <c r="J142" s="157"/>
      <c r="K142" s="1"/>
      <c r="L142" s="1"/>
      <c r="M142" s="1"/>
      <c r="N142" s="1"/>
      <c r="O142" s="1"/>
      <c r="P142" s="1"/>
      <c r="Q142" s="1"/>
      <c r="R142" s="1"/>
      <c r="S142" s="1"/>
      <c r="V142" s="1"/>
    </row>
    <row r="143" spans="1:22" ht="15">
      <c r="A143" s="157"/>
      <c r="B143" s="157"/>
      <c r="C143" s="157"/>
      <c r="D143" s="168" t="s">
        <v>255</v>
      </c>
      <c r="E143" s="157"/>
      <c r="F143" s="158">
        <v>3508</v>
      </c>
      <c r="G143" s="159"/>
      <c r="H143" s="159"/>
      <c r="I143" s="159"/>
      <c r="J143" s="157"/>
      <c r="K143" s="1"/>
      <c r="L143" s="1"/>
      <c r="M143" s="1"/>
      <c r="N143" s="1"/>
      <c r="O143" s="1"/>
      <c r="P143" s="1"/>
      <c r="Q143" s="1" t="s">
        <v>95</v>
      </c>
      <c r="R143" s="1"/>
      <c r="S143" s="1"/>
      <c r="V143" s="1"/>
    </row>
    <row r="144" spans="1:22" ht="12" customHeight="1">
      <c r="A144" s="157"/>
      <c r="B144" s="157"/>
      <c r="C144" s="167"/>
      <c r="D144" s="167" t="s">
        <v>256</v>
      </c>
      <c r="E144" s="157"/>
      <c r="F144" s="158"/>
      <c r="G144" s="159"/>
      <c r="H144" s="159"/>
      <c r="I144" s="159"/>
      <c r="J144" s="157"/>
      <c r="K144" s="1"/>
      <c r="L144" s="1"/>
      <c r="M144" s="1"/>
      <c r="N144" s="1"/>
      <c r="O144" s="1"/>
      <c r="P144" s="1"/>
      <c r="Q144" s="1"/>
      <c r="R144" s="1"/>
      <c r="S144" s="1"/>
      <c r="V144" s="1"/>
    </row>
    <row r="145" spans="1:22" ht="15">
      <c r="A145" s="157"/>
      <c r="B145" s="157"/>
      <c r="C145" s="157"/>
      <c r="D145" s="168" t="s">
        <v>257</v>
      </c>
      <c r="E145" s="157"/>
      <c r="F145" s="158">
        <v>411</v>
      </c>
      <c r="G145" s="159"/>
      <c r="H145" s="159"/>
      <c r="I145" s="159"/>
      <c r="J145" s="157"/>
      <c r="K145" s="1"/>
      <c r="L145" s="1"/>
      <c r="M145" s="1"/>
      <c r="N145" s="1"/>
      <c r="O145" s="1"/>
      <c r="P145" s="1"/>
      <c r="Q145" s="1" t="s">
        <v>258</v>
      </c>
      <c r="R145" s="1"/>
      <c r="S145" s="1"/>
      <c r="V145" s="1"/>
    </row>
    <row r="146" spans="1:22" ht="12" customHeight="1">
      <c r="A146" s="157"/>
      <c r="B146" s="157"/>
      <c r="C146" s="167"/>
      <c r="D146" s="167" t="s">
        <v>259</v>
      </c>
      <c r="E146" s="157"/>
      <c r="F146" s="158"/>
      <c r="G146" s="159"/>
      <c r="H146" s="159"/>
      <c r="I146" s="159"/>
      <c r="J146" s="157"/>
      <c r="K146" s="1"/>
      <c r="L146" s="1"/>
      <c r="M146" s="1"/>
      <c r="N146" s="1"/>
      <c r="O146" s="1"/>
      <c r="P146" s="1"/>
      <c r="Q146" s="1"/>
      <c r="R146" s="1"/>
      <c r="S146" s="1"/>
      <c r="V146" s="1"/>
    </row>
    <row r="147" spans="1:22" ht="15">
      <c r="A147" s="157"/>
      <c r="B147" s="157"/>
      <c r="C147" s="157"/>
      <c r="D147" s="168" t="s">
        <v>260</v>
      </c>
      <c r="E147" s="157"/>
      <c r="F147" s="158">
        <v>1072</v>
      </c>
      <c r="G147" s="159"/>
      <c r="H147" s="159"/>
      <c r="I147" s="159"/>
      <c r="J147" s="157"/>
      <c r="K147" s="1"/>
      <c r="L147" s="1"/>
      <c r="M147" s="1"/>
      <c r="N147" s="1"/>
      <c r="O147" s="1"/>
      <c r="P147" s="1"/>
      <c r="Q147" s="1" t="s">
        <v>258</v>
      </c>
      <c r="R147" s="1"/>
      <c r="S147" s="1"/>
      <c r="V147" s="1"/>
    </row>
    <row r="148" spans="1:26" ht="24.75" customHeight="1">
      <c r="A148" s="165">
        <v>46</v>
      </c>
      <c r="B148" s="160" t="s">
        <v>261</v>
      </c>
      <c r="C148" s="166" t="s">
        <v>262</v>
      </c>
      <c r="D148" s="160" t="s">
        <v>263</v>
      </c>
      <c r="E148" s="160" t="s">
        <v>264</v>
      </c>
      <c r="F148" s="161">
        <v>2492.483</v>
      </c>
      <c r="G148" s="169"/>
      <c r="H148" s="169"/>
      <c r="I148" s="162">
        <f>ROUND(F148*(G148+H148),2)</f>
        <v>0</v>
      </c>
      <c r="J148" s="160">
        <f>ROUND(F148*(N148),2)</f>
        <v>0</v>
      </c>
      <c r="K148" s="163">
        <f>ROUND(F148*(O148),2)</f>
        <v>0</v>
      </c>
      <c r="L148" s="163">
        <f>ROUND(F148*(G148),2)</f>
        <v>0</v>
      </c>
      <c r="M148" s="163">
        <f>ROUND(F148*(H148),2)</f>
        <v>0</v>
      </c>
      <c r="N148" s="163">
        <v>0</v>
      </c>
      <c r="O148" s="163"/>
      <c r="P148" s="170"/>
      <c r="Q148" s="170"/>
      <c r="R148" s="170"/>
      <c r="S148" s="171">
        <f>ROUND(F148*(P148),3)</f>
        <v>0</v>
      </c>
      <c r="T148" s="164"/>
      <c r="U148" s="164"/>
      <c r="V148" s="172"/>
      <c r="Z148">
        <v>0</v>
      </c>
    </row>
    <row r="149" spans="1:22" ht="12" customHeight="1">
      <c r="A149" s="157"/>
      <c r="B149" s="157"/>
      <c r="C149" s="167"/>
      <c r="D149" s="167" t="s">
        <v>265</v>
      </c>
      <c r="E149" s="157"/>
      <c r="F149" s="158"/>
      <c r="G149" s="159"/>
      <c r="H149" s="159"/>
      <c r="I149" s="159"/>
      <c r="J149" s="157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2" ht="15">
      <c r="A150" s="157"/>
      <c r="B150" s="157"/>
      <c r="C150" s="157"/>
      <c r="D150" s="168" t="s">
        <v>249</v>
      </c>
      <c r="E150" s="157"/>
      <c r="F150" s="158">
        <v>6760.987</v>
      </c>
      <c r="G150" s="159"/>
      <c r="H150" s="159"/>
      <c r="I150" s="159"/>
      <c r="J150" s="157"/>
      <c r="K150" s="1"/>
      <c r="L150" s="1"/>
      <c r="M150" s="1"/>
      <c r="N150" s="1"/>
      <c r="O150" s="1"/>
      <c r="P150" s="1"/>
      <c r="Q150" s="1" t="s">
        <v>95</v>
      </c>
      <c r="R150" s="1"/>
      <c r="S150" s="1"/>
      <c r="V150" s="1"/>
    </row>
    <row r="151" spans="1:22" ht="12" customHeight="1">
      <c r="A151" s="157"/>
      <c r="B151" s="157"/>
      <c r="C151" s="167"/>
      <c r="D151" s="167" t="s">
        <v>266</v>
      </c>
      <c r="E151" s="157"/>
      <c r="F151" s="158"/>
      <c r="G151" s="159"/>
      <c r="H151" s="159"/>
      <c r="I151" s="159"/>
      <c r="J151" s="157"/>
      <c r="K151" s="1"/>
      <c r="L151" s="1"/>
      <c r="M151" s="1"/>
      <c r="N151" s="1"/>
      <c r="O151" s="1"/>
      <c r="P151" s="1"/>
      <c r="Q151" s="1"/>
      <c r="R151" s="1"/>
      <c r="S151" s="1"/>
      <c r="V151" s="1"/>
    </row>
    <row r="152" spans="1:22" ht="15">
      <c r="A152" s="157"/>
      <c r="B152" s="157"/>
      <c r="C152" s="157"/>
      <c r="D152" s="186" t="s">
        <v>267</v>
      </c>
      <c r="E152" s="157"/>
      <c r="F152" s="158">
        <v>-4268.504</v>
      </c>
      <c r="G152" s="159"/>
      <c r="H152" s="159"/>
      <c r="I152" s="159"/>
      <c r="J152" s="157"/>
      <c r="K152" s="1"/>
      <c r="L152" s="1"/>
      <c r="M152" s="1"/>
      <c r="N152" s="1"/>
      <c r="O152" s="1"/>
      <c r="P152" s="1"/>
      <c r="Q152" s="1" t="s">
        <v>95</v>
      </c>
      <c r="R152" s="1"/>
      <c r="S152" s="1"/>
      <c r="V152" s="1"/>
    </row>
    <row r="153" spans="1:26" ht="24.75" customHeight="1">
      <c r="A153" s="165">
        <v>47</v>
      </c>
      <c r="B153" s="160" t="s">
        <v>261</v>
      </c>
      <c r="C153" s="166" t="s">
        <v>268</v>
      </c>
      <c r="D153" s="160" t="s">
        <v>269</v>
      </c>
      <c r="E153" s="160" t="s">
        <v>264</v>
      </c>
      <c r="F153" s="161">
        <v>4268.504</v>
      </c>
      <c r="G153" s="169"/>
      <c r="H153" s="169"/>
      <c r="I153" s="162">
        <f>ROUND(F153*(G153+H153),2)</f>
        <v>0</v>
      </c>
      <c r="J153" s="160">
        <f>ROUND(F153*(N153),2)</f>
        <v>0</v>
      </c>
      <c r="K153" s="163">
        <f>ROUND(F153*(O153),2)</f>
        <v>0</v>
      </c>
      <c r="L153" s="163">
        <f>ROUND(F153*(G153),2)</f>
        <v>0</v>
      </c>
      <c r="M153" s="163">
        <f>ROUND(F153*(H153),2)</f>
        <v>0</v>
      </c>
      <c r="N153" s="163">
        <v>0</v>
      </c>
      <c r="O153" s="163"/>
      <c r="P153" s="170"/>
      <c r="Q153" s="170"/>
      <c r="R153" s="170"/>
      <c r="S153" s="171">
        <f>ROUND(F153*(P153),3)</f>
        <v>0</v>
      </c>
      <c r="T153" s="164"/>
      <c r="U153" s="164"/>
      <c r="V153" s="172"/>
      <c r="Z153">
        <v>0</v>
      </c>
    </row>
    <row r="154" spans="1:22" ht="15">
      <c r="A154" s="157"/>
      <c r="B154" s="157"/>
      <c r="C154" s="167"/>
      <c r="D154" s="173" t="s">
        <v>270</v>
      </c>
      <c r="E154" s="157"/>
      <c r="F154" s="158">
        <v>4268.504</v>
      </c>
      <c r="G154" s="159"/>
      <c r="H154" s="159"/>
      <c r="I154" s="159"/>
      <c r="J154" s="157"/>
      <c r="K154" s="1"/>
      <c r="L154" s="1"/>
      <c r="M154" s="1"/>
      <c r="N154" s="1"/>
      <c r="O154" s="1"/>
      <c r="P154" s="1"/>
      <c r="Q154" s="1" t="s">
        <v>95</v>
      </c>
      <c r="R154" s="1"/>
      <c r="S154" s="1"/>
      <c r="V154" s="1"/>
    </row>
    <row r="155" spans="1:26" ht="24.75" customHeight="1">
      <c r="A155" s="179">
        <v>48</v>
      </c>
      <c r="B155" s="174" t="s">
        <v>207</v>
      </c>
      <c r="C155" s="180" t="s">
        <v>271</v>
      </c>
      <c r="D155" s="174" t="s">
        <v>272</v>
      </c>
      <c r="E155" s="174" t="s">
        <v>273</v>
      </c>
      <c r="F155" s="175">
        <v>3119.16</v>
      </c>
      <c r="G155" s="181"/>
      <c r="H155" s="181"/>
      <c r="I155" s="176">
        <f>ROUND(F155*(G155+H155),2)</f>
        <v>0</v>
      </c>
      <c r="J155" s="174">
        <f>ROUND(F155*(N155),2)</f>
        <v>0</v>
      </c>
      <c r="K155" s="177">
        <f>ROUND(F155*(O155),2)</f>
        <v>0</v>
      </c>
      <c r="L155" s="177">
        <f>ROUND(F155*(G155),2)</f>
        <v>0</v>
      </c>
      <c r="M155" s="177">
        <f>ROUND(F155*(H155),2)</f>
        <v>0</v>
      </c>
      <c r="N155" s="177">
        <v>0</v>
      </c>
      <c r="O155" s="177"/>
      <c r="P155" s="184">
        <v>0.085</v>
      </c>
      <c r="Q155" s="182"/>
      <c r="R155" s="182">
        <v>0.085</v>
      </c>
      <c r="S155" s="183">
        <f>ROUND(F155*(P155),3)</f>
        <v>265.129</v>
      </c>
      <c r="T155" s="178"/>
      <c r="U155" s="178"/>
      <c r="V155" s="184"/>
      <c r="Z155">
        <v>0</v>
      </c>
    </row>
    <row r="156" spans="1:22" ht="15">
      <c r="A156" s="157"/>
      <c r="B156" s="157"/>
      <c r="C156" s="167"/>
      <c r="D156" s="173" t="s">
        <v>274</v>
      </c>
      <c r="E156" s="157"/>
      <c r="F156" s="158">
        <v>3119.16</v>
      </c>
      <c r="G156" s="159"/>
      <c r="H156" s="159"/>
      <c r="I156" s="159"/>
      <c r="J156" s="157"/>
      <c r="K156" s="1"/>
      <c r="L156" s="1"/>
      <c r="M156" s="1"/>
      <c r="N156" s="1"/>
      <c r="O156" s="1"/>
      <c r="P156" s="1"/>
      <c r="Q156" s="1" t="s">
        <v>95</v>
      </c>
      <c r="R156" s="1"/>
      <c r="S156" s="1"/>
      <c r="V156" s="1"/>
    </row>
    <row r="157" spans="1:26" ht="24.75" customHeight="1">
      <c r="A157" s="179">
        <v>49</v>
      </c>
      <c r="B157" s="174" t="s">
        <v>207</v>
      </c>
      <c r="C157" s="180" t="s">
        <v>275</v>
      </c>
      <c r="D157" s="174" t="s">
        <v>276</v>
      </c>
      <c r="E157" s="174" t="s">
        <v>273</v>
      </c>
      <c r="F157" s="175">
        <v>1781.94</v>
      </c>
      <c r="G157" s="181"/>
      <c r="H157" s="181"/>
      <c r="I157" s="176">
        <f>ROUND(F157*(G157+H157),2)</f>
        <v>0</v>
      </c>
      <c r="J157" s="174">
        <f>ROUND(F157*(N157),2)</f>
        <v>0</v>
      </c>
      <c r="K157" s="177">
        <f>ROUND(F157*(O157),2)</f>
        <v>0</v>
      </c>
      <c r="L157" s="177">
        <f>ROUND(F157*(G157),2)</f>
        <v>0</v>
      </c>
      <c r="M157" s="177">
        <f>ROUND(F157*(H157),2)</f>
        <v>0</v>
      </c>
      <c r="N157" s="177">
        <v>0</v>
      </c>
      <c r="O157" s="177"/>
      <c r="P157" s="184">
        <v>0.065</v>
      </c>
      <c r="Q157" s="182"/>
      <c r="R157" s="182">
        <v>0.065</v>
      </c>
      <c r="S157" s="183">
        <f>ROUND(F157*(P157),3)</f>
        <v>115.826</v>
      </c>
      <c r="T157" s="178"/>
      <c r="U157" s="178"/>
      <c r="V157" s="184"/>
      <c r="Z157">
        <v>0</v>
      </c>
    </row>
    <row r="158" spans="1:22" ht="15">
      <c r="A158" s="157"/>
      <c r="B158" s="157"/>
      <c r="C158" s="167"/>
      <c r="D158" s="173" t="s">
        <v>277</v>
      </c>
      <c r="E158" s="157"/>
      <c r="F158" s="158">
        <v>1781.94</v>
      </c>
      <c r="G158" s="159"/>
      <c r="H158" s="159"/>
      <c r="I158" s="159"/>
      <c r="J158" s="157"/>
      <c r="K158" s="1"/>
      <c r="L158" s="1"/>
      <c r="M158" s="1"/>
      <c r="N158" s="1"/>
      <c r="O158" s="1"/>
      <c r="P158" s="1"/>
      <c r="Q158" s="1" t="s">
        <v>95</v>
      </c>
      <c r="R158" s="1"/>
      <c r="S158" s="1"/>
      <c r="V158" s="1"/>
    </row>
    <row r="159" spans="1:26" ht="24.75" customHeight="1">
      <c r="A159" s="179">
        <v>50</v>
      </c>
      <c r="B159" s="174" t="s">
        <v>207</v>
      </c>
      <c r="C159" s="180" t="s">
        <v>278</v>
      </c>
      <c r="D159" s="174" t="s">
        <v>279</v>
      </c>
      <c r="E159" s="174" t="s">
        <v>273</v>
      </c>
      <c r="F159" s="175">
        <v>474.3</v>
      </c>
      <c r="G159" s="181"/>
      <c r="H159" s="181"/>
      <c r="I159" s="176">
        <f>ROUND(F159*(G159+H159),2)</f>
        <v>0</v>
      </c>
      <c r="J159" s="174">
        <f>ROUND(F159*(N159),2)</f>
        <v>0</v>
      </c>
      <c r="K159" s="177">
        <f>ROUND(F159*(O159),2)</f>
        <v>0</v>
      </c>
      <c r="L159" s="177">
        <f>ROUND(F159*(G159),2)</f>
        <v>0</v>
      </c>
      <c r="M159" s="177">
        <f>ROUND(F159*(H159),2)</f>
        <v>0</v>
      </c>
      <c r="N159" s="177">
        <v>0</v>
      </c>
      <c r="O159" s="177"/>
      <c r="P159" s="184">
        <v>0.0848</v>
      </c>
      <c r="Q159" s="182"/>
      <c r="R159" s="182">
        <v>0.0848</v>
      </c>
      <c r="S159" s="183">
        <f>ROUND(F159*(P159),3)</f>
        <v>40.221</v>
      </c>
      <c r="T159" s="178"/>
      <c r="U159" s="178"/>
      <c r="V159" s="184"/>
      <c r="Z159">
        <v>0</v>
      </c>
    </row>
    <row r="160" spans="1:22" ht="15">
      <c r="A160" s="157"/>
      <c r="B160" s="157"/>
      <c r="C160" s="167"/>
      <c r="D160" s="173" t="s">
        <v>280</v>
      </c>
      <c r="E160" s="157"/>
      <c r="F160" s="158">
        <v>474.3</v>
      </c>
      <c r="G160" s="159"/>
      <c r="H160" s="159"/>
      <c r="I160" s="159"/>
      <c r="J160" s="157"/>
      <c r="K160" s="1"/>
      <c r="L160" s="1"/>
      <c r="M160" s="1"/>
      <c r="N160" s="1"/>
      <c r="O160" s="1"/>
      <c r="P160" s="1"/>
      <c r="Q160" s="1" t="s">
        <v>95</v>
      </c>
      <c r="R160" s="1"/>
      <c r="S160" s="1"/>
      <c r="V160" s="1"/>
    </row>
    <row r="161" spans="1:26" ht="24.75" customHeight="1">
      <c r="A161" s="179">
        <v>51</v>
      </c>
      <c r="B161" s="174" t="s">
        <v>207</v>
      </c>
      <c r="C161" s="180" t="s">
        <v>281</v>
      </c>
      <c r="D161" s="174" t="s">
        <v>282</v>
      </c>
      <c r="E161" s="174" t="s">
        <v>273</v>
      </c>
      <c r="F161" s="175">
        <v>1978.8</v>
      </c>
      <c r="G161" s="181"/>
      <c r="H161" s="181"/>
      <c r="I161" s="176">
        <f>ROUND(F161*(G161+H161),2)</f>
        <v>0</v>
      </c>
      <c r="J161" s="174">
        <f>ROUND(F161*(N161),2)</f>
        <v>0</v>
      </c>
      <c r="K161" s="177">
        <f>ROUND(F161*(O161),2)</f>
        <v>0</v>
      </c>
      <c r="L161" s="177">
        <f>ROUND(F161*(G161),2)</f>
        <v>0</v>
      </c>
      <c r="M161" s="177">
        <f>ROUND(F161*(H161),2)</f>
        <v>0</v>
      </c>
      <c r="N161" s="177">
        <v>0</v>
      </c>
      <c r="O161" s="177"/>
      <c r="P161" s="184">
        <v>0.023</v>
      </c>
      <c r="Q161" s="182"/>
      <c r="R161" s="182">
        <v>0.023</v>
      </c>
      <c r="S161" s="183">
        <f>ROUND(F161*(P161),3)</f>
        <v>45.512</v>
      </c>
      <c r="T161" s="178"/>
      <c r="U161" s="178"/>
      <c r="V161" s="184"/>
      <c r="Z161">
        <v>0</v>
      </c>
    </row>
    <row r="162" spans="1:22" ht="15">
      <c r="A162" s="157"/>
      <c r="B162" s="157"/>
      <c r="C162" s="167"/>
      <c r="D162" s="173" t="s">
        <v>283</v>
      </c>
      <c r="E162" s="157"/>
      <c r="F162" s="158">
        <v>1978.8</v>
      </c>
      <c r="G162" s="159"/>
      <c r="H162" s="159"/>
      <c r="I162" s="159"/>
      <c r="J162" s="157"/>
      <c r="K162" s="1"/>
      <c r="L162" s="1"/>
      <c r="M162" s="1"/>
      <c r="N162" s="1"/>
      <c r="O162" s="1"/>
      <c r="P162" s="1"/>
      <c r="Q162" s="1" t="s">
        <v>258</v>
      </c>
      <c r="R162" s="1"/>
      <c r="S162" s="1"/>
      <c r="V162" s="1"/>
    </row>
    <row r="163" spans="1:26" ht="15">
      <c r="A163" s="141"/>
      <c r="B163" s="141"/>
      <c r="C163" s="155">
        <v>9</v>
      </c>
      <c r="D163" s="155" t="s">
        <v>75</v>
      </c>
      <c r="E163" s="141"/>
      <c r="F163" s="154"/>
      <c r="G163" s="143">
        <f>ROUND((SUM(L122:L162))/1,2)</f>
        <v>0</v>
      </c>
      <c r="H163" s="143">
        <f>ROUND((SUM(M122:M162))/1,2)</f>
        <v>0</v>
      </c>
      <c r="I163" s="143">
        <f>ROUND((SUM(I122:I162))/1,2)</f>
        <v>0</v>
      </c>
      <c r="J163" s="141"/>
      <c r="K163" s="141"/>
      <c r="L163" s="141">
        <f>ROUND((SUM(L122:L162))/1,2)</f>
        <v>0</v>
      </c>
      <c r="M163" s="141">
        <f>ROUND((SUM(M122:M162))/1,2)</f>
        <v>0</v>
      </c>
      <c r="N163" s="141"/>
      <c r="O163" s="141"/>
      <c r="P163" s="185"/>
      <c r="Q163" s="141"/>
      <c r="R163" s="141"/>
      <c r="S163" s="185">
        <f>ROUND((SUM(S122:S162))/1,2)</f>
        <v>1928.58</v>
      </c>
      <c r="T163" s="139"/>
      <c r="U163" s="139"/>
      <c r="V163" s="2">
        <f>ROUND((SUM(V122:V162))/1,2)</f>
        <v>0</v>
      </c>
      <c r="W163" s="139"/>
      <c r="X163" s="139"/>
      <c r="Y163" s="139"/>
      <c r="Z163" s="139"/>
    </row>
    <row r="164" spans="1:22" ht="15">
      <c r="A164" s="1"/>
      <c r="B164" s="1"/>
      <c r="C164" s="1"/>
      <c r="D164" s="1"/>
      <c r="E164" s="1"/>
      <c r="F164" s="150"/>
      <c r="G164" s="136"/>
      <c r="H164" s="136"/>
      <c r="I164" s="136"/>
      <c r="J164" s="1"/>
      <c r="K164" s="1"/>
      <c r="L164" s="1"/>
      <c r="M164" s="1"/>
      <c r="N164" s="1"/>
      <c r="O164" s="1"/>
      <c r="P164" s="1"/>
      <c r="Q164" s="1"/>
      <c r="R164" s="1"/>
      <c r="S164" s="1"/>
      <c r="V164" s="1"/>
    </row>
    <row r="165" spans="1:26" ht="15">
      <c r="A165" s="141"/>
      <c r="B165" s="141"/>
      <c r="C165" s="155">
        <v>99</v>
      </c>
      <c r="D165" s="155" t="s">
        <v>76</v>
      </c>
      <c r="E165" s="141"/>
      <c r="F165" s="154"/>
      <c r="G165" s="142"/>
      <c r="H165" s="142"/>
      <c r="I165" s="142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39"/>
      <c r="U165" s="139"/>
      <c r="V165" s="141"/>
      <c r="W165" s="139"/>
      <c r="X165" s="139"/>
      <c r="Y165" s="139"/>
      <c r="Z165" s="139"/>
    </row>
    <row r="166" spans="1:26" ht="24.75" customHeight="1">
      <c r="A166" s="165">
        <v>52</v>
      </c>
      <c r="B166" s="160" t="s">
        <v>163</v>
      </c>
      <c r="C166" s="166" t="s">
        <v>284</v>
      </c>
      <c r="D166" s="160" t="s">
        <v>285</v>
      </c>
      <c r="E166" s="160" t="s">
        <v>246</v>
      </c>
      <c r="F166" s="161">
        <v>10417.162309999996</v>
      </c>
      <c r="G166" s="169"/>
      <c r="H166" s="169"/>
      <c r="I166" s="162">
        <f>ROUND(F166*(G166+H166),2)</f>
        <v>0</v>
      </c>
      <c r="J166" s="160">
        <f>ROUND(F166*(N166),2)</f>
        <v>0</v>
      </c>
      <c r="K166" s="163">
        <f>ROUND(F166*(O166),2)</f>
        <v>0</v>
      </c>
      <c r="L166" s="163">
        <f>ROUND(F166*(G166),2)</f>
        <v>0</v>
      </c>
      <c r="M166" s="163">
        <f>ROUND(F166*(H166),2)</f>
        <v>0</v>
      </c>
      <c r="N166" s="163">
        <v>0</v>
      </c>
      <c r="O166" s="163"/>
      <c r="P166" s="170"/>
      <c r="Q166" s="170"/>
      <c r="R166" s="170"/>
      <c r="S166" s="171">
        <f>ROUND(F166*(P166),3)</f>
        <v>0</v>
      </c>
      <c r="T166" s="164"/>
      <c r="U166" s="164"/>
      <c r="V166" s="172"/>
      <c r="Z166">
        <v>0</v>
      </c>
    </row>
    <row r="167" spans="1:22" ht="15">
      <c r="A167" s="141"/>
      <c r="B167" s="141"/>
      <c r="C167" s="155">
        <v>99</v>
      </c>
      <c r="D167" s="155" t="s">
        <v>76</v>
      </c>
      <c r="E167" s="141"/>
      <c r="F167" s="154"/>
      <c r="G167" s="143">
        <f>ROUND((SUM(L165:L166))/1,2)</f>
        <v>0</v>
      </c>
      <c r="H167" s="143">
        <f>ROUND((SUM(M165:M166))/1,2)</f>
        <v>0</v>
      </c>
      <c r="I167" s="143">
        <f>ROUND((SUM(I165:I166))/1,2)</f>
        <v>0</v>
      </c>
      <c r="J167" s="141"/>
      <c r="K167" s="141"/>
      <c r="L167" s="141">
        <f>ROUND((SUM(L165:L166))/1,2)</f>
        <v>0</v>
      </c>
      <c r="M167" s="141">
        <f>ROUND((SUM(M165:M166))/1,2)</f>
        <v>0</v>
      </c>
      <c r="N167" s="141"/>
      <c r="O167" s="141"/>
      <c r="P167" s="185"/>
      <c r="Q167" s="1"/>
      <c r="R167" s="1"/>
      <c r="S167" s="185">
        <f>ROUND((SUM(S165:S166))/1,2)</f>
        <v>0</v>
      </c>
      <c r="T167" s="187"/>
      <c r="U167" s="187"/>
      <c r="V167" s="2">
        <f>ROUND((SUM(V165:V166))/1,2)</f>
        <v>0</v>
      </c>
    </row>
    <row r="168" spans="1:22" ht="15">
      <c r="A168" s="1"/>
      <c r="B168" s="1"/>
      <c r="C168" s="1"/>
      <c r="D168" s="1"/>
      <c r="E168" s="1"/>
      <c r="F168" s="150"/>
      <c r="G168" s="136"/>
      <c r="H168" s="136"/>
      <c r="I168" s="136"/>
      <c r="J168" s="1"/>
      <c r="K168" s="1"/>
      <c r="L168" s="1"/>
      <c r="M168" s="1"/>
      <c r="N168" s="1"/>
      <c r="O168" s="1"/>
      <c r="P168" s="1"/>
      <c r="Q168" s="1"/>
      <c r="R168" s="1"/>
      <c r="S168" s="1"/>
      <c r="V168" s="1"/>
    </row>
    <row r="169" spans="1:22" ht="15">
      <c r="A169" s="141"/>
      <c r="B169" s="141"/>
      <c r="C169" s="141"/>
      <c r="D169" s="2" t="s">
        <v>70</v>
      </c>
      <c r="E169" s="141"/>
      <c r="F169" s="154"/>
      <c r="G169" s="143">
        <f>ROUND((SUM(L9:L168))/2,2)</f>
        <v>0</v>
      </c>
      <c r="H169" s="143">
        <f>ROUND((SUM(M9:M168))/2,2)</f>
        <v>0</v>
      </c>
      <c r="I169" s="143">
        <f>ROUND((SUM(I9:I168))/2,2)</f>
        <v>0</v>
      </c>
      <c r="J169" s="141"/>
      <c r="K169" s="141"/>
      <c r="L169" s="141">
        <f>ROUND((SUM(L9:L168))/2,2)</f>
        <v>0</v>
      </c>
      <c r="M169" s="141">
        <f>ROUND((SUM(M9:M168))/2,2)</f>
        <v>0</v>
      </c>
      <c r="N169" s="141"/>
      <c r="O169" s="141"/>
      <c r="P169" s="185"/>
      <c r="Q169" s="1"/>
      <c r="R169" s="1"/>
      <c r="S169" s="185">
        <f>ROUND((SUM(S9:S168))/2,2)</f>
        <v>10417.17</v>
      </c>
      <c r="V169" s="2">
        <f>ROUND((SUM(V9:V168))/2,2)</f>
        <v>6760.99</v>
      </c>
    </row>
    <row r="170" spans="1:26" ht="15">
      <c r="A170" s="188"/>
      <c r="B170" s="188"/>
      <c r="C170" s="188"/>
      <c r="D170" s="188" t="s">
        <v>77</v>
      </c>
      <c r="E170" s="188"/>
      <c r="F170" s="189"/>
      <c r="G170" s="190">
        <f>ROUND((SUM(L9:L169))/3,2)</f>
        <v>0</v>
      </c>
      <c r="H170" s="190">
        <f>ROUND((SUM(M9:M169))/3,2)</f>
        <v>0</v>
      </c>
      <c r="I170" s="190">
        <f>ROUND((SUM(I9:I169))/3,2)</f>
        <v>0</v>
      </c>
      <c r="J170" s="188"/>
      <c r="K170" s="188">
        <f>ROUND((SUM(K9:K169))/3,2)</f>
        <v>0</v>
      </c>
      <c r="L170" s="188">
        <f>ROUND((SUM(L9:L169))/3,2)</f>
        <v>0</v>
      </c>
      <c r="M170" s="188">
        <f>ROUND((SUM(M9:M169))/3,2)</f>
        <v>0</v>
      </c>
      <c r="N170" s="188"/>
      <c r="O170" s="188"/>
      <c r="P170" s="189"/>
      <c r="Q170" s="188"/>
      <c r="R170" s="188"/>
      <c r="S170" s="189">
        <v>0</v>
      </c>
      <c r="T170" s="191"/>
      <c r="U170" s="191"/>
      <c r="V170" s="188">
        <v>0</v>
      </c>
      <c r="Z170">
        <f>(SUM(Z9:Z169))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01 – Ďurďinová, Hybeľ, Breh  SO01a – Ďurďinová</oddHeader>
    <oddFooter xml:space="preserve">&amp;L&amp;7Spracované systémom Systematic® Kalkulus,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286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F19" sqref="F19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36" t="s">
        <v>26</v>
      </c>
      <c r="B1" s="237"/>
      <c r="C1" s="237"/>
      <c r="D1" s="238"/>
      <c r="E1" s="133" t="s">
        <v>24</v>
      </c>
      <c r="F1" s="132"/>
      <c r="W1">
        <v>30.126</v>
      </c>
    </row>
    <row r="2" spans="1:6" ht="19.5" customHeight="1">
      <c r="A2" s="236" t="s">
        <v>27</v>
      </c>
      <c r="B2" s="237"/>
      <c r="C2" s="237"/>
      <c r="D2" s="238"/>
      <c r="E2" s="133" t="s">
        <v>22</v>
      </c>
      <c r="F2" s="132"/>
    </row>
    <row r="3" spans="1:6" ht="19.5" customHeight="1">
      <c r="A3" s="236" t="s">
        <v>28</v>
      </c>
      <c r="B3" s="237"/>
      <c r="C3" s="237"/>
      <c r="D3" s="238"/>
      <c r="E3" s="133"/>
      <c r="F3" s="132"/>
    </row>
    <row r="4" spans="1:6" ht="15">
      <c r="A4" s="134" t="s">
        <v>1</v>
      </c>
      <c r="B4" s="131"/>
      <c r="C4" s="131"/>
      <c r="D4" s="131"/>
      <c r="E4" s="131"/>
      <c r="F4" s="131"/>
    </row>
    <row r="5" spans="1:6" ht="15">
      <c r="A5" s="134" t="s">
        <v>286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210" t="s">
        <v>69</v>
      </c>
      <c r="B8" s="211"/>
      <c r="C8" s="211"/>
      <c r="D8" s="211"/>
      <c r="E8" s="211"/>
      <c r="F8" s="211"/>
    </row>
    <row r="9" spans="1:6" ht="15">
      <c r="A9" s="212" t="s">
        <v>66</v>
      </c>
      <c r="B9" s="212" t="s">
        <v>60</v>
      </c>
      <c r="C9" s="212" t="s">
        <v>61</v>
      </c>
      <c r="D9" s="212" t="s">
        <v>36</v>
      </c>
      <c r="E9" s="212" t="s">
        <v>67</v>
      </c>
      <c r="F9" s="212" t="s">
        <v>68</v>
      </c>
    </row>
    <row r="10" spans="1:26" ht="15">
      <c r="A10" s="213" t="s">
        <v>70</v>
      </c>
      <c r="B10" s="214"/>
      <c r="C10" s="215"/>
      <c r="D10" s="215"/>
      <c r="E10" s="216"/>
      <c r="F10" s="216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5">
      <c r="A11" s="217" t="s">
        <v>71</v>
      </c>
      <c r="B11" s="215">
        <v>0</v>
      </c>
      <c r="C11" s="215">
        <v>0</v>
      </c>
      <c r="D11" s="215">
        <v>0</v>
      </c>
      <c r="E11" s="216">
        <v>0.43</v>
      </c>
      <c r="F11" s="216">
        <v>2870.71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5">
      <c r="A12" s="217" t="s">
        <v>72</v>
      </c>
      <c r="B12" s="215">
        <v>0</v>
      </c>
      <c r="C12" s="215">
        <v>0</v>
      </c>
      <c r="D12" s="215">
        <v>0</v>
      </c>
      <c r="E12" s="216">
        <v>39.73</v>
      </c>
      <c r="F12" s="216"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5">
      <c r="A13" s="217" t="s">
        <v>73</v>
      </c>
      <c r="B13" s="215">
        <v>0</v>
      </c>
      <c r="C13" s="215">
        <v>0</v>
      </c>
      <c r="D13" s="215">
        <v>0</v>
      </c>
      <c r="E13" s="216">
        <v>4053.06</v>
      </c>
      <c r="F13" s="216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5">
      <c r="A14" s="217" t="s">
        <v>74</v>
      </c>
      <c r="B14" s="215">
        <v>0</v>
      </c>
      <c r="C14" s="215">
        <v>0</v>
      </c>
      <c r="D14" s="215">
        <v>0</v>
      </c>
      <c r="E14" s="216">
        <v>49.81</v>
      </c>
      <c r="F14" s="216"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5">
      <c r="A15" s="217" t="s">
        <v>75</v>
      </c>
      <c r="B15" s="215">
        <v>0</v>
      </c>
      <c r="C15" s="215">
        <v>0</v>
      </c>
      <c r="D15" s="215">
        <v>0</v>
      </c>
      <c r="E15" s="216">
        <v>1928.32</v>
      </c>
      <c r="F15" s="216">
        <v>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5">
      <c r="A16" s="217" t="s">
        <v>76</v>
      </c>
      <c r="B16" s="215">
        <v>0</v>
      </c>
      <c r="C16" s="215">
        <v>0</v>
      </c>
      <c r="D16" s="215">
        <v>0</v>
      </c>
      <c r="E16" s="216">
        <v>0</v>
      </c>
      <c r="F16" s="216">
        <v>0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15">
      <c r="A17" s="213" t="s">
        <v>70</v>
      </c>
      <c r="B17" s="214">
        <v>0</v>
      </c>
      <c r="C17" s="214">
        <v>0</v>
      </c>
      <c r="D17" s="214">
        <v>0</v>
      </c>
      <c r="E17" s="218">
        <v>6071.35</v>
      </c>
      <c r="F17" s="218">
        <v>2870.71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6" ht="15">
      <c r="A18" s="219"/>
      <c r="B18" s="220"/>
      <c r="C18" s="220"/>
      <c r="D18" s="220"/>
      <c r="E18" s="221"/>
      <c r="F18" s="221"/>
    </row>
    <row r="19" spans="1:26" ht="15">
      <c r="A19" s="213" t="s">
        <v>77</v>
      </c>
      <c r="B19" s="214">
        <v>0</v>
      </c>
      <c r="C19" s="214">
        <v>0</v>
      </c>
      <c r="D19" s="214">
        <v>0</v>
      </c>
      <c r="E19" s="218">
        <v>0</v>
      </c>
      <c r="F19" s="218">
        <v>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6" ht="15">
      <c r="A20" s="219"/>
      <c r="B20" s="220"/>
      <c r="C20" s="220"/>
      <c r="D20" s="220"/>
      <c r="E20" s="221"/>
      <c r="F20" s="221"/>
    </row>
    <row r="21" spans="1:6" ht="15">
      <c r="A21" s="1"/>
      <c r="B21" s="136"/>
      <c r="C21" s="136"/>
      <c r="D21" s="136"/>
      <c r="E21" s="135"/>
      <c r="F21" s="135"/>
    </row>
    <row r="22" spans="1:6" ht="15">
      <c r="A22" s="1"/>
      <c r="B22" s="136"/>
      <c r="C22" s="136"/>
      <c r="D22" s="136"/>
      <c r="E22" s="135"/>
      <c r="F22" s="135"/>
    </row>
    <row r="23" spans="1:6" ht="15">
      <c r="A23" s="1"/>
      <c r="B23" s="136"/>
      <c r="C23" s="136"/>
      <c r="D23" s="136"/>
      <c r="E23" s="135"/>
      <c r="F23" s="135"/>
    </row>
    <row r="24" spans="1:6" ht="15">
      <c r="A24" s="1"/>
      <c r="B24" s="136"/>
      <c r="C24" s="136"/>
      <c r="D24" s="136"/>
      <c r="E24" s="135"/>
      <c r="F24" s="135"/>
    </row>
    <row r="25" spans="1:6" ht="15">
      <c r="A25" s="1"/>
      <c r="B25" s="136"/>
      <c r="C25" s="136"/>
      <c r="D25" s="136"/>
      <c r="E25" s="135"/>
      <c r="F25" s="135"/>
    </row>
    <row r="26" spans="1:6" ht="15">
      <c r="A26" s="1"/>
      <c r="B26" s="136"/>
      <c r="C26" s="136"/>
      <c r="D26" s="136"/>
      <c r="E26" s="135"/>
      <c r="F26" s="135"/>
    </row>
    <row r="27" spans="1:6" ht="15">
      <c r="A27" s="1"/>
      <c r="B27" s="136"/>
      <c r="C27" s="136"/>
      <c r="D27" s="136"/>
      <c r="E27" s="135"/>
      <c r="F27" s="135"/>
    </row>
    <row r="28" spans="1:6" ht="15">
      <c r="A28" s="1"/>
      <c r="B28" s="136"/>
      <c r="C28" s="136"/>
      <c r="D28" s="136"/>
      <c r="E28" s="135"/>
      <c r="F28" s="135"/>
    </row>
    <row r="29" spans="1:6" ht="15">
      <c r="A29" s="1"/>
      <c r="B29" s="136"/>
      <c r="C29" s="136"/>
      <c r="D29" s="136"/>
      <c r="E29" s="135"/>
      <c r="F29" s="135"/>
    </row>
    <row r="30" spans="1:6" ht="15">
      <c r="A30" s="1"/>
      <c r="B30" s="136"/>
      <c r="C30" s="136"/>
      <c r="D30" s="136"/>
      <c r="E30" s="135"/>
      <c r="F30" s="135"/>
    </row>
    <row r="31" spans="1:6" ht="15">
      <c r="A31" s="1"/>
      <c r="B31" s="136"/>
      <c r="C31" s="136"/>
      <c r="D31" s="136"/>
      <c r="E31" s="135"/>
      <c r="F31" s="135"/>
    </row>
    <row r="32" spans="1:6" ht="15">
      <c r="A32" s="1"/>
      <c r="B32" s="136"/>
      <c r="C32" s="136"/>
      <c r="D32" s="136"/>
      <c r="E32" s="135"/>
      <c r="F32" s="135"/>
    </row>
    <row r="33" spans="1:6" ht="15">
      <c r="A33" s="1"/>
      <c r="B33" s="136"/>
      <c r="C33" s="136"/>
      <c r="D33" s="136"/>
      <c r="E33" s="135"/>
      <c r="F33" s="135"/>
    </row>
    <row r="34" spans="1:6" ht="15">
      <c r="A34" s="1"/>
      <c r="B34" s="136"/>
      <c r="C34" s="136"/>
      <c r="D34" s="136"/>
      <c r="E34" s="135"/>
      <c r="F34" s="135"/>
    </row>
    <row r="35" spans="1:6" ht="15">
      <c r="A35" s="1"/>
      <c r="B35" s="136"/>
      <c r="C35" s="136"/>
      <c r="D35" s="136"/>
      <c r="E35" s="135"/>
      <c r="F35" s="135"/>
    </row>
    <row r="36" spans="1:6" ht="15">
      <c r="A36" s="1"/>
      <c r="B36" s="136"/>
      <c r="C36" s="136"/>
      <c r="D36" s="136"/>
      <c r="E36" s="135"/>
      <c r="F36" s="135"/>
    </row>
    <row r="37" spans="1:6" ht="15">
      <c r="A37" s="1"/>
      <c r="B37" s="136"/>
      <c r="C37" s="136"/>
      <c r="D37" s="136"/>
      <c r="E37" s="135"/>
      <c r="F37" s="135"/>
    </row>
    <row r="38" spans="1:6" ht="15">
      <c r="A38" s="1"/>
      <c r="B38" s="136"/>
      <c r="C38" s="136"/>
      <c r="D38" s="136"/>
      <c r="E38" s="135"/>
      <c r="F38" s="135"/>
    </row>
    <row r="39" spans="1:6" ht="15">
      <c r="A39" s="1"/>
      <c r="B39" s="136"/>
      <c r="C39" s="136"/>
      <c r="D39" s="136"/>
      <c r="E39" s="135"/>
      <c r="F39" s="135"/>
    </row>
    <row r="40" spans="1:6" ht="15">
      <c r="A40" s="1"/>
      <c r="B40" s="136"/>
      <c r="C40" s="136"/>
      <c r="D40" s="136"/>
      <c r="E40" s="135"/>
      <c r="F40" s="135"/>
    </row>
    <row r="41" spans="1:6" ht="15">
      <c r="A41" s="1"/>
      <c r="B41" s="136"/>
      <c r="C41" s="136"/>
      <c r="D41" s="136"/>
      <c r="E41" s="135"/>
      <c r="F41" s="135"/>
    </row>
    <row r="42" spans="1:6" ht="15">
      <c r="A42" s="1"/>
      <c r="B42" s="136"/>
      <c r="C42" s="136"/>
      <c r="D42" s="136"/>
      <c r="E42" s="135"/>
      <c r="F42" s="135"/>
    </row>
    <row r="43" spans="1:6" ht="15">
      <c r="A43" s="1"/>
      <c r="B43" s="136"/>
      <c r="C43" s="136"/>
      <c r="D43" s="136"/>
      <c r="E43" s="135"/>
      <c r="F43" s="135"/>
    </row>
    <row r="44" spans="1:6" ht="15">
      <c r="A44" s="1"/>
      <c r="B44" s="136"/>
      <c r="C44" s="136"/>
      <c r="D44" s="136"/>
      <c r="E44" s="135"/>
      <c r="F44" s="135"/>
    </row>
    <row r="45" spans="1:6" ht="15">
      <c r="A45" s="1"/>
      <c r="B45" s="136"/>
      <c r="C45" s="136"/>
      <c r="D45" s="136"/>
      <c r="E45" s="135"/>
      <c r="F45" s="135"/>
    </row>
    <row r="46" spans="1:6" ht="15">
      <c r="A46" s="1"/>
      <c r="B46" s="136"/>
      <c r="C46" s="136"/>
      <c r="D46" s="136"/>
      <c r="E46" s="135"/>
      <c r="F46" s="135"/>
    </row>
    <row r="47" spans="1:6" ht="15">
      <c r="A47" s="1"/>
      <c r="B47" s="136"/>
      <c r="C47" s="136"/>
      <c r="D47" s="136"/>
      <c r="E47" s="135"/>
      <c r="F47" s="135"/>
    </row>
    <row r="48" spans="1:6" ht="15">
      <c r="A48" s="1"/>
      <c r="B48" s="136"/>
      <c r="C48" s="136"/>
      <c r="D48" s="136"/>
      <c r="E48" s="135"/>
      <c r="F48" s="135"/>
    </row>
    <row r="49" spans="1:6" ht="15">
      <c r="A49" s="1"/>
      <c r="B49" s="136"/>
      <c r="C49" s="136"/>
      <c r="D49" s="136"/>
      <c r="E49" s="135"/>
      <c r="F49" s="135"/>
    </row>
    <row r="50" spans="1:6" ht="15">
      <c r="A50" s="1"/>
      <c r="B50" s="136"/>
      <c r="C50" s="136"/>
      <c r="D50" s="136"/>
      <c r="E50" s="135"/>
      <c r="F50" s="135"/>
    </row>
    <row r="51" spans="1:6" ht="15">
      <c r="A51" s="1"/>
      <c r="B51" s="136"/>
      <c r="C51" s="136"/>
      <c r="D51" s="136"/>
      <c r="E51" s="135"/>
      <c r="F51" s="135"/>
    </row>
    <row r="52" spans="1:6" ht="15">
      <c r="A52" s="1"/>
      <c r="B52" s="136"/>
      <c r="C52" s="136"/>
      <c r="D52" s="136"/>
      <c r="E52" s="135"/>
      <c r="F52" s="135"/>
    </row>
    <row r="53" spans="1:6" ht="15">
      <c r="A53" s="1"/>
      <c r="B53" s="136"/>
      <c r="C53" s="136"/>
      <c r="D53" s="136"/>
      <c r="E53" s="135"/>
      <c r="F53" s="135"/>
    </row>
    <row r="54" spans="1:6" ht="15">
      <c r="A54" s="1"/>
      <c r="B54" s="136"/>
      <c r="C54" s="136"/>
      <c r="D54" s="136"/>
      <c r="E54" s="135"/>
      <c r="F54" s="135"/>
    </row>
    <row r="55" spans="1:6" ht="15">
      <c r="A55" s="1"/>
      <c r="B55" s="136"/>
      <c r="C55" s="136"/>
      <c r="D55" s="136"/>
      <c r="E55" s="135"/>
      <c r="F55" s="135"/>
    </row>
    <row r="56" spans="1:6" ht="15">
      <c r="A56" s="1"/>
      <c r="B56" s="136"/>
      <c r="C56" s="136"/>
      <c r="D56" s="136"/>
      <c r="E56" s="135"/>
      <c r="F56" s="135"/>
    </row>
    <row r="57" spans="1:6" ht="15">
      <c r="A57" s="1"/>
      <c r="B57" s="136"/>
      <c r="C57" s="136"/>
      <c r="D57" s="136"/>
      <c r="E57" s="135"/>
      <c r="F57" s="135"/>
    </row>
    <row r="58" spans="1:6" ht="15">
      <c r="A58" s="1"/>
      <c r="B58" s="136"/>
      <c r="C58" s="136"/>
      <c r="D58" s="136"/>
      <c r="E58" s="135"/>
      <c r="F58" s="135"/>
    </row>
    <row r="59" spans="1:6" ht="15">
      <c r="A59" s="1"/>
      <c r="B59" s="136"/>
      <c r="C59" s="136"/>
      <c r="D59" s="136"/>
      <c r="E59" s="135"/>
      <c r="F59" s="135"/>
    </row>
    <row r="60" spans="1:6" ht="15">
      <c r="A60" s="1"/>
      <c r="B60" s="136"/>
      <c r="C60" s="136"/>
      <c r="D60" s="136"/>
      <c r="E60" s="135"/>
      <c r="F60" s="135"/>
    </row>
    <row r="61" spans="1:6" ht="15">
      <c r="A61" s="1"/>
      <c r="B61" s="136"/>
      <c r="C61" s="136"/>
      <c r="D61" s="136"/>
      <c r="E61" s="135"/>
      <c r="F61" s="135"/>
    </row>
    <row r="62" spans="1:6" ht="15">
      <c r="A62" s="1"/>
      <c r="B62" s="136"/>
      <c r="C62" s="136"/>
      <c r="D62" s="136"/>
      <c r="E62" s="135"/>
      <c r="F62" s="135"/>
    </row>
    <row r="63" spans="1:6" ht="15">
      <c r="A63" s="1"/>
      <c r="B63" s="136"/>
      <c r="C63" s="136"/>
      <c r="D63" s="136"/>
      <c r="E63" s="135"/>
      <c r="F63" s="135"/>
    </row>
    <row r="64" spans="1:6" ht="15">
      <c r="A64" s="1"/>
      <c r="B64" s="136"/>
      <c r="C64" s="136"/>
      <c r="D64" s="136"/>
      <c r="E64" s="135"/>
      <c r="F64" s="135"/>
    </row>
    <row r="65" spans="1:6" ht="15">
      <c r="A65" s="1"/>
      <c r="B65" s="136"/>
      <c r="C65" s="136"/>
      <c r="D65" s="136"/>
      <c r="E65" s="135"/>
      <c r="F65" s="135"/>
    </row>
    <row r="66" spans="1:6" ht="15">
      <c r="A66" s="1"/>
      <c r="B66" s="136"/>
      <c r="C66" s="136"/>
      <c r="D66" s="136"/>
      <c r="E66" s="135"/>
      <c r="F66" s="135"/>
    </row>
    <row r="67" spans="1:6" ht="15">
      <c r="A67" s="1"/>
      <c r="B67" s="136"/>
      <c r="C67" s="136"/>
      <c r="D67" s="136"/>
      <c r="E67" s="135"/>
      <c r="F67" s="135"/>
    </row>
    <row r="68" spans="1:6" ht="15">
      <c r="A68" s="1"/>
      <c r="B68" s="136"/>
      <c r="C68" s="136"/>
      <c r="D68" s="136"/>
      <c r="E68" s="135"/>
      <c r="F68" s="135"/>
    </row>
    <row r="69" spans="1:6" ht="15">
      <c r="A69" s="1"/>
      <c r="B69" s="136"/>
      <c r="C69" s="136"/>
      <c r="D69" s="136"/>
      <c r="E69" s="135"/>
      <c r="F69" s="135"/>
    </row>
    <row r="70" spans="1:6" ht="15">
      <c r="A70" s="1"/>
      <c r="B70" s="136"/>
      <c r="C70" s="136"/>
      <c r="D70" s="136"/>
      <c r="E70" s="135"/>
      <c r="F70" s="135"/>
    </row>
    <row r="71" spans="1:6" ht="15">
      <c r="A71" s="1"/>
      <c r="B71" s="136"/>
      <c r="C71" s="136"/>
      <c r="D71" s="136"/>
      <c r="E71" s="135"/>
      <c r="F71" s="135"/>
    </row>
    <row r="72" spans="1:6" ht="15">
      <c r="A72" s="1"/>
      <c r="B72" s="136"/>
      <c r="C72" s="136"/>
      <c r="D72" s="136"/>
      <c r="E72" s="135"/>
      <c r="F72" s="135"/>
    </row>
    <row r="73" spans="1:6" ht="15">
      <c r="A73" s="1"/>
      <c r="B73" s="136"/>
      <c r="C73" s="136"/>
      <c r="D73" s="136"/>
      <c r="E73" s="135"/>
      <c r="F73" s="135"/>
    </row>
    <row r="74" spans="1:6" ht="15">
      <c r="A74" s="1"/>
      <c r="B74" s="136"/>
      <c r="C74" s="136"/>
      <c r="D74" s="136"/>
      <c r="E74" s="135"/>
      <c r="F74" s="135"/>
    </row>
    <row r="75" spans="1:6" ht="15">
      <c r="A75" s="1"/>
      <c r="B75" s="136"/>
      <c r="C75" s="136"/>
      <c r="D75" s="136"/>
      <c r="E75" s="135"/>
      <c r="F75" s="135"/>
    </row>
    <row r="76" spans="1:6" ht="15">
      <c r="A76" s="1"/>
      <c r="B76" s="136"/>
      <c r="C76" s="136"/>
      <c r="D76" s="136"/>
      <c r="E76" s="135"/>
      <c r="F76" s="135"/>
    </row>
    <row r="77" spans="1:6" ht="15">
      <c r="A77" s="1"/>
      <c r="B77" s="136"/>
      <c r="C77" s="136"/>
      <c r="D77" s="136"/>
      <c r="E77" s="135"/>
      <c r="F77" s="135"/>
    </row>
    <row r="78" spans="1:6" ht="15">
      <c r="A78" s="1"/>
      <c r="B78" s="136"/>
      <c r="C78" s="136"/>
      <c r="D78" s="136"/>
      <c r="E78" s="135"/>
      <c r="F78" s="135"/>
    </row>
    <row r="79" spans="1:6" ht="15">
      <c r="A79" s="1"/>
      <c r="B79" s="136"/>
      <c r="C79" s="136"/>
      <c r="D79" s="136"/>
      <c r="E79" s="135"/>
      <c r="F79" s="135"/>
    </row>
    <row r="80" spans="1:6" ht="15">
      <c r="A80" s="1"/>
      <c r="B80" s="136"/>
      <c r="C80" s="136"/>
      <c r="D80" s="136"/>
      <c r="E80" s="135"/>
      <c r="F80" s="135"/>
    </row>
    <row r="81" spans="1:6" ht="15">
      <c r="A81" s="1"/>
      <c r="B81" s="136"/>
      <c r="C81" s="136"/>
      <c r="D81" s="136"/>
      <c r="E81" s="135"/>
      <c r="F81" s="135"/>
    </row>
    <row r="82" spans="1:6" ht="15">
      <c r="A82" s="1"/>
      <c r="B82" s="136"/>
      <c r="C82" s="136"/>
      <c r="D82" s="136"/>
      <c r="E82" s="135"/>
      <c r="F82" s="135"/>
    </row>
    <row r="83" spans="1:6" ht="15">
      <c r="A83" s="1"/>
      <c r="B83" s="136"/>
      <c r="C83" s="136"/>
      <c r="D83" s="136"/>
      <c r="E83" s="135"/>
      <c r="F83" s="135"/>
    </row>
    <row r="84" spans="1:6" ht="15">
      <c r="A84" s="1"/>
      <c r="B84" s="136"/>
      <c r="C84" s="136"/>
      <c r="D84" s="136"/>
      <c r="E84" s="135"/>
      <c r="F84" s="135"/>
    </row>
    <row r="85" spans="1:6" ht="15">
      <c r="A85" s="1"/>
      <c r="B85" s="136"/>
      <c r="C85" s="136"/>
      <c r="D85" s="136"/>
      <c r="E85" s="135"/>
      <c r="F85" s="135"/>
    </row>
    <row r="86" spans="1:6" ht="15">
      <c r="A86" s="1"/>
      <c r="B86" s="136"/>
      <c r="C86" s="136"/>
      <c r="D86" s="136"/>
      <c r="E86" s="135"/>
      <c r="F86" s="135"/>
    </row>
    <row r="87" spans="1:6" ht="15">
      <c r="A87" s="1"/>
      <c r="B87" s="136"/>
      <c r="C87" s="136"/>
      <c r="D87" s="136"/>
      <c r="E87" s="135"/>
      <c r="F87" s="135"/>
    </row>
    <row r="88" spans="1:6" ht="15">
      <c r="A88" s="1"/>
      <c r="B88" s="136"/>
      <c r="C88" s="136"/>
      <c r="D88" s="136"/>
      <c r="E88" s="135"/>
      <c r="F88" s="135"/>
    </row>
    <row r="89" spans="1:6" ht="15">
      <c r="A89" s="1"/>
      <c r="B89" s="136"/>
      <c r="C89" s="136"/>
      <c r="D89" s="136"/>
      <c r="E89" s="135"/>
      <c r="F89" s="135"/>
    </row>
    <row r="90" spans="1:6" ht="15">
      <c r="A90" s="1"/>
      <c r="B90" s="136"/>
      <c r="C90" s="136"/>
      <c r="D90" s="136"/>
      <c r="E90" s="135"/>
      <c r="F90" s="135"/>
    </row>
    <row r="91" spans="1:6" ht="15">
      <c r="A91" s="1"/>
      <c r="B91" s="136"/>
      <c r="C91" s="136"/>
      <c r="D91" s="136"/>
      <c r="E91" s="135"/>
      <c r="F91" s="135"/>
    </row>
    <row r="92" spans="1:6" ht="15">
      <c r="A92" s="1"/>
      <c r="B92" s="136"/>
      <c r="C92" s="136"/>
      <c r="D92" s="136"/>
      <c r="E92" s="135"/>
      <c r="F92" s="135"/>
    </row>
    <row r="93" spans="1:6" ht="15">
      <c r="A93" s="1"/>
      <c r="B93" s="136"/>
      <c r="C93" s="136"/>
      <c r="D93" s="136"/>
      <c r="E93" s="135"/>
      <c r="F93" s="135"/>
    </row>
    <row r="94" spans="1:6" ht="15">
      <c r="A94" s="1"/>
      <c r="B94" s="136"/>
      <c r="C94" s="136"/>
      <c r="D94" s="136"/>
      <c r="E94" s="135"/>
      <c r="F94" s="135"/>
    </row>
    <row r="95" spans="1:6" ht="15">
      <c r="A95" s="1"/>
      <c r="B95" s="136"/>
      <c r="C95" s="136"/>
      <c r="D95" s="136"/>
      <c r="E95" s="135"/>
      <c r="F95" s="135"/>
    </row>
    <row r="96" spans="1:6" ht="15">
      <c r="A96" s="1"/>
      <c r="B96" s="136"/>
      <c r="C96" s="136"/>
      <c r="D96" s="136"/>
      <c r="E96" s="135"/>
      <c r="F96" s="135"/>
    </row>
    <row r="97" spans="1:6" ht="15">
      <c r="A97" s="1"/>
      <c r="B97" s="136"/>
      <c r="C97" s="136"/>
      <c r="D97" s="136"/>
      <c r="E97" s="135"/>
      <c r="F97" s="135"/>
    </row>
    <row r="98" spans="1:6" ht="15">
      <c r="A98" s="1"/>
      <c r="B98" s="136"/>
      <c r="C98" s="136"/>
      <c r="D98" s="136"/>
      <c r="E98" s="135"/>
      <c r="F98" s="135"/>
    </row>
    <row r="99" spans="1:6" ht="15">
      <c r="A99" s="1"/>
      <c r="B99" s="136"/>
      <c r="C99" s="136"/>
      <c r="D99" s="136"/>
      <c r="E99" s="135"/>
      <c r="F99" s="135"/>
    </row>
    <row r="100" spans="1:6" ht="15">
      <c r="A100" s="1"/>
      <c r="B100" s="136"/>
      <c r="C100" s="136"/>
      <c r="D100" s="136"/>
      <c r="E100" s="135"/>
      <c r="F100" s="135"/>
    </row>
    <row r="101" spans="1:6" ht="15">
      <c r="A101" s="1"/>
      <c r="B101" s="136"/>
      <c r="C101" s="136"/>
      <c r="D101" s="136"/>
      <c r="E101" s="135"/>
      <c r="F101" s="135"/>
    </row>
    <row r="102" spans="1:6" ht="15">
      <c r="A102" s="1"/>
      <c r="B102" s="136"/>
      <c r="C102" s="136"/>
      <c r="D102" s="136"/>
      <c r="E102" s="135"/>
      <c r="F102" s="135"/>
    </row>
    <row r="103" spans="1:6" ht="15">
      <c r="A103" s="1"/>
      <c r="B103" s="136"/>
      <c r="C103" s="136"/>
      <c r="D103" s="136"/>
      <c r="E103" s="135"/>
      <c r="F103" s="135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1">
      <pane ySplit="8" topLeftCell="A142" activePane="bottomLeft" state="frozen"/>
      <selection pane="topLeft" activeCell="A1" sqref="A1"/>
      <selection pane="bottomLeft" activeCell="AA166" sqref="AA166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9"/>
      <c r="B1" s="9"/>
      <c r="C1" s="239" t="s">
        <v>26</v>
      </c>
      <c r="D1" s="240"/>
      <c r="E1" s="240"/>
      <c r="F1" s="240"/>
      <c r="G1" s="240"/>
      <c r="H1" s="241"/>
      <c r="I1" s="148" t="s">
        <v>24</v>
      </c>
      <c r="J1" s="9"/>
      <c r="K1" s="3"/>
      <c r="L1" s="3"/>
      <c r="M1" s="3"/>
      <c r="N1" s="3"/>
      <c r="O1" s="3"/>
      <c r="P1" s="4"/>
      <c r="Q1" s="1"/>
      <c r="R1" s="1"/>
      <c r="S1" s="3"/>
      <c r="V1" s="3"/>
      <c r="W1">
        <v>30.126</v>
      </c>
    </row>
    <row r="2" spans="1:22" ht="19.5" customHeight="1">
      <c r="A2" s="9"/>
      <c r="B2" s="9"/>
      <c r="C2" s="239" t="s">
        <v>27</v>
      </c>
      <c r="D2" s="240"/>
      <c r="E2" s="240"/>
      <c r="F2" s="240"/>
      <c r="G2" s="240"/>
      <c r="H2" s="241"/>
      <c r="I2" s="148" t="s">
        <v>22</v>
      </c>
      <c r="J2" s="9"/>
      <c r="K2" s="3"/>
      <c r="L2" s="3"/>
      <c r="M2" s="3"/>
      <c r="N2" s="3"/>
      <c r="O2" s="3"/>
      <c r="P2" s="4"/>
      <c r="Q2" s="1"/>
      <c r="R2" s="1"/>
      <c r="S2" s="3"/>
      <c r="V2" s="3"/>
    </row>
    <row r="3" spans="1:22" ht="19.5" customHeight="1">
      <c r="A3" s="9"/>
      <c r="B3" s="9"/>
      <c r="C3" s="239" t="s">
        <v>28</v>
      </c>
      <c r="D3" s="240"/>
      <c r="E3" s="240"/>
      <c r="F3" s="240"/>
      <c r="G3" s="240"/>
      <c r="H3" s="241"/>
      <c r="I3" s="148"/>
      <c r="J3" s="9"/>
      <c r="K3" s="3"/>
      <c r="L3" s="3"/>
      <c r="M3" s="3"/>
      <c r="N3" s="3"/>
      <c r="O3" s="3"/>
      <c r="P3" s="4"/>
      <c r="Q3" s="1"/>
      <c r="R3" s="1"/>
      <c r="S3" s="3"/>
      <c r="V3" s="3"/>
    </row>
    <row r="4" spans="1:22" ht="15">
      <c r="A4" s="3"/>
      <c r="B4" s="3"/>
      <c r="C4" s="4" t="s">
        <v>88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49" t="s">
        <v>286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1"/>
      <c r="B7" s="11"/>
      <c r="C7" s="12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  <c r="S7" s="11"/>
      <c r="V7" s="11"/>
    </row>
    <row r="8" spans="1:26" ht="15.75">
      <c r="A8" s="151" t="s">
        <v>78</v>
      </c>
      <c r="B8" s="151" t="s">
        <v>79</v>
      </c>
      <c r="C8" s="151" t="s">
        <v>80</v>
      </c>
      <c r="D8" s="151" t="s">
        <v>81</v>
      </c>
      <c r="E8" s="151" t="s">
        <v>82</v>
      </c>
      <c r="F8" s="151" t="s">
        <v>83</v>
      </c>
      <c r="G8" s="151" t="s">
        <v>60</v>
      </c>
      <c r="H8" s="151" t="s">
        <v>61</v>
      </c>
      <c r="I8" s="151" t="s">
        <v>84</v>
      </c>
      <c r="J8" s="151"/>
      <c r="K8" s="151"/>
      <c r="L8" s="151"/>
      <c r="M8" s="151"/>
      <c r="N8" s="151"/>
      <c r="O8" s="151"/>
      <c r="P8" s="151" t="s">
        <v>85</v>
      </c>
      <c r="Q8" s="145"/>
      <c r="R8" s="145"/>
      <c r="S8" s="151" t="s">
        <v>86</v>
      </c>
      <c r="T8" s="146"/>
      <c r="U8" s="146"/>
      <c r="V8" s="151" t="s">
        <v>87</v>
      </c>
      <c r="W8" s="144"/>
      <c r="X8" s="144"/>
      <c r="Y8" s="144"/>
      <c r="Z8" s="144"/>
    </row>
    <row r="9" spans="1:26" ht="15">
      <c r="A9" s="137"/>
      <c r="B9" s="137"/>
      <c r="C9" s="152"/>
      <c r="D9" s="140" t="s">
        <v>70</v>
      </c>
      <c r="E9" s="137"/>
      <c r="F9" s="153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5">
      <c r="A10" s="141"/>
      <c r="B10" s="141"/>
      <c r="C10" s="155">
        <v>1</v>
      </c>
      <c r="D10" s="155" t="s">
        <v>71</v>
      </c>
      <c r="E10" s="141"/>
      <c r="F10" s="154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5">
        <v>1</v>
      </c>
      <c r="B11" s="160" t="s">
        <v>89</v>
      </c>
      <c r="C11" s="166" t="s">
        <v>90</v>
      </c>
      <c r="D11" s="160" t="s">
        <v>91</v>
      </c>
      <c r="E11" s="160" t="s">
        <v>92</v>
      </c>
      <c r="F11" s="161">
        <v>55.93</v>
      </c>
      <c r="G11" s="169"/>
      <c r="H11" s="169"/>
      <c r="I11" s="162">
        <f>ROUND(F11*(G11+H11),2)</f>
        <v>0</v>
      </c>
      <c r="J11" s="160">
        <f>ROUND(F11*(N11),2)</f>
        <v>0</v>
      </c>
      <c r="K11" s="163">
        <f>ROUND(F11*(O11),2)</f>
        <v>0</v>
      </c>
      <c r="L11" s="163">
        <f>ROUND(F11*(G11),2)</f>
        <v>0</v>
      </c>
      <c r="M11" s="163">
        <f>ROUND(F11*(H11),2)</f>
        <v>0</v>
      </c>
      <c r="N11" s="163">
        <v>0</v>
      </c>
      <c r="O11" s="163"/>
      <c r="P11" s="170"/>
      <c r="Q11" s="170"/>
      <c r="R11" s="170"/>
      <c r="S11" s="171">
        <f>ROUND(F11*(P11),3)</f>
        <v>0</v>
      </c>
      <c r="T11" s="164"/>
      <c r="U11" s="164"/>
      <c r="V11" s="172"/>
      <c r="Z11">
        <v>0</v>
      </c>
    </row>
    <row r="12" spans="1:22" ht="12" customHeight="1">
      <c r="A12" s="157"/>
      <c r="B12" s="157"/>
      <c r="C12" s="167"/>
      <c r="D12" s="167" t="s">
        <v>287</v>
      </c>
      <c r="E12" s="157"/>
      <c r="F12" s="158"/>
      <c r="G12" s="159"/>
      <c r="H12" s="159"/>
      <c r="I12" s="159"/>
      <c r="J12" s="157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57"/>
      <c r="B13" s="157"/>
      <c r="C13" s="157"/>
      <c r="D13" s="168" t="s">
        <v>288</v>
      </c>
      <c r="E13" s="157"/>
      <c r="F13" s="158">
        <v>55.93</v>
      </c>
      <c r="G13" s="159"/>
      <c r="H13" s="159"/>
      <c r="I13" s="159"/>
      <c r="J13" s="157"/>
      <c r="K13" s="1"/>
      <c r="L13" s="1"/>
      <c r="M13" s="1"/>
      <c r="N13" s="1"/>
      <c r="O13" s="1"/>
      <c r="P13" s="1"/>
      <c r="Q13" s="1" t="s">
        <v>95</v>
      </c>
      <c r="R13" s="1"/>
      <c r="S13" s="1"/>
      <c r="V13" s="1"/>
    </row>
    <row r="14" spans="1:26" ht="24.75" customHeight="1">
      <c r="A14" s="165">
        <v>2</v>
      </c>
      <c r="B14" s="160" t="s">
        <v>89</v>
      </c>
      <c r="C14" s="166" t="s">
        <v>96</v>
      </c>
      <c r="D14" s="160" t="s">
        <v>97</v>
      </c>
      <c r="E14" s="160" t="s">
        <v>92</v>
      </c>
      <c r="F14" s="161">
        <v>55.93</v>
      </c>
      <c r="G14" s="169"/>
      <c r="H14" s="169"/>
      <c r="I14" s="162">
        <f>ROUND(F14*(G14+H14),2)</f>
        <v>0</v>
      </c>
      <c r="J14" s="160">
        <f>ROUND(F14*(N14),2)</f>
        <v>0</v>
      </c>
      <c r="K14" s="163">
        <f>ROUND(F14*(O14),2)</f>
        <v>0</v>
      </c>
      <c r="L14" s="163">
        <f>ROUND(F14*(G14),2)</f>
        <v>0</v>
      </c>
      <c r="M14" s="163">
        <f>ROUND(F14*(H14),2)</f>
        <v>0</v>
      </c>
      <c r="N14" s="163">
        <v>0</v>
      </c>
      <c r="O14" s="163"/>
      <c r="P14" s="170"/>
      <c r="Q14" s="170"/>
      <c r="R14" s="170"/>
      <c r="S14" s="171">
        <f>ROUND(F14*(P14),3)</f>
        <v>0</v>
      </c>
      <c r="T14" s="164"/>
      <c r="U14" s="164"/>
      <c r="V14" s="172"/>
      <c r="Z14">
        <v>0</v>
      </c>
    </row>
    <row r="15" spans="1:26" ht="24.75" customHeight="1">
      <c r="A15" s="165">
        <v>3</v>
      </c>
      <c r="B15" s="160" t="s">
        <v>89</v>
      </c>
      <c r="C15" s="166" t="s">
        <v>98</v>
      </c>
      <c r="D15" s="160" t="s">
        <v>99</v>
      </c>
      <c r="E15" s="160" t="s">
        <v>100</v>
      </c>
      <c r="F15" s="161">
        <v>55.93</v>
      </c>
      <c r="G15" s="169"/>
      <c r="H15" s="169"/>
      <c r="I15" s="162">
        <f>ROUND(F15*(G15+H15),2)</f>
        <v>0</v>
      </c>
      <c r="J15" s="160">
        <f>ROUND(F15*(N15),2)</f>
        <v>0</v>
      </c>
      <c r="K15" s="163">
        <f>ROUND(F15*(O15),2)</f>
        <v>0</v>
      </c>
      <c r="L15" s="163">
        <f>ROUND(F15*(G15),2)</f>
        <v>0</v>
      </c>
      <c r="M15" s="163">
        <f>ROUND(F15*(H15),2)</f>
        <v>0</v>
      </c>
      <c r="N15" s="163">
        <v>0</v>
      </c>
      <c r="O15" s="163"/>
      <c r="P15" s="170"/>
      <c r="Q15" s="170"/>
      <c r="R15" s="170"/>
      <c r="S15" s="171">
        <f>ROUND(F15*(P15),3)</f>
        <v>0</v>
      </c>
      <c r="T15" s="164"/>
      <c r="U15" s="164"/>
      <c r="V15" s="172"/>
      <c r="Z15">
        <v>0</v>
      </c>
    </row>
    <row r="16" spans="1:26" ht="24.75" customHeight="1">
      <c r="A16" s="165">
        <v>4</v>
      </c>
      <c r="B16" s="160" t="s">
        <v>89</v>
      </c>
      <c r="C16" s="166" t="s">
        <v>101</v>
      </c>
      <c r="D16" s="160" t="s">
        <v>102</v>
      </c>
      <c r="E16" s="160" t="s">
        <v>92</v>
      </c>
      <c r="F16" s="161">
        <v>71.808</v>
      </c>
      <c r="G16" s="169"/>
      <c r="H16" s="169"/>
      <c r="I16" s="162">
        <f>ROUND(F16*(G16+H16),2)</f>
        <v>0</v>
      </c>
      <c r="J16" s="160">
        <f>ROUND(F16*(N16),2)</f>
        <v>0</v>
      </c>
      <c r="K16" s="163">
        <f>ROUND(F16*(O16),2)</f>
        <v>0</v>
      </c>
      <c r="L16" s="163">
        <f>ROUND(F16*(G16),2)</f>
        <v>0</v>
      </c>
      <c r="M16" s="163">
        <f>ROUND(F16*(H16),2)</f>
        <v>0</v>
      </c>
      <c r="N16" s="163">
        <v>0</v>
      </c>
      <c r="O16" s="163"/>
      <c r="P16" s="170"/>
      <c r="Q16" s="170"/>
      <c r="R16" s="170"/>
      <c r="S16" s="171">
        <f>ROUND(F16*(P16),3)</f>
        <v>0</v>
      </c>
      <c r="T16" s="164"/>
      <c r="U16" s="164"/>
      <c r="V16" s="172"/>
      <c r="Z16">
        <v>0</v>
      </c>
    </row>
    <row r="17" spans="1:22" ht="12" customHeight="1">
      <c r="A17" s="157"/>
      <c r="B17" s="157"/>
      <c r="C17" s="167"/>
      <c r="D17" s="167" t="s">
        <v>103</v>
      </c>
      <c r="E17" s="157"/>
      <c r="F17" s="158"/>
      <c r="G17" s="159"/>
      <c r="H17" s="159"/>
      <c r="I17" s="159"/>
      <c r="J17" s="157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2" ht="15">
      <c r="A18" s="157"/>
      <c r="B18" s="157"/>
      <c r="C18" s="157"/>
      <c r="D18" s="168" t="s">
        <v>104</v>
      </c>
      <c r="E18" s="157"/>
      <c r="F18" s="158">
        <v>71.808</v>
      </c>
      <c r="G18" s="159"/>
      <c r="H18" s="159"/>
      <c r="I18" s="159"/>
      <c r="J18" s="157"/>
      <c r="K18" s="1"/>
      <c r="L18" s="1"/>
      <c r="M18" s="1"/>
      <c r="N18" s="1"/>
      <c r="O18" s="1"/>
      <c r="P18" s="1"/>
      <c r="Q18" s="1" t="s">
        <v>95</v>
      </c>
      <c r="R18" s="1"/>
      <c r="S18" s="1"/>
      <c r="V18" s="1"/>
    </row>
    <row r="19" spans="1:26" ht="24.75" customHeight="1">
      <c r="A19" s="165">
        <v>5</v>
      </c>
      <c r="B19" s="160" t="s">
        <v>89</v>
      </c>
      <c r="C19" s="166" t="s">
        <v>105</v>
      </c>
      <c r="D19" s="160" t="s">
        <v>106</v>
      </c>
      <c r="E19" s="160" t="s">
        <v>107</v>
      </c>
      <c r="F19" s="161">
        <v>359.04</v>
      </c>
      <c r="G19" s="169"/>
      <c r="H19" s="169"/>
      <c r="I19" s="162">
        <f>ROUND(F19*(G19+H19),2)</f>
        <v>0</v>
      </c>
      <c r="J19" s="160">
        <f>ROUND(F19*(N19),2)</f>
        <v>0</v>
      </c>
      <c r="K19" s="163">
        <f>ROUND(F19*(O19),2)</f>
        <v>0</v>
      </c>
      <c r="L19" s="163">
        <f>ROUND(F19*(G19),2)</f>
        <v>0</v>
      </c>
      <c r="M19" s="163">
        <f>ROUND(F19*(H19),2)</f>
        <v>0</v>
      </c>
      <c r="N19" s="163">
        <v>0</v>
      </c>
      <c r="O19" s="163"/>
      <c r="P19" s="170"/>
      <c r="Q19" s="170"/>
      <c r="R19" s="170"/>
      <c r="S19" s="171">
        <f>ROUND(F19*(P19),3)</f>
        <v>0</v>
      </c>
      <c r="T19" s="164"/>
      <c r="U19" s="164"/>
      <c r="V19" s="172"/>
      <c r="Z19">
        <v>0</v>
      </c>
    </row>
    <row r="20" spans="1:22" ht="12" customHeight="1">
      <c r="A20" s="157"/>
      <c r="B20" s="157"/>
      <c r="C20" s="167"/>
      <c r="D20" s="167" t="s">
        <v>108</v>
      </c>
      <c r="E20" s="157"/>
      <c r="F20" s="158"/>
      <c r="G20" s="159"/>
      <c r="H20" s="159"/>
      <c r="I20" s="159"/>
      <c r="J20" s="157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2" ht="15">
      <c r="A21" s="157"/>
      <c r="B21" s="157"/>
      <c r="C21" s="157"/>
      <c r="D21" s="168" t="s">
        <v>109</v>
      </c>
      <c r="E21" s="157"/>
      <c r="F21" s="158">
        <v>359.04</v>
      </c>
      <c r="G21" s="159"/>
      <c r="H21" s="159"/>
      <c r="I21" s="159"/>
      <c r="J21" s="157"/>
      <c r="K21" s="1"/>
      <c r="L21" s="1"/>
      <c r="M21" s="1"/>
      <c r="N21" s="1"/>
      <c r="O21" s="1"/>
      <c r="P21" s="1"/>
      <c r="Q21" s="1" t="s">
        <v>95</v>
      </c>
      <c r="R21" s="1"/>
      <c r="S21" s="1"/>
      <c r="V21" s="1"/>
    </row>
    <row r="22" spans="1:26" ht="24.75" customHeight="1">
      <c r="A22" s="165">
        <v>6</v>
      </c>
      <c r="B22" s="160" t="s">
        <v>89</v>
      </c>
      <c r="C22" s="166" t="s">
        <v>105</v>
      </c>
      <c r="D22" s="160" t="s">
        <v>289</v>
      </c>
      <c r="E22" s="160" t="s">
        <v>107</v>
      </c>
      <c r="F22" s="161">
        <v>1600</v>
      </c>
      <c r="G22" s="169"/>
      <c r="H22" s="169"/>
      <c r="I22" s="162">
        <f>ROUND(F22*(G22+H22),2)</f>
        <v>0</v>
      </c>
      <c r="J22" s="160">
        <f>ROUND(F22*(N22),2)</f>
        <v>0</v>
      </c>
      <c r="K22" s="163">
        <f>ROUND(F22*(O22),2)</f>
        <v>0</v>
      </c>
      <c r="L22" s="163">
        <f>ROUND(F22*(G22),2)</f>
        <v>0</v>
      </c>
      <c r="M22" s="163">
        <f>ROUND(F22*(H22),2)</f>
        <v>0</v>
      </c>
      <c r="N22" s="163">
        <v>0</v>
      </c>
      <c r="O22" s="163"/>
      <c r="P22" s="170"/>
      <c r="Q22" s="170"/>
      <c r="R22" s="170"/>
      <c r="S22" s="171">
        <f>ROUND(F22*(P22),3)</f>
        <v>0</v>
      </c>
      <c r="T22" s="164"/>
      <c r="U22" s="164"/>
      <c r="V22" s="172"/>
      <c r="Z22">
        <v>0</v>
      </c>
    </row>
    <row r="23" spans="1:26" ht="24.75" customHeight="1">
      <c r="A23" s="165">
        <v>7</v>
      </c>
      <c r="B23" s="160" t="s">
        <v>89</v>
      </c>
      <c r="C23" s="166" t="s">
        <v>111</v>
      </c>
      <c r="D23" s="160" t="s">
        <v>112</v>
      </c>
      <c r="E23" s="160" t="s">
        <v>107</v>
      </c>
      <c r="F23" s="161">
        <v>1600</v>
      </c>
      <c r="G23" s="169"/>
      <c r="H23" s="169"/>
      <c r="I23" s="162">
        <f>ROUND(F23*(G23+H23),2)</f>
        <v>0</v>
      </c>
      <c r="J23" s="160">
        <f>ROUND(F23*(N23),2)</f>
        <v>0</v>
      </c>
      <c r="K23" s="163">
        <f>ROUND(F23*(O23),2)</f>
        <v>0</v>
      </c>
      <c r="L23" s="163">
        <f>ROUND(F23*(G23),2)</f>
        <v>0</v>
      </c>
      <c r="M23" s="163">
        <f>ROUND(F23*(H23),2)</f>
        <v>0</v>
      </c>
      <c r="N23" s="163">
        <v>0</v>
      </c>
      <c r="O23" s="163"/>
      <c r="P23" s="170"/>
      <c r="Q23" s="170"/>
      <c r="R23" s="170"/>
      <c r="S23" s="171">
        <f>ROUND(F23*(P23),3)</f>
        <v>0</v>
      </c>
      <c r="T23" s="164"/>
      <c r="U23" s="164"/>
      <c r="V23" s="172"/>
      <c r="Z23">
        <v>0</v>
      </c>
    </row>
    <row r="24" spans="1:26" ht="34.5" customHeight="1">
      <c r="A24" s="165">
        <v>8</v>
      </c>
      <c r="B24" s="160" t="s">
        <v>113</v>
      </c>
      <c r="C24" s="166" t="s">
        <v>290</v>
      </c>
      <c r="D24" s="160" t="s">
        <v>291</v>
      </c>
      <c r="E24" s="160" t="s">
        <v>107</v>
      </c>
      <c r="F24" s="161">
        <v>127.2</v>
      </c>
      <c r="G24" s="169"/>
      <c r="H24" s="169"/>
      <c r="I24" s="162">
        <f>ROUND(F24*(G24+H24),2)</f>
        <v>0</v>
      </c>
      <c r="J24" s="160">
        <f>ROUND(F24*(N24),2)</f>
        <v>0</v>
      </c>
      <c r="K24" s="163">
        <f>ROUND(F24*(O24),2)</f>
        <v>0</v>
      </c>
      <c r="L24" s="163">
        <f>ROUND(F24*(G24),2)</f>
        <v>0</v>
      </c>
      <c r="M24" s="163">
        <f>ROUND(F24*(H24),2)</f>
        <v>0</v>
      </c>
      <c r="N24" s="163">
        <v>0</v>
      </c>
      <c r="O24" s="163"/>
      <c r="P24" s="170"/>
      <c r="Q24" s="170"/>
      <c r="R24" s="170"/>
      <c r="S24" s="171">
        <f>ROUND(F24*(P24),3)</f>
        <v>0</v>
      </c>
      <c r="T24" s="164"/>
      <c r="U24" s="164"/>
      <c r="V24" s="172">
        <f>ROUND(F24*(X24),3)</f>
        <v>30.528</v>
      </c>
      <c r="X24">
        <v>0.24</v>
      </c>
      <c r="Z24">
        <v>0</v>
      </c>
    </row>
    <row r="25" spans="1:22" ht="15">
      <c r="A25" s="157"/>
      <c r="B25" s="157"/>
      <c r="C25" s="167"/>
      <c r="D25" s="173" t="s">
        <v>292</v>
      </c>
      <c r="E25" s="157"/>
      <c r="F25" s="158">
        <v>127.2</v>
      </c>
      <c r="G25" s="159"/>
      <c r="H25" s="159"/>
      <c r="I25" s="159"/>
      <c r="J25" s="157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ht="24.75" customHeight="1">
      <c r="A26" s="165">
        <v>9</v>
      </c>
      <c r="B26" s="160" t="s">
        <v>113</v>
      </c>
      <c r="C26" s="166" t="s">
        <v>118</v>
      </c>
      <c r="D26" s="160" t="s">
        <v>119</v>
      </c>
      <c r="E26" s="160" t="s">
        <v>107</v>
      </c>
      <c r="F26" s="161">
        <v>119</v>
      </c>
      <c r="G26" s="169"/>
      <c r="H26" s="169"/>
      <c r="I26" s="162">
        <f>ROUND(F26*(G26+H26),2)</f>
        <v>0</v>
      </c>
      <c r="J26" s="160">
        <f>ROUND(F26*(N26),2)</f>
        <v>0</v>
      </c>
      <c r="K26" s="163">
        <f>ROUND(F26*(O26),2)</f>
        <v>0</v>
      </c>
      <c r="L26" s="163">
        <f>ROUND(F26*(G26),2)</f>
        <v>0</v>
      </c>
      <c r="M26" s="163">
        <f>ROUND(F26*(H26),2)</f>
        <v>0</v>
      </c>
      <c r="N26" s="163">
        <v>0</v>
      </c>
      <c r="O26" s="163"/>
      <c r="P26" s="170"/>
      <c r="Q26" s="170"/>
      <c r="R26" s="170"/>
      <c r="S26" s="171">
        <f>ROUND(F26*(P26),3)</f>
        <v>0</v>
      </c>
      <c r="T26" s="164"/>
      <c r="U26" s="164"/>
      <c r="V26" s="172">
        <f>ROUND(F26*(X26),3)</f>
        <v>27.965</v>
      </c>
      <c r="X26">
        <v>0.235</v>
      </c>
      <c r="Z26">
        <v>0</v>
      </c>
    </row>
    <row r="27" spans="1:26" ht="24.75" customHeight="1">
      <c r="A27" s="165">
        <v>10</v>
      </c>
      <c r="B27" s="160" t="s">
        <v>113</v>
      </c>
      <c r="C27" s="166" t="s">
        <v>293</v>
      </c>
      <c r="D27" s="160" t="s">
        <v>294</v>
      </c>
      <c r="E27" s="160" t="s">
        <v>107</v>
      </c>
      <c r="F27" s="161">
        <v>126</v>
      </c>
      <c r="G27" s="169"/>
      <c r="H27" s="169"/>
      <c r="I27" s="162">
        <f>ROUND(F27*(G27+H27),2)</f>
        <v>0</v>
      </c>
      <c r="J27" s="160">
        <f>ROUND(F27*(N27),2)</f>
        <v>0</v>
      </c>
      <c r="K27" s="163">
        <f>ROUND(F27*(O27),2)</f>
        <v>0</v>
      </c>
      <c r="L27" s="163">
        <f>ROUND(F27*(G27),2)</f>
        <v>0</v>
      </c>
      <c r="M27" s="163">
        <f>ROUND(F27*(H27),2)</f>
        <v>0</v>
      </c>
      <c r="N27" s="163">
        <v>0</v>
      </c>
      <c r="O27" s="163"/>
      <c r="P27" s="170"/>
      <c r="Q27" s="170"/>
      <c r="R27" s="170"/>
      <c r="S27" s="171">
        <f>ROUND(F27*(P27),3)</f>
        <v>0</v>
      </c>
      <c r="T27" s="164"/>
      <c r="U27" s="164"/>
      <c r="V27" s="172">
        <f>ROUND(F27*(X27),3)</f>
        <v>50.4</v>
      </c>
      <c r="X27">
        <v>0.4</v>
      </c>
      <c r="Z27">
        <v>0</v>
      </c>
    </row>
    <row r="28" spans="1:22" ht="12" customHeight="1">
      <c r="A28" s="157"/>
      <c r="B28" s="157"/>
      <c r="C28" s="167"/>
      <c r="D28" s="167" t="s">
        <v>295</v>
      </c>
      <c r="E28" s="157"/>
      <c r="F28" s="158"/>
      <c r="G28" s="159"/>
      <c r="H28" s="159"/>
      <c r="I28" s="159"/>
      <c r="J28" s="157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5">
      <c r="A29" s="157"/>
      <c r="B29" s="157"/>
      <c r="C29" s="157"/>
      <c r="D29" s="168" t="s">
        <v>296</v>
      </c>
      <c r="E29" s="157"/>
      <c r="F29" s="158">
        <v>126</v>
      </c>
      <c r="G29" s="159"/>
      <c r="H29" s="159"/>
      <c r="I29" s="159"/>
      <c r="J29" s="157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ht="24.75" customHeight="1">
      <c r="A30" s="165">
        <v>11</v>
      </c>
      <c r="B30" s="160" t="s">
        <v>113</v>
      </c>
      <c r="C30" s="166" t="s">
        <v>136</v>
      </c>
      <c r="D30" s="160" t="s">
        <v>137</v>
      </c>
      <c r="E30" s="160" t="s">
        <v>107</v>
      </c>
      <c r="F30" s="161">
        <v>12838</v>
      </c>
      <c r="G30" s="169"/>
      <c r="H30" s="169"/>
      <c r="I30" s="162">
        <f>ROUND(F30*(G30+H30),2)</f>
        <v>0</v>
      </c>
      <c r="J30" s="160">
        <f>ROUND(F30*(N30),2)</f>
        <v>0</v>
      </c>
      <c r="K30" s="163">
        <f>ROUND(F30*(O30),2)</f>
        <v>0</v>
      </c>
      <c r="L30" s="163">
        <f>ROUND(F30*(G30),2)</f>
        <v>0</v>
      </c>
      <c r="M30" s="163">
        <f>ROUND(F30*(H30),2)</f>
        <v>0</v>
      </c>
      <c r="N30" s="163">
        <v>0</v>
      </c>
      <c r="O30" s="163"/>
      <c r="P30" s="172">
        <v>3E-05</v>
      </c>
      <c r="Q30" s="170"/>
      <c r="R30" s="170">
        <v>3E-05</v>
      </c>
      <c r="S30" s="171">
        <f>ROUND(F30*(P30),3)</f>
        <v>0.385</v>
      </c>
      <c r="T30" s="164"/>
      <c r="U30" s="164"/>
      <c r="V30" s="172">
        <f>ROUND(F30*(X30),3)</f>
        <v>2310.84</v>
      </c>
      <c r="X30">
        <v>0.18</v>
      </c>
      <c r="Z30">
        <v>0</v>
      </c>
    </row>
    <row r="31" spans="1:26" ht="24.75" customHeight="1">
      <c r="A31" s="165">
        <v>12</v>
      </c>
      <c r="B31" s="160" t="s">
        <v>113</v>
      </c>
      <c r="C31" s="166" t="s">
        <v>140</v>
      </c>
      <c r="D31" s="160" t="s">
        <v>141</v>
      </c>
      <c r="E31" s="160" t="s">
        <v>142</v>
      </c>
      <c r="F31" s="161">
        <v>3068</v>
      </c>
      <c r="G31" s="169"/>
      <c r="H31" s="169"/>
      <c r="I31" s="162">
        <f>ROUND(F31*(G31+H31),2)</f>
        <v>0</v>
      </c>
      <c r="J31" s="160">
        <f>ROUND(F31*(N31),2)</f>
        <v>0</v>
      </c>
      <c r="K31" s="163">
        <f>ROUND(F31*(O31),2)</f>
        <v>0</v>
      </c>
      <c r="L31" s="163">
        <f>ROUND(F31*(G31),2)</f>
        <v>0</v>
      </c>
      <c r="M31" s="163">
        <f>ROUND(F31*(H31),2)</f>
        <v>0</v>
      </c>
      <c r="N31" s="163">
        <v>0</v>
      </c>
      <c r="O31" s="163"/>
      <c r="P31" s="170"/>
      <c r="Q31" s="170"/>
      <c r="R31" s="170"/>
      <c r="S31" s="171">
        <f>ROUND(F31*(P31),3)</f>
        <v>0</v>
      </c>
      <c r="T31" s="164"/>
      <c r="U31" s="164"/>
      <c r="V31" s="172">
        <f>ROUND(F31*(X31),3)</f>
        <v>444.86</v>
      </c>
      <c r="X31">
        <v>0.145</v>
      </c>
      <c r="Z31">
        <v>0</v>
      </c>
    </row>
    <row r="32" spans="1:22" ht="12" customHeight="1">
      <c r="A32" s="157"/>
      <c r="B32" s="157"/>
      <c r="C32" s="167"/>
      <c r="D32" s="167" t="s">
        <v>143</v>
      </c>
      <c r="E32" s="157"/>
      <c r="F32" s="158"/>
      <c r="G32" s="159"/>
      <c r="H32" s="159"/>
      <c r="I32" s="159"/>
      <c r="J32" s="157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2" ht="15">
      <c r="A33" s="157"/>
      <c r="B33" s="157"/>
      <c r="C33" s="157"/>
      <c r="D33" s="168" t="s">
        <v>297</v>
      </c>
      <c r="E33" s="157"/>
      <c r="F33" s="158">
        <v>3068</v>
      </c>
      <c r="G33" s="159"/>
      <c r="H33" s="159"/>
      <c r="I33" s="159"/>
      <c r="J33" s="157"/>
      <c r="K33" s="1"/>
      <c r="L33" s="1"/>
      <c r="M33" s="1"/>
      <c r="N33" s="1"/>
      <c r="O33" s="1"/>
      <c r="P33" s="1"/>
      <c r="Q33" s="1" t="s">
        <v>95</v>
      </c>
      <c r="R33" s="1"/>
      <c r="S33" s="1"/>
      <c r="V33" s="1"/>
    </row>
    <row r="34" spans="1:26" ht="24.75" customHeight="1">
      <c r="A34" s="165">
        <v>13</v>
      </c>
      <c r="B34" s="160" t="s">
        <v>113</v>
      </c>
      <c r="C34" s="166" t="s">
        <v>145</v>
      </c>
      <c r="D34" s="160" t="s">
        <v>146</v>
      </c>
      <c r="E34" s="160" t="s">
        <v>142</v>
      </c>
      <c r="F34" s="161">
        <v>153</v>
      </c>
      <c r="G34" s="169"/>
      <c r="H34" s="169"/>
      <c r="I34" s="162">
        <f>ROUND(F34*(G34+H34),2)</f>
        <v>0</v>
      </c>
      <c r="J34" s="160">
        <f>ROUND(F34*(N34),2)</f>
        <v>0</v>
      </c>
      <c r="K34" s="163">
        <f>ROUND(F34*(O34),2)</f>
        <v>0</v>
      </c>
      <c r="L34" s="163">
        <f>ROUND(F34*(G34),2)</f>
        <v>0</v>
      </c>
      <c r="M34" s="163">
        <f>ROUND(F34*(H34),2)</f>
        <v>0</v>
      </c>
      <c r="N34" s="163">
        <v>0</v>
      </c>
      <c r="O34" s="163"/>
      <c r="P34" s="170"/>
      <c r="Q34" s="170"/>
      <c r="R34" s="170"/>
      <c r="S34" s="171">
        <f>ROUND(F34*(P34),3)</f>
        <v>0</v>
      </c>
      <c r="T34" s="164"/>
      <c r="U34" s="164"/>
      <c r="V34" s="172">
        <f>ROUND(F34*(X34),3)</f>
        <v>6.12</v>
      </c>
      <c r="X34">
        <v>0.04</v>
      </c>
      <c r="Z34">
        <v>0</v>
      </c>
    </row>
    <row r="35" spans="1:22" ht="15">
      <c r="A35" s="157"/>
      <c r="B35" s="157"/>
      <c r="C35" s="167"/>
      <c r="D35" s="173" t="s">
        <v>298</v>
      </c>
      <c r="E35" s="157"/>
      <c r="F35" s="158">
        <v>153</v>
      </c>
      <c r="G35" s="159"/>
      <c r="H35" s="159"/>
      <c r="I35" s="159"/>
      <c r="J35" s="157"/>
      <c r="K35" s="1"/>
      <c r="L35" s="1"/>
      <c r="M35" s="1"/>
      <c r="N35" s="1"/>
      <c r="O35" s="1"/>
      <c r="P35" s="1"/>
      <c r="Q35" s="1" t="s">
        <v>95</v>
      </c>
      <c r="R35" s="1"/>
      <c r="S35" s="1"/>
      <c r="V35" s="1"/>
    </row>
    <row r="36" spans="1:26" ht="24.75" customHeight="1">
      <c r="A36" s="165">
        <v>14</v>
      </c>
      <c r="B36" s="160" t="s">
        <v>148</v>
      </c>
      <c r="C36" s="166" t="s">
        <v>149</v>
      </c>
      <c r="D36" s="160" t="s">
        <v>150</v>
      </c>
      <c r="E36" s="160" t="s">
        <v>107</v>
      </c>
      <c r="F36" s="161">
        <v>1600</v>
      </c>
      <c r="G36" s="169"/>
      <c r="H36" s="169"/>
      <c r="I36" s="162">
        <f>ROUND(F36*(G36+H36),2)</f>
        <v>0</v>
      </c>
      <c r="J36" s="160">
        <f>ROUND(F36*(N36),2)</f>
        <v>0</v>
      </c>
      <c r="K36" s="163">
        <f>ROUND(F36*(O36),2)</f>
        <v>0</v>
      </c>
      <c r="L36" s="163">
        <f>ROUND(F36*(G36),2)</f>
        <v>0</v>
      </c>
      <c r="M36" s="163">
        <f>ROUND(F36*(H36),2)</f>
        <v>0</v>
      </c>
      <c r="N36" s="163">
        <v>0</v>
      </c>
      <c r="O36" s="163"/>
      <c r="P36" s="170"/>
      <c r="Q36" s="170"/>
      <c r="R36" s="170"/>
      <c r="S36" s="171">
        <f>ROUND(F36*(P36),3)</f>
        <v>0</v>
      </c>
      <c r="T36" s="164"/>
      <c r="U36" s="164"/>
      <c r="V36" s="172"/>
      <c r="Z36">
        <v>0</v>
      </c>
    </row>
    <row r="37" spans="1:26" ht="24.75" customHeight="1">
      <c r="A37" s="165">
        <v>15</v>
      </c>
      <c r="B37" s="160" t="s">
        <v>151</v>
      </c>
      <c r="C37" s="166" t="s">
        <v>152</v>
      </c>
      <c r="D37" s="160" t="s">
        <v>153</v>
      </c>
      <c r="E37" s="160" t="s">
        <v>107</v>
      </c>
      <c r="F37" s="161">
        <v>1600</v>
      </c>
      <c r="G37" s="169"/>
      <c r="H37" s="169"/>
      <c r="I37" s="162">
        <f>ROUND(F37*(G37+H37),2)</f>
        <v>0</v>
      </c>
      <c r="J37" s="160">
        <f>ROUND(F37*(N37),2)</f>
        <v>0</v>
      </c>
      <c r="K37" s="163">
        <f>ROUND(F37*(O37),2)</f>
        <v>0</v>
      </c>
      <c r="L37" s="163">
        <f>ROUND(F37*(G37),2)</f>
        <v>0</v>
      </c>
      <c r="M37" s="163">
        <f>ROUND(F37*(H37),2)</f>
        <v>0</v>
      </c>
      <c r="N37" s="163">
        <v>0</v>
      </c>
      <c r="O37" s="163"/>
      <c r="P37" s="170"/>
      <c r="Q37" s="170"/>
      <c r="R37" s="170"/>
      <c r="S37" s="171">
        <f>ROUND(F37*(P37),3)</f>
        <v>0</v>
      </c>
      <c r="T37" s="164"/>
      <c r="U37" s="164"/>
      <c r="V37" s="172"/>
      <c r="Z37">
        <v>0</v>
      </c>
    </row>
    <row r="38" spans="1:26" ht="24.75" customHeight="1">
      <c r="A38" s="179">
        <v>16</v>
      </c>
      <c r="B38" s="174" t="s">
        <v>154</v>
      </c>
      <c r="C38" s="180" t="s">
        <v>155</v>
      </c>
      <c r="D38" s="174" t="s">
        <v>156</v>
      </c>
      <c r="E38" s="174" t="s">
        <v>92</v>
      </c>
      <c r="F38" s="175">
        <v>240</v>
      </c>
      <c r="G38" s="181"/>
      <c r="H38" s="181"/>
      <c r="I38" s="176">
        <f>ROUND(F38*(G38+H38),2)</f>
        <v>0</v>
      </c>
      <c r="J38" s="174">
        <f>ROUND(F38*(N38),2)</f>
        <v>0</v>
      </c>
      <c r="K38" s="177">
        <f>ROUND(F38*(O38),2)</f>
        <v>0</v>
      </c>
      <c r="L38" s="177">
        <f>ROUND(F38*(G38),2)</f>
        <v>0</v>
      </c>
      <c r="M38" s="177">
        <f>ROUND(F38*(H38),2)</f>
        <v>0</v>
      </c>
      <c r="N38" s="177">
        <v>0</v>
      </c>
      <c r="O38" s="177"/>
      <c r="P38" s="182"/>
      <c r="Q38" s="182"/>
      <c r="R38" s="182"/>
      <c r="S38" s="183">
        <f>ROUND(F38*(P38),3)</f>
        <v>0</v>
      </c>
      <c r="T38" s="178"/>
      <c r="U38" s="178"/>
      <c r="V38" s="184"/>
      <c r="Z38">
        <v>0</v>
      </c>
    </row>
    <row r="39" spans="1:22" ht="15">
      <c r="A39" s="157"/>
      <c r="B39" s="157"/>
      <c r="C39" s="167"/>
      <c r="D39" s="173" t="s">
        <v>299</v>
      </c>
      <c r="E39" s="157"/>
      <c r="F39" s="158">
        <v>240</v>
      </c>
      <c r="G39" s="159"/>
      <c r="H39" s="159"/>
      <c r="I39" s="159"/>
      <c r="J39" s="157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24.75" customHeight="1">
      <c r="A40" s="179">
        <v>17</v>
      </c>
      <c r="B40" s="174" t="s">
        <v>158</v>
      </c>
      <c r="C40" s="180" t="s">
        <v>159</v>
      </c>
      <c r="D40" s="174" t="s">
        <v>160</v>
      </c>
      <c r="E40" s="174" t="s">
        <v>161</v>
      </c>
      <c r="F40" s="175">
        <v>48</v>
      </c>
      <c r="G40" s="181"/>
      <c r="H40" s="181"/>
      <c r="I40" s="176">
        <f>ROUND(F40*(G40+H40),2)</f>
        <v>0</v>
      </c>
      <c r="J40" s="174">
        <f>ROUND(F40*(N40),2)</f>
        <v>0</v>
      </c>
      <c r="K40" s="177">
        <f>ROUND(F40*(O40),2)</f>
        <v>0</v>
      </c>
      <c r="L40" s="177">
        <f>ROUND(F40*(G40),2)</f>
        <v>0</v>
      </c>
      <c r="M40" s="177">
        <f>ROUND(F40*(H40),2)</f>
        <v>0</v>
      </c>
      <c r="N40" s="177">
        <v>0</v>
      </c>
      <c r="O40" s="177"/>
      <c r="P40" s="184">
        <v>0.001</v>
      </c>
      <c r="Q40" s="182"/>
      <c r="R40" s="182">
        <v>0.001</v>
      </c>
      <c r="S40" s="183">
        <f>ROUND(F40*(P40),3)</f>
        <v>0.048</v>
      </c>
      <c r="T40" s="178"/>
      <c r="U40" s="178"/>
      <c r="V40" s="184"/>
      <c r="Z40">
        <v>0</v>
      </c>
    </row>
    <row r="41" spans="1:22" ht="15">
      <c r="A41" s="157"/>
      <c r="B41" s="157"/>
      <c r="C41" s="167"/>
      <c r="D41" s="173" t="s">
        <v>300</v>
      </c>
      <c r="E41" s="157"/>
      <c r="F41" s="158">
        <v>48</v>
      </c>
      <c r="G41" s="159"/>
      <c r="H41" s="159"/>
      <c r="I41" s="159"/>
      <c r="J41" s="157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ht="15">
      <c r="A42" s="141"/>
      <c r="B42" s="141"/>
      <c r="C42" s="155">
        <v>1</v>
      </c>
      <c r="D42" s="155" t="s">
        <v>71</v>
      </c>
      <c r="E42" s="141"/>
      <c r="F42" s="154"/>
      <c r="G42" s="143">
        <f>ROUND((SUM(L10:L41))/1,2)</f>
        <v>0</v>
      </c>
      <c r="H42" s="143">
        <f>ROUND((SUM(M10:M41))/1,2)</f>
        <v>0</v>
      </c>
      <c r="I42" s="143">
        <f>ROUND((SUM(I10:I41))/1,2)</f>
        <v>0</v>
      </c>
      <c r="J42" s="141"/>
      <c r="K42" s="141"/>
      <c r="L42" s="141">
        <f>ROUND((SUM(L10:L41))/1,2)</f>
        <v>0</v>
      </c>
      <c r="M42" s="141">
        <f>ROUND((SUM(M10:M41))/1,2)</f>
        <v>0</v>
      </c>
      <c r="N42" s="141"/>
      <c r="O42" s="141"/>
      <c r="P42" s="185"/>
      <c r="Q42" s="141"/>
      <c r="R42" s="141"/>
      <c r="S42" s="185">
        <f>ROUND((SUM(S10:S41))/1,2)</f>
        <v>0.43</v>
      </c>
      <c r="T42" s="139"/>
      <c r="U42" s="139"/>
      <c r="V42" s="2">
        <f>ROUND((SUM(V10:V41))/1,2)</f>
        <v>2870.71</v>
      </c>
      <c r="W42" s="139"/>
      <c r="X42" s="139"/>
      <c r="Y42" s="139"/>
      <c r="Z42" s="139"/>
    </row>
    <row r="43" spans="1:22" ht="15">
      <c r="A43" s="1"/>
      <c r="B43" s="1"/>
      <c r="C43" s="1"/>
      <c r="D43" s="1"/>
      <c r="E43" s="1"/>
      <c r="F43" s="150"/>
      <c r="G43" s="136"/>
      <c r="H43" s="136"/>
      <c r="I43" s="136"/>
      <c r="J43" s="1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ht="15">
      <c r="A44" s="141"/>
      <c r="B44" s="141"/>
      <c r="C44" s="155">
        <v>4</v>
      </c>
      <c r="D44" s="155" t="s">
        <v>72</v>
      </c>
      <c r="E44" s="141"/>
      <c r="F44" s="154"/>
      <c r="G44" s="142"/>
      <c r="H44" s="142"/>
      <c r="I44" s="142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39"/>
      <c r="U44" s="139"/>
      <c r="V44" s="141"/>
      <c r="W44" s="139"/>
      <c r="X44" s="139"/>
      <c r="Y44" s="139"/>
      <c r="Z44" s="139"/>
    </row>
    <row r="45" spans="1:26" ht="24.75" customHeight="1">
      <c r="A45" s="165">
        <v>18</v>
      </c>
      <c r="B45" s="160" t="s">
        <v>163</v>
      </c>
      <c r="C45" s="166" t="s">
        <v>164</v>
      </c>
      <c r="D45" s="160" t="s">
        <v>165</v>
      </c>
      <c r="E45" s="160" t="s">
        <v>107</v>
      </c>
      <c r="F45" s="161">
        <v>245</v>
      </c>
      <c r="G45" s="169"/>
      <c r="H45" s="169"/>
      <c r="I45" s="162">
        <f>ROUND(F45*(G45+H45),2)</f>
        <v>0</v>
      </c>
      <c r="J45" s="160">
        <f>ROUND(F45*(N45),2)</f>
        <v>0</v>
      </c>
      <c r="K45" s="163">
        <f>ROUND(F45*(O45),2)</f>
        <v>0</v>
      </c>
      <c r="L45" s="163">
        <f>ROUND(F45*(G45),2)</f>
        <v>0</v>
      </c>
      <c r="M45" s="163">
        <f>ROUND(F45*(H45),2)</f>
        <v>0</v>
      </c>
      <c r="N45" s="163">
        <v>0</v>
      </c>
      <c r="O45" s="163"/>
      <c r="P45" s="172">
        <v>0.16192</v>
      </c>
      <c r="Q45" s="170"/>
      <c r="R45" s="170">
        <v>0.16192</v>
      </c>
      <c r="S45" s="171">
        <f>ROUND(F45*(P45),3)</f>
        <v>39.67</v>
      </c>
      <c r="T45" s="164"/>
      <c r="U45" s="164"/>
      <c r="V45" s="172"/>
      <c r="Z45">
        <v>0</v>
      </c>
    </row>
    <row r="46" spans="1:22" ht="12" customHeight="1">
      <c r="A46" s="157"/>
      <c r="B46" s="157"/>
      <c r="C46" s="167"/>
      <c r="D46" s="167" t="s">
        <v>116</v>
      </c>
      <c r="E46" s="157"/>
      <c r="F46" s="158"/>
      <c r="G46" s="159"/>
      <c r="H46" s="159"/>
      <c r="I46" s="159"/>
      <c r="J46" s="157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2" ht="15">
      <c r="A47" s="157"/>
      <c r="B47" s="157"/>
      <c r="C47" s="157"/>
      <c r="D47" s="168" t="s">
        <v>301</v>
      </c>
      <c r="E47" s="157"/>
      <c r="F47" s="158">
        <v>245</v>
      </c>
      <c r="G47" s="159"/>
      <c r="H47" s="159"/>
      <c r="I47" s="159"/>
      <c r="J47" s="157"/>
      <c r="K47" s="1"/>
      <c r="L47" s="1"/>
      <c r="M47" s="1"/>
      <c r="N47" s="1"/>
      <c r="O47" s="1"/>
      <c r="P47" s="1"/>
      <c r="Q47" s="1" t="s">
        <v>95</v>
      </c>
      <c r="R47" s="1"/>
      <c r="S47" s="1"/>
      <c r="V47" s="1"/>
    </row>
    <row r="48" spans="1:26" ht="24.75" customHeight="1">
      <c r="A48" s="165">
        <v>19</v>
      </c>
      <c r="B48" s="160" t="s">
        <v>167</v>
      </c>
      <c r="C48" s="166" t="s">
        <v>168</v>
      </c>
      <c r="D48" s="160" t="s">
        <v>169</v>
      </c>
      <c r="E48" s="160" t="s">
        <v>107</v>
      </c>
      <c r="F48" s="161">
        <v>216</v>
      </c>
      <c r="G48" s="169"/>
      <c r="H48" s="169"/>
      <c r="I48" s="162">
        <f>ROUND(F48*(G48+H48),2)</f>
        <v>0</v>
      </c>
      <c r="J48" s="160">
        <f>ROUND(F48*(N48),2)</f>
        <v>0</v>
      </c>
      <c r="K48" s="163">
        <f>ROUND(F48*(O48),2)</f>
        <v>0</v>
      </c>
      <c r="L48" s="163">
        <f>ROUND(F48*(G48),2)</f>
        <v>0</v>
      </c>
      <c r="M48" s="163">
        <f>ROUND(F48*(H48),2)</f>
        <v>0</v>
      </c>
      <c r="N48" s="163">
        <v>0</v>
      </c>
      <c r="O48" s="163"/>
      <c r="P48" s="172">
        <v>0.00028</v>
      </c>
      <c r="Q48" s="170"/>
      <c r="R48" s="170">
        <v>0.00028</v>
      </c>
      <c r="S48" s="171">
        <f>ROUND(F48*(P48),3)</f>
        <v>0.06</v>
      </c>
      <c r="T48" s="164"/>
      <c r="U48" s="164"/>
      <c r="V48" s="172"/>
      <c r="Z48">
        <v>0</v>
      </c>
    </row>
    <row r="49" spans="1:22" ht="12" customHeight="1">
      <c r="A49" s="157"/>
      <c r="B49" s="157"/>
      <c r="C49" s="167"/>
      <c r="D49" s="167" t="s">
        <v>170</v>
      </c>
      <c r="E49" s="157"/>
      <c r="F49" s="158"/>
      <c r="G49" s="159"/>
      <c r="H49" s="159"/>
      <c r="I49" s="159"/>
      <c r="J49" s="157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5">
      <c r="A50" s="157"/>
      <c r="B50" s="157"/>
      <c r="C50" s="157"/>
      <c r="D50" s="168" t="s">
        <v>302</v>
      </c>
      <c r="E50" s="157"/>
      <c r="F50" s="158">
        <v>216</v>
      </c>
      <c r="G50" s="159"/>
      <c r="H50" s="159"/>
      <c r="I50" s="159"/>
      <c r="J50" s="157"/>
      <c r="K50" s="1"/>
      <c r="L50" s="1"/>
      <c r="M50" s="1"/>
      <c r="N50" s="1"/>
      <c r="O50" s="1"/>
      <c r="P50" s="1"/>
      <c r="Q50" s="1" t="s">
        <v>95</v>
      </c>
      <c r="R50" s="1"/>
      <c r="S50" s="1"/>
      <c r="V50" s="1"/>
    </row>
    <row r="51" spans="1:26" ht="24.75" customHeight="1">
      <c r="A51" s="179">
        <v>20</v>
      </c>
      <c r="B51" s="174" t="s">
        <v>172</v>
      </c>
      <c r="C51" s="180" t="s">
        <v>173</v>
      </c>
      <c r="D51" s="174" t="s">
        <v>174</v>
      </c>
      <c r="E51" s="174" t="s">
        <v>107</v>
      </c>
      <c r="F51" s="175">
        <v>248.39999999999998</v>
      </c>
      <c r="G51" s="181"/>
      <c r="H51" s="181"/>
      <c r="I51" s="176">
        <f>ROUND(F51*(G51+H51),2)</f>
        <v>0</v>
      </c>
      <c r="J51" s="174">
        <f>ROUND(F51*(N51),2)</f>
        <v>0</v>
      </c>
      <c r="K51" s="177">
        <f>ROUND(F51*(O51),2)</f>
        <v>0</v>
      </c>
      <c r="L51" s="177">
        <f>ROUND(F51*(G51),2)</f>
        <v>0</v>
      </c>
      <c r="M51" s="177">
        <f>ROUND(F51*(H51),2)</f>
        <v>0</v>
      </c>
      <c r="N51" s="177">
        <v>0</v>
      </c>
      <c r="O51" s="177"/>
      <c r="P51" s="182"/>
      <c r="Q51" s="182"/>
      <c r="R51" s="182"/>
      <c r="S51" s="183">
        <f>ROUND(F51*(P51),3)</f>
        <v>0</v>
      </c>
      <c r="T51" s="178"/>
      <c r="U51" s="178"/>
      <c r="V51" s="184"/>
      <c r="Z51">
        <v>0</v>
      </c>
    </row>
    <row r="52" spans="1:22" ht="15">
      <c r="A52" s="157"/>
      <c r="B52" s="157"/>
      <c r="C52" s="167"/>
      <c r="D52" s="173" t="s">
        <v>303</v>
      </c>
      <c r="E52" s="157"/>
      <c r="F52" s="158">
        <v>248.39999999999998</v>
      </c>
      <c r="G52" s="159"/>
      <c r="H52" s="159"/>
      <c r="I52" s="159"/>
      <c r="J52" s="157"/>
      <c r="K52" s="1"/>
      <c r="L52" s="1"/>
      <c r="M52" s="1"/>
      <c r="N52" s="1"/>
      <c r="O52" s="1"/>
      <c r="P52" s="1"/>
      <c r="Q52" s="1" t="s">
        <v>95</v>
      </c>
      <c r="R52" s="1"/>
      <c r="S52" s="1"/>
      <c r="V52" s="1"/>
    </row>
    <row r="53" spans="1:26" ht="15">
      <c r="A53" s="141"/>
      <c r="B53" s="141"/>
      <c r="C53" s="155">
        <v>4</v>
      </c>
      <c r="D53" s="155" t="s">
        <v>72</v>
      </c>
      <c r="E53" s="141"/>
      <c r="F53" s="154"/>
      <c r="G53" s="143">
        <f>ROUND((SUM(L44:L52))/1,2)</f>
        <v>0</v>
      </c>
      <c r="H53" s="143">
        <f>ROUND((SUM(M44:M52))/1,2)</f>
        <v>0</v>
      </c>
      <c r="I53" s="143">
        <f>ROUND((SUM(I44:I52))/1,2)</f>
        <v>0</v>
      </c>
      <c r="J53" s="141"/>
      <c r="K53" s="141"/>
      <c r="L53" s="141">
        <f>ROUND((SUM(L44:L52))/1,2)</f>
        <v>0</v>
      </c>
      <c r="M53" s="141">
        <f>ROUND((SUM(M44:M52))/1,2)</f>
        <v>0</v>
      </c>
      <c r="N53" s="141"/>
      <c r="O53" s="141"/>
      <c r="P53" s="185"/>
      <c r="Q53" s="141"/>
      <c r="R53" s="141"/>
      <c r="S53" s="185">
        <f>ROUND((SUM(S44:S52))/1,2)</f>
        <v>39.73</v>
      </c>
      <c r="T53" s="139"/>
      <c r="U53" s="139"/>
      <c r="V53" s="2">
        <f>ROUND((SUM(V44:V52))/1,2)</f>
        <v>0</v>
      </c>
      <c r="W53" s="139"/>
      <c r="X53" s="139"/>
      <c r="Y53" s="139"/>
      <c r="Z53" s="139"/>
    </row>
    <row r="54" spans="1:22" ht="15">
      <c r="A54" s="1"/>
      <c r="B54" s="1"/>
      <c r="C54" s="1"/>
      <c r="D54" s="1"/>
      <c r="E54" s="1"/>
      <c r="F54" s="150"/>
      <c r="G54" s="136"/>
      <c r="H54" s="136"/>
      <c r="I54" s="136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15">
      <c r="A55" s="141"/>
      <c r="B55" s="141"/>
      <c r="C55" s="155">
        <v>5</v>
      </c>
      <c r="D55" s="155" t="s">
        <v>73</v>
      </c>
      <c r="E55" s="141"/>
      <c r="F55" s="154"/>
      <c r="G55" s="142"/>
      <c r="H55" s="142"/>
      <c r="I55" s="142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39"/>
      <c r="U55" s="139"/>
      <c r="V55" s="141"/>
      <c r="W55" s="139"/>
      <c r="X55" s="139"/>
      <c r="Y55" s="139"/>
      <c r="Z55" s="139"/>
    </row>
    <row r="56" spans="1:26" ht="24.75" customHeight="1">
      <c r="A56" s="165">
        <v>21</v>
      </c>
      <c r="B56" s="160" t="s">
        <v>163</v>
      </c>
      <c r="C56" s="166" t="s">
        <v>176</v>
      </c>
      <c r="D56" s="160" t="s">
        <v>177</v>
      </c>
      <c r="E56" s="160" t="s">
        <v>107</v>
      </c>
      <c r="F56" s="161">
        <v>245</v>
      </c>
      <c r="G56" s="169"/>
      <c r="H56" s="169"/>
      <c r="I56" s="162">
        <f>ROUND(F56*(G56+H56),2)</f>
        <v>0</v>
      </c>
      <c r="J56" s="160">
        <f>ROUND(F56*(N56),2)</f>
        <v>0</v>
      </c>
      <c r="K56" s="163">
        <f>ROUND(F56*(O56),2)</f>
        <v>0</v>
      </c>
      <c r="L56" s="163">
        <f>ROUND(F56*(G56),2)</f>
        <v>0</v>
      </c>
      <c r="M56" s="163">
        <f>ROUND(F56*(H56),2)</f>
        <v>0</v>
      </c>
      <c r="N56" s="163">
        <v>0</v>
      </c>
      <c r="O56" s="163"/>
      <c r="P56" s="172">
        <v>0.36834</v>
      </c>
      <c r="Q56" s="170"/>
      <c r="R56" s="170">
        <v>0.36834</v>
      </c>
      <c r="S56" s="171">
        <f>ROUND(F56*(P56),3)</f>
        <v>90.243</v>
      </c>
      <c r="T56" s="164"/>
      <c r="U56" s="164"/>
      <c r="V56" s="172"/>
      <c r="Z56">
        <v>0</v>
      </c>
    </row>
    <row r="57" spans="1:22" ht="12" customHeight="1">
      <c r="A57" s="157"/>
      <c r="B57" s="157"/>
      <c r="C57" s="167"/>
      <c r="D57" s="167" t="s">
        <v>116</v>
      </c>
      <c r="E57" s="157"/>
      <c r="F57" s="158"/>
      <c r="G57" s="159"/>
      <c r="H57" s="159"/>
      <c r="I57" s="159"/>
      <c r="J57" s="157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2" ht="15">
      <c r="A58" s="157"/>
      <c r="B58" s="157"/>
      <c r="C58" s="157"/>
      <c r="D58" s="168" t="s">
        <v>301</v>
      </c>
      <c r="E58" s="157"/>
      <c r="F58" s="158">
        <v>245</v>
      </c>
      <c r="G58" s="159"/>
      <c r="H58" s="159"/>
      <c r="I58" s="159"/>
      <c r="J58" s="157"/>
      <c r="K58" s="1"/>
      <c r="L58" s="1"/>
      <c r="M58" s="1"/>
      <c r="N58" s="1"/>
      <c r="O58" s="1"/>
      <c r="P58" s="1"/>
      <c r="Q58" s="1" t="s">
        <v>95</v>
      </c>
      <c r="R58" s="1"/>
      <c r="S58" s="1"/>
      <c r="V58" s="1"/>
    </row>
    <row r="59" spans="1:26" ht="24.75" customHeight="1">
      <c r="A59" s="165">
        <v>22</v>
      </c>
      <c r="B59" s="160" t="s">
        <v>163</v>
      </c>
      <c r="C59" s="166" t="s">
        <v>178</v>
      </c>
      <c r="D59" s="160" t="s">
        <v>179</v>
      </c>
      <c r="E59" s="160" t="s">
        <v>107</v>
      </c>
      <c r="F59" s="161">
        <v>245</v>
      </c>
      <c r="G59" s="169"/>
      <c r="H59" s="169"/>
      <c r="I59" s="162">
        <f>ROUND(F59*(G59+H59),2)</f>
        <v>0</v>
      </c>
      <c r="J59" s="160">
        <f>ROUND(F59*(N59),2)</f>
        <v>0</v>
      </c>
      <c r="K59" s="163">
        <f>ROUND(F59*(O59),2)</f>
        <v>0</v>
      </c>
      <c r="L59" s="163">
        <f>ROUND(F59*(G59),2)</f>
        <v>0</v>
      </c>
      <c r="M59" s="163">
        <f>ROUND(F59*(H59),2)</f>
        <v>0</v>
      </c>
      <c r="N59" s="163">
        <v>0</v>
      </c>
      <c r="O59" s="163"/>
      <c r="P59" s="172">
        <v>0.27994</v>
      </c>
      <c r="Q59" s="170"/>
      <c r="R59" s="170">
        <v>0.27994</v>
      </c>
      <c r="S59" s="171">
        <f>ROUND(F59*(P59),3)</f>
        <v>68.585</v>
      </c>
      <c r="T59" s="164"/>
      <c r="U59" s="164"/>
      <c r="V59" s="172"/>
      <c r="Z59">
        <v>0</v>
      </c>
    </row>
    <row r="60" spans="1:22" ht="12" customHeight="1">
      <c r="A60" s="157"/>
      <c r="B60" s="157"/>
      <c r="C60" s="167"/>
      <c r="D60" s="167" t="s">
        <v>116</v>
      </c>
      <c r="E60" s="157"/>
      <c r="F60" s="158"/>
      <c r="G60" s="159"/>
      <c r="H60" s="159"/>
      <c r="I60" s="159"/>
      <c r="J60" s="157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5">
      <c r="A61" s="157"/>
      <c r="B61" s="157"/>
      <c r="C61" s="157"/>
      <c r="D61" s="168" t="s">
        <v>301</v>
      </c>
      <c r="E61" s="157"/>
      <c r="F61" s="158">
        <v>245</v>
      </c>
      <c r="G61" s="159"/>
      <c r="H61" s="159"/>
      <c r="I61" s="159"/>
      <c r="J61" s="157"/>
      <c r="K61" s="1"/>
      <c r="L61" s="1"/>
      <c r="M61" s="1"/>
      <c r="N61" s="1"/>
      <c r="O61" s="1"/>
      <c r="P61" s="1"/>
      <c r="Q61" s="1" t="s">
        <v>95</v>
      </c>
      <c r="R61" s="1"/>
      <c r="S61" s="1"/>
      <c r="V61" s="1"/>
    </row>
    <row r="62" spans="1:26" ht="34.5" customHeight="1">
      <c r="A62" s="165">
        <v>23</v>
      </c>
      <c r="B62" s="160" t="s">
        <v>163</v>
      </c>
      <c r="C62" s="166" t="s">
        <v>180</v>
      </c>
      <c r="D62" s="160" t="s">
        <v>181</v>
      </c>
      <c r="E62" s="160" t="s">
        <v>107</v>
      </c>
      <c r="F62" s="161">
        <v>1529</v>
      </c>
      <c r="G62" s="169"/>
      <c r="H62" s="169"/>
      <c r="I62" s="162">
        <f>ROUND(F62*(G62+H62),2)</f>
        <v>0</v>
      </c>
      <c r="J62" s="160">
        <f>ROUND(F62*(N62),2)</f>
        <v>0</v>
      </c>
      <c r="K62" s="163">
        <f>ROUND(F62*(O62),2)</f>
        <v>0</v>
      </c>
      <c r="L62" s="163">
        <f>ROUND(F62*(G62),2)</f>
        <v>0</v>
      </c>
      <c r="M62" s="163">
        <f>ROUND(F62*(H62),2)</f>
        <v>0</v>
      </c>
      <c r="N62" s="163">
        <v>0</v>
      </c>
      <c r="O62" s="163"/>
      <c r="P62" s="172">
        <v>0.2024</v>
      </c>
      <c r="Q62" s="170"/>
      <c r="R62" s="170">
        <v>0.2024</v>
      </c>
      <c r="S62" s="171">
        <f>ROUND(F62*(P62),3)</f>
        <v>309.47</v>
      </c>
      <c r="T62" s="164"/>
      <c r="U62" s="164"/>
      <c r="V62" s="172"/>
      <c r="Z62">
        <v>0</v>
      </c>
    </row>
    <row r="63" spans="1:22" ht="12" customHeight="1">
      <c r="A63" s="157"/>
      <c r="B63" s="157"/>
      <c r="C63" s="167"/>
      <c r="D63" s="167" t="s">
        <v>182</v>
      </c>
      <c r="E63" s="157"/>
      <c r="F63" s="158"/>
      <c r="G63" s="159"/>
      <c r="H63" s="159"/>
      <c r="I63" s="159"/>
      <c r="J63" s="157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2" ht="15">
      <c r="A64" s="157"/>
      <c r="B64" s="157"/>
      <c r="C64" s="157"/>
      <c r="D64" s="168" t="s">
        <v>183</v>
      </c>
      <c r="E64" s="157"/>
      <c r="F64" s="158">
        <v>1529</v>
      </c>
      <c r="G64" s="159"/>
      <c r="H64" s="159"/>
      <c r="I64" s="159"/>
      <c r="J64" s="157"/>
      <c r="K64" s="1"/>
      <c r="L64" s="1"/>
      <c r="M64" s="1"/>
      <c r="N64" s="1"/>
      <c r="O64" s="1"/>
      <c r="P64" s="1"/>
      <c r="Q64" s="1" t="s">
        <v>95</v>
      </c>
      <c r="R64" s="1"/>
      <c r="S64" s="1"/>
      <c r="V64" s="1"/>
    </row>
    <row r="65" spans="1:26" ht="24.75" customHeight="1">
      <c r="A65" s="165">
        <v>24</v>
      </c>
      <c r="B65" s="160" t="s">
        <v>163</v>
      </c>
      <c r="C65" s="166" t="s">
        <v>184</v>
      </c>
      <c r="D65" s="160" t="s">
        <v>185</v>
      </c>
      <c r="E65" s="160" t="s">
        <v>107</v>
      </c>
      <c r="F65" s="161">
        <v>216</v>
      </c>
      <c r="G65" s="169"/>
      <c r="H65" s="169"/>
      <c r="I65" s="162">
        <f>ROUND(F65*(G65+H65),2)</f>
        <v>0</v>
      </c>
      <c r="J65" s="160">
        <f>ROUND(F65*(N65),2)</f>
        <v>0</v>
      </c>
      <c r="K65" s="163">
        <f>ROUND(F65*(O65),2)</f>
        <v>0</v>
      </c>
      <c r="L65" s="163">
        <f>ROUND(F65*(G65),2)</f>
        <v>0</v>
      </c>
      <c r="M65" s="163">
        <f>ROUND(F65*(H65),2)</f>
        <v>0</v>
      </c>
      <c r="N65" s="163">
        <v>0</v>
      </c>
      <c r="O65" s="163"/>
      <c r="P65" s="172">
        <v>0.00601</v>
      </c>
      <c r="Q65" s="170"/>
      <c r="R65" s="170">
        <v>0.00601</v>
      </c>
      <c r="S65" s="171">
        <f>ROUND(F65*(P65),3)</f>
        <v>1.298</v>
      </c>
      <c r="T65" s="164"/>
      <c r="U65" s="164"/>
      <c r="V65" s="172"/>
      <c r="Z65">
        <v>0</v>
      </c>
    </row>
    <row r="66" spans="1:22" ht="12" customHeight="1">
      <c r="A66" s="157"/>
      <c r="B66" s="157"/>
      <c r="C66" s="167"/>
      <c r="D66" s="167" t="s">
        <v>186</v>
      </c>
      <c r="E66" s="157"/>
      <c r="F66" s="158"/>
      <c r="G66" s="159"/>
      <c r="H66" s="159"/>
      <c r="I66" s="159"/>
      <c r="J66" s="157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2" ht="15">
      <c r="A67" s="157"/>
      <c r="B67" s="157"/>
      <c r="C67" s="157"/>
      <c r="D67" s="168" t="s">
        <v>302</v>
      </c>
      <c r="E67" s="157"/>
      <c r="F67" s="158">
        <v>216</v>
      </c>
      <c r="G67" s="159"/>
      <c r="H67" s="159"/>
      <c r="I67" s="159"/>
      <c r="J67" s="157"/>
      <c r="K67" s="1"/>
      <c r="L67" s="1"/>
      <c r="M67" s="1"/>
      <c r="N67" s="1"/>
      <c r="O67" s="1"/>
      <c r="P67" s="1"/>
      <c r="Q67" s="1" t="s">
        <v>95</v>
      </c>
      <c r="R67" s="1"/>
      <c r="S67" s="1"/>
      <c r="V67" s="1"/>
    </row>
    <row r="68" spans="1:26" ht="24.75" customHeight="1">
      <c r="A68" s="165">
        <v>25</v>
      </c>
      <c r="B68" s="160" t="s">
        <v>163</v>
      </c>
      <c r="C68" s="166" t="s">
        <v>187</v>
      </c>
      <c r="D68" s="160" t="s">
        <v>188</v>
      </c>
      <c r="E68" s="160" t="s">
        <v>107</v>
      </c>
      <c r="F68" s="161">
        <v>25632</v>
      </c>
      <c r="G68" s="169"/>
      <c r="H68" s="169"/>
      <c r="I68" s="162">
        <f>ROUND(F68*(G68+H68),2)</f>
        <v>0</v>
      </c>
      <c r="J68" s="160">
        <f>ROUND(F68*(N68),2)</f>
        <v>0</v>
      </c>
      <c r="K68" s="163">
        <f>ROUND(F68*(O68),2)</f>
        <v>0</v>
      </c>
      <c r="L68" s="163">
        <f>ROUND(F68*(G68),2)</f>
        <v>0</v>
      </c>
      <c r="M68" s="163">
        <f>ROUND(F68*(H68),2)</f>
        <v>0</v>
      </c>
      <c r="N68" s="163">
        <v>0</v>
      </c>
      <c r="O68" s="163"/>
      <c r="P68" s="172">
        <v>0.00061</v>
      </c>
      <c r="Q68" s="170"/>
      <c r="R68" s="170">
        <v>0.00061</v>
      </c>
      <c r="S68" s="171">
        <f>ROUND(F68*(P68),3)</f>
        <v>15.636</v>
      </c>
      <c r="T68" s="164"/>
      <c r="U68" s="164"/>
      <c r="V68" s="172"/>
      <c r="Z68">
        <v>0</v>
      </c>
    </row>
    <row r="69" spans="1:22" ht="12" customHeight="1">
      <c r="A69" s="157"/>
      <c r="B69" s="157"/>
      <c r="C69" s="167"/>
      <c r="D69" s="167" t="s">
        <v>189</v>
      </c>
      <c r="E69" s="157"/>
      <c r="F69" s="158"/>
      <c r="G69" s="159"/>
      <c r="H69" s="159"/>
      <c r="I69" s="159"/>
      <c r="J69" s="157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2" ht="15">
      <c r="A70" s="157"/>
      <c r="B70" s="157"/>
      <c r="C70" s="157"/>
      <c r="D70" s="168" t="s">
        <v>302</v>
      </c>
      <c r="E70" s="157"/>
      <c r="F70" s="158">
        <v>216</v>
      </c>
      <c r="G70" s="159"/>
      <c r="H70" s="159"/>
      <c r="I70" s="159"/>
      <c r="J70" s="157"/>
      <c r="K70" s="1"/>
      <c r="L70" s="1"/>
      <c r="M70" s="1"/>
      <c r="N70" s="1"/>
      <c r="O70" s="1"/>
      <c r="P70" s="1"/>
      <c r="Q70" s="1" t="s">
        <v>95</v>
      </c>
      <c r="R70" s="1"/>
      <c r="S70" s="1"/>
      <c r="V70" s="1"/>
    </row>
    <row r="71" spans="1:22" ht="12" customHeight="1">
      <c r="A71" s="157"/>
      <c r="B71" s="157"/>
      <c r="C71" s="167"/>
      <c r="D71" s="167" t="s">
        <v>190</v>
      </c>
      <c r="E71" s="157"/>
      <c r="F71" s="158"/>
      <c r="G71" s="159"/>
      <c r="H71" s="159"/>
      <c r="I71" s="159"/>
      <c r="J71" s="157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5">
      <c r="A72" s="157"/>
      <c r="B72" s="157"/>
      <c r="C72" s="157"/>
      <c r="D72" s="168" t="s">
        <v>304</v>
      </c>
      <c r="E72" s="157"/>
      <c r="F72" s="158">
        <v>12708</v>
      </c>
      <c r="G72" s="159"/>
      <c r="H72" s="159"/>
      <c r="I72" s="159"/>
      <c r="J72" s="157"/>
      <c r="K72" s="1"/>
      <c r="L72" s="1"/>
      <c r="M72" s="1"/>
      <c r="N72" s="1"/>
      <c r="O72" s="1"/>
      <c r="P72" s="1"/>
      <c r="Q72" s="1" t="s">
        <v>95</v>
      </c>
      <c r="R72" s="1"/>
      <c r="S72" s="1"/>
      <c r="V72" s="1"/>
    </row>
    <row r="73" spans="1:22" ht="12" customHeight="1">
      <c r="A73" s="157"/>
      <c r="B73" s="157"/>
      <c r="C73" s="167"/>
      <c r="D73" s="167" t="s">
        <v>192</v>
      </c>
      <c r="E73" s="157"/>
      <c r="F73" s="158"/>
      <c r="G73" s="159"/>
      <c r="H73" s="159"/>
      <c r="I73" s="159"/>
      <c r="J73" s="157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2" ht="15">
      <c r="A74" s="157"/>
      <c r="B74" s="157"/>
      <c r="C74" s="157"/>
      <c r="D74" s="168" t="s">
        <v>304</v>
      </c>
      <c r="E74" s="157"/>
      <c r="F74" s="158">
        <v>12708</v>
      </c>
      <c r="G74" s="159"/>
      <c r="H74" s="159"/>
      <c r="I74" s="159"/>
      <c r="J74" s="157"/>
      <c r="K74" s="1"/>
      <c r="L74" s="1"/>
      <c r="M74" s="1"/>
      <c r="N74" s="1"/>
      <c r="O74" s="1"/>
      <c r="P74" s="1"/>
      <c r="Q74" s="1" t="s">
        <v>95</v>
      </c>
      <c r="R74" s="1"/>
      <c r="S74" s="1"/>
      <c r="V74" s="1"/>
    </row>
    <row r="75" spans="1:26" ht="24.75" customHeight="1">
      <c r="A75" s="165">
        <v>26</v>
      </c>
      <c r="B75" s="160" t="s">
        <v>163</v>
      </c>
      <c r="C75" s="166" t="s">
        <v>193</v>
      </c>
      <c r="D75" s="160" t="s">
        <v>194</v>
      </c>
      <c r="E75" s="160" t="s">
        <v>107</v>
      </c>
      <c r="F75" s="161">
        <v>12924</v>
      </c>
      <c r="G75" s="169"/>
      <c r="H75" s="169"/>
      <c r="I75" s="162">
        <f>ROUND(F75*(G75+H75),2)</f>
        <v>0</v>
      </c>
      <c r="J75" s="160">
        <f>ROUND(F75*(N75),2)</f>
        <v>0</v>
      </c>
      <c r="K75" s="163">
        <f>ROUND(F75*(O75),2)</f>
        <v>0</v>
      </c>
      <c r="L75" s="163">
        <f>ROUND(F75*(G75),2)</f>
        <v>0</v>
      </c>
      <c r="M75" s="163">
        <f>ROUND(F75*(H75),2)</f>
        <v>0</v>
      </c>
      <c r="N75" s="163">
        <v>0</v>
      </c>
      <c r="O75" s="163"/>
      <c r="P75" s="172">
        <v>0.10627</v>
      </c>
      <c r="Q75" s="170"/>
      <c r="R75" s="170">
        <v>0.10627</v>
      </c>
      <c r="S75" s="171">
        <f>ROUND(F75*(P75),3)</f>
        <v>1373.433</v>
      </c>
      <c r="T75" s="164"/>
      <c r="U75" s="164"/>
      <c r="V75" s="172"/>
      <c r="Z75">
        <v>0</v>
      </c>
    </row>
    <row r="76" spans="1:22" ht="12" customHeight="1">
      <c r="A76" s="157"/>
      <c r="B76" s="157"/>
      <c r="C76" s="167"/>
      <c r="D76" s="167" t="s">
        <v>205</v>
      </c>
      <c r="E76" s="157"/>
      <c r="F76" s="158"/>
      <c r="G76" s="159"/>
      <c r="H76" s="159"/>
      <c r="I76" s="159"/>
      <c r="J76" s="157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2" ht="15">
      <c r="A77" s="157"/>
      <c r="B77" s="157"/>
      <c r="C77" s="157"/>
      <c r="D77" s="168" t="s">
        <v>304</v>
      </c>
      <c r="E77" s="157"/>
      <c r="F77" s="158">
        <v>12708</v>
      </c>
      <c r="G77" s="159"/>
      <c r="H77" s="159"/>
      <c r="I77" s="159"/>
      <c r="J77" s="157"/>
      <c r="K77" s="1"/>
      <c r="L77" s="1"/>
      <c r="M77" s="1"/>
      <c r="N77" s="1"/>
      <c r="O77" s="1"/>
      <c r="P77" s="1"/>
      <c r="Q77" s="1" t="s">
        <v>258</v>
      </c>
      <c r="R77" s="1"/>
      <c r="S77" s="1"/>
      <c r="V77" s="1"/>
    </row>
    <row r="78" spans="1:22" ht="15">
      <c r="A78" s="157"/>
      <c r="B78" s="157"/>
      <c r="C78" s="167"/>
      <c r="D78" s="173" t="s">
        <v>302</v>
      </c>
      <c r="E78" s="157"/>
      <c r="F78" s="158">
        <v>216</v>
      </c>
      <c r="G78" s="159"/>
      <c r="H78" s="159"/>
      <c r="I78" s="159"/>
      <c r="J78" s="157"/>
      <c r="K78" s="1"/>
      <c r="L78" s="1"/>
      <c r="M78" s="1"/>
      <c r="N78" s="1"/>
      <c r="O78" s="1"/>
      <c r="P78" s="1"/>
      <c r="Q78" s="1" t="s">
        <v>258</v>
      </c>
      <c r="R78" s="1"/>
      <c r="S78" s="1"/>
      <c r="V78" s="1"/>
    </row>
    <row r="79" spans="1:26" ht="24.75" customHeight="1">
      <c r="A79" s="165">
        <v>27</v>
      </c>
      <c r="B79" s="160" t="s">
        <v>163</v>
      </c>
      <c r="C79" s="166" t="s">
        <v>195</v>
      </c>
      <c r="D79" s="160" t="s">
        <v>196</v>
      </c>
      <c r="E79" s="160" t="s">
        <v>107</v>
      </c>
      <c r="F79" s="161">
        <v>245</v>
      </c>
      <c r="G79" s="169"/>
      <c r="H79" s="169"/>
      <c r="I79" s="162">
        <f>ROUND(F79*(G79+H79),2)</f>
        <v>0</v>
      </c>
      <c r="J79" s="160">
        <f>ROUND(F79*(N79),2)</f>
        <v>0</v>
      </c>
      <c r="K79" s="163">
        <f>ROUND(F79*(O79),2)</f>
        <v>0</v>
      </c>
      <c r="L79" s="163">
        <f>ROUND(F79*(G79),2)</f>
        <v>0</v>
      </c>
      <c r="M79" s="163">
        <f>ROUND(F79*(H79),2)</f>
        <v>0</v>
      </c>
      <c r="N79" s="163">
        <v>0</v>
      </c>
      <c r="O79" s="163"/>
      <c r="P79" s="172">
        <v>0.112</v>
      </c>
      <c r="Q79" s="170"/>
      <c r="R79" s="170">
        <v>0.112</v>
      </c>
      <c r="S79" s="171">
        <f>ROUND(F79*(P79),3)</f>
        <v>27.44</v>
      </c>
      <c r="T79" s="164"/>
      <c r="U79" s="164"/>
      <c r="V79" s="172"/>
      <c r="Z79">
        <v>0</v>
      </c>
    </row>
    <row r="80" spans="1:22" ht="15">
      <c r="A80" s="157"/>
      <c r="B80" s="157"/>
      <c r="C80" s="167"/>
      <c r="D80" s="173" t="s">
        <v>301</v>
      </c>
      <c r="E80" s="157"/>
      <c r="F80" s="158">
        <v>245</v>
      </c>
      <c r="G80" s="159"/>
      <c r="H80" s="159"/>
      <c r="I80" s="159"/>
      <c r="J80" s="157"/>
      <c r="K80" s="1"/>
      <c r="L80" s="1"/>
      <c r="M80" s="1"/>
      <c r="N80" s="1"/>
      <c r="O80" s="1"/>
      <c r="P80" s="1"/>
      <c r="Q80" s="1" t="s">
        <v>95</v>
      </c>
      <c r="R80" s="1"/>
      <c r="S80" s="1"/>
      <c r="V80" s="1"/>
    </row>
    <row r="81" spans="1:26" ht="24.75" customHeight="1">
      <c r="A81" s="165">
        <v>28</v>
      </c>
      <c r="B81" s="160" t="s">
        <v>197</v>
      </c>
      <c r="C81" s="166" t="s">
        <v>198</v>
      </c>
      <c r="D81" s="160" t="s">
        <v>199</v>
      </c>
      <c r="E81" s="160" t="s">
        <v>107</v>
      </c>
      <c r="F81" s="161">
        <v>216</v>
      </c>
      <c r="G81" s="169"/>
      <c r="H81" s="169"/>
      <c r="I81" s="162">
        <f>ROUND(F81*(G81+H81),2)</f>
        <v>0</v>
      </c>
      <c r="J81" s="160">
        <f>ROUND(F81*(N81),2)</f>
        <v>0</v>
      </c>
      <c r="K81" s="163">
        <f>ROUND(F81*(O81),2)</f>
        <v>0</v>
      </c>
      <c r="L81" s="163">
        <f>ROUND(F81*(G81),2)</f>
        <v>0</v>
      </c>
      <c r="M81" s="163">
        <f>ROUND(F81*(H81),2)</f>
        <v>0</v>
      </c>
      <c r="N81" s="163">
        <v>0</v>
      </c>
      <c r="O81" s="163"/>
      <c r="P81" s="172">
        <v>0.4253</v>
      </c>
      <c r="Q81" s="170"/>
      <c r="R81" s="170">
        <v>0.4253</v>
      </c>
      <c r="S81" s="171">
        <f>ROUND(F81*(P81),3)</f>
        <v>91.865</v>
      </c>
      <c r="T81" s="164"/>
      <c r="U81" s="164"/>
      <c r="V81" s="172"/>
      <c r="Z81">
        <v>0</v>
      </c>
    </row>
    <row r="82" spans="1:22" ht="12" customHeight="1">
      <c r="A82" s="157"/>
      <c r="B82" s="157"/>
      <c r="C82" s="167"/>
      <c r="D82" s="167" t="s">
        <v>200</v>
      </c>
      <c r="E82" s="157"/>
      <c r="F82" s="158"/>
      <c r="G82" s="159"/>
      <c r="H82" s="159"/>
      <c r="I82" s="159"/>
      <c r="J82" s="157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2" ht="15">
      <c r="A83" s="157"/>
      <c r="B83" s="157"/>
      <c r="C83" s="157"/>
      <c r="D83" s="168" t="s">
        <v>302</v>
      </c>
      <c r="E83" s="157"/>
      <c r="F83" s="158">
        <v>216</v>
      </c>
      <c r="G83" s="159"/>
      <c r="H83" s="159"/>
      <c r="I83" s="159"/>
      <c r="J83" s="157"/>
      <c r="K83" s="1"/>
      <c r="L83" s="1"/>
      <c r="M83" s="1"/>
      <c r="N83" s="1"/>
      <c r="O83" s="1"/>
      <c r="P83" s="1"/>
      <c r="Q83" s="1" t="s">
        <v>95</v>
      </c>
      <c r="R83" s="1"/>
      <c r="S83" s="1"/>
      <c r="V83" s="1"/>
    </row>
    <row r="84" spans="1:26" ht="24.75" customHeight="1">
      <c r="A84" s="165">
        <v>29</v>
      </c>
      <c r="B84" s="160" t="s">
        <v>197</v>
      </c>
      <c r="C84" s="166" t="s">
        <v>201</v>
      </c>
      <c r="D84" s="160" t="s">
        <v>202</v>
      </c>
      <c r="E84" s="160" t="s">
        <v>107</v>
      </c>
      <c r="F84" s="161">
        <v>216</v>
      </c>
      <c r="G84" s="169"/>
      <c r="H84" s="169"/>
      <c r="I84" s="162">
        <f>ROUND(F84*(G84+H84),2)</f>
        <v>0</v>
      </c>
      <c r="J84" s="160">
        <f>ROUND(F84*(N84),2)</f>
        <v>0</v>
      </c>
      <c r="K84" s="163">
        <f>ROUND(F84*(O84),2)</f>
        <v>0</v>
      </c>
      <c r="L84" s="163">
        <f>ROUND(F84*(G84),2)</f>
        <v>0</v>
      </c>
      <c r="M84" s="163">
        <f>ROUND(F84*(H84),2)</f>
        <v>0</v>
      </c>
      <c r="N84" s="163">
        <v>0</v>
      </c>
      <c r="O84" s="163"/>
      <c r="P84" s="172">
        <v>0.397</v>
      </c>
      <c r="Q84" s="170"/>
      <c r="R84" s="170">
        <v>0.397</v>
      </c>
      <c r="S84" s="171">
        <f>ROUND(F84*(P84),3)</f>
        <v>85.752</v>
      </c>
      <c r="T84" s="164"/>
      <c r="U84" s="164"/>
      <c r="V84" s="172"/>
      <c r="Z84">
        <v>0</v>
      </c>
    </row>
    <row r="85" spans="1:22" ht="12" customHeight="1">
      <c r="A85" s="157"/>
      <c r="B85" s="157"/>
      <c r="C85" s="167"/>
      <c r="D85" s="167" t="s">
        <v>203</v>
      </c>
      <c r="E85" s="157"/>
      <c r="F85" s="158"/>
      <c r="G85" s="159"/>
      <c r="H85" s="159"/>
      <c r="I85" s="159"/>
      <c r="J85" s="157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5">
      <c r="A86" s="157"/>
      <c r="B86" s="157"/>
      <c r="C86" s="157"/>
      <c r="D86" s="168" t="s">
        <v>302</v>
      </c>
      <c r="E86" s="157"/>
      <c r="F86" s="158">
        <v>216</v>
      </c>
      <c r="G86" s="159"/>
      <c r="H86" s="159"/>
      <c r="I86" s="159"/>
      <c r="J86" s="157"/>
      <c r="K86" s="1"/>
      <c r="L86" s="1"/>
      <c r="M86" s="1"/>
      <c r="N86" s="1"/>
      <c r="O86" s="1"/>
      <c r="P86" s="1"/>
      <c r="Q86" s="1" t="s">
        <v>95</v>
      </c>
      <c r="R86" s="1"/>
      <c r="S86" s="1"/>
      <c r="V86" s="1"/>
    </row>
    <row r="87" spans="1:26" ht="24.75" customHeight="1">
      <c r="A87" s="165">
        <v>30</v>
      </c>
      <c r="B87" s="160" t="s">
        <v>197</v>
      </c>
      <c r="C87" s="166" t="s">
        <v>204</v>
      </c>
      <c r="D87" s="160" t="s">
        <v>528</v>
      </c>
      <c r="E87" s="160" t="s">
        <v>107</v>
      </c>
      <c r="F87" s="161">
        <v>12924</v>
      </c>
      <c r="G87" s="169"/>
      <c r="H87" s="169"/>
      <c r="I87" s="162">
        <f>ROUND(F87*(G87+H87),2)</f>
        <v>0</v>
      </c>
      <c r="J87" s="160">
        <f>ROUND(F87*(N87),2)</f>
        <v>0</v>
      </c>
      <c r="K87" s="163">
        <f>ROUND(F87*(O87),2)</f>
        <v>0</v>
      </c>
      <c r="L87" s="163">
        <f>ROUND(F87*(G87),2)</f>
        <v>0</v>
      </c>
      <c r="M87" s="163">
        <f>ROUND(F87*(H87),2)</f>
        <v>0</v>
      </c>
      <c r="N87" s="163">
        <v>0</v>
      </c>
      <c r="O87" s="163"/>
      <c r="P87" s="172">
        <v>0.151</v>
      </c>
      <c r="Q87" s="170"/>
      <c r="R87" s="170">
        <v>0.151</v>
      </c>
      <c r="S87" s="171">
        <f>ROUND(F87*(P87),3)</f>
        <v>1951.524</v>
      </c>
      <c r="T87" s="164"/>
      <c r="U87" s="164"/>
      <c r="V87" s="172"/>
      <c r="Z87">
        <v>0</v>
      </c>
    </row>
    <row r="88" spans="1:22" ht="12" customHeight="1">
      <c r="A88" s="157"/>
      <c r="B88" s="157"/>
      <c r="C88" s="167"/>
      <c r="D88" s="167" t="s">
        <v>205</v>
      </c>
      <c r="E88" s="157"/>
      <c r="F88" s="158"/>
      <c r="G88" s="159"/>
      <c r="H88" s="159"/>
      <c r="I88" s="159"/>
      <c r="J88" s="157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2" ht="15">
      <c r="A89" s="157"/>
      <c r="B89" s="157"/>
      <c r="C89" s="157"/>
      <c r="D89" s="168" t="s">
        <v>304</v>
      </c>
      <c r="E89" s="157"/>
      <c r="F89" s="158">
        <v>12708</v>
      </c>
      <c r="G89" s="159"/>
      <c r="H89" s="159"/>
      <c r="I89" s="159"/>
      <c r="J89" s="157"/>
      <c r="K89" s="1"/>
      <c r="L89" s="1"/>
      <c r="M89" s="1"/>
      <c r="N89" s="1"/>
      <c r="O89" s="1"/>
      <c r="P89" s="1"/>
      <c r="Q89" s="1" t="s">
        <v>95</v>
      </c>
      <c r="R89" s="1"/>
      <c r="S89" s="1"/>
      <c r="V89" s="1"/>
    </row>
    <row r="90" spans="1:22" ht="12" customHeight="1">
      <c r="A90" s="157"/>
      <c r="B90" s="157"/>
      <c r="C90" s="167"/>
      <c r="D90" s="167" t="s">
        <v>206</v>
      </c>
      <c r="E90" s="157"/>
      <c r="F90" s="158"/>
      <c r="G90" s="159"/>
      <c r="H90" s="159"/>
      <c r="I90" s="159"/>
      <c r="J90" s="157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2" ht="15">
      <c r="A91" s="157"/>
      <c r="B91" s="157"/>
      <c r="C91" s="157"/>
      <c r="D91" s="168" t="s">
        <v>302</v>
      </c>
      <c r="E91" s="157"/>
      <c r="F91" s="158">
        <v>216</v>
      </c>
      <c r="G91" s="159"/>
      <c r="H91" s="159"/>
      <c r="I91" s="159"/>
      <c r="J91" s="157"/>
      <c r="K91" s="1"/>
      <c r="L91" s="1"/>
      <c r="M91" s="1"/>
      <c r="N91" s="1"/>
      <c r="O91" s="1"/>
      <c r="P91" s="1"/>
      <c r="Q91" s="1" t="s">
        <v>95</v>
      </c>
      <c r="R91" s="1"/>
      <c r="S91" s="1"/>
      <c r="V91" s="1"/>
    </row>
    <row r="92" spans="1:26" ht="24.75" customHeight="1">
      <c r="A92" s="179">
        <v>31</v>
      </c>
      <c r="B92" s="174" t="s">
        <v>207</v>
      </c>
      <c r="C92" s="180" t="s">
        <v>208</v>
      </c>
      <c r="D92" s="174" t="s">
        <v>209</v>
      </c>
      <c r="E92" s="174" t="s">
        <v>107</v>
      </c>
      <c r="F92" s="175">
        <v>257.25</v>
      </c>
      <c r="G92" s="181"/>
      <c r="H92" s="181"/>
      <c r="I92" s="176">
        <f>ROUND(F92*(G92+H92),2)</f>
        <v>0</v>
      </c>
      <c r="J92" s="174">
        <f>ROUND(F92*(N92),2)</f>
        <v>0</v>
      </c>
      <c r="K92" s="177">
        <f>ROUND(F92*(O92),2)</f>
        <v>0</v>
      </c>
      <c r="L92" s="177">
        <f>ROUND(F92*(G92),2)</f>
        <v>0</v>
      </c>
      <c r="M92" s="177">
        <f>ROUND(F92*(H92),2)</f>
        <v>0</v>
      </c>
      <c r="N92" s="177">
        <v>0</v>
      </c>
      <c r="O92" s="177"/>
      <c r="P92" s="184">
        <v>0.147</v>
      </c>
      <c r="Q92" s="182"/>
      <c r="R92" s="182">
        <v>0.147</v>
      </c>
      <c r="S92" s="183">
        <f>ROUND(F92*(P92),3)</f>
        <v>37.816</v>
      </c>
      <c r="T92" s="178"/>
      <c r="U92" s="178"/>
      <c r="V92" s="184"/>
      <c r="Z92">
        <v>0</v>
      </c>
    </row>
    <row r="93" spans="1:22" ht="15">
      <c r="A93" s="157"/>
      <c r="B93" s="157"/>
      <c r="C93" s="167"/>
      <c r="D93" s="173" t="s">
        <v>305</v>
      </c>
      <c r="E93" s="157"/>
      <c r="F93" s="158">
        <v>257.25</v>
      </c>
      <c r="G93" s="159"/>
      <c r="H93" s="159"/>
      <c r="I93" s="159"/>
      <c r="J93" s="157"/>
      <c r="K93" s="1"/>
      <c r="L93" s="1"/>
      <c r="M93" s="1"/>
      <c r="N93" s="1"/>
      <c r="O93" s="1"/>
      <c r="P93" s="1"/>
      <c r="Q93" s="1" t="s">
        <v>95</v>
      </c>
      <c r="R93" s="1"/>
      <c r="S93" s="1"/>
      <c r="V93" s="1"/>
    </row>
    <row r="94" spans="1:26" ht="15">
      <c r="A94" s="141"/>
      <c r="B94" s="141"/>
      <c r="C94" s="155">
        <v>5</v>
      </c>
      <c r="D94" s="155" t="s">
        <v>73</v>
      </c>
      <c r="E94" s="141"/>
      <c r="F94" s="154"/>
      <c r="G94" s="143">
        <f>ROUND((SUM(L55:L93))/1,2)</f>
        <v>0</v>
      </c>
      <c r="H94" s="143">
        <f>ROUND((SUM(M55:M93))/1,2)</f>
        <v>0</v>
      </c>
      <c r="I94" s="143">
        <f>ROUND((SUM(I55:I93))/1,2)</f>
        <v>0</v>
      </c>
      <c r="J94" s="141"/>
      <c r="K94" s="141"/>
      <c r="L94" s="141">
        <f>ROUND((SUM(L55:L93))/1,2)</f>
        <v>0</v>
      </c>
      <c r="M94" s="141">
        <f>ROUND((SUM(M55:M93))/1,2)</f>
        <v>0</v>
      </c>
      <c r="N94" s="141"/>
      <c r="O94" s="141"/>
      <c r="P94" s="185"/>
      <c r="Q94" s="141"/>
      <c r="R94" s="141"/>
      <c r="S94" s="185">
        <f>ROUND((SUM(S55:S93))/1,2)</f>
        <v>4053.06</v>
      </c>
      <c r="T94" s="139"/>
      <c r="U94" s="139"/>
      <c r="V94" s="2">
        <f>ROUND((SUM(V55:V93))/1,2)</f>
        <v>0</v>
      </c>
      <c r="W94" s="139"/>
      <c r="X94" s="139"/>
      <c r="Y94" s="139"/>
      <c r="Z94" s="139"/>
    </row>
    <row r="95" spans="1:22" ht="15">
      <c r="A95" s="1"/>
      <c r="B95" s="1"/>
      <c r="C95" s="1"/>
      <c r="D95" s="1"/>
      <c r="E95" s="1"/>
      <c r="F95" s="150"/>
      <c r="G95" s="136"/>
      <c r="H95" s="136"/>
      <c r="I95" s="136"/>
      <c r="J95" s="1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6" ht="15">
      <c r="A96" s="141"/>
      <c r="B96" s="141"/>
      <c r="C96" s="155">
        <v>8</v>
      </c>
      <c r="D96" s="155" t="s">
        <v>74</v>
      </c>
      <c r="E96" s="141"/>
      <c r="F96" s="154"/>
      <c r="G96" s="142"/>
      <c r="H96" s="142"/>
      <c r="I96" s="142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39"/>
      <c r="U96" s="139"/>
      <c r="V96" s="141"/>
      <c r="W96" s="139"/>
      <c r="X96" s="139"/>
      <c r="Y96" s="139"/>
      <c r="Z96" s="139"/>
    </row>
    <row r="97" spans="1:26" ht="24.75" customHeight="1">
      <c r="A97" s="165">
        <v>32</v>
      </c>
      <c r="B97" s="160" t="s">
        <v>211</v>
      </c>
      <c r="C97" s="166" t="s">
        <v>212</v>
      </c>
      <c r="D97" s="160" t="s">
        <v>213</v>
      </c>
      <c r="E97" s="160" t="s">
        <v>214</v>
      </c>
      <c r="F97" s="161">
        <v>107</v>
      </c>
      <c r="G97" s="169"/>
      <c r="H97" s="169"/>
      <c r="I97" s="162">
        <f>ROUND(F97*(G97+H97),2)</f>
        <v>0</v>
      </c>
      <c r="J97" s="160">
        <f>ROUND(F97*(N97),2)</f>
        <v>0</v>
      </c>
      <c r="K97" s="163">
        <f>ROUND(F97*(O97),2)</f>
        <v>0</v>
      </c>
      <c r="L97" s="163">
        <f>ROUND(F97*(G97),2)</f>
        <v>0</v>
      </c>
      <c r="M97" s="163">
        <f>ROUND(F97*(H97),2)</f>
        <v>0</v>
      </c>
      <c r="N97" s="163">
        <v>0</v>
      </c>
      <c r="O97" s="163"/>
      <c r="P97" s="172">
        <v>0.4199</v>
      </c>
      <c r="Q97" s="170"/>
      <c r="R97" s="170">
        <v>0.4199</v>
      </c>
      <c r="S97" s="171">
        <f>ROUND(F97*(P97),3)</f>
        <v>44.929</v>
      </c>
      <c r="T97" s="164"/>
      <c r="U97" s="164"/>
      <c r="V97" s="172"/>
      <c r="Z97">
        <v>0</v>
      </c>
    </row>
    <row r="98" spans="1:22" ht="12" customHeight="1">
      <c r="A98" s="157"/>
      <c r="B98" s="157"/>
      <c r="C98" s="167"/>
      <c r="D98" s="167" t="s">
        <v>215</v>
      </c>
      <c r="E98" s="157"/>
      <c r="F98" s="158"/>
      <c r="G98" s="159"/>
      <c r="H98" s="159"/>
      <c r="I98" s="159"/>
      <c r="J98" s="157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2" ht="15">
      <c r="A99" s="157"/>
      <c r="B99" s="157"/>
      <c r="C99" s="157"/>
      <c r="D99" s="168" t="s">
        <v>306</v>
      </c>
      <c r="E99" s="157"/>
      <c r="F99" s="158">
        <v>49</v>
      </c>
      <c r="G99" s="159"/>
      <c r="H99" s="159"/>
      <c r="I99" s="159"/>
      <c r="J99" s="157"/>
      <c r="K99" s="1"/>
      <c r="L99" s="1"/>
      <c r="M99" s="1"/>
      <c r="N99" s="1"/>
      <c r="O99" s="1"/>
      <c r="P99" s="1"/>
      <c r="Q99" s="1" t="s">
        <v>95</v>
      </c>
      <c r="R99" s="1"/>
      <c r="S99" s="1"/>
      <c r="V99" s="1"/>
    </row>
    <row r="100" spans="1:22" ht="12" customHeight="1">
      <c r="A100" s="157"/>
      <c r="B100" s="157"/>
      <c r="C100" s="167"/>
      <c r="D100" s="167" t="s">
        <v>217</v>
      </c>
      <c r="E100" s="157"/>
      <c r="F100" s="158"/>
      <c r="G100" s="159"/>
      <c r="H100" s="159"/>
      <c r="I100" s="159"/>
      <c r="J100" s="157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57"/>
      <c r="B101" s="157"/>
      <c r="C101" s="157"/>
      <c r="D101" s="168" t="s">
        <v>307</v>
      </c>
      <c r="E101" s="157"/>
      <c r="F101" s="158">
        <v>58</v>
      </c>
      <c r="G101" s="159"/>
      <c r="H101" s="159"/>
      <c r="I101" s="159"/>
      <c r="J101" s="157"/>
      <c r="K101" s="1"/>
      <c r="L101" s="1"/>
      <c r="M101" s="1"/>
      <c r="N101" s="1"/>
      <c r="O101" s="1"/>
      <c r="P101" s="1"/>
      <c r="Q101" s="1" t="s">
        <v>95</v>
      </c>
      <c r="R101" s="1"/>
      <c r="S101" s="1"/>
      <c r="V101" s="1"/>
    </row>
    <row r="102" spans="1:26" ht="24.75" customHeight="1">
      <c r="A102" s="165">
        <v>33</v>
      </c>
      <c r="B102" s="160" t="s">
        <v>211</v>
      </c>
      <c r="C102" s="166" t="s">
        <v>219</v>
      </c>
      <c r="D102" s="160" t="s">
        <v>220</v>
      </c>
      <c r="E102" s="160" t="s">
        <v>221</v>
      </c>
      <c r="F102" s="161">
        <v>3</v>
      </c>
      <c r="G102" s="169"/>
      <c r="H102" s="169"/>
      <c r="I102" s="162">
        <f>ROUND(F102*(G102+H102),2)</f>
        <v>0</v>
      </c>
      <c r="J102" s="160">
        <f>ROUND(F102*(N102),2)</f>
        <v>0</v>
      </c>
      <c r="K102" s="163">
        <f>ROUND(F102*(O102),2)</f>
        <v>0</v>
      </c>
      <c r="L102" s="163">
        <f>ROUND(F102*(G102),2)</f>
        <v>0</v>
      </c>
      <c r="M102" s="163">
        <f>ROUND(F102*(H102),2)</f>
        <v>0</v>
      </c>
      <c r="N102" s="163">
        <v>0</v>
      </c>
      <c r="O102" s="163"/>
      <c r="P102" s="172">
        <v>1.62845</v>
      </c>
      <c r="Q102" s="170"/>
      <c r="R102" s="170">
        <v>1.62845</v>
      </c>
      <c r="S102" s="171">
        <f>ROUND(F102*(P102),3)</f>
        <v>4.885</v>
      </c>
      <c r="T102" s="164"/>
      <c r="U102" s="164"/>
      <c r="V102" s="172"/>
      <c r="Z102">
        <v>0</v>
      </c>
    </row>
    <row r="103" spans="1:22" ht="15">
      <c r="A103" s="157"/>
      <c r="B103" s="157"/>
      <c r="C103" s="167"/>
      <c r="D103" s="173" t="s">
        <v>222</v>
      </c>
      <c r="E103" s="157"/>
      <c r="F103" s="158">
        <v>136</v>
      </c>
      <c r="G103" s="159"/>
      <c r="H103" s="159"/>
      <c r="I103" s="159"/>
      <c r="J103" s="157"/>
      <c r="K103" s="1"/>
      <c r="L103" s="1"/>
      <c r="M103" s="1"/>
      <c r="N103" s="1"/>
      <c r="O103" s="1"/>
      <c r="P103" s="1"/>
      <c r="Q103" s="1" t="s">
        <v>95</v>
      </c>
      <c r="R103" s="1"/>
      <c r="S103" s="1"/>
      <c r="V103" s="1"/>
    </row>
    <row r="104" spans="1:26" ht="24.75" customHeight="1">
      <c r="A104" s="165">
        <v>34</v>
      </c>
      <c r="B104" s="160" t="s">
        <v>223</v>
      </c>
      <c r="C104" s="166" t="s">
        <v>224</v>
      </c>
      <c r="D104" s="160" t="s">
        <v>225</v>
      </c>
      <c r="E104" s="160" t="s">
        <v>221</v>
      </c>
      <c r="F104" s="161">
        <v>110</v>
      </c>
      <c r="G104" s="169"/>
      <c r="H104" s="169"/>
      <c r="I104" s="162">
        <f>ROUND(F104*(G104+H104),2)</f>
        <v>0</v>
      </c>
      <c r="J104" s="160">
        <f>ROUND(F104*(N104),2)</f>
        <v>0</v>
      </c>
      <c r="K104" s="163">
        <f>ROUND(F104*(O104),2)</f>
        <v>0</v>
      </c>
      <c r="L104" s="163">
        <f>ROUND(F104*(G104),2)</f>
        <v>0</v>
      </c>
      <c r="M104" s="163">
        <f>ROUND(F104*(H104),2)</f>
        <v>0</v>
      </c>
      <c r="N104" s="163">
        <v>0</v>
      </c>
      <c r="O104" s="163"/>
      <c r="P104" s="170"/>
      <c r="Q104" s="170"/>
      <c r="R104" s="170"/>
      <c r="S104" s="171">
        <f>ROUND(F104*(P104),3)</f>
        <v>0</v>
      </c>
      <c r="T104" s="164"/>
      <c r="U104" s="164"/>
      <c r="V104" s="172"/>
      <c r="Z104">
        <v>0</v>
      </c>
    </row>
    <row r="105" spans="1:26" ht="15">
      <c r="A105" s="141"/>
      <c r="B105" s="141"/>
      <c r="C105" s="155">
        <v>8</v>
      </c>
      <c r="D105" s="155" t="s">
        <v>74</v>
      </c>
      <c r="E105" s="141"/>
      <c r="F105" s="154"/>
      <c r="G105" s="143">
        <f>ROUND((SUM(L96:L104))/1,2)</f>
        <v>0</v>
      </c>
      <c r="H105" s="143">
        <f>ROUND((SUM(M96:M104))/1,2)</f>
        <v>0</v>
      </c>
      <c r="I105" s="143">
        <f>ROUND((SUM(I96:I104))/1,2)</f>
        <v>0</v>
      </c>
      <c r="J105" s="141"/>
      <c r="K105" s="141"/>
      <c r="L105" s="141">
        <f>ROUND((SUM(L96:L104))/1,2)</f>
        <v>0</v>
      </c>
      <c r="M105" s="141">
        <f>ROUND((SUM(M96:M104))/1,2)</f>
        <v>0</v>
      </c>
      <c r="N105" s="141"/>
      <c r="O105" s="141"/>
      <c r="P105" s="185"/>
      <c r="Q105" s="141"/>
      <c r="R105" s="141"/>
      <c r="S105" s="185">
        <f>ROUND((SUM(S96:S104))/1,2)</f>
        <v>49.81</v>
      </c>
      <c r="T105" s="139"/>
      <c r="U105" s="139"/>
      <c r="V105" s="2">
        <f>ROUND((SUM(V96:V104))/1,2)</f>
        <v>0</v>
      </c>
      <c r="W105" s="139"/>
      <c r="X105" s="139"/>
      <c r="Y105" s="139"/>
      <c r="Z105" s="139"/>
    </row>
    <row r="106" spans="1:22" ht="15">
      <c r="A106" s="1"/>
      <c r="B106" s="1"/>
      <c r="C106" s="1"/>
      <c r="D106" s="1"/>
      <c r="E106" s="1"/>
      <c r="F106" s="150"/>
      <c r="G106" s="136"/>
      <c r="H106" s="136"/>
      <c r="I106" s="136"/>
      <c r="J106" s="1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ht="15">
      <c r="A107" s="141"/>
      <c r="B107" s="141"/>
      <c r="C107" s="155">
        <v>9</v>
      </c>
      <c r="D107" s="155" t="s">
        <v>75</v>
      </c>
      <c r="E107" s="141"/>
      <c r="F107" s="154"/>
      <c r="G107" s="142"/>
      <c r="H107" s="142"/>
      <c r="I107" s="142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39"/>
      <c r="U107" s="139"/>
      <c r="V107" s="141"/>
      <c r="W107" s="139"/>
      <c r="X107" s="139"/>
      <c r="Y107" s="139"/>
      <c r="Z107" s="139"/>
    </row>
    <row r="108" spans="1:26" ht="24.75" customHeight="1">
      <c r="A108" s="165">
        <v>35</v>
      </c>
      <c r="B108" s="160" t="s">
        <v>163</v>
      </c>
      <c r="C108" s="166" t="s">
        <v>226</v>
      </c>
      <c r="D108" s="160" t="s">
        <v>529</v>
      </c>
      <c r="E108" s="160" t="s">
        <v>142</v>
      </c>
      <c r="F108" s="161">
        <v>563</v>
      </c>
      <c r="G108" s="169"/>
      <c r="H108" s="169"/>
      <c r="I108" s="162">
        <f>ROUND(F108*(G108+H108),2)</f>
        <v>0</v>
      </c>
      <c r="J108" s="160">
        <f>ROUND(F108*(N108),2)</f>
        <v>0</v>
      </c>
      <c r="K108" s="163">
        <f>ROUND(F108*(O108),2)</f>
        <v>0</v>
      </c>
      <c r="L108" s="163">
        <f>ROUND(F108*(G108),2)</f>
        <v>0</v>
      </c>
      <c r="M108" s="163">
        <f>ROUND(F108*(H108),2)</f>
        <v>0</v>
      </c>
      <c r="N108" s="163">
        <v>0</v>
      </c>
      <c r="O108" s="163"/>
      <c r="P108" s="172">
        <v>9E-05</v>
      </c>
      <c r="Q108" s="170"/>
      <c r="R108" s="170">
        <v>9E-05</v>
      </c>
      <c r="S108" s="171">
        <f>ROUND(F108*(P108),3)</f>
        <v>0.051</v>
      </c>
      <c r="T108" s="164"/>
      <c r="U108" s="164"/>
      <c r="V108" s="172"/>
      <c r="Z108">
        <v>0</v>
      </c>
    </row>
    <row r="109" spans="1:26" ht="34.5" customHeight="1">
      <c r="A109" s="165">
        <v>36</v>
      </c>
      <c r="B109" s="160" t="s">
        <v>163</v>
      </c>
      <c r="C109" s="166" t="s">
        <v>227</v>
      </c>
      <c r="D109" s="160" t="s">
        <v>228</v>
      </c>
      <c r="E109" s="160" t="s">
        <v>142</v>
      </c>
      <c r="F109" s="161">
        <v>563</v>
      </c>
      <c r="G109" s="169"/>
      <c r="H109" s="169"/>
      <c r="I109" s="162">
        <f>ROUND(F109*(G109+H109),2)</f>
        <v>0</v>
      </c>
      <c r="J109" s="160">
        <f>ROUND(F109*(N109),2)</f>
        <v>0</v>
      </c>
      <c r="K109" s="163">
        <f>ROUND(F109*(O109),2)</f>
        <v>0</v>
      </c>
      <c r="L109" s="163">
        <f>ROUND(F109*(G109),2)</f>
        <v>0</v>
      </c>
      <c r="M109" s="163">
        <f>ROUND(F109*(H109),2)</f>
        <v>0</v>
      </c>
      <c r="N109" s="163">
        <v>0</v>
      </c>
      <c r="O109" s="163"/>
      <c r="P109" s="172">
        <v>4E-05</v>
      </c>
      <c r="Q109" s="170"/>
      <c r="R109" s="170">
        <v>4E-05</v>
      </c>
      <c r="S109" s="171">
        <f>ROUND(F109*(P109),3)</f>
        <v>0.023</v>
      </c>
      <c r="T109" s="164"/>
      <c r="U109" s="164"/>
      <c r="V109" s="172"/>
      <c r="Z109">
        <v>0</v>
      </c>
    </row>
    <row r="110" spans="1:26" ht="34.5" customHeight="1">
      <c r="A110" s="165">
        <v>37</v>
      </c>
      <c r="B110" s="160" t="s">
        <v>163</v>
      </c>
      <c r="C110" s="166" t="s">
        <v>229</v>
      </c>
      <c r="D110" s="160" t="s">
        <v>230</v>
      </c>
      <c r="E110" s="160" t="s">
        <v>142</v>
      </c>
      <c r="F110" s="161">
        <v>563</v>
      </c>
      <c r="G110" s="169"/>
      <c r="H110" s="169"/>
      <c r="I110" s="162">
        <f>ROUND(F110*(G110+H110),2)</f>
        <v>0</v>
      </c>
      <c r="J110" s="160">
        <f>ROUND(F110*(N110),2)</f>
        <v>0</v>
      </c>
      <c r="K110" s="163">
        <f>ROUND(F110*(O110),2)</f>
        <v>0</v>
      </c>
      <c r="L110" s="163">
        <f>ROUND(F110*(G110),2)</f>
        <v>0</v>
      </c>
      <c r="M110" s="163">
        <f>ROUND(F110*(H110),2)</f>
        <v>0</v>
      </c>
      <c r="N110" s="163">
        <v>0</v>
      </c>
      <c r="O110" s="163"/>
      <c r="P110" s="170"/>
      <c r="Q110" s="170"/>
      <c r="R110" s="170"/>
      <c r="S110" s="171">
        <f>ROUND(F110*(P110),3)</f>
        <v>0</v>
      </c>
      <c r="T110" s="164"/>
      <c r="U110" s="164"/>
      <c r="V110" s="172"/>
      <c r="Z110">
        <v>0</v>
      </c>
    </row>
    <row r="111" spans="1:26" ht="24.75" customHeight="1">
      <c r="A111" s="165">
        <v>38</v>
      </c>
      <c r="B111" s="160" t="s">
        <v>163</v>
      </c>
      <c r="C111" s="166" t="s">
        <v>231</v>
      </c>
      <c r="D111" s="160" t="s">
        <v>232</v>
      </c>
      <c r="E111" s="160" t="s">
        <v>142</v>
      </c>
      <c r="F111" s="161">
        <v>1940</v>
      </c>
      <c r="G111" s="169"/>
      <c r="H111" s="169"/>
      <c r="I111" s="162">
        <f>ROUND(F111*(G111+H111),2)</f>
        <v>0</v>
      </c>
      <c r="J111" s="160">
        <f>ROUND(F111*(N111),2)</f>
        <v>0</v>
      </c>
      <c r="K111" s="163">
        <f>ROUND(F111*(O111),2)</f>
        <v>0</v>
      </c>
      <c r="L111" s="163">
        <f>ROUND(F111*(G111),2)</f>
        <v>0</v>
      </c>
      <c r="M111" s="163">
        <f>ROUND(F111*(H111),2)</f>
        <v>0</v>
      </c>
      <c r="N111" s="163">
        <v>0</v>
      </c>
      <c r="O111" s="163"/>
      <c r="P111" s="172">
        <v>0.09796</v>
      </c>
      <c r="Q111" s="170"/>
      <c r="R111" s="170">
        <v>0.09796</v>
      </c>
      <c r="S111" s="171">
        <f>ROUND(F111*(P111),3)</f>
        <v>190.042</v>
      </c>
      <c r="T111" s="164"/>
      <c r="U111" s="164"/>
      <c r="V111" s="172"/>
      <c r="Z111">
        <v>0</v>
      </c>
    </row>
    <row r="112" spans="1:22" ht="15">
      <c r="A112" s="157"/>
      <c r="B112" s="157"/>
      <c r="C112" s="167"/>
      <c r="D112" s="173" t="s">
        <v>233</v>
      </c>
      <c r="E112" s="157"/>
      <c r="F112" s="158">
        <v>1940</v>
      </c>
      <c r="G112" s="159"/>
      <c r="H112" s="159"/>
      <c r="I112" s="159"/>
      <c r="J112" s="157"/>
      <c r="K112" s="1"/>
      <c r="L112" s="1"/>
      <c r="M112" s="1"/>
      <c r="N112" s="1"/>
      <c r="O112" s="1"/>
      <c r="P112" s="1"/>
      <c r="Q112" s="1" t="s">
        <v>95</v>
      </c>
      <c r="R112" s="1"/>
      <c r="S112" s="1"/>
      <c r="V112" s="1"/>
    </row>
    <row r="113" spans="1:26" ht="24.75" customHeight="1">
      <c r="A113" s="165">
        <v>39</v>
      </c>
      <c r="B113" s="160" t="s">
        <v>163</v>
      </c>
      <c r="C113" s="166" t="s">
        <v>234</v>
      </c>
      <c r="D113" s="160" t="s">
        <v>235</v>
      </c>
      <c r="E113" s="160" t="s">
        <v>92</v>
      </c>
      <c r="F113" s="161">
        <v>377</v>
      </c>
      <c r="G113" s="169"/>
      <c r="H113" s="169"/>
      <c r="I113" s="162">
        <f>ROUND(F113*(G113+H113),2)</f>
        <v>0</v>
      </c>
      <c r="J113" s="160">
        <f>ROUND(F113*(N113),2)</f>
        <v>0</v>
      </c>
      <c r="K113" s="163">
        <f>ROUND(F113*(O113),2)</f>
        <v>0</v>
      </c>
      <c r="L113" s="163">
        <f>ROUND(F113*(G113),2)</f>
        <v>0</v>
      </c>
      <c r="M113" s="163">
        <f>ROUND(F113*(H113),2)</f>
        <v>0</v>
      </c>
      <c r="N113" s="163">
        <v>0</v>
      </c>
      <c r="O113" s="163"/>
      <c r="P113" s="172">
        <v>2.20109</v>
      </c>
      <c r="Q113" s="170"/>
      <c r="R113" s="170">
        <v>2.20109</v>
      </c>
      <c r="S113" s="171">
        <f>ROUND(F113*(P113),3)</f>
        <v>829.811</v>
      </c>
      <c r="T113" s="164"/>
      <c r="U113" s="164"/>
      <c r="V113" s="172"/>
      <c r="Z113">
        <v>0</v>
      </c>
    </row>
    <row r="114" spans="1:22" ht="12" customHeight="1">
      <c r="A114" s="157"/>
      <c r="B114" s="157"/>
      <c r="C114" s="167"/>
      <c r="D114" s="167" t="s">
        <v>236</v>
      </c>
      <c r="E114" s="157"/>
      <c r="F114" s="158"/>
      <c r="G114" s="159"/>
      <c r="H114" s="159"/>
      <c r="I114" s="159"/>
      <c r="J114" s="157"/>
      <c r="K114" s="1"/>
      <c r="L114" s="1"/>
      <c r="M114" s="1"/>
      <c r="N114" s="1"/>
      <c r="O114" s="1"/>
      <c r="P114" s="1"/>
      <c r="Q114" s="1"/>
      <c r="R114" s="1"/>
      <c r="S114" s="1"/>
      <c r="V114" s="1"/>
    </row>
    <row r="115" spans="1:22" ht="15">
      <c r="A115" s="157"/>
      <c r="B115" s="157"/>
      <c r="C115" s="157"/>
      <c r="D115" s="168" t="s">
        <v>237</v>
      </c>
      <c r="E115" s="157"/>
      <c r="F115" s="158">
        <v>152.9</v>
      </c>
      <c r="G115" s="159"/>
      <c r="H115" s="159"/>
      <c r="I115" s="159"/>
      <c r="J115" s="157"/>
      <c r="K115" s="1"/>
      <c r="L115" s="1"/>
      <c r="M115" s="1"/>
      <c r="N115" s="1"/>
      <c r="O115" s="1"/>
      <c r="P115" s="1"/>
      <c r="Q115" s="1" t="s">
        <v>95</v>
      </c>
      <c r="R115" s="1"/>
      <c r="S115" s="1"/>
      <c r="V115" s="1"/>
    </row>
    <row r="116" spans="1:22" ht="12" customHeight="1">
      <c r="A116" s="157"/>
      <c r="B116" s="157"/>
      <c r="C116" s="167"/>
      <c r="D116" s="167" t="s">
        <v>238</v>
      </c>
      <c r="E116" s="157"/>
      <c r="F116" s="158"/>
      <c r="G116" s="159"/>
      <c r="H116" s="159"/>
      <c r="I116" s="159"/>
      <c r="J116" s="157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5">
      <c r="A117" s="157"/>
      <c r="B117" s="157"/>
      <c r="C117" s="157"/>
      <c r="D117" s="168" t="s">
        <v>239</v>
      </c>
      <c r="E117" s="157"/>
      <c r="F117" s="158">
        <v>131.025</v>
      </c>
      <c r="G117" s="159"/>
      <c r="H117" s="159"/>
      <c r="I117" s="159"/>
      <c r="J117" s="157"/>
      <c r="K117" s="1"/>
      <c r="L117" s="1"/>
      <c r="M117" s="1"/>
      <c r="N117" s="1"/>
      <c r="O117" s="1"/>
      <c r="P117" s="1"/>
      <c r="Q117" s="1" t="s">
        <v>95</v>
      </c>
      <c r="R117" s="1"/>
      <c r="S117" s="1"/>
      <c r="V117" s="1"/>
    </row>
    <row r="118" spans="1:22" ht="12" customHeight="1">
      <c r="A118" s="157"/>
      <c r="B118" s="157"/>
      <c r="C118" s="167"/>
      <c r="D118" s="167" t="s">
        <v>240</v>
      </c>
      <c r="E118" s="157"/>
      <c r="F118" s="158"/>
      <c r="G118" s="159"/>
      <c r="H118" s="159"/>
      <c r="I118" s="159"/>
      <c r="J118" s="157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2" ht="15">
      <c r="A119" s="157"/>
      <c r="B119" s="157"/>
      <c r="C119" s="157"/>
      <c r="D119" s="168" t="s">
        <v>241</v>
      </c>
      <c r="E119" s="157"/>
      <c r="F119" s="158">
        <v>34.875</v>
      </c>
      <c r="G119" s="159"/>
      <c r="H119" s="159"/>
      <c r="I119" s="159"/>
      <c r="J119" s="157"/>
      <c r="K119" s="1"/>
      <c r="L119" s="1"/>
      <c r="M119" s="1"/>
      <c r="N119" s="1"/>
      <c r="O119" s="1"/>
      <c r="P119" s="1"/>
      <c r="Q119" s="1" t="s">
        <v>95</v>
      </c>
      <c r="R119" s="1"/>
      <c r="S119" s="1"/>
      <c r="V119" s="1"/>
    </row>
    <row r="120" spans="1:22" ht="12" customHeight="1">
      <c r="A120" s="157"/>
      <c r="B120" s="157"/>
      <c r="C120" s="167"/>
      <c r="D120" s="167" t="s">
        <v>242</v>
      </c>
      <c r="E120" s="157"/>
      <c r="F120" s="158"/>
      <c r="G120" s="159"/>
      <c r="H120" s="159"/>
      <c r="I120" s="159"/>
      <c r="J120" s="157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57"/>
      <c r="B121" s="157"/>
      <c r="C121" s="157"/>
      <c r="D121" s="168" t="s">
        <v>243</v>
      </c>
      <c r="E121" s="157"/>
      <c r="F121" s="158">
        <v>58.2</v>
      </c>
      <c r="G121" s="159"/>
      <c r="H121" s="159"/>
      <c r="I121" s="159"/>
      <c r="J121" s="157"/>
      <c r="K121" s="1"/>
      <c r="L121" s="1"/>
      <c r="M121" s="1"/>
      <c r="N121" s="1"/>
      <c r="O121" s="1"/>
      <c r="P121" s="1"/>
      <c r="Q121" s="1" t="s">
        <v>95</v>
      </c>
      <c r="R121" s="1"/>
      <c r="S121" s="1"/>
      <c r="V121" s="1"/>
    </row>
    <row r="122" spans="1:26" ht="24.75" customHeight="1">
      <c r="A122" s="165">
        <v>40</v>
      </c>
      <c r="B122" s="160" t="s">
        <v>113</v>
      </c>
      <c r="C122" s="166" t="s">
        <v>244</v>
      </c>
      <c r="D122" s="160" t="s">
        <v>245</v>
      </c>
      <c r="E122" s="160" t="s">
        <v>246</v>
      </c>
      <c r="F122" s="161">
        <v>2870.7129999999997</v>
      </c>
      <c r="G122" s="169"/>
      <c r="H122" s="169"/>
      <c r="I122" s="162">
        <f>ROUND(F122*(G122+H122),2)</f>
        <v>0</v>
      </c>
      <c r="J122" s="160">
        <f>ROUND(F122*(N122),2)</f>
        <v>0</v>
      </c>
      <c r="K122" s="163">
        <f>ROUND(F122*(O122),2)</f>
        <v>0</v>
      </c>
      <c r="L122" s="163">
        <f>ROUND(F122*(G122),2)</f>
        <v>0</v>
      </c>
      <c r="M122" s="163">
        <f>ROUND(F122*(H122),2)</f>
        <v>0</v>
      </c>
      <c r="N122" s="163">
        <v>0</v>
      </c>
      <c r="O122" s="163"/>
      <c r="P122" s="170"/>
      <c r="Q122" s="170"/>
      <c r="R122" s="170"/>
      <c r="S122" s="171">
        <f>ROUND(F122*(P122),3)</f>
        <v>0</v>
      </c>
      <c r="T122" s="164"/>
      <c r="U122" s="164"/>
      <c r="V122" s="172"/>
      <c r="Z122">
        <v>0</v>
      </c>
    </row>
    <row r="123" spans="1:26" ht="24.75" customHeight="1">
      <c r="A123" s="165">
        <v>41</v>
      </c>
      <c r="B123" s="160" t="s">
        <v>113</v>
      </c>
      <c r="C123" s="166" t="s">
        <v>247</v>
      </c>
      <c r="D123" s="160" t="s">
        <v>248</v>
      </c>
      <c r="E123" s="160" t="s">
        <v>246</v>
      </c>
      <c r="F123" s="161">
        <v>2870.7129999999997</v>
      </c>
      <c r="G123" s="169"/>
      <c r="H123" s="169"/>
      <c r="I123" s="162">
        <f>ROUND(F123*(G123+H123),2)</f>
        <v>0</v>
      </c>
      <c r="J123" s="160">
        <f>ROUND(F123*(N123),2)</f>
        <v>0</v>
      </c>
      <c r="K123" s="163">
        <f>ROUND(F123*(O123),2)</f>
        <v>0</v>
      </c>
      <c r="L123" s="163">
        <f>ROUND(F123*(G123),2)</f>
        <v>0</v>
      </c>
      <c r="M123" s="163">
        <f>ROUND(F123*(H123),2)</f>
        <v>0</v>
      </c>
      <c r="N123" s="163">
        <v>0</v>
      </c>
      <c r="O123" s="163"/>
      <c r="P123" s="170"/>
      <c r="Q123" s="170"/>
      <c r="R123" s="170"/>
      <c r="S123" s="171">
        <f>ROUND(F123*(P123),3)</f>
        <v>0</v>
      </c>
      <c r="T123" s="164"/>
      <c r="U123" s="164"/>
      <c r="V123" s="172"/>
      <c r="Z123">
        <v>0</v>
      </c>
    </row>
    <row r="124" spans="1:22" ht="15">
      <c r="A124" s="157"/>
      <c r="B124" s="157"/>
      <c r="C124" s="167"/>
      <c r="D124" s="173" t="s">
        <v>308</v>
      </c>
      <c r="E124" s="157"/>
      <c r="F124" s="158">
        <v>2870.713</v>
      </c>
      <c r="G124" s="159"/>
      <c r="H124" s="159"/>
      <c r="I124" s="159"/>
      <c r="J124" s="157"/>
      <c r="K124" s="1"/>
      <c r="L124" s="1"/>
      <c r="M124" s="1"/>
      <c r="N124" s="1"/>
      <c r="O124" s="1"/>
      <c r="P124" s="1"/>
      <c r="Q124" s="1" t="s">
        <v>95</v>
      </c>
      <c r="R124" s="1"/>
      <c r="S124" s="1"/>
      <c r="V124" s="1"/>
    </row>
    <row r="125" spans="1:26" ht="24.75" customHeight="1">
      <c r="A125" s="165">
        <v>42</v>
      </c>
      <c r="B125" s="160" t="s">
        <v>113</v>
      </c>
      <c r="C125" s="166" t="s">
        <v>250</v>
      </c>
      <c r="D125" s="160" t="s">
        <v>251</v>
      </c>
      <c r="E125" s="160" t="s">
        <v>246</v>
      </c>
      <c r="F125" s="161">
        <v>2870.7129999999997</v>
      </c>
      <c r="G125" s="169"/>
      <c r="H125" s="169"/>
      <c r="I125" s="162">
        <f>ROUND(F125*(G125+H125),2)</f>
        <v>0</v>
      </c>
      <c r="J125" s="160">
        <f>ROUND(F125*(N125),2)</f>
        <v>0</v>
      </c>
      <c r="K125" s="163">
        <f>ROUND(F125*(O125),2)</f>
        <v>0</v>
      </c>
      <c r="L125" s="163">
        <f>ROUND(F125*(G125),2)</f>
        <v>0</v>
      </c>
      <c r="M125" s="163">
        <f>ROUND(F125*(H125),2)</f>
        <v>0</v>
      </c>
      <c r="N125" s="163">
        <v>0</v>
      </c>
      <c r="O125" s="163"/>
      <c r="P125" s="170"/>
      <c r="Q125" s="170"/>
      <c r="R125" s="170"/>
      <c r="S125" s="171">
        <f>ROUND(F125*(P125),3)</f>
        <v>0</v>
      </c>
      <c r="T125" s="164"/>
      <c r="U125" s="164"/>
      <c r="V125" s="172"/>
      <c r="Z125">
        <v>0</v>
      </c>
    </row>
    <row r="126" spans="1:26" ht="24.75" customHeight="1">
      <c r="A126" s="165">
        <v>43</v>
      </c>
      <c r="B126" s="160" t="s">
        <v>197</v>
      </c>
      <c r="C126" s="166" t="s">
        <v>252</v>
      </c>
      <c r="D126" s="160" t="s">
        <v>253</v>
      </c>
      <c r="E126" s="160" t="s">
        <v>142</v>
      </c>
      <c r="F126" s="161">
        <v>4991</v>
      </c>
      <c r="G126" s="169"/>
      <c r="H126" s="169"/>
      <c r="I126" s="162">
        <f>ROUND(F126*(G126+H126),2)</f>
        <v>0</v>
      </c>
      <c r="J126" s="160">
        <f>ROUND(F126*(N126),2)</f>
        <v>0</v>
      </c>
      <c r="K126" s="163">
        <f>ROUND(F126*(O126),2)</f>
        <v>0</v>
      </c>
      <c r="L126" s="163">
        <f>ROUND(F126*(G126),2)</f>
        <v>0</v>
      </c>
      <c r="M126" s="163">
        <f>ROUND(F126*(H126),2)</f>
        <v>0</v>
      </c>
      <c r="N126" s="163">
        <v>0</v>
      </c>
      <c r="O126" s="163"/>
      <c r="P126" s="172">
        <v>0.0885</v>
      </c>
      <c r="Q126" s="170"/>
      <c r="R126" s="170">
        <v>0.0885</v>
      </c>
      <c r="S126" s="171">
        <f>ROUND(F126*(P126),3)</f>
        <v>441.704</v>
      </c>
      <c r="T126" s="164"/>
      <c r="U126" s="164"/>
      <c r="V126" s="172"/>
      <c r="Z126">
        <v>0</v>
      </c>
    </row>
    <row r="127" spans="1:22" ht="12" customHeight="1">
      <c r="A127" s="157"/>
      <c r="B127" s="157"/>
      <c r="C127" s="167"/>
      <c r="D127" s="167" t="s">
        <v>254</v>
      </c>
      <c r="E127" s="157"/>
      <c r="F127" s="158"/>
      <c r="G127" s="159"/>
      <c r="H127" s="159"/>
      <c r="I127" s="159"/>
      <c r="J127" s="157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2" ht="15">
      <c r="A128" s="157"/>
      <c r="B128" s="157"/>
      <c r="C128" s="157"/>
      <c r="D128" s="168" t="s">
        <v>255</v>
      </c>
      <c r="E128" s="157"/>
      <c r="F128" s="158">
        <v>3508</v>
      </c>
      <c r="G128" s="159"/>
      <c r="H128" s="159"/>
      <c r="I128" s="159"/>
      <c r="J128" s="157"/>
      <c r="K128" s="1"/>
      <c r="L128" s="1"/>
      <c r="M128" s="1"/>
      <c r="N128" s="1"/>
      <c r="O128" s="1"/>
      <c r="P128" s="1"/>
      <c r="Q128" s="1" t="s">
        <v>95</v>
      </c>
      <c r="R128" s="1"/>
      <c r="S128" s="1"/>
      <c r="V128" s="1"/>
    </row>
    <row r="129" spans="1:22" ht="12" customHeight="1">
      <c r="A129" s="157"/>
      <c r="B129" s="157"/>
      <c r="C129" s="167"/>
      <c r="D129" s="167" t="s">
        <v>256</v>
      </c>
      <c r="E129" s="157"/>
      <c r="F129" s="158"/>
      <c r="G129" s="159"/>
      <c r="H129" s="159"/>
      <c r="I129" s="159"/>
      <c r="J129" s="157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2" ht="15">
      <c r="A130" s="157"/>
      <c r="B130" s="157"/>
      <c r="C130" s="157"/>
      <c r="D130" s="168" t="s">
        <v>257</v>
      </c>
      <c r="E130" s="157"/>
      <c r="F130" s="158">
        <v>411</v>
      </c>
      <c r="G130" s="159"/>
      <c r="H130" s="159"/>
      <c r="I130" s="159"/>
      <c r="J130" s="157"/>
      <c r="K130" s="1"/>
      <c r="L130" s="1"/>
      <c r="M130" s="1"/>
      <c r="N130" s="1"/>
      <c r="O130" s="1"/>
      <c r="P130" s="1"/>
      <c r="Q130" s="1" t="s">
        <v>258</v>
      </c>
      <c r="R130" s="1"/>
      <c r="S130" s="1"/>
      <c r="V130" s="1"/>
    </row>
    <row r="131" spans="1:22" ht="12" customHeight="1">
      <c r="A131" s="157"/>
      <c r="B131" s="157"/>
      <c r="C131" s="167"/>
      <c r="D131" s="167" t="s">
        <v>259</v>
      </c>
      <c r="E131" s="157"/>
      <c r="F131" s="158"/>
      <c r="G131" s="159"/>
      <c r="H131" s="159"/>
      <c r="I131" s="159"/>
      <c r="J131" s="157"/>
      <c r="K131" s="1"/>
      <c r="L131" s="1"/>
      <c r="M131" s="1"/>
      <c r="N131" s="1"/>
      <c r="O131" s="1"/>
      <c r="P131" s="1"/>
      <c r="Q131" s="1"/>
      <c r="R131" s="1"/>
      <c r="S131" s="1"/>
      <c r="V131" s="1"/>
    </row>
    <row r="132" spans="1:22" ht="15">
      <c r="A132" s="157"/>
      <c r="B132" s="157"/>
      <c r="C132" s="157"/>
      <c r="D132" s="168" t="s">
        <v>260</v>
      </c>
      <c r="E132" s="157"/>
      <c r="F132" s="158">
        <v>1072</v>
      </c>
      <c r="G132" s="159"/>
      <c r="H132" s="159"/>
      <c r="I132" s="159"/>
      <c r="J132" s="157"/>
      <c r="K132" s="1"/>
      <c r="L132" s="1"/>
      <c r="M132" s="1"/>
      <c r="N132" s="1"/>
      <c r="O132" s="1"/>
      <c r="P132" s="1"/>
      <c r="Q132" s="1" t="s">
        <v>258</v>
      </c>
      <c r="R132" s="1"/>
      <c r="S132" s="1"/>
      <c r="V132" s="1"/>
    </row>
    <row r="133" spans="1:26" ht="24.75" customHeight="1">
      <c r="A133" s="165">
        <v>44</v>
      </c>
      <c r="B133" s="160" t="s">
        <v>261</v>
      </c>
      <c r="C133" s="166" t="s">
        <v>262</v>
      </c>
      <c r="D133" s="160" t="s">
        <v>263</v>
      </c>
      <c r="E133" s="160" t="s">
        <v>264</v>
      </c>
      <c r="F133" s="161">
        <v>688.2530000000002</v>
      </c>
      <c r="G133" s="169"/>
      <c r="H133" s="169"/>
      <c r="I133" s="162">
        <f>ROUND(F133*(G133+H133),2)</f>
        <v>0</v>
      </c>
      <c r="J133" s="160">
        <f>ROUND(F133*(N133),2)</f>
        <v>0</v>
      </c>
      <c r="K133" s="163">
        <f>ROUND(F133*(O133),2)</f>
        <v>0</v>
      </c>
      <c r="L133" s="163">
        <f>ROUND(F133*(G133),2)</f>
        <v>0</v>
      </c>
      <c r="M133" s="163">
        <f>ROUND(F133*(H133),2)</f>
        <v>0</v>
      </c>
      <c r="N133" s="163">
        <v>0</v>
      </c>
      <c r="O133" s="163"/>
      <c r="P133" s="170"/>
      <c r="Q133" s="170"/>
      <c r="R133" s="170"/>
      <c r="S133" s="171">
        <f>ROUND(F133*(P133),3)</f>
        <v>0</v>
      </c>
      <c r="T133" s="164"/>
      <c r="U133" s="164"/>
      <c r="V133" s="172"/>
      <c r="Z133">
        <v>0</v>
      </c>
    </row>
    <row r="134" spans="1:22" ht="12" customHeight="1">
      <c r="A134" s="157"/>
      <c r="B134" s="157"/>
      <c r="C134" s="167"/>
      <c r="D134" s="167" t="s">
        <v>265</v>
      </c>
      <c r="E134" s="157"/>
      <c r="F134" s="158"/>
      <c r="G134" s="159"/>
      <c r="H134" s="159"/>
      <c r="I134" s="159"/>
      <c r="J134" s="157"/>
      <c r="K134" s="1"/>
      <c r="L134" s="1"/>
      <c r="M134" s="1"/>
      <c r="N134" s="1"/>
      <c r="O134" s="1"/>
      <c r="P134" s="1"/>
      <c r="Q134" s="1"/>
      <c r="R134" s="1"/>
      <c r="S134" s="1"/>
      <c r="V134" s="1"/>
    </row>
    <row r="135" spans="1:22" ht="15">
      <c r="A135" s="157"/>
      <c r="B135" s="157"/>
      <c r="C135" s="157"/>
      <c r="D135" s="168" t="s">
        <v>308</v>
      </c>
      <c r="E135" s="157"/>
      <c r="F135" s="158">
        <v>2870.713</v>
      </c>
      <c r="G135" s="159"/>
      <c r="H135" s="159"/>
      <c r="I135" s="159"/>
      <c r="J135" s="157"/>
      <c r="K135" s="1"/>
      <c r="L135" s="1"/>
      <c r="M135" s="1"/>
      <c r="N135" s="1"/>
      <c r="O135" s="1"/>
      <c r="P135" s="1"/>
      <c r="Q135" s="1" t="s">
        <v>95</v>
      </c>
      <c r="R135" s="1"/>
      <c r="S135" s="1"/>
      <c r="V135" s="1"/>
    </row>
    <row r="136" spans="1:22" ht="12" customHeight="1">
      <c r="A136" s="157"/>
      <c r="B136" s="157"/>
      <c r="C136" s="167"/>
      <c r="D136" s="167" t="s">
        <v>266</v>
      </c>
      <c r="E136" s="157"/>
      <c r="F136" s="158"/>
      <c r="G136" s="159"/>
      <c r="H136" s="159"/>
      <c r="I136" s="159"/>
      <c r="J136" s="157"/>
      <c r="K136" s="1"/>
      <c r="L136" s="1"/>
      <c r="M136" s="1"/>
      <c r="N136" s="1"/>
      <c r="O136" s="1"/>
      <c r="P136" s="1"/>
      <c r="Q136" s="1"/>
      <c r="R136" s="1"/>
      <c r="S136" s="1"/>
      <c r="V136" s="1"/>
    </row>
    <row r="137" spans="1:22" ht="15">
      <c r="A137" s="157"/>
      <c r="B137" s="157"/>
      <c r="C137" s="157"/>
      <c r="D137" s="186" t="s">
        <v>309</v>
      </c>
      <c r="E137" s="157"/>
      <c r="F137" s="158">
        <v>-2182.46</v>
      </c>
      <c r="G137" s="159"/>
      <c r="H137" s="159"/>
      <c r="I137" s="159"/>
      <c r="J137" s="157"/>
      <c r="K137" s="1"/>
      <c r="L137" s="1"/>
      <c r="M137" s="1"/>
      <c r="N137" s="1"/>
      <c r="O137" s="1"/>
      <c r="P137" s="1"/>
      <c r="Q137" s="1" t="s">
        <v>95</v>
      </c>
      <c r="R137" s="1"/>
      <c r="S137" s="1"/>
      <c r="V137" s="1"/>
    </row>
    <row r="138" spans="1:26" ht="24.75" customHeight="1">
      <c r="A138" s="165">
        <v>45</v>
      </c>
      <c r="B138" s="160" t="s">
        <v>261</v>
      </c>
      <c r="C138" s="166" t="s">
        <v>268</v>
      </c>
      <c r="D138" s="160" t="s">
        <v>269</v>
      </c>
      <c r="E138" s="160" t="s">
        <v>264</v>
      </c>
      <c r="F138" s="161">
        <v>2182.46</v>
      </c>
      <c r="G138" s="169"/>
      <c r="H138" s="169"/>
      <c r="I138" s="162">
        <f>ROUND(F138*(G138+H138),2)</f>
        <v>0</v>
      </c>
      <c r="J138" s="160">
        <f>ROUND(F138*(N138),2)</f>
        <v>0</v>
      </c>
      <c r="K138" s="163">
        <f>ROUND(F138*(O138),2)</f>
        <v>0</v>
      </c>
      <c r="L138" s="163">
        <f>ROUND(F138*(G138),2)</f>
        <v>0</v>
      </c>
      <c r="M138" s="163">
        <f>ROUND(F138*(H138),2)</f>
        <v>0</v>
      </c>
      <c r="N138" s="163">
        <v>0</v>
      </c>
      <c r="O138" s="163"/>
      <c r="P138" s="170"/>
      <c r="Q138" s="170"/>
      <c r="R138" s="170"/>
      <c r="S138" s="171">
        <f>ROUND(F138*(P138),3)</f>
        <v>0</v>
      </c>
      <c r="T138" s="164"/>
      <c r="U138" s="164"/>
      <c r="V138" s="172"/>
      <c r="Z138">
        <v>0</v>
      </c>
    </row>
    <row r="139" spans="1:22" ht="15">
      <c r="A139" s="157"/>
      <c r="B139" s="157"/>
      <c r="C139" s="167"/>
      <c r="D139" s="173" t="s">
        <v>310</v>
      </c>
      <c r="E139" s="157"/>
      <c r="F139" s="158">
        <v>2182.46</v>
      </c>
      <c r="G139" s="159"/>
      <c r="H139" s="159"/>
      <c r="I139" s="159"/>
      <c r="J139" s="157"/>
      <c r="K139" s="1"/>
      <c r="L139" s="1"/>
      <c r="M139" s="1"/>
      <c r="N139" s="1"/>
      <c r="O139" s="1"/>
      <c r="P139" s="1"/>
      <c r="Q139" s="1" t="s">
        <v>95</v>
      </c>
      <c r="R139" s="1"/>
      <c r="S139" s="1"/>
      <c r="V139" s="1"/>
    </row>
    <row r="140" spans="1:26" ht="24.75" customHeight="1">
      <c r="A140" s="179">
        <v>46</v>
      </c>
      <c r="B140" s="174" t="s">
        <v>207</v>
      </c>
      <c r="C140" s="180" t="s">
        <v>271</v>
      </c>
      <c r="D140" s="174" t="s">
        <v>272</v>
      </c>
      <c r="E140" s="174" t="s">
        <v>273</v>
      </c>
      <c r="F140" s="175">
        <v>3119.16</v>
      </c>
      <c r="G140" s="181"/>
      <c r="H140" s="181"/>
      <c r="I140" s="176">
        <f>ROUND(F140*(G140+H140),2)</f>
        <v>0</v>
      </c>
      <c r="J140" s="174">
        <f>ROUND(F140*(N140),2)</f>
        <v>0</v>
      </c>
      <c r="K140" s="177">
        <f>ROUND(F140*(O140),2)</f>
        <v>0</v>
      </c>
      <c r="L140" s="177">
        <f>ROUND(F140*(G140),2)</f>
        <v>0</v>
      </c>
      <c r="M140" s="177">
        <f>ROUND(F140*(H140),2)</f>
        <v>0</v>
      </c>
      <c r="N140" s="177">
        <v>0</v>
      </c>
      <c r="O140" s="177"/>
      <c r="P140" s="184">
        <v>0.085</v>
      </c>
      <c r="Q140" s="182"/>
      <c r="R140" s="182">
        <v>0.085</v>
      </c>
      <c r="S140" s="183">
        <f>ROUND(F140*(P140),3)</f>
        <v>265.129</v>
      </c>
      <c r="T140" s="178"/>
      <c r="U140" s="178"/>
      <c r="V140" s="184"/>
      <c r="Z140">
        <v>0</v>
      </c>
    </row>
    <row r="141" spans="1:22" ht="15">
      <c r="A141" s="157"/>
      <c r="B141" s="157"/>
      <c r="C141" s="167"/>
      <c r="D141" s="173" t="s">
        <v>274</v>
      </c>
      <c r="E141" s="157"/>
      <c r="F141" s="158">
        <v>3119.16</v>
      </c>
      <c r="G141" s="159"/>
      <c r="H141" s="159"/>
      <c r="I141" s="159"/>
      <c r="J141" s="157"/>
      <c r="K141" s="1"/>
      <c r="L141" s="1"/>
      <c r="M141" s="1"/>
      <c r="N141" s="1"/>
      <c r="O141" s="1"/>
      <c r="P141" s="1"/>
      <c r="Q141" s="1" t="s">
        <v>95</v>
      </c>
      <c r="R141" s="1"/>
      <c r="S141" s="1"/>
      <c r="V141" s="1"/>
    </row>
    <row r="142" spans="1:26" ht="24.75" customHeight="1">
      <c r="A142" s="179">
        <v>47</v>
      </c>
      <c r="B142" s="174" t="s">
        <v>207</v>
      </c>
      <c r="C142" s="180" t="s">
        <v>275</v>
      </c>
      <c r="D142" s="174" t="s">
        <v>276</v>
      </c>
      <c r="E142" s="174" t="s">
        <v>273</v>
      </c>
      <c r="F142" s="175">
        <v>1781.94</v>
      </c>
      <c r="G142" s="181"/>
      <c r="H142" s="181"/>
      <c r="I142" s="176">
        <f>ROUND(F142*(G142+H142),2)</f>
        <v>0</v>
      </c>
      <c r="J142" s="174">
        <f>ROUND(F142*(N142),2)</f>
        <v>0</v>
      </c>
      <c r="K142" s="177">
        <f>ROUND(F142*(O142),2)</f>
        <v>0</v>
      </c>
      <c r="L142" s="177">
        <f>ROUND(F142*(G142),2)</f>
        <v>0</v>
      </c>
      <c r="M142" s="177">
        <f>ROUND(F142*(H142),2)</f>
        <v>0</v>
      </c>
      <c r="N142" s="177">
        <v>0</v>
      </c>
      <c r="O142" s="177"/>
      <c r="P142" s="184">
        <v>0.065</v>
      </c>
      <c r="Q142" s="182"/>
      <c r="R142" s="182">
        <v>0.065</v>
      </c>
      <c r="S142" s="183">
        <f>ROUND(F142*(P142),3)</f>
        <v>115.826</v>
      </c>
      <c r="T142" s="178"/>
      <c r="U142" s="178"/>
      <c r="V142" s="184"/>
      <c r="Z142">
        <v>0</v>
      </c>
    </row>
    <row r="143" spans="1:22" ht="15">
      <c r="A143" s="157"/>
      <c r="B143" s="157"/>
      <c r="C143" s="167"/>
      <c r="D143" s="173" t="s">
        <v>277</v>
      </c>
      <c r="E143" s="157"/>
      <c r="F143" s="158">
        <v>1781.94</v>
      </c>
      <c r="G143" s="159"/>
      <c r="H143" s="159"/>
      <c r="I143" s="159"/>
      <c r="J143" s="157"/>
      <c r="K143" s="1"/>
      <c r="L143" s="1"/>
      <c r="M143" s="1"/>
      <c r="N143" s="1"/>
      <c r="O143" s="1"/>
      <c r="P143" s="1"/>
      <c r="Q143" s="1" t="s">
        <v>95</v>
      </c>
      <c r="R143" s="1"/>
      <c r="S143" s="1"/>
      <c r="V143" s="1"/>
    </row>
    <row r="144" spans="1:26" ht="24.75" customHeight="1">
      <c r="A144" s="179">
        <v>48</v>
      </c>
      <c r="B144" s="174" t="s">
        <v>207</v>
      </c>
      <c r="C144" s="180" t="s">
        <v>278</v>
      </c>
      <c r="D144" s="174" t="s">
        <v>279</v>
      </c>
      <c r="E144" s="174" t="s">
        <v>273</v>
      </c>
      <c r="F144" s="175">
        <v>474.3</v>
      </c>
      <c r="G144" s="181"/>
      <c r="H144" s="181"/>
      <c r="I144" s="176">
        <f>ROUND(F144*(G144+H144),2)</f>
        <v>0</v>
      </c>
      <c r="J144" s="174">
        <f>ROUND(F144*(N144),2)</f>
        <v>0</v>
      </c>
      <c r="K144" s="177">
        <f>ROUND(F144*(O144),2)</f>
        <v>0</v>
      </c>
      <c r="L144" s="177">
        <f>ROUND(F144*(G144),2)</f>
        <v>0</v>
      </c>
      <c r="M144" s="177">
        <f>ROUND(F144*(H144),2)</f>
        <v>0</v>
      </c>
      <c r="N144" s="177">
        <v>0</v>
      </c>
      <c r="O144" s="177"/>
      <c r="P144" s="184">
        <v>0.0848</v>
      </c>
      <c r="Q144" s="182"/>
      <c r="R144" s="182">
        <v>0.0848</v>
      </c>
      <c r="S144" s="183">
        <f>ROUND(F144*(P144),3)</f>
        <v>40.221</v>
      </c>
      <c r="T144" s="178"/>
      <c r="U144" s="178"/>
      <c r="V144" s="184"/>
      <c r="Z144">
        <v>0</v>
      </c>
    </row>
    <row r="145" spans="1:22" ht="15">
      <c r="A145" s="157"/>
      <c r="B145" s="157"/>
      <c r="C145" s="167"/>
      <c r="D145" s="173" t="s">
        <v>280</v>
      </c>
      <c r="E145" s="157"/>
      <c r="F145" s="158">
        <v>474.3</v>
      </c>
      <c r="G145" s="159"/>
      <c r="H145" s="159"/>
      <c r="I145" s="159"/>
      <c r="J145" s="157"/>
      <c r="K145" s="1"/>
      <c r="L145" s="1"/>
      <c r="M145" s="1"/>
      <c r="N145" s="1"/>
      <c r="O145" s="1"/>
      <c r="P145" s="1"/>
      <c r="Q145" s="1" t="s">
        <v>95</v>
      </c>
      <c r="R145" s="1"/>
      <c r="S145" s="1"/>
      <c r="V145" s="1"/>
    </row>
    <row r="146" spans="1:26" ht="24.75" customHeight="1">
      <c r="A146" s="179">
        <v>49</v>
      </c>
      <c r="B146" s="174" t="s">
        <v>207</v>
      </c>
      <c r="C146" s="180" t="s">
        <v>281</v>
      </c>
      <c r="D146" s="174" t="s">
        <v>282</v>
      </c>
      <c r="E146" s="174" t="s">
        <v>273</v>
      </c>
      <c r="F146" s="175">
        <v>1978.8</v>
      </c>
      <c r="G146" s="181"/>
      <c r="H146" s="181"/>
      <c r="I146" s="176">
        <f>ROUND(F146*(G146+H146),2)</f>
        <v>0</v>
      </c>
      <c r="J146" s="174">
        <f>ROUND(F146*(N146),2)</f>
        <v>0</v>
      </c>
      <c r="K146" s="177">
        <f>ROUND(F146*(O146),2)</f>
        <v>0</v>
      </c>
      <c r="L146" s="177">
        <f>ROUND(F146*(G146),2)</f>
        <v>0</v>
      </c>
      <c r="M146" s="177">
        <f>ROUND(F146*(H146),2)</f>
        <v>0</v>
      </c>
      <c r="N146" s="177">
        <v>0</v>
      </c>
      <c r="O146" s="177"/>
      <c r="P146" s="184">
        <v>0.023</v>
      </c>
      <c r="Q146" s="182"/>
      <c r="R146" s="182">
        <v>0.023</v>
      </c>
      <c r="S146" s="183">
        <f>ROUND(F146*(P146),3)</f>
        <v>45.512</v>
      </c>
      <c r="T146" s="178"/>
      <c r="U146" s="178"/>
      <c r="V146" s="184"/>
      <c r="Z146">
        <v>0</v>
      </c>
    </row>
    <row r="147" spans="1:22" ht="15">
      <c r="A147" s="157"/>
      <c r="B147" s="157"/>
      <c r="C147" s="167"/>
      <c r="D147" s="173" t="s">
        <v>283</v>
      </c>
      <c r="E147" s="157"/>
      <c r="F147" s="158">
        <v>1978.8</v>
      </c>
      <c r="G147" s="159"/>
      <c r="H147" s="159"/>
      <c r="I147" s="159"/>
      <c r="J147" s="157"/>
      <c r="K147" s="1"/>
      <c r="L147" s="1"/>
      <c r="M147" s="1"/>
      <c r="N147" s="1"/>
      <c r="O147" s="1"/>
      <c r="P147" s="1"/>
      <c r="Q147" s="1" t="s">
        <v>258</v>
      </c>
      <c r="R147" s="1"/>
      <c r="S147" s="1"/>
      <c r="V147" s="1"/>
    </row>
    <row r="148" spans="1:26" ht="15">
      <c r="A148" s="141"/>
      <c r="B148" s="141"/>
      <c r="C148" s="155">
        <v>9</v>
      </c>
      <c r="D148" s="155" t="s">
        <v>75</v>
      </c>
      <c r="E148" s="141"/>
      <c r="F148" s="154"/>
      <c r="G148" s="143">
        <f>ROUND((SUM(L107:L147))/1,2)</f>
        <v>0</v>
      </c>
      <c r="H148" s="143">
        <f>ROUND((SUM(M107:M147))/1,2)</f>
        <v>0</v>
      </c>
      <c r="I148" s="143">
        <f>ROUND((SUM(I107:I147))/1,2)</f>
        <v>0</v>
      </c>
      <c r="J148" s="141"/>
      <c r="K148" s="141"/>
      <c r="L148" s="141">
        <f>ROUND((SUM(L107:L147))/1,2)</f>
        <v>0</v>
      </c>
      <c r="M148" s="141">
        <f>ROUND((SUM(M107:M147))/1,2)</f>
        <v>0</v>
      </c>
      <c r="N148" s="141"/>
      <c r="O148" s="141"/>
      <c r="P148" s="185"/>
      <c r="Q148" s="141"/>
      <c r="R148" s="141"/>
      <c r="S148" s="185">
        <f>ROUND((SUM(S107:S147))/1,2)</f>
        <v>1928.32</v>
      </c>
      <c r="T148" s="139"/>
      <c r="U148" s="139"/>
      <c r="V148" s="2">
        <f>ROUND((SUM(V107:V147))/1,2)</f>
        <v>0</v>
      </c>
      <c r="W148" s="139"/>
      <c r="X148" s="139"/>
      <c r="Y148" s="139"/>
      <c r="Z148" s="139"/>
    </row>
    <row r="149" spans="1:22" ht="15">
      <c r="A149" s="1"/>
      <c r="B149" s="1"/>
      <c r="C149" s="1"/>
      <c r="D149" s="1"/>
      <c r="E149" s="1"/>
      <c r="F149" s="150"/>
      <c r="G149" s="136"/>
      <c r="H149" s="136"/>
      <c r="I149" s="136"/>
      <c r="J149" s="1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6" ht="15">
      <c r="A150" s="141"/>
      <c r="B150" s="141"/>
      <c r="C150" s="155">
        <v>99</v>
      </c>
      <c r="D150" s="155" t="s">
        <v>76</v>
      </c>
      <c r="E150" s="141"/>
      <c r="F150" s="154"/>
      <c r="G150" s="142"/>
      <c r="H150" s="142"/>
      <c r="I150" s="142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39"/>
      <c r="U150" s="139"/>
      <c r="V150" s="141"/>
      <c r="W150" s="139"/>
      <c r="X150" s="139"/>
      <c r="Y150" s="139"/>
      <c r="Z150" s="139"/>
    </row>
    <row r="151" spans="1:26" ht="24.75" customHeight="1">
      <c r="A151" s="165">
        <v>50</v>
      </c>
      <c r="B151" s="160" t="s">
        <v>163</v>
      </c>
      <c r="C151" s="166" t="s">
        <v>284</v>
      </c>
      <c r="D151" s="160" t="s">
        <v>285</v>
      </c>
      <c r="E151" s="160" t="s">
        <v>246</v>
      </c>
      <c r="F151" s="161">
        <v>6071.358339999999</v>
      </c>
      <c r="G151" s="169"/>
      <c r="H151" s="169"/>
      <c r="I151" s="162">
        <f>ROUND(F151*(G151+H151),2)</f>
        <v>0</v>
      </c>
      <c r="J151" s="160">
        <f>ROUND(F151*(N151),2)</f>
        <v>0</v>
      </c>
      <c r="K151" s="163">
        <f>ROUND(F151*(O151),2)</f>
        <v>0</v>
      </c>
      <c r="L151" s="163">
        <f>ROUND(F151*(G151),2)</f>
        <v>0</v>
      </c>
      <c r="M151" s="163">
        <f>ROUND(F151*(H151),2)</f>
        <v>0</v>
      </c>
      <c r="N151" s="163">
        <v>0</v>
      </c>
      <c r="O151" s="163"/>
      <c r="P151" s="170"/>
      <c r="Q151" s="170"/>
      <c r="R151" s="170"/>
      <c r="S151" s="171">
        <f>ROUND(F151*(P151),3)</f>
        <v>0</v>
      </c>
      <c r="T151" s="164"/>
      <c r="U151" s="164"/>
      <c r="V151" s="172"/>
      <c r="Z151">
        <v>0</v>
      </c>
    </row>
    <row r="152" spans="1:22" ht="15">
      <c r="A152" s="141"/>
      <c r="B152" s="141"/>
      <c r="C152" s="155">
        <v>99</v>
      </c>
      <c r="D152" s="155" t="s">
        <v>76</v>
      </c>
      <c r="E152" s="141"/>
      <c r="F152" s="154"/>
      <c r="G152" s="143">
        <f>ROUND((SUM(L150:L151))/1,2)</f>
        <v>0</v>
      </c>
      <c r="H152" s="143">
        <f>ROUND((SUM(M150:M151))/1,2)</f>
        <v>0</v>
      </c>
      <c r="I152" s="143">
        <f>ROUND((SUM(I150:I151))/1,2)</f>
        <v>0</v>
      </c>
      <c r="J152" s="141"/>
      <c r="K152" s="141"/>
      <c r="L152" s="141">
        <f>ROUND((SUM(L150:L151))/1,2)</f>
        <v>0</v>
      </c>
      <c r="M152" s="141">
        <f>ROUND((SUM(M150:M151))/1,2)</f>
        <v>0</v>
      </c>
      <c r="N152" s="141"/>
      <c r="O152" s="141"/>
      <c r="P152" s="185"/>
      <c r="Q152" s="1"/>
      <c r="R152" s="1"/>
      <c r="S152" s="185">
        <f>ROUND((SUM(S150:S151))/1,2)</f>
        <v>0</v>
      </c>
      <c r="T152" s="187"/>
      <c r="U152" s="187"/>
      <c r="V152" s="2">
        <f>ROUND((SUM(V150:V151))/1,2)</f>
        <v>0</v>
      </c>
    </row>
    <row r="153" spans="1:22" ht="15">
      <c r="A153" s="1"/>
      <c r="B153" s="1"/>
      <c r="C153" s="1"/>
      <c r="D153" s="1"/>
      <c r="E153" s="1"/>
      <c r="F153" s="150"/>
      <c r="G153" s="136"/>
      <c r="H153" s="136"/>
      <c r="I153" s="136"/>
      <c r="J153" s="1"/>
      <c r="K153" s="1"/>
      <c r="L153" s="1"/>
      <c r="M153" s="1"/>
      <c r="N153" s="1"/>
      <c r="O153" s="1"/>
      <c r="P153" s="1"/>
      <c r="Q153" s="1"/>
      <c r="R153" s="1"/>
      <c r="S153" s="1"/>
      <c r="V153" s="1"/>
    </row>
    <row r="154" spans="1:22" ht="15">
      <c r="A154" s="141"/>
      <c r="B154" s="141"/>
      <c r="C154" s="141"/>
      <c r="D154" s="2" t="s">
        <v>70</v>
      </c>
      <c r="E154" s="141"/>
      <c r="F154" s="154"/>
      <c r="G154" s="143">
        <f>ROUND((SUM(L9:L153))/2,2)</f>
        <v>0</v>
      </c>
      <c r="H154" s="143">
        <f>ROUND((SUM(M9:M153))/2,2)</f>
        <v>0</v>
      </c>
      <c r="I154" s="143">
        <f>ROUND((SUM(I9:I153))/2,2)</f>
        <v>0</v>
      </c>
      <c r="J154" s="141"/>
      <c r="K154" s="141"/>
      <c r="L154" s="141">
        <f>ROUND((SUM(L9:L153))/2,2)</f>
        <v>0</v>
      </c>
      <c r="M154" s="141">
        <f>ROUND((SUM(M9:M153))/2,2)</f>
        <v>0</v>
      </c>
      <c r="N154" s="141"/>
      <c r="O154" s="141"/>
      <c r="P154" s="185"/>
      <c r="Q154" s="1"/>
      <c r="R154" s="1"/>
      <c r="S154" s="185">
        <f>ROUND((SUM(S9:S153))/2,2)</f>
        <v>6071.35</v>
      </c>
      <c r="V154" s="2">
        <f>ROUND((SUM(V9:V153))/2,2)</f>
        <v>2870.71</v>
      </c>
    </row>
    <row r="155" spans="1:26" ht="15">
      <c r="A155" s="188"/>
      <c r="B155" s="188"/>
      <c r="C155" s="188"/>
      <c r="D155" s="188" t="s">
        <v>77</v>
      </c>
      <c r="E155" s="188"/>
      <c r="F155" s="189"/>
      <c r="G155" s="190">
        <f>ROUND((SUM(L9:L154))/3,2)</f>
        <v>0</v>
      </c>
      <c r="H155" s="190">
        <f>ROUND((SUM(M9:M154))/3,2)</f>
        <v>0</v>
      </c>
      <c r="I155" s="190">
        <f>ROUND((SUM(I9:I154))/3,2)</f>
        <v>0</v>
      </c>
      <c r="J155" s="188"/>
      <c r="K155" s="188">
        <f>ROUND((SUM(K9:K154))/3,2)</f>
        <v>0</v>
      </c>
      <c r="L155" s="188">
        <f>ROUND((SUM(L9:L154))/3,2)</f>
        <v>0</v>
      </c>
      <c r="M155" s="188">
        <f>ROUND((SUM(M9:M154))/3,2)</f>
        <v>0</v>
      </c>
      <c r="N155" s="188"/>
      <c r="O155" s="188"/>
      <c r="P155" s="189"/>
      <c r="Q155" s="188"/>
      <c r="R155" s="188"/>
      <c r="S155" s="189">
        <v>0</v>
      </c>
      <c r="T155" s="191"/>
      <c r="U155" s="191"/>
      <c r="V155" s="188">
        <v>0</v>
      </c>
      <c r="Z155">
        <f>(SUM(Z9:Z154))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/>
  <headerFooter>
    <oddHeader>&amp;C&amp;B&amp; Rozpočet Rekonštr.miestnych komunikácií a chodník v meste Trstená a jeho prímest.častí / SO 01 – Ďurďinová, Hybeľ, Breh   SO01b – Hybeľ, Breh</oddHeader>
    <oddFooter xml:space="preserve">&amp;L&amp;7Spracované systémom Systematic® Kalkulus,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</v>
      </c>
    </row>
    <row r="2" spans="1:10" ht="30" customHeight="1" thickTop="1">
      <c r="A2" s="10"/>
      <c r="B2" s="233" t="s">
        <v>1</v>
      </c>
      <c r="C2" s="234"/>
      <c r="D2" s="234"/>
      <c r="E2" s="234"/>
      <c r="F2" s="234"/>
      <c r="G2" s="234"/>
      <c r="H2" s="234"/>
      <c r="I2" s="234"/>
      <c r="J2" s="235"/>
    </row>
    <row r="3" spans="1:10" ht="18" customHeight="1">
      <c r="A3" s="10"/>
      <c r="B3" s="31" t="s">
        <v>325</v>
      </c>
      <c r="C3" s="32"/>
      <c r="D3" s="33"/>
      <c r="E3" s="33"/>
      <c r="F3" s="33"/>
      <c r="G3" s="14"/>
      <c r="H3" s="14"/>
      <c r="I3" s="34" t="s">
        <v>20</v>
      </c>
      <c r="J3" s="27"/>
    </row>
    <row r="4" spans="1:10" ht="18" customHeight="1">
      <c r="A4" s="10"/>
      <c r="B4" s="20"/>
      <c r="C4" s="17"/>
      <c r="D4" s="14"/>
      <c r="E4" s="14"/>
      <c r="F4" s="14"/>
      <c r="G4" s="14"/>
      <c r="H4" s="14"/>
      <c r="I4" s="34" t="s">
        <v>22</v>
      </c>
      <c r="J4" s="27"/>
    </row>
    <row r="5" spans="1:10" ht="18" customHeight="1" thickBot="1">
      <c r="A5" s="10"/>
      <c r="B5" s="35" t="s">
        <v>23</v>
      </c>
      <c r="C5" s="17"/>
      <c r="D5" s="14"/>
      <c r="E5" s="14"/>
      <c r="F5" s="36" t="s">
        <v>24</v>
      </c>
      <c r="G5" s="14"/>
      <c r="H5" s="14"/>
      <c r="I5" s="34" t="s">
        <v>25</v>
      </c>
      <c r="J5" s="37"/>
    </row>
    <row r="6" spans="1:10" ht="19.5" customHeight="1" thickTop="1">
      <c r="A6" s="10"/>
      <c r="B6" s="226" t="s">
        <v>26</v>
      </c>
      <c r="C6" s="227"/>
      <c r="D6" s="227"/>
      <c r="E6" s="227"/>
      <c r="F6" s="227"/>
      <c r="G6" s="227"/>
      <c r="H6" s="227"/>
      <c r="I6" s="227"/>
      <c r="J6" s="228"/>
    </row>
    <row r="7" spans="1:10" ht="18" customHeight="1">
      <c r="A7" s="10"/>
      <c r="B7" s="46" t="s">
        <v>29</v>
      </c>
      <c r="C7" s="39"/>
      <c r="D7" s="15"/>
      <c r="E7" s="15"/>
      <c r="F7" s="15"/>
      <c r="G7" s="47" t="s">
        <v>30</v>
      </c>
      <c r="H7" s="15"/>
      <c r="I7" s="25"/>
      <c r="J7" s="40"/>
    </row>
    <row r="8" spans="1:10" ht="19.5" customHeight="1">
      <c r="A8" s="10"/>
      <c r="B8" s="229" t="s">
        <v>27</v>
      </c>
      <c r="C8" s="230"/>
      <c r="D8" s="230"/>
      <c r="E8" s="230"/>
      <c r="F8" s="230"/>
      <c r="G8" s="230"/>
      <c r="H8" s="230"/>
      <c r="I8" s="230"/>
      <c r="J8" s="231"/>
    </row>
    <row r="9" spans="1:10" ht="18" customHeight="1">
      <c r="A9" s="10"/>
      <c r="B9" s="35" t="s">
        <v>29</v>
      </c>
      <c r="C9" s="17"/>
      <c r="D9" s="14"/>
      <c r="E9" s="14"/>
      <c r="F9" s="14"/>
      <c r="G9" s="36" t="s">
        <v>30</v>
      </c>
      <c r="H9" s="14"/>
      <c r="I9" s="24"/>
      <c r="J9" s="27"/>
    </row>
    <row r="10" spans="1:10" ht="19.5" customHeight="1">
      <c r="A10" s="10"/>
      <c r="B10" s="229" t="s">
        <v>28</v>
      </c>
      <c r="C10" s="230"/>
      <c r="D10" s="230"/>
      <c r="E10" s="230"/>
      <c r="F10" s="230"/>
      <c r="G10" s="230"/>
      <c r="H10" s="230"/>
      <c r="I10" s="230"/>
      <c r="J10" s="231"/>
    </row>
    <row r="11" spans="1:10" ht="18" customHeight="1" thickBot="1">
      <c r="A11" s="10"/>
      <c r="B11" s="35" t="s">
        <v>29</v>
      </c>
      <c r="C11" s="17"/>
      <c r="D11" s="14"/>
      <c r="E11" s="14"/>
      <c r="F11" s="14"/>
      <c r="G11" s="36" t="s">
        <v>30</v>
      </c>
      <c r="H11" s="14"/>
      <c r="I11" s="24"/>
      <c r="J11" s="27"/>
    </row>
    <row r="12" spans="1:10" ht="18" customHeight="1" thickTop="1">
      <c r="A12" s="10"/>
      <c r="B12" s="41"/>
      <c r="C12" s="42"/>
      <c r="D12" s="43"/>
      <c r="E12" s="43"/>
      <c r="F12" s="43"/>
      <c r="G12" s="43"/>
      <c r="H12" s="43"/>
      <c r="I12" s="44"/>
      <c r="J12" s="45"/>
    </row>
    <row r="13" spans="1:10" ht="18" customHeight="1">
      <c r="A13" s="10"/>
      <c r="B13" s="38"/>
      <c r="C13" s="39"/>
      <c r="D13" s="15"/>
      <c r="E13" s="15"/>
      <c r="F13" s="15"/>
      <c r="G13" s="15"/>
      <c r="H13" s="15"/>
      <c r="I13" s="25"/>
      <c r="J13" s="40"/>
    </row>
    <row r="14" spans="1:10" ht="18" customHeight="1" thickBot="1">
      <c r="A14" s="10"/>
      <c r="B14" s="20"/>
      <c r="C14" s="17"/>
      <c r="D14" s="14"/>
      <c r="E14" s="14"/>
      <c r="F14" s="14"/>
      <c r="G14" s="14"/>
      <c r="H14" s="14"/>
      <c r="I14" s="24"/>
      <c r="J14" s="27"/>
    </row>
    <row r="15" spans="1:10" ht="18" customHeight="1" thickTop="1">
      <c r="A15" s="10"/>
      <c r="B15" s="79" t="s">
        <v>31</v>
      </c>
      <c r="C15" s="80" t="s">
        <v>6</v>
      </c>
      <c r="D15" s="80" t="s">
        <v>60</v>
      </c>
      <c r="E15" s="81" t="s">
        <v>61</v>
      </c>
      <c r="F15" s="95" t="s">
        <v>62</v>
      </c>
      <c r="G15" s="48" t="s">
        <v>37</v>
      </c>
      <c r="H15" s="51" t="s">
        <v>38</v>
      </c>
      <c r="I15" s="94"/>
      <c r="J15" s="45"/>
    </row>
    <row r="16" spans="1:10" ht="18" customHeight="1">
      <c r="A16" s="10"/>
      <c r="B16" s="82">
        <v>1</v>
      </c>
      <c r="C16" s="83" t="s">
        <v>32</v>
      </c>
      <c r="D16" s="84">
        <v>0</v>
      </c>
      <c r="E16" s="85">
        <v>0</v>
      </c>
      <c r="F16" s="96">
        <v>0</v>
      </c>
      <c r="G16" s="49">
        <v>6</v>
      </c>
      <c r="H16" s="105" t="s">
        <v>39</v>
      </c>
      <c r="I16" s="116"/>
      <c r="J16" s="108">
        <v>0</v>
      </c>
    </row>
    <row r="17" spans="1:10" ht="18" customHeight="1">
      <c r="A17" s="10"/>
      <c r="B17" s="56">
        <v>2</v>
      </c>
      <c r="C17" s="59" t="s">
        <v>33</v>
      </c>
      <c r="D17" s="65"/>
      <c r="E17" s="63"/>
      <c r="F17" s="68"/>
      <c r="G17" s="50">
        <v>7</v>
      </c>
      <c r="H17" s="106" t="s">
        <v>40</v>
      </c>
      <c r="I17" s="116"/>
      <c r="J17" s="109">
        <v>0</v>
      </c>
    </row>
    <row r="18" spans="1:10" ht="18" customHeight="1">
      <c r="A18" s="10"/>
      <c r="B18" s="57">
        <v>3</v>
      </c>
      <c r="C18" s="60" t="s">
        <v>34</v>
      </c>
      <c r="D18" s="66"/>
      <c r="E18" s="64"/>
      <c r="F18" s="69"/>
      <c r="G18" s="50">
        <v>8</v>
      </c>
      <c r="H18" s="106" t="s">
        <v>41</v>
      </c>
      <c r="I18" s="116"/>
      <c r="J18" s="109">
        <v>0</v>
      </c>
    </row>
    <row r="19" spans="1:10" ht="18" customHeight="1">
      <c r="A19" s="10"/>
      <c r="B19" s="57">
        <v>4</v>
      </c>
      <c r="C19" s="60" t="s">
        <v>35</v>
      </c>
      <c r="D19" s="66"/>
      <c r="E19" s="64"/>
      <c r="F19" s="69"/>
      <c r="G19" s="50">
        <v>9</v>
      </c>
      <c r="H19" s="114"/>
      <c r="I19" s="116"/>
      <c r="J19" s="115"/>
    </row>
    <row r="20" spans="1:10" ht="18" customHeight="1" thickBot="1">
      <c r="A20" s="10"/>
      <c r="B20" s="57">
        <v>5</v>
      </c>
      <c r="C20" s="61" t="s">
        <v>36</v>
      </c>
      <c r="D20" s="67"/>
      <c r="E20" s="89"/>
      <c r="F20" s="97">
        <f>SUM(F16:F19)</f>
        <v>0</v>
      </c>
      <c r="G20" s="50">
        <v>10</v>
      </c>
      <c r="H20" s="106" t="s">
        <v>36</v>
      </c>
      <c r="I20" s="118"/>
      <c r="J20" s="88">
        <f>SUM(J16:J19)</f>
        <v>0</v>
      </c>
    </row>
    <row r="21" spans="1:10" ht="18" customHeight="1" thickTop="1">
      <c r="A21" s="10"/>
      <c r="B21" s="54" t="s">
        <v>49</v>
      </c>
      <c r="C21" s="58" t="s">
        <v>50</v>
      </c>
      <c r="D21" s="62"/>
      <c r="E21" s="16"/>
      <c r="F21" s="87"/>
      <c r="G21" s="54" t="s">
        <v>56</v>
      </c>
      <c r="H21" s="51" t="s">
        <v>50</v>
      </c>
      <c r="I21" s="25"/>
      <c r="J21" s="119"/>
    </row>
    <row r="22" spans="1:26" ht="18" customHeight="1">
      <c r="A22" s="10"/>
      <c r="B22" s="49">
        <v>11</v>
      </c>
      <c r="C22" s="52" t="s">
        <v>51</v>
      </c>
      <c r="D22" s="75"/>
      <c r="E22" s="77" t="s">
        <v>54</v>
      </c>
      <c r="F22" s="68">
        <f>((F16*U22*0)+(F17*V22*0)+(F18*W22*0))/100</f>
        <v>0</v>
      </c>
      <c r="G22" s="49">
        <v>16</v>
      </c>
      <c r="H22" s="105" t="s">
        <v>57</v>
      </c>
      <c r="I22" s="117" t="s">
        <v>54</v>
      </c>
      <c r="J22" s="10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0"/>
      <c r="B23" s="50">
        <v>12</v>
      </c>
      <c r="C23" s="53" t="s">
        <v>52</v>
      </c>
      <c r="D23" s="55"/>
      <c r="E23" s="77" t="s">
        <v>55</v>
      </c>
      <c r="F23" s="69">
        <f>((F16*U23*0)+(F17*V23*0)+(F18*W23*0))/100</f>
        <v>0</v>
      </c>
      <c r="G23" s="50">
        <v>17</v>
      </c>
      <c r="H23" s="106" t="s">
        <v>58</v>
      </c>
      <c r="I23" s="117" t="s">
        <v>54</v>
      </c>
      <c r="J23" s="10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0"/>
      <c r="B24" s="50">
        <v>13</v>
      </c>
      <c r="C24" s="53" t="s">
        <v>53</v>
      </c>
      <c r="D24" s="55"/>
      <c r="E24" s="77" t="s">
        <v>54</v>
      </c>
      <c r="F24" s="69">
        <f>((F16*U24*0)+(F17*V24*0)+(F18*W24*0))/100</f>
        <v>0</v>
      </c>
      <c r="G24" s="50">
        <v>18</v>
      </c>
      <c r="H24" s="106" t="s">
        <v>59</v>
      </c>
      <c r="I24" s="117" t="s">
        <v>55</v>
      </c>
      <c r="J24" s="10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0"/>
      <c r="B25" s="50">
        <v>14</v>
      </c>
      <c r="C25" s="17"/>
      <c r="D25" s="55"/>
      <c r="E25" s="78"/>
      <c r="F25" s="76"/>
      <c r="G25" s="50">
        <v>19</v>
      </c>
      <c r="H25" s="114"/>
      <c r="I25" s="116"/>
      <c r="J25" s="115"/>
    </row>
    <row r="26" spans="1:10" ht="18" customHeight="1" thickBot="1">
      <c r="A26" s="10"/>
      <c r="B26" s="50">
        <v>15</v>
      </c>
      <c r="C26" s="53"/>
      <c r="D26" s="55"/>
      <c r="E26" s="55"/>
      <c r="F26" s="98"/>
      <c r="G26" s="50">
        <v>20</v>
      </c>
      <c r="H26" s="106" t="s">
        <v>36</v>
      </c>
      <c r="I26" s="118"/>
      <c r="J26" s="88">
        <f>SUM(J22:J25)+SUM(F22:F25)</f>
        <v>0</v>
      </c>
    </row>
    <row r="27" spans="1:10" ht="18" customHeight="1" thickTop="1">
      <c r="A27" s="10"/>
      <c r="B27" s="90"/>
      <c r="C27" s="130" t="s">
        <v>65</v>
      </c>
      <c r="D27" s="123"/>
      <c r="E27" s="91"/>
      <c r="F27" s="26"/>
      <c r="G27" s="99" t="s">
        <v>42</v>
      </c>
      <c r="H27" s="93" t="s">
        <v>43</v>
      </c>
      <c r="I27" s="25"/>
      <c r="J27" s="28"/>
    </row>
    <row r="28" spans="1:10" ht="18" customHeight="1">
      <c r="A28" s="10"/>
      <c r="B28" s="23"/>
      <c r="C28" s="121"/>
      <c r="D28" s="124"/>
      <c r="E28" s="19"/>
      <c r="F28" s="10"/>
      <c r="G28" s="100">
        <v>21</v>
      </c>
      <c r="H28" s="104" t="s">
        <v>44</v>
      </c>
      <c r="I28" s="111"/>
      <c r="J28" s="86">
        <f>F20+J20+F26+J26</f>
        <v>0</v>
      </c>
    </row>
    <row r="29" spans="1:10" ht="18" customHeight="1">
      <c r="A29" s="10"/>
      <c r="B29" s="70"/>
      <c r="C29" s="122"/>
      <c r="D29" s="125"/>
      <c r="E29" s="19"/>
      <c r="F29" s="10"/>
      <c r="G29" s="49">
        <v>22</v>
      </c>
      <c r="H29" s="105" t="s">
        <v>45</v>
      </c>
      <c r="I29" s="112">
        <v>0</v>
      </c>
      <c r="J29" s="108">
        <f>ROUND(((ROUND(I29,2)*20)*1/100),2)</f>
        <v>0</v>
      </c>
    </row>
    <row r="30" spans="1:10" ht="18" customHeight="1">
      <c r="A30" s="10"/>
      <c r="B30" s="20"/>
      <c r="C30" s="114"/>
      <c r="D30" s="116"/>
      <c r="E30" s="19"/>
      <c r="F30" s="10"/>
      <c r="G30" s="50">
        <v>23</v>
      </c>
      <c r="H30" s="106" t="s">
        <v>46</v>
      </c>
      <c r="I30" s="77">
        <v>0</v>
      </c>
      <c r="J30" s="109">
        <f>ROUND(((ROUND(I30,2)*0)/100),2)</f>
        <v>0</v>
      </c>
    </row>
    <row r="31" spans="1:10" ht="18" customHeight="1">
      <c r="A31" s="10"/>
      <c r="B31" s="21"/>
      <c r="C31" s="126"/>
      <c r="D31" s="127"/>
      <c r="E31" s="19"/>
      <c r="F31" s="10"/>
      <c r="G31" s="100">
        <v>24</v>
      </c>
      <c r="H31" s="104" t="s">
        <v>47</v>
      </c>
      <c r="I31" s="103"/>
      <c r="J31" s="120">
        <f>SUM(J28:J30)</f>
        <v>0</v>
      </c>
    </row>
    <row r="32" spans="1:10" ht="18" customHeight="1" thickBot="1">
      <c r="A32" s="10"/>
      <c r="B32" s="38"/>
      <c r="C32" s="107"/>
      <c r="D32" s="113"/>
      <c r="E32" s="71"/>
      <c r="F32" s="72"/>
      <c r="G32" s="49" t="s">
        <v>48</v>
      </c>
      <c r="H32" s="107"/>
      <c r="I32" s="113"/>
      <c r="J32" s="110"/>
    </row>
    <row r="33" spans="1:10" ht="18" customHeight="1" thickTop="1">
      <c r="A33" s="10"/>
      <c r="B33" s="90"/>
      <c r="C33" s="91"/>
      <c r="D33" s="128" t="s">
        <v>63</v>
      </c>
      <c r="E33" s="74"/>
      <c r="F33" s="92"/>
      <c r="G33" s="101">
        <v>26</v>
      </c>
      <c r="H33" s="129" t="s">
        <v>64</v>
      </c>
      <c r="I33" s="26"/>
      <c r="J33" s="102"/>
    </row>
    <row r="34" spans="1:10" ht="18" customHeight="1">
      <c r="A34" s="10"/>
      <c r="B34" s="22"/>
      <c r="C34" s="18"/>
      <c r="D34" s="13"/>
      <c r="E34" s="13"/>
      <c r="F34" s="13"/>
      <c r="G34" s="13"/>
      <c r="H34" s="13"/>
      <c r="I34" s="26"/>
      <c r="J34" s="29"/>
    </row>
    <row r="35" spans="1:10" ht="18" customHeight="1">
      <c r="A35" s="10"/>
      <c r="B35" s="23"/>
      <c r="C35" s="19"/>
      <c r="D35" s="3"/>
      <c r="E35" s="3"/>
      <c r="F35" s="3"/>
      <c r="G35" s="3"/>
      <c r="H35" s="3"/>
      <c r="I35" s="10"/>
      <c r="J35" s="30"/>
    </row>
    <row r="36" spans="1:10" ht="18" customHeight="1">
      <c r="A36" s="10"/>
      <c r="B36" s="23"/>
      <c r="C36" s="19"/>
      <c r="D36" s="3"/>
      <c r="E36" s="3"/>
      <c r="F36" s="3"/>
      <c r="G36" s="3"/>
      <c r="H36" s="3"/>
      <c r="I36" s="10"/>
      <c r="J36" s="30"/>
    </row>
    <row r="37" spans="1:10" ht="18" customHeight="1">
      <c r="A37" s="10"/>
      <c r="B37" s="23"/>
      <c r="C37" s="19"/>
      <c r="D37" s="3"/>
      <c r="E37" s="3"/>
      <c r="F37" s="3"/>
      <c r="G37" s="3"/>
      <c r="H37" s="3"/>
      <c r="I37" s="10"/>
      <c r="J37" s="30"/>
    </row>
    <row r="38" spans="1:10" ht="18" customHeight="1">
      <c r="A38" s="10"/>
      <c r="B38" s="23"/>
      <c r="C38" s="19"/>
      <c r="D38" s="3"/>
      <c r="E38" s="3"/>
      <c r="F38" s="3"/>
      <c r="G38" s="3"/>
      <c r="H38" s="3"/>
      <c r="I38" s="10"/>
      <c r="J38" s="30"/>
    </row>
    <row r="39" spans="1:10" ht="18" customHeight="1">
      <c r="A39" s="10"/>
      <c r="B39" s="23"/>
      <c r="C39" s="19"/>
      <c r="D39" s="3"/>
      <c r="E39" s="3"/>
      <c r="F39" s="3"/>
      <c r="G39" s="3"/>
      <c r="H39" s="3"/>
      <c r="I39" s="10"/>
      <c r="J39" s="30"/>
    </row>
    <row r="40" spans="1:10" ht="18" customHeight="1" thickBot="1">
      <c r="A40" s="10"/>
      <c r="B40" s="70"/>
      <c r="C40" s="71"/>
      <c r="D40" s="11"/>
      <c r="E40" s="11"/>
      <c r="F40" s="11"/>
      <c r="G40" s="11"/>
      <c r="H40" s="11"/>
      <c r="I40" s="72"/>
      <c r="J40" s="73"/>
    </row>
    <row r="41" spans="1:10" ht="15.75" thickTop="1">
      <c r="A41" s="10"/>
      <c r="B41" s="74"/>
      <c r="C41" s="74"/>
      <c r="D41" s="74"/>
      <c r="E41" s="74"/>
      <c r="F41" s="74"/>
      <c r="G41" s="74"/>
      <c r="H41" s="74"/>
      <c r="I41" s="74"/>
      <c r="J41" s="74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STAVROZ</dc:creator>
  <cp:keywords/>
  <dc:description/>
  <cp:lastModifiedBy>Používateľ balíka Microsoft Office</cp:lastModifiedBy>
  <dcterms:created xsi:type="dcterms:W3CDTF">2020-10-06T18:11:59Z</dcterms:created>
  <dcterms:modified xsi:type="dcterms:W3CDTF">2021-07-07T14:15:47Z</dcterms:modified>
  <cp:category/>
  <cp:version/>
  <cp:contentType/>
  <cp:contentStatus/>
</cp:coreProperties>
</file>