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Koškovce\VC 2 Veské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ponuka'!$A$1:$O$136</definedName>
  </definedNames>
  <calcPr calcId="152511"/>
</workbook>
</file>

<file path=xl/calcChain.xml><?xml version="1.0" encoding="utf-8"?>
<calcChain xmlns="http://schemas.openxmlformats.org/spreadsheetml/2006/main">
  <c r="G60" i="1" l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 l="1"/>
  <c r="G23" i="1"/>
  <c r="G22" i="1"/>
  <c r="G20" i="1" l="1"/>
  <c r="G21" i="1"/>
  <c r="O20" i="1" l="1"/>
  <c r="O21" i="1"/>
  <c r="L121" i="1" l="1"/>
  <c r="O78" i="1"/>
  <c r="O77" i="1"/>
  <c r="O76" i="1"/>
  <c r="O75" i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O56" i="1"/>
  <c r="O55" i="1"/>
  <c r="O12" i="1" l="1"/>
  <c r="O101" i="1"/>
  <c r="O102" i="1"/>
  <c r="O104" i="1" l="1"/>
  <c r="O105" i="1"/>
  <c r="O106" i="1"/>
  <c r="O108" i="1"/>
  <c r="O107" i="1"/>
  <c r="O92" i="1"/>
  <c r="O91" i="1"/>
  <c r="O100" i="1"/>
  <c r="O99" i="1"/>
  <c r="O98" i="1"/>
  <c r="O97" i="1"/>
  <c r="O96" i="1"/>
  <c r="O95" i="1"/>
  <c r="O94" i="1"/>
  <c r="O93" i="1"/>
  <c r="O90" i="1"/>
  <c r="O89" i="1"/>
  <c r="O82" i="1"/>
  <c r="O81" i="1"/>
  <c r="O84" i="1"/>
  <c r="O83" i="1"/>
  <c r="O109" i="1" l="1"/>
  <c r="P121" i="1" s="1"/>
  <c r="O86" i="1"/>
  <c r="O85" i="1"/>
  <c r="O88" i="1"/>
  <c r="O87" i="1"/>
  <c r="O103" i="1"/>
  <c r="O37" i="1" l="1"/>
  <c r="O36" i="1"/>
  <c r="O44" i="1"/>
  <c r="O43" i="1"/>
  <c r="O46" i="1"/>
  <c r="O45" i="1"/>
  <c r="O52" i="1"/>
  <c r="O51" i="1"/>
  <c r="O38" i="1" l="1"/>
  <c r="O118" i="1" l="1"/>
  <c r="O117" i="1"/>
  <c r="O112" i="1"/>
  <c r="O115" i="1"/>
  <c r="O114" i="1"/>
  <c r="O119" i="1"/>
  <c r="O113" i="1"/>
  <c r="O116" i="1"/>
  <c r="O23" i="1" l="1"/>
  <c r="O27" i="1"/>
  <c r="O111" i="1"/>
  <c r="O80" i="1"/>
  <c r="O74" i="1"/>
  <c r="O72" i="1"/>
  <c r="O70" i="1"/>
  <c r="O68" i="1"/>
  <c r="O66" i="1"/>
  <c r="O64" i="1"/>
  <c r="O62" i="1"/>
  <c r="O60" i="1"/>
  <c r="O58" i="1"/>
  <c r="O54" i="1"/>
  <c r="O50" i="1"/>
  <c r="O48" i="1" l="1"/>
  <c r="O42" i="1"/>
  <c r="O40" i="1"/>
  <c r="O35" i="1"/>
  <c r="O33" i="1"/>
  <c r="O31" i="1"/>
  <c r="O29" i="1"/>
  <c r="O25" i="1"/>
  <c r="G19" i="1"/>
  <c r="O22" i="1"/>
  <c r="O24" i="1"/>
  <c r="O26" i="1"/>
  <c r="O28" i="1"/>
  <c r="O30" i="1"/>
  <c r="O32" i="1"/>
  <c r="O34" i="1"/>
  <c r="O39" i="1"/>
  <c r="O41" i="1"/>
  <c r="O47" i="1"/>
  <c r="O49" i="1"/>
  <c r="O53" i="1"/>
  <c r="O57" i="1"/>
  <c r="O59" i="1"/>
  <c r="O61" i="1"/>
  <c r="O63" i="1"/>
  <c r="O65" i="1"/>
  <c r="O67" i="1"/>
  <c r="O69" i="1"/>
  <c r="O71" i="1"/>
  <c r="O73" i="1"/>
  <c r="O79" i="1"/>
  <c r="O110" i="1"/>
  <c r="O19" i="1" l="1"/>
  <c r="O121" i="1" s="1"/>
  <c r="G120" i="1"/>
  <c r="O123" i="1" l="1"/>
  <c r="O122" i="1" s="1"/>
</calcChain>
</file>

<file path=xl/sharedStrings.xml><?xml version="1.0" encoding="utf-8"?>
<sst xmlns="http://schemas.openxmlformats.org/spreadsheetml/2006/main" count="385" uniqueCount="115">
  <si>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</si>
  <si>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</si>
  <si>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</si>
  <si>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</si>
  <si>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</si>
  <si>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</si>
  <si>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</si>
  <si>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</si>
  <si>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</si>
  <si>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</si>
  <si>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</si>
  <si>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</si>
  <si>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</si>
  <si>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</si>
  <si>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</si>
  <si>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</si>
  <si>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</si>
  <si>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</si>
  <si>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</si>
  <si>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</si>
  <si>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</si>
  <si>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</si>
  <si>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</si>
  <si>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</si>
  <si>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</si>
  <si>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</si>
  <si>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</si>
  <si>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</si>
  <si>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</si>
  <si>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</si>
  <si>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</si>
  <si>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</si>
  <si>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</si>
  <si>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</si>
  <si>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</si>
  <si>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</si>
  <si>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</si>
  <si>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</si>
  <si>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</si>
  <si>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</si>
  <si>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</si>
  <si>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</si>
  <si>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</si>
  <si>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</si>
  <si>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</si>
  <si>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</si>
  <si>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</si>
  <si>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</si>
  <si>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</si>
  <si>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</si>
  <si>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</si>
  <si>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</si>
  <si>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</si>
  <si>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</si>
  <si>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</si>
  <si>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</si>
  <si>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</si>
  <si>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</si>
  <si>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</si>
  <si>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</si>
  <si>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</si>
  <si>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</si>
  <si>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</si>
  <si>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</si>
  <si>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</si>
  <si>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</si>
  <si>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</si>
  <si>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</si>
  <si>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</si>
  <si>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</si>
  <si>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</si>
  <si>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</si>
  <si>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</si>
  <si>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</si>
  <si>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m3</t>
  </si>
  <si>
    <t>Lesy SR š.p. organizačná zložka OZ Vihorlat</t>
  </si>
  <si>
    <t>VU+</t>
  </si>
  <si>
    <t>VU-</t>
  </si>
  <si>
    <t>1,2,4a,4d,6,7 - výroba SKM</t>
  </si>
  <si>
    <t>1,2,4a,4d,6,7 - výroba Sort.</t>
  </si>
  <si>
    <t>30/600</t>
  </si>
  <si>
    <t>OU</t>
  </si>
  <si>
    <t>Veské</t>
  </si>
  <si>
    <t>35B 0</t>
  </si>
  <si>
    <t>50/950</t>
  </si>
  <si>
    <t>39B0</t>
  </si>
  <si>
    <t>60/600</t>
  </si>
  <si>
    <t>30/500</t>
  </si>
  <si>
    <t>40A2</t>
  </si>
  <si>
    <t>30B0</t>
  </si>
  <si>
    <t>60B0</t>
  </si>
  <si>
    <t>1,2,4a,4d,6,7 - výroba SKM.</t>
  </si>
  <si>
    <t>30/50</t>
  </si>
  <si>
    <t>27A0</t>
  </si>
  <si>
    <t>35A0</t>
  </si>
  <si>
    <t>55B0</t>
  </si>
  <si>
    <t>61A0</t>
  </si>
  <si>
    <t>63B0</t>
  </si>
  <si>
    <t>70B0</t>
  </si>
  <si>
    <t>21A1</t>
  </si>
  <si>
    <t>41 1</t>
  </si>
  <si>
    <t>52 1</t>
  </si>
  <si>
    <t>57A1</t>
  </si>
  <si>
    <t>58A1</t>
  </si>
  <si>
    <t>62A1</t>
  </si>
  <si>
    <t>68B1</t>
  </si>
  <si>
    <t>74 1</t>
  </si>
  <si>
    <t>77A1</t>
  </si>
  <si>
    <t>78A0</t>
  </si>
  <si>
    <t>72A0</t>
  </si>
  <si>
    <t>72B0</t>
  </si>
  <si>
    <t>70A0</t>
  </si>
  <si>
    <t>36A0</t>
  </si>
  <si>
    <t>37 0</t>
  </si>
  <si>
    <t xml:space="preserve">Lesnícke služby v ťažbovom procese na  OZ Vranov n/T, LS Koškovce -VC 2 (Veské) - Výzva č.14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</si>
</sst>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35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</xf>
    <xf numFmtId="0" fontId="16" fillId="3" borderId="36" xfId="0" applyFont="1" applyFill="1" applyBorder="1" applyAlignment="1" applyProtection="1">
      <alignment horizontal="center" vertical="center"/>
    </xf>
    <xf numFmtId="3" fontId="10" fillId="3" borderId="39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6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39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16" fillId="3" borderId="39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C3" sqref="C3:K3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5" t="s">
        <v>68</v>
      </c>
      <c r="N1" s="60"/>
      <c r="O1" s="14"/>
    </row>
    <row r="2" spans="1:16" ht="11.2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5" t="s">
        <v>69</v>
      </c>
      <c r="N2" s="60"/>
      <c r="O2" s="14"/>
    </row>
    <row r="3" spans="1:16" ht="17.399999999999999" x14ac:dyDescent="0.3">
      <c r="A3" s="16" t="s">
        <v>0</v>
      </c>
      <c r="B3" s="55"/>
      <c r="C3" s="130" t="s">
        <v>114</v>
      </c>
      <c r="D3" s="131"/>
      <c r="E3" s="131"/>
      <c r="F3" s="131"/>
      <c r="G3" s="131"/>
      <c r="H3" s="131"/>
      <c r="I3" s="131"/>
      <c r="J3" s="131"/>
      <c r="K3" s="131"/>
      <c r="L3" s="55"/>
      <c r="M3" s="60"/>
      <c r="N3" s="13"/>
      <c r="O3" s="14"/>
    </row>
    <row r="4" spans="1:16" ht="10.5" customHeigh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3"/>
      <c r="O4" s="14"/>
    </row>
    <row r="5" spans="1:16" x14ac:dyDescent="0.3">
      <c r="A5" s="17"/>
      <c r="B5" s="17"/>
      <c r="C5" s="17"/>
      <c r="D5" s="17"/>
      <c r="E5" s="119"/>
      <c r="F5" s="119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120" t="s">
        <v>75</v>
      </c>
      <c r="C6" s="120"/>
      <c r="D6" s="120"/>
      <c r="E6" s="120"/>
      <c r="F6" s="120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6"/>
      <c r="B7" s="121"/>
      <c r="C7" s="121"/>
      <c r="D7" s="121"/>
      <c r="E7" s="121"/>
      <c r="F7" s="121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117" t="s">
        <v>65</v>
      </c>
      <c r="B8" s="118"/>
      <c r="C8" s="61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</v>
      </c>
      <c r="B9" s="122" t="s">
        <v>2</v>
      </c>
      <c r="C9" s="125" t="s">
        <v>53</v>
      </c>
      <c r="D9" s="126"/>
      <c r="E9" s="127" t="s">
        <v>3</v>
      </c>
      <c r="F9" s="128"/>
      <c r="G9" s="129"/>
      <c r="H9" s="108" t="s">
        <v>4</v>
      </c>
      <c r="I9" s="92" t="s">
        <v>5</v>
      </c>
      <c r="J9" s="111" t="s">
        <v>6</v>
      </c>
      <c r="K9" s="114" t="s">
        <v>7</v>
      </c>
      <c r="L9" s="92" t="s">
        <v>54</v>
      </c>
      <c r="M9" s="92" t="s">
        <v>60</v>
      </c>
      <c r="N9" s="95" t="s">
        <v>58</v>
      </c>
      <c r="O9" s="98" t="s">
        <v>59</v>
      </c>
    </row>
    <row r="10" spans="1:16" ht="21.75" customHeight="1" x14ac:dyDescent="0.3">
      <c r="A10" s="21"/>
      <c r="B10" s="123"/>
      <c r="C10" s="101" t="s">
        <v>67</v>
      </c>
      <c r="D10" s="102"/>
      <c r="E10" s="101" t="s">
        <v>9</v>
      </c>
      <c r="F10" s="93" t="s">
        <v>10</v>
      </c>
      <c r="G10" s="92" t="s">
        <v>11</v>
      </c>
      <c r="H10" s="109"/>
      <c r="I10" s="93"/>
      <c r="J10" s="112"/>
      <c r="K10" s="115"/>
      <c r="L10" s="93"/>
      <c r="M10" s="93"/>
      <c r="N10" s="96"/>
      <c r="O10" s="99"/>
    </row>
    <row r="11" spans="1:16" ht="50.25" customHeight="1" thickBot="1" x14ac:dyDescent="0.35">
      <c r="A11" s="39"/>
      <c r="B11" s="124"/>
      <c r="C11" s="103"/>
      <c r="D11" s="104"/>
      <c r="E11" s="103"/>
      <c r="F11" s="94"/>
      <c r="G11" s="94"/>
      <c r="H11" s="110"/>
      <c r="I11" s="94"/>
      <c r="J11" s="113"/>
      <c r="K11" s="116"/>
      <c r="L11" s="94"/>
      <c r="M11" s="94"/>
      <c r="N11" s="97"/>
      <c r="O11" s="100"/>
    </row>
    <row r="12" spans="1:16" x14ac:dyDescent="0.3">
      <c r="A12" s="63" t="s">
        <v>82</v>
      </c>
      <c r="B12" s="44" t="s">
        <v>83</v>
      </c>
      <c r="C12" s="105" t="s">
        <v>78</v>
      </c>
      <c r="D12" s="106"/>
      <c r="E12" s="51">
        <v>21.32</v>
      </c>
      <c r="F12" s="51">
        <v>4.03</v>
      </c>
      <c r="G12" s="51">
        <f t="shared" ref="G12:G18" si="0">E12+F12</f>
        <v>25.35</v>
      </c>
      <c r="H12" s="57" t="s">
        <v>77</v>
      </c>
      <c r="I12" s="44">
        <v>50</v>
      </c>
      <c r="J12" s="44">
        <v>0.17</v>
      </c>
      <c r="K12" s="48" t="s">
        <v>84</v>
      </c>
      <c r="L12" s="45">
        <v>707.77</v>
      </c>
      <c r="M12" s="45" t="s">
        <v>70</v>
      </c>
      <c r="N12" s="46"/>
      <c r="O12" s="47">
        <f t="shared" ref="O12:O75" si="1">SUM(N12*G12)</f>
        <v>0</v>
      </c>
      <c r="P12" s="12"/>
    </row>
    <row r="13" spans="1:16" x14ac:dyDescent="0.3">
      <c r="A13" s="64" t="s">
        <v>82</v>
      </c>
      <c r="B13" s="23" t="s">
        <v>83</v>
      </c>
      <c r="C13" s="66" t="s">
        <v>79</v>
      </c>
      <c r="D13" s="67"/>
      <c r="E13" s="52">
        <v>0</v>
      </c>
      <c r="F13" s="52">
        <v>76.05</v>
      </c>
      <c r="G13" s="52">
        <f t="shared" si="0"/>
        <v>76.05</v>
      </c>
      <c r="H13" s="54" t="s">
        <v>77</v>
      </c>
      <c r="I13" s="23">
        <v>50</v>
      </c>
      <c r="J13" s="23">
        <v>0.17</v>
      </c>
      <c r="K13" s="49" t="s">
        <v>80</v>
      </c>
      <c r="L13" s="36">
        <v>2362.87</v>
      </c>
      <c r="M13" s="36" t="s">
        <v>70</v>
      </c>
      <c r="N13" s="37"/>
      <c r="O13" s="24">
        <f t="shared" si="1"/>
        <v>0</v>
      </c>
      <c r="P13" s="12"/>
    </row>
    <row r="14" spans="1:16" x14ac:dyDescent="0.3">
      <c r="A14" s="64" t="s">
        <v>82</v>
      </c>
      <c r="B14" s="23" t="s">
        <v>89</v>
      </c>
      <c r="C14" s="66" t="s">
        <v>72</v>
      </c>
      <c r="D14" s="67"/>
      <c r="E14" s="52">
        <v>0</v>
      </c>
      <c r="F14" s="52">
        <v>26.05</v>
      </c>
      <c r="G14" s="52">
        <f t="shared" si="0"/>
        <v>26.05</v>
      </c>
      <c r="H14" s="54" t="s">
        <v>77</v>
      </c>
      <c r="I14" s="23">
        <v>20</v>
      </c>
      <c r="J14" s="23">
        <v>0.12</v>
      </c>
      <c r="K14" s="49">
        <v>1100</v>
      </c>
      <c r="L14" s="36">
        <v>857.31</v>
      </c>
      <c r="M14" s="36" t="s">
        <v>70</v>
      </c>
      <c r="N14" s="37"/>
      <c r="O14" s="24">
        <f t="shared" si="1"/>
        <v>0</v>
      </c>
      <c r="P14" s="12"/>
    </row>
    <row r="15" spans="1:16" x14ac:dyDescent="0.3">
      <c r="A15" s="64" t="s">
        <v>82</v>
      </c>
      <c r="B15" s="23" t="s">
        <v>85</v>
      </c>
      <c r="C15" s="66" t="s">
        <v>79</v>
      </c>
      <c r="D15" s="67"/>
      <c r="E15" s="52">
        <v>0</v>
      </c>
      <c r="F15" s="52">
        <v>39.299999999999997</v>
      </c>
      <c r="G15" s="52">
        <f t="shared" si="0"/>
        <v>39.299999999999997</v>
      </c>
      <c r="H15" s="54" t="s">
        <v>77</v>
      </c>
      <c r="I15" s="23">
        <v>25</v>
      </c>
      <c r="J15" s="23">
        <v>0.18</v>
      </c>
      <c r="K15" s="49" t="s">
        <v>86</v>
      </c>
      <c r="L15" s="36">
        <v>1152.28</v>
      </c>
      <c r="M15" s="36" t="s">
        <v>70</v>
      </c>
      <c r="N15" s="37"/>
      <c r="O15" s="24">
        <f t="shared" si="1"/>
        <v>0</v>
      </c>
      <c r="P15" s="12"/>
    </row>
    <row r="16" spans="1:16" x14ac:dyDescent="0.3">
      <c r="A16" s="64" t="s">
        <v>82</v>
      </c>
      <c r="B16" s="23" t="s">
        <v>88</v>
      </c>
      <c r="C16" s="66" t="s">
        <v>79</v>
      </c>
      <c r="D16" s="67"/>
      <c r="E16" s="52">
        <v>0</v>
      </c>
      <c r="F16" s="52">
        <v>31.02</v>
      </c>
      <c r="G16" s="52">
        <f t="shared" si="0"/>
        <v>31.02</v>
      </c>
      <c r="H16" s="54" t="s">
        <v>77</v>
      </c>
      <c r="I16" s="23">
        <v>35</v>
      </c>
      <c r="J16" s="23">
        <v>0.18</v>
      </c>
      <c r="K16" s="49" t="s">
        <v>87</v>
      </c>
      <c r="L16" s="36">
        <v>868.56</v>
      </c>
      <c r="M16" s="36" t="s">
        <v>70</v>
      </c>
      <c r="N16" s="37"/>
      <c r="O16" s="24">
        <f t="shared" si="1"/>
        <v>0</v>
      </c>
      <c r="P16" s="12"/>
    </row>
    <row r="17" spans="1:16" x14ac:dyDescent="0.3">
      <c r="A17" s="64" t="s">
        <v>82</v>
      </c>
      <c r="B17" s="23" t="s">
        <v>90</v>
      </c>
      <c r="C17" s="66" t="s">
        <v>91</v>
      </c>
      <c r="D17" s="67"/>
      <c r="E17" s="52">
        <v>27.97</v>
      </c>
      <c r="F17" s="52">
        <v>0</v>
      </c>
      <c r="G17" s="52">
        <f t="shared" si="0"/>
        <v>27.97</v>
      </c>
      <c r="H17" s="54" t="s">
        <v>77</v>
      </c>
      <c r="I17" s="23">
        <v>35</v>
      </c>
      <c r="J17" s="23">
        <v>0.33</v>
      </c>
      <c r="K17" s="49" t="s">
        <v>92</v>
      </c>
      <c r="L17" s="36">
        <v>540.66</v>
      </c>
      <c r="M17" s="36" t="s">
        <v>70</v>
      </c>
      <c r="N17" s="37"/>
      <c r="O17" s="24">
        <f t="shared" si="1"/>
        <v>0</v>
      </c>
      <c r="P17" s="12"/>
    </row>
    <row r="18" spans="1:16" x14ac:dyDescent="0.3">
      <c r="A18" s="22" t="s">
        <v>82</v>
      </c>
      <c r="B18" s="23" t="s">
        <v>90</v>
      </c>
      <c r="C18" s="66" t="s">
        <v>79</v>
      </c>
      <c r="D18" s="67"/>
      <c r="E18" s="52">
        <v>10.9</v>
      </c>
      <c r="F18" s="52">
        <v>31</v>
      </c>
      <c r="G18" s="52">
        <f t="shared" si="0"/>
        <v>41.9</v>
      </c>
      <c r="H18" s="54" t="s">
        <v>77</v>
      </c>
      <c r="I18" s="23">
        <v>35</v>
      </c>
      <c r="J18" s="23">
        <v>0.33</v>
      </c>
      <c r="K18" s="49" t="s">
        <v>92</v>
      </c>
      <c r="L18" s="36">
        <v>931.86</v>
      </c>
      <c r="M18" s="36" t="s">
        <v>70</v>
      </c>
      <c r="N18" s="37"/>
      <c r="O18" s="24">
        <f t="shared" si="1"/>
        <v>0</v>
      </c>
      <c r="P18" s="12"/>
    </row>
    <row r="19" spans="1:16" x14ac:dyDescent="0.3">
      <c r="A19" s="22" t="s">
        <v>82</v>
      </c>
      <c r="B19" s="23" t="s">
        <v>93</v>
      </c>
      <c r="C19" s="66" t="s">
        <v>71</v>
      </c>
      <c r="D19" s="67"/>
      <c r="E19" s="52">
        <v>0</v>
      </c>
      <c r="F19" s="52">
        <v>17.53</v>
      </c>
      <c r="G19" s="52">
        <f t="shared" ref="G19:G60" si="2">E19+F19</f>
        <v>17.53</v>
      </c>
      <c r="H19" s="54" t="s">
        <v>76</v>
      </c>
      <c r="I19" s="23">
        <v>25</v>
      </c>
      <c r="J19" s="23">
        <v>0.56999999999999995</v>
      </c>
      <c r="K19" s="49">
        <v>750</v>
      </c>
      <c r="L19" s="36">
        <v>298.36</v>
      </c>
      <c r="M19" s="36" t="s">
        <v>73</v>
      </c>
      <c r="N19" s="37"/>
      <c r="O19" s="24">
        <f t="shared" si="1"/>
        <v>0</v>
      </c>
      <c r="P19" s="12"/>
    </row>
    <row r="20" spans="1:16" x14ac:dyDescent="0.3">
      <c r="A20" s="65" t="s">
        <v>82</v>
      </c>
      <c r="B20" s="23" t="s">
        <v>93</v>
      </c>
      <c r="C20" s="66" t="s">
        <v>72</v>
      </c>
      <c r="D20" s="67"/>
      <c r="E20" s="52">
        <v>0</v>
      </c>
      <c r="F20" s="52">
        <v>40.909999999999997</v>
      </c>
      <c r="G20" s="52">
        <f t="shared" si="2"/>
        <v>40.909999999999997</v>
      </c>
      <c r="H20" s="54" t="s">
        <v>76</v>
      </c>
      <c r="I20" s="23">
        <v>25</v>
      </c>
      <c r="J20" s="23">
        <v>0.56999999999999995</v>
      </c>
      <c r="K20" s="49">
        <v>750</v>
      </c>
      <c r="L20" s="36">
        <v>793.65</v>
      </c>
      <c r="M20" s="36" t="s">
        <v>70</v>
      </c>
      <c r="N20" s="37"/>
      <c r="O20" s="24">
        <f t="shared" si="1"/>
        <v>0</v>
      </c>
      <c r="P20" s="12"/>
    </row>
    <row r="21" spans="1:16" x14ac:dyDescent="0.3">
      <c r="A21" s="64" t="s">
        <v>82</v>
      </c>
      <c r="B21" s="23" t="s">
        <v>94</v>
      </c>
      <c r="C21" s="66" t="s">
        <v>71</v>
      </c>
      <c r="D21" s="67"/>
      <c r="E21" s="52">
        <v>0</v>
      </c>
      <c r="F21" s="52">
        <v>43.1</v>
      </c>
      <c r="G21" s="52">
        <f t="shared" si="2"/>
        <v>43.1</v>
      </c>
      <c r="H21" s="54" t="s">
        <v>76</v>
      </c>
      <c r="I21" s="23">
        <v>45</v>
      </c>
      <c r="J21" s="23">
        <v>0.69</v>
      </c>
      <c r="K21" s="49">
        <v>750</v>
      </c>
      <c r="L21" s="36">
        <v>746.49</v>
      </c>
      <c r="M21" s="36" t="s">
        <v>73</v>
      </c>
      <c r="N21" s="37"/>
      <c r="O21" s="24">
        <f t="shared" si="1"/>
        <v>0</v>
      </c>
      <c r="P21" s="12"/>
    </row>
    <row r="22" spans="1:16" x14ac:dyDescent="0.3">
      <c r="A22" s="64" t="s">
        <v>82</v>
      </c>
      <c r="B22" s="23" t="s">
        <v>94</v>
      </c>
      <c r="C22" s="66" t="s">
        <v>72</v>
      </c>
      <c r="D22" s="67"/>
      <c r="E22" s="52">
        <v>0</v>
      </c>
      <c r="F22" s="52">
        <v>64.709999999999994</v>
      </c>
      <c r="G22" s="52">
        <f t="shared" si="2"/>
        <v>64.709999999999994</v>
      </c>
      <c r="H22" s="54" t="s">
        <v>76</v>
      </c>
      <c r="I22" s="23">
        <v>45</v>
      </c>
      <c r="J22" s="23">
        <v>0.69</v>
      </c>
      <c r="K22" s="49">
        <v>750</v>
      </c>
      <c r="L22" s="36">
        <v>1277.3800000000001</v>
      </c>
      <c r="M22" s="36" t="s">
        <v>73</v>
      </c>
      <c r="N22" s="37"/>
      <c r="O22" s="24">
        <f t="shared" si="1"/>
        <v>0</v>
      </c>
      <c r="P22" s="12"/>
    </row>
    <row r="23" spans="1:16" x14ac:dyDescent="0.3">
      <c r="A23" s="22" t="s">
        <v>82</v>
      </c>
      <c r="B23" s="23" t="s">
        <v>95</v>
      </c>
      <c r="C23" s="66" t="s">
        <v>71</v>
      </c>
      <c r="D23" s="67"/>
      <c r="E23" s="52">
        <v>1.64</v>
      </c>
      <c r="F23" s="52">
        <v>0.54</v>
      </c>
      <c r="G23" s="52">
        <f t="shared" si="2"/>
        <v>2.1799999999999997</v>
      </c>
      <c r="H23" s="54" t="s">
        <v>76</v>
      </c>
      <c r="I23" s="23">
        <v>5</v>
      </c>
      <c r="J23" s="23">
        <v>0.63</v>
      </c>
      <c r="K23" s="49">
        <v>300</v>
      </c>
      <c r="L23" s="36">
        <v>25.29</v>
      </c>
      <c r="M23" s="36" t="s">
        <v>73</v>
      </c>
      <c r="N23" s="37"/>
      <c r="O23" s="24">
        <f t="shared" si="1"/>
        <v>0</v>
      </c>
      <c r="P23" s="12"/>
    </row>
    <row r="24" spans="1:16" x14ac:dyDescent="0.3">
      <c r="A24" s="65" t="s">
        <v>82</v>
      </c>
      <c r="B24" s="23" t="s">
        <v>95</v>
      </c>
      <c r="C24" s="66" t="s">
        <v>72</v>
      </c>
      <c r="D24" s="67"/>
      <c r="E24" s="52">
        <v>0</v>
      </c>
      <c r="F24" s="52">
        <v>19.66</v>
      </c>
      <c r="G24" s="52">
        <f t="shared" si="2"/>
        <v>19.66</v>
      </c>
      <c r="H24" s="54" t="s">
        <v>76</v>
      </c>
      <c r="I24" s="23">
        <v>5</v>
      </c>
      <c r="J24" s="23">
        <v>0.63</v>
      </c>
      <c r="K24" s="49">
        <v>300</v>
      </c>
      <c r="L24" s="36">
        <v>274.06</v>
      </c>
      <c r="M24" s="36" t="s">
        <v>70</v>
      </c>
      <c r="N24" s="37"/>
      <c r="O24" s="24">
        <f t="shared" si="1"/>
        <v>0</v>
      </c>
      <c r="P24" s="12"/>
    </row>
    <row r="25" spans="1:16" x14ac:dyDescent="0.3">
      <c r="A25" s="22" t="s">
        <v>82</v>
      </c>
      <c r="B25" s="23" t="s">
        <v>96</v>
      </c>
      <c r="C25" s="66" t="s">
        <v>71</v>
      </c>
      <c r="D25" s="67"/>
      <c r="E25" s="52">
        <v>0</v>
      </c>
      <c r="F25" s="52">
        <v>200.02</v>
      </c>
      <c r="G25" s="52">
        <f t="shared" si="2"/>
        <v>200.02</v>
      </c>
      <c r="H25" s="54" t="s">
        <v>76</v>
      </c>
      <c r="I25" s="23">
        <v>35</v>
      </c>
      <c r="J25" s="23">
        <v>0.86</v>
      </c>
      <c r="K25" s="49">
        <v>400</v>
      </c>
      <c r="L25" s="36">
        <v>3052.3</v>
      </c>
      <c r="M25" s="36" t="s">
        <v>73</v>
      </c>
      <c r="N25" s="37"/>
      <c r="O25" s="24">
        <f t="shared" si="1"/>
        <v>0</v>
      </c>
      <c r="P25" s="12"/>
    </row>
    <row r="26" spans="1:16" x14ac:dyDescent="0.3">
      <c r="A26" s="22" t="s">
        <v>82</v>
      </c>
      <c r="B26" s="23" t="s">
        <v>96</v>
      </c>
      <c r="C26" s="66" t="s">
        <v>72</v>
      </c>
      <c r="D26" s="67"/>
      <c r="E26" s="52">
        <v>0</v>
      </c>
      <c r="F26" s="52">
        <v>466.02</v>
      </c>
      <c r="G26" s="52">
        <f t="shared" si="2"/>
        <v>466.02</v>
      </c>
      <c r="H26" s="54" t="s">
        <v>76</v>
      </c>
      <c r="I26" s="23">
        <v>35</v>
      </c>
      <c r="J26" s="23">
        <v>0.86</v>
      </c>
      <c r="K26" s="49">
        <v>400</v>
      </c>
      <c r="L26" s="36">
        <v>8243.89</v>
      </c>
      <c r="M26" s="36" t="s">
        <v>70</v>
      </c>
      <c r="N26" s="37"/>
      <c r="O26" s="24">
        <f t="shared" si="1"/>
        <v>0</v>
      </c>
      <c r="P26" s="12"/>
    </row>
    <row r="27" spans="1:16" x14ac:dyDescent="0.3">
      <c r="A27" s="22" t="s">
        <v>82</v>
      </c>
      <c r="B27" s="23" t="s">
        <v>97</v>
      </c>
      <c r="C27" s="66" t="s">
        <v>71</v>
      </c>
      <c r="D27" s="67"/>
      <c r="E27" s="52">
        <v>0</v>
      </c>
      <c r="F27" s="52">
        <v>14.71</v>
      </c>
      <c r="G27" s="52">
        <f t="shared" si="2"/>
        <v>14.71</v>
      </c>
      <c r="H27" s="54" t="s">
        <v>76</v>
      </c>
      <c r="I27" s="23">
        <v>25</v>
      </c>
      <c r="J27" s="23">
        <v>0.77</v>
      </c>
      <c r="K27" s="49">
        <v>750</v>
      </c>
      <c r="L27" s="36">
        <v>208</v>
      </c>
      <c r="M27" s="36" t="s">
        <v>73</v>
      </c>
      <c r="N27" s="37"/>
      <c r="O27" s="24">
        <f t="shared" si="1"/>
        <v>0</v>
      </c>
      <c r="P27" s="12"/>
    </row>
    <row r="28" spans="1:16" x14ac:dyDescent="0.3">
      <c r="A28" s="22" t="s">
        <v>82</v>
      </c>
      <c r="B28" s="23" t="s">
        <v>97</v>
      </c>
      <c r="C28" s="66" t="s">
        <v>72</v>
      </c>
      <c r="D28" s="67"/>
      <c r="E28" s="52">
        <v>0</v>
      </c>
      <c r="F28" s="52">
        <v>58.85</v>
      </c>
      <c r="G28" s="52">
        <f t="shared" si="2"/>
        <v>58.85</v>
      </c>
      <c r="H28" s="54" t="s">
        <v>76</v>
      </c>
      <c r="I28" s="23">
        <v>25</v>
      </c>
      <c r="J28" s="23">
        <v>0.77</v>
      </c>
      <c r="K28" s="49">
        <v>750</v>
      </c>
      <c r="L28" s="36">
        <v>970.44</v>
      </c>
      <c r="M28" s="36" t="s">
        <v>70</v>
      </c>
      <c r="N28" s="37"/>
      <c r="O28" s="24">
        <f t="shared" si="1"/>
        <v>0</v>
      </c>
      <c r="P28" s="12"/>
    </row>
    <row r="29" spans="1:16" x14ac:dyDescent="0.3">
      <c r="A29" s="22" t="s">
        <v>82</v>
      </c>
      <c r="B29" s="23" t="s">
        <v>98</v>
      </c>
      <c r="C29" s="66" t="s">
        <v>71</v>
      </c>
      <c r="D29" s="67"/>
      <c r="E29" s="52">
        <v>9.6199999999999992</v>
      </c>
      <c r="F29" s="52">
        <v>31.89</v>
      </c>
      <c r="G29" s="52">
        <f t="shared" si="2"/>
        <v>41.51</v>
      </c>
      <c r="H29" s="54" t="s">
        <v>76</v>
      </c>
      <c r="I29" s="23">
        <v>25</v>
      </c>
      <c r="J29" s="23">
        <v>0.8</v>
      </c>
      <c r="K29" s="49">
        <v>700</v>
      </c>
      <c r="L29" s="36">
        <v>618.91</v>
      </c>
      <c r="M29" s="36" t="s">
        <v>73</v>
      </c>
      <c r="N29" s="37"/>
      <c r="O29" s="24">
        <f t="shared" si="1"/>
        <v>0</v>
      </c>
      <c r="P29" s="12"/>
    </row>
    <row r="30" spans="1:16" x14ac:dyDescent="0.3">
      <c r="A30" s="22" t="s">
        <v>82</v>
      </c>
      <c r="B30" s="23" t="s">
        <v>98</v>
      </c>
      <c r="C30" s="66" t="s">
        <v>72</v>
      </c>
      <c r="D30" s="67"/>
      <c r="E30" s="52">
        <v>0</v>
      </c>
      <c r="F30" s="52">
        <v>62.26</v>
      </c>
      <c r="G30" s="52">
        <f t="shared" si="2"/>
        <v>62.26</v>
      </c>
      <c r="H30" s="54" t="s">
        <v>76</v>
      </c>
      <c r="I30" s="23">
        <v>25</v>
      </c>
      <c r="J30" s="23">
        <v>0.8</v>
      </c>
      <c r="K30" s="49">
        <v>700</v>
      </c>
      <c r="L30" s="36">
        <v>1080.83</v>
      </c>
      <c r="M30" s="36" t="s">
        <v>70</v>
      </c>
      <c r="N30" s="37"/>
      <c r="O30" s="24">
        <f t="shared" si="1"/>
        <v>0</v>
      </c>
      <c r="P30" s="12"/>
    </row>
    <row r="31" spans="1:16" x14ac:dyDescent="0.3">
      <c r="A31" s="22" t="s">
        <v>82</v>
      </c>
      <c r="B31" s="23" t="s">
        <v>99</v>
      </c>
      <c r="C31" s="66" t="s">
        <v>71</v>
      </c>
      <c r="D31" s="67"/>
      <c r="E31" s="52">
        <v>0</v>
      </c>
      <c r="F31" s="52">
        <v>186.24</v>
      </c>
      <c r="G31" s="52">
        <f t="shared" si="2"/>
        <v>186.24</v>
      </c>
      <c r="H31" s="54" t="s">
        <v>81</v>
      </c>
      <c r="I31" s="23">
        <v>50</v>
      </c>
      <c r="J31" s="23">
        <v>1.32</v>
      </c>
      <c r="K31" s="49">
        <v>1100</v>
      </c>
      <c r="L31" s="36">
        <v>2779.84</v>
      </c>
      <c r="M31" s="36" t="s">
        <v>73</v>
      </c>
      <c r="N31" s="37"/>
      <c r="O31" s="24">
        <f t="shared" si="1"/>
        <v>0</v>
      </c>
      <c r="P31" s="12"/>
    </row>
    <row r="32" spans="1:16" x14ac:dyDescent="0.3">
      <c r="A32" s="22" t="s">
        <v>82</v>
      </c>
      <c r="B32" s="23" t="s">
        <v>99</v>
      </c>
      <c r="C32" s="66" t="s">
        <v>72</v>
      </c>
      <c r="D32" s="67"/>
      <c r="E32" s="52">
        <v>0</v>
      </c>
      <c r="F32" s="52">
        <v>46.56</v>
      </c>
      <c r="G32" s="52">
        <f t="shared" si="2"/>
        <v>46.56</v>
      </c>
      <c r="H32" s="54" t="s">
        <v>81</v>
      </c>
      <c r="I32" s="23">
        <v>50</v>
      </c>
      <c r="J32" s="23">
        <v>1.32</v>
      </c>
      <c r="K32" s="49">
        <v>1100</v>
      </c>
      <c r="L32" s="36">
        <v>792.92</v>
      </c>
      <c r="M32" s="36" t="s">
        <v>70</v>
      </c>
      <c r="N32" s="37"/>
      <c r="O32" s="24">
        <f t="shared" si="1"/>
        <v>0</v>
      </c>
      <c r="P32" s="12"/>
    </row>
    <row r="33" spans="1:16" x14ac:dyDescent="0.3">
      <c r="A33" s="22" t="s">
        <v>82</v>
      </c>
      <c r="B33" s="23" t="s">
        <v>100</v>
      </c>
      <c r="C33" s="66" t="s">
        <v>71</v>
      </c>
      <c r="D33" s="67"/>
      <c r="E33" s="52">
        <v>0</v>
      </c>
      <c r="F33" s="52">
        <v>151.91999999999999</v>
      </c>
      <c r="G33" s="52">
        <f t="shared" si="2"/>
        <v>151.91999999999999</v>
      </c>
      <c r="H33" s="54" t="s">
        <v>81</v>
      </c>
      <c r="I33" s="23">
        <v>30</v>
      </c>
      <c r="J33" s="23">
        <v>2.1800000000000002</v>
      </c>
      <c r="K33" s="49">
        <v>800</v>
      </c>
      <c r="L33" s="36">
        <v>1868.62</v>
      </c>
      <c r="M33" s="36" t="s">
        <v>73</v>
      </c>
      <c r="N33" s="37"/>
      <c r="O33" s="24">
        <f t="shared" si="1"/>
        <v>0</v>
      </c>
      <c r="P33" s="12"/>
    </row>
    <row r="34" spans="1:16" x14ac:dyDescent="0.3">
      <c r="A34" s="22" t="s">
        <v>82</v>
      </c>
      <c r="B34" s="23" t="s">
        <v>100</v>
      </c>
      <c r="C34" s="66" t="s">
        <v>72</v>
      </c>
      <c r="D34" s="67"/>
      <c r="E34" s="52">
        <v>0</v>
      </c>
      <c r="F34" s="52">
        <v>37.729999999999997</v>
      </c>
      <c r="G34" s="52">
        <f t="shared" si="2"/>
        <v>37.729999999999997</v>
      </c>
      <c r="H34" s="54" t="s">
        <v>81</v>
      </c>
      <c r="I34" s="23">
        <v>30</v>
      </c>
      <c r="J34" s="23">
        <v>2.1800000000000002</v>
      </c>
      <c r="K34" s="49">
        <v>800</v>
      </c>
      <c r="L34" s="36">
        <v>539.54</v>
      </c>
      <c r="M34" s="36" t="s">
        <v>70</v>
      </c>
      <c r="N34" s="37"/>
      <c r="O34" s="24">
        <f t="shared" si="1"/>
        <v>0</v>
      </c>
      <c r="P34" s="12"/>
    </row>
    <row r="35" spans="1:16" x14ac:dyDescent="0.3">
      <c r="A35" s="22" t="s">
        <v>82</v>
      </c>
      <c r="B35" s="23" t="s">
        <v>101</v>
      </c>
      <c r="C35" s="66" t="s">
        <v>71</v>
      </c>
      <c r="D35" s="67"/>
      <c r="E35" s="52">
        <v>0</v>
      </c>
      <c r="F35" s="52">
        <v>430.65</v>
      </c>
      <c r="G35" s="52">
        <f t="shared" si="2"/>
        <v>430.65</v>
      </c>
      <c r="H35" s="54" t="s">
        <v>81</v>
      </c>
      <c r="I35" s="23">
        <v>25</v>
      </c>
      <c r="J35" s="23">
        <v>1.62</v>
      </c>
      <c r="K35" s="49">
        <v>300</v>
      </c>
      <c r="L35" s="36">
        <v>4775.91</v>
      </c>
      <c r="M35" s="36" t="s">
        <v>73</v>
      </c>
      <c r="N35" s="37"/>
      <c r="O35" s="24">
        <f t="shared" si="1"/>
        <v>0</v>
      </c>
      <c r="P35" s="12"/>
    </row>
    <row r="36" spans="1:16" x14ac:dyDescent="0.3">
      <c r="A36" s="22" t="s">
        <v>82</v>
      </c>
      <c r="B36" s="23" t="s">
        <v>101</v>
      </c>
      <c r="C36" s="66" t="s">
        <v>72</v>
      </c>
      <c r="D36" s="67"/>
      <c r="E36" s="52">
        <v>0</v>
      </c>
      <c r="F36" s="52">
        <v>108.29</v>
      </c>
      <c r="G36" s="52">
        <f t="shared" si="2"/>
        <v>108.29</v>
      </c>
      <c r="H36" s="54" t="s">
        <v>81</v>
      </c>
      <c r="I36" s="23">
        <v>25</v>
      </c>
      <c r="J36" s="23">
        <v>1.62</v>
      </c>
      <c r="K36" s="49">
        <v>300</v>
      </c>
      <c r="L36" s="36">
        <v>1417.52</v>
      </c>
      <c r="M36" s="36" t="s">
        <v>70</v>
      </c>
      <c r="N36" s="37"/>
      <c r="O36" s="24">
        <f t="shared" si="1"/>
        <v>0</v>
      </c>
      <c r="P36" s="12"/>
    </row>
    <row r="37" spans="1:16" x14ac:dyDescent="0.3">
      <c r="A37" s="22" t="s">
        <v>82</v>
      </c>
      <c r="B37" s="23" t="s">
        <v>102</v>
      </c>
      <c r="C37" s="66" t="s">
        <v>71</v>
      </c>
      <c r="D37" s="67"/>
      <c r="E37" s="52">
        <v>2.91</v>
      </c>
      <c r="F37" s="52">
        <v>213.25</v>
      </c>
      <c r="G37" s="52">
        <f t="shared" si="2"/>
        <v>216.16</v>
      </c>
      <c r="H37" s="54" t="s">
        <v>81</v>
      </c>
      <c r="I37" s="23">
        <v>30</v>
      </c>
      <c r="J37" s="23">
        <v>1.68</v>
      </c>
      <c r="K37" s="49">
        <v>250</v>
      </c>
      <c r="L37" s="36">
        <v>2457.7399999999998</v>
      </c>
      <c r="M37" s="36" t="s">
        <v>70</v>
      </c>
      <c r="N37" s="37"/>
      <c r="O37" s="24">
        <f t="shared" si="1"/>
        <v>0</v>
      </c>
      <c r="P37" s="12"/>
    </row>
    <row r="38" spans="1:16" x14ac:dyDescent="0.3">
      <c r="A38" s="22" t="s">
        <v>82</v>
      </c>
      <c r="B38" s="23" t="s">
        <v>102</v>
      </c>
      <c r="C38" s="66" t="s">
        <v>72</v>
      </c>
      <c r="D38" s="67"/>
      <c r="E38" s="52">
        <v>0</v>
      </c>
      <c r="F38" s="52">
        <v>54.04</v>
      </c>
      <c r="G38" s="52">
        <f t="shared" si="2"/>
        <v>54.04</v>
      </c>
      <c r="H38" s="62" t="s">
        <v>81</v>
      </c>
      <c r="I38" s="23">
        <v>30</v>
      </c>
      <c r="J38" s="23">
        <v>1.68</v>
      </c>
      <c r="K38" s="49">
        <v>250</v>
      </c>
      <c r="L38" s="36">
        <v>720.89</v>
      </c>
      <c r="M38" s="36" t="s">
        <v>70</v>
      </c>
      <c r="N38" s="37"/>
      <c r="O38" s="24">
        <f t="shared" si="1"/>
        <v>0</v>
      </c>
      <c r="P38" s="12"/>
    </row>
    <row r="39" spans="1:16" x14ac:dyDescent="0.3">
      <c r="A39" s="22" t="s">
        <v>82</v>
      </c>
      <c r="B39" s="23" t="s">
        <v>103</v>
      </c>
      <c r="C39" s="66" t="s">
        <v>71</v>
      </c>
      <c r="D39" s="67"/>
      <c r="E39" s="52">
        <v>51.39</v>
      </c>
      <c r="F39" s="52">
        <v>120.86</v>
      </c>
      <c r="G39" s="52">
        <f t="shared" si="2"/>
        <v>172.25</v>
      </c>
      <c r="H39" s="62" t="s">
        <v>81</v>
      </c>
      <c r="I39" s="23">
        <v>35</v>
      </c>
      <c r="J39" s="23">
        <v>1.66</v>
      </c>
      <c r="K39" s="49">
        <v>350</v>
      </c>
      <c r="L39" s="36">
        <v>1966.53</v>
      </c>
      <c r="M39" s="36" t="s">
        <v>70</v>
      </c>
      <c r="N39" s="37"/>
      <c r="O39" s="24">
        <f t="shared" si="1"/>
        <v>0</v>
      </c>
      <c r="P39" s="12"/>
    </row>
    <row r="40" spans="1:16" x14ac:dyDescent="0.3">
      <c r="A40" s="22" t="s">
        <v>82</v>
      </c>
      <c r="B40" s="23" t="s">
        <v>103</v>
      </c>
      <c r="C40" s="66" t="s">
        <v>72</v>
      </c>
      <c r="D40" s="67"/>
      <c r="E40" s="52">
        <v>0</v>
      </c>
      <c r="F40" s="52">
        <v>43.06</v>
      </c>
      <c r="G40" s="52">
        <f t="shared" si="2"/>
        <v>43.06</v>
      </c>
      <c r="H40" s="62" t="s">
        <v>81</v>
      </c>
      <c r="I40" s="23">
        <v>35</v>
      </c>
      <c r="J40" s="23">
        <v>1.66</v>
      </c>
      <c r="K40" s="49">
        <v>350</v>
      </c>
      <c r="L40" s="36">
        <v>580.54999999999995</v>
      </c>
      <c r="M40" s="36" t="s">
        <v>73</v>
      </c>
      <c r="N40" s="37"/>
      <c r="O40" s="24">
        <f t="shared" si="1"/>
        <v>0</v>
      </c>
      <c r="P40" s="12"/>
    </row>
    <row r="41" spans="1:16" x14ac:dyDescent="0.3">
      <c r="A41" s="22" t="s">
        <v>82</v>
      </c>
      <c r="B41" s="23" t="s">
        <v>104</v>
      </c>
      <c r="C41" s="66" t="s">
        <v>71</v>
      </c>
      <c r="D41" s="67"/>
      <c r="E41" s="52">
        <v>129.82</v>
      </c>
      <c r="F41" s="52">
        <v>412.31</v>
      </c>
      <c r="G41" s="52">
        <f t="shared" si="2"/>
        <v>542.13</v>
      </c>
      <c r="H41" s="62" t="s">
        <v>81</v>
      </c>
      <c r="I41" s="23">
        <v>50</v>
      </c>
      <c r="J41" s="23">
        <v>1.49</v>
      </c>
      <c r="K41" s="49">
        <v>1200</v>
      </c>
      <c r="L41" s="36">
        <v>7720.15</v>
      </c>
      <c r="M41" s="36" t="s">
        <v>70</v>
      </c>
      <c r="N41" s="37"/>
      <c r="O41" s="24">
        <f t="shared" si="1"/>
        <v>0</v>
      </c>
      <c r="P41" s="12"/>
    </row>
    <row r="42" spans="1:16" x14ac:dyDescent="0.3">
      <c r="A42" s="22" t="s">
        <v>82</v>
      </c>
      <c r="B42" s="23" t="s">
        <v>104</v>
      </c>
      <c r="C42" s="66" t="s">
        <v>72</v>
      </c>
      <c r="D42" s="67"/>
      <c r="E42" s="52">
        <v>0</v>
      </c>
      <c r="F42" s="52">
        <v>135.53</v>
      </c>
      <c r="G42" s="52">
        <f t="shared" si="2"/>
        <v>135.53</v>
      </c>
      <c r="H42" s="62" t="s">
        <v>81</v>
      </c>
      <c r="I42" s="23">
        <v>50</v>
      </c>
      <c r="J42" s="23">
        <v>1.49</v>
      </c>
      <c r="K42" s="49">
        <v>1200</v>
      </c>
      <c r="L42" s="36">
        <v>2222.69</v>
      </c>
      <c r="M42" s="36" t="s">
        <v>73</v>
      </c>
      <c r="N42" s="37"/>
      <c r="O42" s="24">
        <f t="shared" si="1"/>
        <v>0</v>
      </c>
      <c r="P42" s="12"/>
    </row>
    <row r="43" spans="1:16" x14ac:dyDescent="0.3">
      <c r="A43" s="22" t="s">
        <v>82</v>
      </c>
      <c r="B43" s="23" t="s">
        <v>105</v>
      </c>
      <c r="C43" s="66" t="s">
        <v>71</v>
      </c>
      <c r="D43" s="67"/>
      <c r="E43" s="52">
        <v>0</v>
      </c>
      <c r="F43" s="52">
        <v>524.30999999999995</v>
      </c>
      <c r="G43" s="52">
        <f t="shared" si="2"/>
        <v>524.30999999999995</v>
      </c>
      <c r="H43" s="62" t="s">
        <v>81</v>
      </c>
      <c r="I43" s="23">
        <v>40</v>
      </c>
      <c r="J43" s="23">
        <v>1.98</v>
      </c>
      <c r="K43" s="49">
        <v>1200</v>
      </c>
      <c r="L43" s="36">
        <v>7343.95</v>
      </c>
      <c r="M43" s="36" t="s">
        <v>70</v>
      </c>
      <c r="N43" s="37"/>
      <c r="O43" s="24">
        <f t="shared" si="1"/>
        <v>0</v>
      </c>
      <c r="P43" s="12"/>
    </row>
    <row r="44" spans="1:16" x14ac:dyDescent="0.3">
      <c r="A44" s="22" t="s">
        <v>82</v>
      </c>
      <c r="B44" s="23" t="s">
        <v>105</v>
      </c>
      <c r="C44" s="66" t="s">
        <v>72</v>
      </c>
      <c r="D44" s="67"/>
      <c r="E44" s="52">
        <v>0</v>
      </c>
      <c r="F44" s="52">
        <v>92.53</v>
      </c>
      <c r="G44" s="52">
        <f t="shared" si="2"/>
        <v>92.53</v>
      </c>
      <c r="H44" s="62" t="s">
        <v>81</v>
      </c>
      <c r="I44" s="23">
        <v>40</v>
      </c>
      <c r="J44" s="23">
        <v>1.98</v>
      </c>
      <c r="K44" s="49">
        <v>1200</v>
      </c>
      <c r="L44" s="36">
        <v>1492.51</v>
      </c>
      <c r="M44" s="36" t="s">
        <v>70</v>
      </c>
      <c r="N44" s="37"/>
      <c r="O44" s="24">
        <f t="shared" si="1"/>
        <v>0</v>
      </c>
      <c r="P44" s="12"/>
    </row>
    <row r="45" spans="1:16" x14ac:dyDescent="0.3">
      <c r="A45" s="22" t="s">
        <v>82</v>
      </c>
      <c r="B45" s="23" t="s">
        <v>106</v>
      </c>
      <c r="C45" s="66" t="s">
        <v>71</v>
      </c>
      <c r="D45" s="67"/>
      <c r="E45" s="52">
        <v>9.94</v>
      </c>
      <c r="F45" s="52">
        <v>426.73</v>
      </c>
      <c r="G45" s="52">
        <f t="shared" si="2"/>
        <v>436.67</v>
      </c>
      <c r="H45" s="62" t="s">
        <v>81</v>
      </c>
      <c r="I45" s="23">
        <v>25</v>
      </c>
      <c r="J45" s="23">
        <v>1.71</v>
      </c>
      <c r="K45" s="49">
        <v>450</v>
      </c>
      <c r="L45" s="36">
        <v>5188.2</v>
      </c>
      <c r="M45" s="36" t="s">
        <v>70</v>
      </c>
      <c r="N45" s="37"/>
      <c r="O45" s="24">
        <f t="shared" si="1"/>
        <v>0</v>
      </c>
      <c r="P45" s="12"/>
    </row>
    <row r="46" spans="1:16" x14ac:dyDescent="0.3">
      <c r="A46" s="22" t="s">
        <v>82</v>
      </c>
      <c r="B46" s="23" t="s">
        <v>106</v>
      </c>
      <c r="C46" s="66" t="s">
        <v>72</v>
      </c>
      <c r="D46" s="67"/>
      <c r="E46" s="52">
        <v>0</v>
      </c>
      <c r="F46" s="52">
        <v>109.17</v>
      </c>
      <c r="G46" s="52">
        <f t="shared" si="2"/>
        <v>109.17</v>
      </c>
      <c r="H46" s="62" t="s">
        <v>81</v>
      </c>
      <c r="I46" s="23">
        <v>25</v>
      </c>
      <c r="J46" s="23">
        <v>1.71</v>
      </c>
      <c r="K46" s="49">
        <v>450</v>
      </c>
      <c r="L46" s="36">
        <v>1529.47</v>
      </c>
      <c r="M46" s="36" t="s">
        <v>70</v>
      </c>
      <c r="N46" s="37"/>
      <c r="O46" s="24">
        <f t="shared" si="1"/>
        <v>0</v>
      </c>
      <c r="P46" s="12"/>
    </row>
    <row r="47" spans="1:16" x14ac:dyDescent="0.3">
      <c r="A47" s="22" t="s">
        <v>82</v>
      </c>
      <c r="B47" s="23" t="s">
        <v>107</v>
      </c>
      <c r="C47" s="66" t="s">
        <v>71</v>
      </c>
      <c r="D47" s="67"/>
      <c r="E47" s="52">
        <v>224.84</v>
      </c>
      <c r="F47" s="52">
        <v>209.26</v>
      </c>
      <c r="G47" s="52">
        <f t="shared" si="2"/>
        <v>434.1</v>
      </c>
      <c r="H47" s="54" t="s">
        <v>81</v>
      </c>
      <c r="I47" s="23">
        <v>15</v>
      </c>
      <c r="J47" s="23">
        <v>1.71</v>
      </c>
      <c r="K47" s="49">
        <v>500</v>
      </c>
      <c r="L47" s="36">
        <v>5039.8999999999996</v>
      </c>
      <c r="M47" s="36" t="s">
        <v>70</v>
      </c>
      <c r="N47" s="37"/>
      <c r="O47" s="24">
        <f t="shared" si="1"/>
        <v>0</v>
      </c>
      <c r="P47" s="12"/>
    </row>
    <row r="48" spans="1:16" x14ac:dyDescent="0.3">
      <c r="A48" s="22" t="s">
        <v>82</v>
      </c>
      <c r="B48" s="23" t="s">
        <v>107</v>
      </c>
      <c r="C48" s="66" t="s">
        <v>72</v>
      </c>
      <c r="D48" s="67"/>
      <c r="E48" s="52">
        <v>0</v>
      </c>
      <c r="F48" s="52">
        <v>106.03</v>
      </c>
      <c r="G48" s="52">
        <f t="shared" si="2"/>
        <v>106.03</v>
      </c>
      <c r="H48" s="54" t="s">
        <v>81</v>
      </c>
      <c r="I48" s="23">
        <v>15</v>
      </c>
      <c r="J48" s="23">
        <v>1.71</v>
      </c>
      <c r="K48" s="49">
        <v>500</v>
      </c>
      <c r="L48" s="36">
        <v>1439.89</v>
      </c>
      <c r="M48" s="36" t="s">
        <v>73</v>
      </c>
      <c r="N48" s="37"/>
      <c r="O48" s="24">
        <f t="shared" si="1"/>
        <v>0</v>
      </c>
      <c r="P48" s="12"/>
    </row>
    <row r="49" spans="1:16" x14ac:dyDescent="0.3">
      <c r="A49" s="22" t="s">
        <v>82</v>
      </c>
      <c r="B49" s="23" t="s">
        <v>108</v>
      </c>
      <c r="C49" s="66" t="s">
        <v>71</v>
      </c>
      <c r="D49" s="67"/>
      <c r="E49" s="52">
        <v>0</v>
      </c>
      <c r="F49" s="52">
        <v>411.08</v>
      </c>
      <c r="G49" s="52">
        <f t="shared" si="2"/>
        <v>411.08</v>
      </c>
      <c r="H49" s="54" t="s">
        <v>81</v>
      </c>
      <c r="I49" s="23">
        <v>25</v>
      </c>
      <c r="J49" s="23">
        <v>2.4300000000000002</v>
      </c>
      <c r="K49" s="49">
        <v>700</v>
      </c>
      <c r="L49" s="36">
        <v>5257.71</v>
      </c>
      <c r="M49" s="36" t="s">
        <v>70</v>
      </c>
      <c r="N49" s="37"/>
      <c r="O49" s="24">
        <f t="shared" si="1"/>
        <v>0</v>
      </c>
      <c r="P49" s="12"/>
    </row>
    <row r="50" spans="1:16" x14ac:dyDescent="0.3">
      <c r="A50" s="22" t="s">
        <v>82</v>
      </c>
      <c r="B50" s="23" t="s">
        <v>108</v>
      </c>
      <c r="C50" s="66" t="s">
        <v>72</v>
      </c>
      <c r="D50" s="67"/>
      <c r="E50" s="52">
        <v>0</v>
      </c>
      <c r="F50" s="52">
        <v>45.68</v>
      </c>
      <c r="G50" s="52">
        <f t="shared" si="2"/>
        <v>45.68</v>
      </c>
      <c r="H50" s="54" t="s">
        <v>81</v>
      </c>
      <c r="I50" s="23">
        <v>25</v>
      </c>
      <c r="J50" s="23">
        <v>2.4300000000000002</v>
      </c>
      <c r="K50" s="49">
        <v>700</v>
      </c>
      <c r="L50" s="36">
        <v>675.61</v>
      </c>
      <c r="M50" s="36" t="s">
        <v>73</v>
      </c>
      <c r="N50" s="37"/>
      <c r="O50" s="24">
        <f t="shared" si="1"/>
        <v>0</v>
      </c>
      <c r="P50" s="12"/>
    </row>
    <row r="51" spans="1:16" x14ac:dyDescent="0.3">
      <c r="A51" s="22" t="s">
        <v>82</v>
      </c>
      <c r="B51" s="23" t="s">
        <v>109</v>
      </c>
      <c r="C51" s="66" t="s">
        <v>71</v>
      </c>
      <c r="D51" s="67"/>
      <c r="E51" s="52">
        <v>0</v>
      </c>
      <c r="F51" s="52">
        <v>159.15</v>
      </c>
      <c r="G51" s="52">
        <f t="shared" si="2"/>
        <v>159.15</v>
      </c>
      <c r="H51" s="54" t="s">
        <v>81</v>
      </c>
      <c r="I51" s="23">
        <v>20</v>
      </c>
      <c r="J51" s="23">
        <v>1.93</v>
      </c>
      <c r="K51" s="49">
        <v>650</v>
      </c>
      <c r="L51" s="36">
        <v>1957.55</v>
      </c>
      <c r="M51" s="36" t="s">
        <v>70</v>
      </c>
      <c r="N51" s="37"/>
      <c r="O51" s="24">
        <f t="shared" si="1"/>
        <v>0</v>
      </c>
      <c r="P51" s="12"/>
    </row>
    <row r="52" spans="1:16" x14ac:dyDescent="0.3">
      <c r="A52" s="22" t="s">
        <v>82</v>
      </c>
      <c r="B52" s="23" t="s">
        <v>109</v>
      </c>
      <c r="C52" s="66" t="s">
        <v>72</v>
      </c>
      <c r="D52" s="67"/>
      <c r="E52" s="52">
        <v>0</v>
      </c>
      <c r="F52" s="52">
        <v>68.209999999999994</v>
      </c>
      <c r="G52" s="52">
        <f t="shared" si="2"/>
        <v>68.209999999999994</v>
      </c>
      <c r="H52" s="54" t="s">
        <v>81</v>
      </c>
      <c r="I52" s="23">
        <v>20</v>
      </c>
      <c r="J52" s="23">
        <v>1.93</v>
      </c>
      <c r="K52" s="49">
        <v>650</v>
      </c>
      <c r="L52" s="36">
        <v>974.73</v>
      </c>
      <c r="M52" s="36" t="s">
        <v>70</v>
      </c>
      <c r="N52" s="37"/>
      <c r="O52" s="24">
        <f t="shared" si="1"/>
        <v>0</v>
      </c>
      <c r="P52" s="12"/>
    </row>
    <row r="53" spans="1:16" x14ac:dyDescent="0.3">
      <c r="A53" s="22" t="s">
        <v>82</v>
      </c>
      <c r="B53" s="23" t="s">
        <v>110</v>
      </c>
      <c r="C53" s="66" t="s">
        <v>71</v>
      </c>
      <c r="D53" s="67"/>
      <c r="E53" s="52">
        <v>0</v>
      </c>
      <c r="F53" s="52">
        <v>9.73</v>
      </c>
      <c r="G53" s="52">
        <f t="shared" si="2"/>
        <v>9.73</v>
      </c>
      <c r="H53" s="54" t="s">
        <v>37</v>
      </c>
      <c r="I53" s="23">
        <v>20</v>
      </c>
      <c r="J53" s="23">
        <v>0.87</v>
      </c>
      <c r="K53" s="49">
        <v>500</v>
      </c>
      <c r="L53" s="36">
        <v>139.43</v>
      </c>
      <c r="M53" s="36" t="s">
        <v>70</v>
      </c>
      <c r="N53" s="37"/>
      <c r="O53" s="24">
        <f t="shared" si="1"/>
        <v>0</v>
      </c>
      <c r="P53" s="12"/>
    </row>
    <row r="54" spans="1:16" x14ac:dyDescent="0.3">
      <c r="A54" s="22" t="s">
        <v>82</v>
      </c>
      <c r="B54" s="23" t="s">
        <v>110</v>
      </c>
      <c r="C54" s="66" t="s">
        <v>72</v>
      </c>
      <c r="D54" s="67"/>
      <c r="E54" s="52">
        <v>0</v>
      </c>
      <c r="F54" s="52">
        <v>14.6</v>
      </c>
      <c r="G54" s="52">
        <f t="shared" si="2"/>
        <v>14.6</v>
      </c>
      <c r="H54" s="54" t="s">
        <v>37</v>
      </c>
      <c r="I54" s="23">
        <v>20</v>
      </c>
      <c r="J54" s="23">
        <v>0.87</v>
      </c>
      <c r="K54" s="49">
        <v>500</v>
      </c>
      <c r="L54" s="36">
        <v>243.24</v>
      </c>
      <c r="M54" s="36" t="s">
        <v>73</v>
      </c>
      <c r="N54" s="37"/>
      <c r="O54" s="24">
        <f t="shared" si="1"/>
        <v>0</v>
      </c>
      <c r="P54" s="12"/>
    </row>
    <row r="55" spans="1:16" x14ac:dyDescent="0.3">
      <c r="A55" s="22" t="s">
        <v>82</v>
      </c>
      <c r="B55" s="23" t="s">
        <v>111</v>
      </c>
      <c r="C55" s="66" t="s">
        <v>71</v>
      </c>
      <c r="D55" s="67"/>
      <c r="E55" s="52">
        <v>0</v>
      </c>
      <c r="F55" s="52">
        <v>9.9700000000000006</v>
      </c>
      <c r="G55" s="52">
        <f t="shared" si="2"/>
        <v>9.9700000000000006</v>
      </c>
      <c r="H55" s="54" t="s">
        <v>37</v>
      </c>
      <c r="I55" s="23">
        <v>25</v>
      </c>
      <c r="J55" s="23">
        <v>0.89</v>
      </c>
      <c r="K55" s="49">
        <v>300</v>
      </c>
      <c r="L55" s="36">
        <v>135.29</v>
      </c>
      <c r="M55" s="36" t="s">
        <v>70</v>
      </c>
      <c r="N55" s="37"/>
      <c r="O55" s="24">
        <f t="shared" si="1"/>
        <v>0</v>
      </c>
      <c r="P55" s="12"/>
    </row>
    <row r="56" spans="1:16" x14ac:dyDescent="0.3">
      <c r="A56" s="22" t="s">
        <v>82</v>
      </c>
      <c r="B56" s="23" t="s">
        <v>111</v>
      </c>
      <c r="C56" s="66" t="s">
        <v>72</v>
      </c>
      <c r="D56" s="67"/>
      <c r="E56" s="52">
        <v>0</v>
      </c>
      <c r="F56" s="52">
        <v>14.95</v>
      </c>
      <c r="G56" s="52">
        <f t="shared" si="2"/>
        <v>14.95</v>
      </c>
      <c r="H56" s="62" t="s">
        <v>37</v>
      </c>
      <c r="I56" s="23">
        <v>25</v>
      </c>
      <c r="J56" s="23">
        <v>0.89</v>
      </c>
      <c r="K56" s="49">
        <v>300</v>
      </c>
      <c r="L56" s="36">
        <v>237.71</v>
      </c>
      <c r="M56" s="36" t="s">
        <v>70</v>
      </c>
      <c r="N56" s="37"/>
      <c r="O56" s="24">
        <f t="shared" si="1"/>
        <v>0</v>
      </c>
      <c r="P56" s="12"/>
    </row>
    <row r="57" spans="1:16" x14ac:dyDescent="0.3">
      <c r="A57" s="22" t="s">
        <v>82</v>
      </c>
      <c r="B57" s="23" t="s">
        <v>112</v>
      </c>
      <c r="C57" s="66" t="s">
        <v>71</v>
      </c>
      <c r="D57" s="67"/>
      <c r="E57" s="52">
        <v>0</v>
      </c>
      <c r="F57" s="52">
        <v>12.06</v>
      </c>
      <c r="G57" s="52">
        <f t="shared" si="2"/>
        <v>12.06</v>
      </c>
      <c r="H57" s="62" t="s">
        <v>37</v>
      </c>
      <c r="I57" s="23">
        <v>30</v>
      </c>
      <c r="J57" s="23">
        <v>0.81</v>
      </c>
      <c r="K57" s="49">
        <v>500</v>
      </c>
      <c r="L57" s="36">
        <v>181.99</v>
      </c>
      <c r="M57" s="36" t="s">
        <v>70</v>
      </c>
      <c r="N57" s="37"/>
      <c r="O57" s="24">
        <f t="shared" si="1"/>
        <v>0</v>
      </c>
      <c r="P57" s="12"/>
    </row>
    <row r="58" spans="1:16" x14ac:dyDescent="0.3">
      <c r="A58" s="22" t="s">
        <v>82</v>
      </c>
      <c r="B58" s="23" t="s">
        <v>112</v>
      </c>
      <c r="C58" s="66" t="s">
        <v>72</v>
      </c>
      <c r="D58" s="67"/>
      <c r="E58" s="52">
        <v>0</v>
      </c>
      <c r="F58" s="52">
        <v>28.15</v>
      </c>
      <c r="G58" s="52">
        <f t="shared" si="2"/>
        <v>28.15</v>
      </c>
      <c r="H58" s="62" t="s">
        <v>37</v>
      </c>
      <c r="I58" s="23">
        <v>30</v>
      </c>
      <c r="J58" s="23">
        <v>0.81</v>
      </c>
      <c r="K58" s="49">
        <v>500</v>
      </c>
      <c r="L58" s="36">
        <v>491.5</v>
      </c>
      <c r="M58" s="36" t="s">
        <v>73</v>
      </c>
      <c r="N58" s="37"/>
      <c r="O58" s="24">
        <f t="shared" si="1"/>
        <v>0</v>
      </c>
      <c r="P58" s="12"/>
    </row>
    <row r="59" spans="1:16" x14ac:dyDescent="0.3">
      <c r="A59" s="22" t="s">
        <v>82</v>
      </c>
      <c r="B59" s="23" t="s">
        <v>113</v>
      </c>
      <c r="C59" s="66" t="s">
        <v>71</v>
      </c>
      <c r="D59" s="67"/>
      <c r="E59" s="52">
        <v>0</v>
      </c>
      <c r="F59" s="52">
        <v>5.92</v>
      </c>
      <c r="G59" s="52">
        <f t="shared" si="2"/>
        <v>5.92</v>
      </c>
      <c r="H59" s="62" t="s">
        <v>37</v>
      </c>
      <c r="I59" s="23">
        <v>30</v>
      </c>
      <c r="J59" s="23">
        <v>0.86</v>
      </c>
      <c r="K59" s="49">
        <v>800</v>
      </c>
      <c r="L59" s="36">
        <v>88.39</v>
      </c>
      <c r="M59" s="36" t="s">
        <v>70</v>
      </c>
      <c r="N59" s="37"/>
      <c r="O59" s="24">
        <f t="shared" si="1"/>
        <v>0</v>
      </c>
      <c r="P59" s="12"/>
    </row>
    <row r="60" spans="1:16" x14ac:dyDescent="0.3">
      <c r="A60" s="22" t="s">
        <v>82</v>
      </c>
      <c r="B60" s="23" t="s">
        <v>113</v>
      </c>
      <c r="C60" s="66" t="s">
        <v>72</v>
      </c>
      <c r="D60" s="67"/>
      <c r="E60" s="52">
        <v>0</v>
      </c>
      <c r="F60" s="52">
        <v>13.8</v>
      </c>
      <c r="G60" s="52">
        <f t="shared" si="2"/>
        <v>13.8</v>
      </c>
      <c r="H60" s="62" t="s">
        <v>37</v>
      </c>
      <c r="I60" s="23">
        <v>30</v>
      </c>
      <c r="J60" s="23">
        <v>0.86</v>
      </c>
      <c r="K60" s="49">
        <v>800</v>
      </c>
      <c r="L60" s="36">
        <v>236.39</v>
      </c>
      <c r="M60" s="36" t="s">
        <v>73</v>
      </c>
      <c r="N60" s="37"/>
      <c r="O60" s="24">
        <f t="shared" si="1"/>
        <v>0</v>
      </c>
      <c r="P60" s="12"/>
    </row>
    <row r="61" spans="1:16" x14ac:dyDescent="0.3">
      <c r="A61" s="22"/>
      <c r="B61" s="23"/>
      <c r="C61" s="66"/>
      <c r="D61" s="67"/>
      <c r="E61" s="52"/>
      <c r="F61" s="52"/>
      <c r="G61" s="52"/>
      <c r="H61" s="62"/>
      <c r="I61" s="23"/>
      <c r="J61" s="23"/>
      <c r="K61" s="49"/>
      <c r="L61" s="36"/>
      <c r="M61" s="36" t="s">
        <v>70</v>
      </c>
      <c r="N61" s="37"/>
      <c r="O61" s="24">
        <f t="shared" si="1"/>
        <v>0</v>
      </c>
      <c r="P61" s="12"/>
    </row>
    <row r="62" spans="1:16" x14ac:dyDescent="0.3">
      <c r="A62" s="22"/>
      <c r="B62" s="23"/>
      <c r="C62" s="66"/>
      <c r="D62" s="67"/>
      <c r="E62" s="52"/>
      <c r="F62" s="52"/>
      <c r="G62" s="52"/>
      <c r="H62" s="62"/>
      <c r="I62" s="23"/>
      <c r="J62" s="23"/>
      <c r="K62" s="49"/>
      <c r="L62" s="36"/>
      <c r="M62" s="36" t="s">
        <v>73</v>
      </c>
      <c r="N62" s="37"/>
      <c r="O62" s="24">
        <f t="shared" si="1"/>
        <v>0</v>
      </c>
      <c r="P62" s="12"/>
    </row>
    <row r="63" spans="1:16" x14ac:dyDescent="0.3">
      <c r="A63" s="22"/>
      <c r="B63" s="23"/>
      <c r="C63" s="66"/>
      <c r="D63" s="67"/>
      <c r="E63" s="52"/>
      <c r="F63" s="52"/>
      <c r="G63" s="52"/>
      <c r="H63" s="62"/>
      <c r="I63" s="23"/>
      <c r="J63" s="23"/>
      <c r="K63" s="49"/>
      <c r="L63" s="36"/>
      <c r="M63" s="36" t="s">
        <v>70</v>
      </c>
      <c r="N63" s="37"/>
      <c r="O63" s="24">
        <f t="shared" si="1"/>
        <v>0</v>
      </c>
      <c r="P63" s="12"/>
    </row>
    <row r="64" spans="1:16" x14ac:dyDescent="0.3">
      <c r="A64" s="22"/>
      <c r="B64" s="23"/>
      <c r="C64" s="66"/>
      <c r="D64" s="67"/>
      <c r="E64" s="52"/>
      <c r="F64" s="52"/>
      <c r="G64" s="52"/>
      <c r="H64" s="62"/>
      <c r="I64" s="23"/>
      <c r="J64" s="23"/>
      <c r="K64" s="49"/>
      <c r="L64" s="36"/>
      <c r="M64" s="36" t="s">
        <v>73</v>
      </c>
      <c r="N64" s="37"/>
      <c r="O64" s="24">
        <f t="shared" si="1"/>
        <v>0</v>
      </c>
      <c r="P64" s="12"/>
    </row>
    <row r="65" spans="1:16" x14ac:dyDescent="0.3">
      <c r="A65" s="22"/>
      <c r="B65" s="23"/>
      <c r="C65" s="66"/>
      <c r="D65" s="67"/>
      <c r="E65" s="52"/>
      <c r="F65" s="52"/>
      <c r="G65" s="52"/>
      <c r="H65" s="54"/>
      <c r="I65" s="23"/>
      <c r="J65" s="23"/>
      <c r="K65" s="49"/>
      <c r="L65" s="36"/>
      <c r="M65" s="36" t="s">
        <v>70</v>
      </c>
      <c r="N65" s="37"/>
      <c r="O65" s="24">
        <f t="shared" si="1"/>
        <v>0</v>
      </c>
      <c r="P65" s="12"/>
    </row>
    <row r="66" spans="1:16" x14ac:dyDescent="0.3">
      <c r="A66" s="22"/>
      <c r="B66" s="23"/>
      <c r="C66" s="66"/>
      <c r="D66" s="67"/>
      <c r="E66" s="52"/>
      <c r="F66" s="52"/>
      <c r="G66" s="52"/>
      <c r="H66" s="54"/>
      <c r="I66" s="23"/>
      <c r="J66" s="23"/>
      <c r="K66" s="49"/>
      <c r="L66" s="36"/>
      <c r="M66" s="36" t="s">
        <v>73</v>
      </c>
      <c r="N66" s="37"/>
      <c r="O66" s="24">
        <f t="shared" si="1"/>
        <v>0</v>
      </c>
      <c r="P66" s="12"/>
    </row>
    <row r="67" spans="1:16" x14ac:dyDescent="0.3">
      <c r="A67" s="22"/>
      <c r="B67" s="23"/>
      <c r="C67" s="66"/>
      <c r="D67" s="67"/>
      <c r="E67" s="52"/>
      <c r="F67" s="52"/>
      <c r="G67" s="52"/>
      <c r="H67" s="54"/>
      <c r="I67" s="23"/>
      <c r="J67" s="23"/>
      <c r="K67" s="49"/>
      <c r="L67" s="36"/>
      <c r="M67" s="36" t="s">
        <v>70</v>
      </c>
      <c r="N67" s="37"/>
      <c r="O67" s="24">
        <f t="shared" si="1"/>
        <v>0</v>
      </c>
      <c r="P67" s="12"/>
    </row>
    <row r="68" spans="1:16" x14ac:dyDescent="0.3">
      <c r="A68" s="22"/>
      <c r="B68" s="23"/>
      <c r="C68" s="66"/>
      <c r="D68" s="67"/>
      <c r="E68" s="52"/>
      <c r="F68" s="52"/>
      <c r="G68" s="52"/>
      <c r="H68" s="54"/>
      <c r="I68" s="23"/>
      <c r="J68" s="23"/>
      <c r="K68" s="49"/>
      <c r="L68" s="36"/>
      <c r="M68" s="36" t="s">
        <v>73</v>
      </c>
      <c r="N68" s="37"/>
      <c r="O68" s="24">
        <f t="shared" si="1"/>
        <v>0</v>
      </c>
      <c r="P68" s="12"/>
    </row>
    <row r="69" spans="1:16" x14ac:dyDescent="0.3">
      <c r="A69" s="22"/>
      <c r="B69" s="23"/>
      <c r="C69" s="66"/>
      <c r="D69" s="67"/>
      <c r="E69" s="52"/>
      <c r="F69" s="52"/>
      <c r="G69" s="52"/>
      <c r="H69" s="54"/>
      <c r="I69" s="23"/>
      <c r="J69" s="23"/>
      <c r="K69" s="49"/>
      <c r="L69" s="36"/>
      <c r="M69" s="36" t="s">
        <v>70</v>
      </c>
      <c r="N69" s="37"/>
      <c r="O69" s="24">
        <f t="shared" si="1"/>
        <v>0</v>
      </c>
      <c r="P69" s="12"/>
    </row>
    <row r="70" spans="1:16" x14ac:dyDescent="0.3">
      <c r="A70" s="22"/>
      <c r="B70" s="23"/>
      <c r="C70" s="66"/>
      <c r="D70" s="67"/>
      <c r="E70" s="52"/>
      <c r="F70" s="52"/>
      <c r="G70" s="52"/>
      <c r="H70" s="54"/>
      <c r="I70" s="23"/>
      <c r="J70" s="23"/>
      <c r="K70" s="49"/>
      <c r="L70" s="36"/>
      <c r="M70" s="36" t="s">
        <v>73</v>
      </c>
      <c r="N70" s="37"/>
      <c r="O70" s="24">
        <f t="shared" si="1"/>
        <v>0</v>
      </c>
      <c r="P70" s="12"/>
    </row>
    <row r="71" spans="1:16" x14ac:dyDescent="0.3">
      <c r="A71" s="22"/>
      <c r="B71" s="23"/>
      <c r="C71" s="66"/>
      <c r="D71" s="67"/>
      <c r="E71" s="52"/>
      <c r="F71" s="52"/>
      <c r="G71" s="52"/>
      <c r="H71" s="54"/>
      <c r="I71" s="23"/>
      <c r="J71" s="23"/>
      <c r="K71" s="49"/>
      <c r="L71" s="36"/>
      <c r="M71" s="36" t="s">
        <v>70</v>
      </c>
      <c r="N71" s="37"/>
      <c r="O71" s="24">
        <f t="shared" si="1"/>
        <v>0</v>
      </c>
      <c r="P71" s="12"/>
    </row>
    <row r="72" spans="1:16" x14ac:dyDescent="0.3">
      <c r="A72" s="22"/>
      <c r="B72" s="23"/>
      <c r="C72" s="66"/>
      <c r="D72" s="67"/>
      <c r="E72" s="52"/>
      <c r="F72" s="52"/>
      <c r="G72" s="52"/>
      <c r="H72" s="54"/>
      <c r="I72" s="23"/>
      <c r="J72" s="23"/>
      <c r="K72" s="49"/>
      <c r="L72" s="36"/>
      <c r="M72" s="36" t="s">
        <v>73</v>
      </c>
      <c r="N72" s="37"/>
      <c r="O72" s="24">
        <f t="shared" si="1"/>
        <v>0</v>
      </c>
      <c r="P72" s="12"/>
    </row>
    <row r="73" spans="1:16" x14ac:dyDescent="0.3">
      <c r="A73" s="22"/>
      <c r="B73" s="23"/>
      <c r="C73" s="66"/>
      <c r="D73" s="67"/>
      <c r="E73" s="52"/>
      <c r="F73" s="52"/>
      <c r="G73" s="52"/>
      <c r="H73" s="54"/>
      <c r="I73" s="23"/>
      <c r="J73" s="23"/>
      <c r="K73" s="49"/>
      <c r="L73" s="36"/>
      <c r="M73" s="36" t="s">
        <v>70</v>
      </c>
      <c r="N73" s="37"/>
      <c r="O73" s="24">
        <f t="shared" si="1"/>
        <v>0</v>
      </c>
      <c r="P73" s="12"/>
    </row>
    <row r="74" spans="1:16" x14ac:dyDescent="0.3">
      <c r="A74" s="22"/>
      <c r="B74" s="23"/>
      <c r="C74" s="66"/>
      <c r="D74" s="67"/>
      <c r="E74" s="52"/>
      <c r="F74" s="52"/>
      <c r="G74" s="52"/>
      <c r="H74" s="54"/>
      <c r="I74" s="23"/>
      <c r="J74" s="23"/>
      <c r="K74" s="49"/>
      <c r="L74" s="36"/>
      <c r="M74" s="36" t="s">
        <v>73</v>
      </c>
      <c r="N74" s="37"/>
      <c r="O74" s="24">
        <f t="shared" si="1"/>
        <v>0</v>
      </c>
      <c r="P74" s="12"/>
    </row>
    <row r="75" spans="1:16" x14ac:dyDescent="0.3">
      <c r="A75" s="22"/>
      <c r="B75" s="23"/>
      <c r="C75" s="66"/>
      <c r="D75" s="67"/>
      <c r="E75" s="52"/>
      <c r="F75" s="52"/>
      <c r="G75" s="52"/>
      <c r="H75" s="54"/>
      <c r="I75" s="23"/>
      <c r="J75" s="23"/>
      <c r="K75" s="49"/>
      <c r="L75" s="36"/>
      <c r="M75" s="36" t="s">
        <v>70</v>
      </c>
      <c r="N75" s="37"/>
      <c r="O75" s="24">
        <f t="shared" si="1"/>
        <v>0</v>
      </c>
      <c r="P75" s="12"/>
    </row>
    <row r="76" spans="1:16" x14ac:dyDescent="0.3">
      <c r="A76" s="22"/>
      <c r="B76" s="23"/>
      <c r="C76" s="66"/>
      <c r="D76" s="67"/>
      <c r="E76" s="52"/>
      <c r="F76" s="52"/>
      <c r="G76" s="52"/>
      <c r="H76" s="54"/>
      <c r="I76" s="23"/>
      <c r="J76" s="23"/>
      <c r="K76" s="49"/>
      <c r="L76" s="36"/>
      <c r="M76" s="36" t="s">
        <v>70</v>
      </c>
      <c r="N76" s="37"/>
      <c r="O76" s="24">
        <f t="shared" ref="O76:O119" si="3">SUM(N76*G76)</f>
        <v>0</v>
      </c>
      <c r="P76" s="12"/>
    </row>
    <row r="77" spans="1:16" x14ac:dyDescent="0.3">
      <c r="A77" s="22"/>
      <c r="B77" s="23"/>
      <c r="C77" s="66"/>
      <c r="D77" s="67"/>
      <c r="E77" s="52"/>
      <c r="F77" s="52"/>
      <c r="G77" s="52"/>
      <c r="H77" s="54"/>
      <c r="I77" s="23"/>
      <c r="J77" s="23"/>
      <c r="K77" s="49"/>
      <c r="L77" s="36"/>
      <c r="M77" s="36" t="s">
        <v>70</v>
      </c>
      <c r="N77" s="37"/>
      <c r="O77" s="24">
        <f t="shared" si="3"/>
        <v>0</v>
      </c>
      <c r="P77" s="12"/>
    </row>
    <row r="78" spans="1:16" x14ac:dyDescent="0.3">
      <c r="A78" s="22"/>
      <c r="B78" s="23"/>
      <c r="C78" s="66"/>
      <c r="D78" s="67"/>
      <c r="E78" s="52"/>
      <c r="F78" s="52"/>
      <c r="G78" s="52"/>
      <c r="H78" s="54"/>
      <c r="I78" s="23"/>
      <c r="J78" s="23"/>
      <c r="K78" s="49"/>
      <c r="L78" s="36"/>
      <c r="M78" s="36" t="s">
        <v>70</v>
      </c>
      <c r="N78" s="37"/>
      <c r="O78" s="24">
        <f t="shared" si="3"/>
        <v>0</v>
      </c>
      <c r="P78" s="12"/>
    </row>
    <row r="79" spans="1:16" x14ac:dyDescent="0.3">
      <c r="A79" s="22"/>
      <c r="B79" s="23"/>
      <c r="C79" s="66"/>
      <c r="D79" s="67"/>
      <c r="E79" s="52"/>
      <c r="F79" s="52"/>
      <c r="G79" s="52"/>
      <c r="H79" s="54"/>
      <c r="I79" s="23"/>
      <c r="J79" s="23"/>
      <c r="K79" s="49"/>
      <c r="L79" s="36"/>
      <c r="M79" s="36" t="s">
        <v>70</v>
      </c>
      <c r="N79" s="37"/>
      <c r="O79" s="24">
        <f t="shared" si="3"/>
        <v>0</v>
      </c>
      <c r="P79" s="12"/>
    </row>
    <row r="80" spans="1:16" x14ac:dyDescent="0.3">
      <c r="A80" s="22"/>
      <c r="B80" s="23"/>
      <c r="C80" s="66"/>
      <c r="D80" s="67"/>
      <c r="E80" s="52"/>
      <c r="F80" s="52"/>
      <c r="G80" s="52"/>
      <c r="H80" s="54"/>
      <c r="I80" s="23"/>
      <c r="J80" s="23"/>
      <c r="K80" s="49"/>
      <c r="L80" s="36"/>
      <c r="M80" s="36" t="s">
        <v>73</v>
      </c>
      <c r="N80" s="37"/>
      <c r="O80" s="24">
        <f t="shared" si="3"/>
        <v>0</v>
      </c>
      <c r="P80" s="12"/>
    </row>
    <row r="81" spans="1:16" x14ac:dyDescent="0.3">
      <c r="A81" s="22"/>
      <c r="B81" s="23"/>
      <c r="C81" s="66"/>
      <c r="D81" s="67"/>
      <c r="E81" s="52"/>
      <c r="F81" s="52"/>
      <c r="G81" s="52"/>
      <c r="H81" s="54"/>
      <c r="I81" s="23"/>
      <c r="J81" s="23"/>
      <c r="K81" s="49"/>
      <c r="L81" s="36"/>
      <c r="M81" s="36" t="s">
        <v>70</v>
      </c>
      <c r="N81" s="37"/>
      <c r="O81" s="24">
        <f t="shared" si="3"/>
        <v>0</v>
      </c>
      <c r="P81" s="12"/>
    </row>
    <row r="82" spans="1:16" x14ac:dyDescent="0.3">
      <c r="A82" s="22"/>
      <c r="B82" s="23"/>
      <c r="C82" s="68"/>
      <c r="D82" s="69"/>
      <c r="E82" s="52"/>
      <c r="F82" s="52"/>
      <c r="G82" s="52"/>
      <c r="H82" s="54"/>
      <c r="I82" s="23"/>
      <c r="J82" s="23"/>
      <c r="K82" s="49"/>
      <c r="L82" s="36"/>
      <c r="M82" s="36" t="s">
        <v>70</v>
      </c>
      <c r="N82" s="37"/>
      <c r="O82" s="24">
        <f t="shared" si="3"/>
        <v>0</v>
      </c>
      <c r="P82" s="12"/>
    </row>
    <row r="83" spans="1:16" x14ac:dyDescent="0.3">
      <c r="A83" s="22"/>
      <c r="B83" s="23"/>
      <c r="C83" s="66"/>
      <c r="D83" s="67"/>
      <c r="E83" s="52"/>
      <c r="F83" s="52"/>
      <c r="G83" s="52"/>
      <c r="H83" s="54"/>
      <c r="I83" s="23"/>
      <c r="J83" s="23"/>
      <c r="K83" s="49"/>
      <c r="L83" s="36"/>
      <c r="M83" s="36" t="s">
        <v>70</v>
      </c>
      <c r="N83" s="37"/>
      <c r="O83" s="24">
        <f t="shared" si="3"/>
        <v>0</v>
      </c>
      <c r="P83" s="12"/>
    </row>
    <row r="84" spans="1:16" x14ac:dyDescent="0.3">
      <c r="A84" s="22"/>
      <c r="B84" s="23"/>
      <c r="C84" s="68"/>
      <c r="D84" s="69"/>
      <c r="E84" s="52"/>
      <c r="F84" s="52"/>
      <c r="G84" s="52"/>
      <c r="H84" s="54"/>
      <c r="I84" s="23"/>
      <c r="J84" s="23"/>
      <c r="K84" s="49"/>
      <c r="L84" s="36"/>
      <c r="M84" s="36" t="s">
        <v>70</v>
      </c>
      <c r="N84" s="37"/>
      <c r="O84" s="24">
        <f t="shared" si="3"/>
        <v>0</v>
      </c>
      <c r="P84" s="12"/>
    </row>
    <row r="85" spans="1:16" x14ac:dyDescent="0.3">
      <c r="A85" s="22"/>
      <c r="B85" s="23"/>
      <c r="C85" s="66"/>
      <c r="D85" s="67"/>
      <c r="E85" s="52"/>
      <c r="F85" s="52"/>
      <c r="G85" s="52"/>
      <c r="H85" s="54"/>
      <c r="I85" s="23"/>
      <c r="J85" s="23"/>
      <c r="K85" s="49"/>
      <c r="L85" s="36"/>
      <c r="M85" s="36" t="s">
        <v>70</v>
      </c>
      <c r="N85" s="37"/>
      <c r="O85" s="24">
        <f t="shared" si="3"/>
        <v>0</v>
      </c>
      <c r="P85" s="12"/>
    </row>
    <row r="86" spans="1:16" x14ac:dyDescent="0.3">
      <c r="A86" s="22"/>
      <c r="B86" s="23"/>
      <c r="C86" s="68"/>
      <c r="D86" s="69"/>
      <c r="E86" s="52"/>
      <c r="F86" s="52"/>
      <c r="G86" s="52"/>
      <c r="H86" s="54"/>
      <c r="I86" s="23"/>
      <c r="J86" s="23"/>
      <c r="K86" s="49"/>
      <c r="L86" s="36"/>
      <c r="M86" s="36" t="s">
        <v>70</v>
      </c>
      <c r="N86" s="37"/>
      <c r="O86" s="24">
        <f t="shared" si="3"/>
        <v>0</v>
      </c>
      <c r="P86" s="12"/>
    </row>
    <row r="87" spans="1:16" x14ac:dyDescent="0.3">
      <c r="A87" s="22"/>
      <c r="B87" s="23"/>
      <c r="C87" s="66"/>
      <c r="D87" s="67"/>
      <c r="E87" s="52"/>
      <c r="F87" s="52"/>
      <c r="G87" s="52"/>
      <c r="H87" s="54"/>
      <c r="I87" s="23"/>
      <c r="J87" s="23"/>
      <c r="K87" s="49"/>
      <c r="L87" s="36"/>
      <c r="M87" s="36" t="s">
        <v>70</v>
      </c>
      <c r="N87" s="37"/>
      <c r="O87" s="24">
        <f t="shared" si="3"/>
        <v>0</v>
      </c>
      <c r="P87" s="12"/>
    </row>
    <row r="88" spans="1:16" x14ac:dyDescent="0.3">
      <c r="A88" s="22"/>
      <c r="B88" s="23"/>
      <c r="C88" s="68"/>
      <c r="D88" s="69"/>
      <c r="E88" s="52"/>
      <c r="F88" s="52"/>
      <c r="G88" s="52"/>
      <c r="H88" s="54"/>
      <c r="I88" s="23"/>
      <c r="J88" s="23"/>
      <c r="K88" s="49"/>
      <c r="L88" s="36"/>
      <c r="M88" s="36" t="s">
        <v>70</v>
      </c>
      <c r="N88" s="37"/>
      <c r="O88" s="24">
        <f t="shared" si="3"/>
        <v>0</v>
      </c>
      <c r="P88" s="12"/>
    </row>
    <row r="89" spans="1:16" x14ac:dyDescent="0.3">
      <c r="A89" s="22"/>
      <c r="B89" s="23"/>
      <c r="C89" s="66"/>
      <c r="D89" s="67"/>
      <c r="E89" s="52"/>
      <c r="F89" s="52"/>
      <c r="G89" s="52"/>
      <c r="H89" s="54"/>
      <c r="I89" s="23"/>
      <c r="J89" s="23"/>
      <c r="K89" s="49"/>
      <c r="L89" s="36"/>
      <c r="M89" s="36" t="s">
        <v>70</v>
      </c>
      <c r="N89" s="37"/>
      <c r="O89" s="24">
        <f t="shared" si="3"/>
        <v>0</v>
      </c>
      <c r="P89" s="12"/>
    </row>
    <row r="90" spans="1:16" x14ac:dyDescent="0.3">
      <c r="A90" s="22"/>
      <c r="B90" s="23"/>
      <c r="C90" s="68"/>
      <c r="D90" s="69"/>
      <c r="E90" s="52"/>
      <c r="F90" s="52"/>
      <c r="G90" s="52"/>
      <c r="H90" s="54"/>
      <c r="I90" s="23"/>
      <c r="J90" s="23"/>
      <c r="K90" s="49"/>
      <c r="L90" s="36"/>
      <c r="M90" s="36" t="s">
        <v>74</v>
      </c>
      <c r="N90" s="37"/>
      <c r="O90" s="24">
        <f t="shared" si="3"/>
        <v>0</v>
      </c>
      <c r="P90" s="12"/>
    </row>
    <row r="91" spans="1:16" x14ac:dyDescent="0.3">
      <c r="A91" s="22"/>
      <c r="B91" s="23"/>
      <c r="C91" s="66"/>
      <c r="D91" s="67"/>
      <c r="E91" s="52"/>
      <c r="F91" s="52"/>
      <c r="G91" s="52"/>
      <c r="H91" s="54"/>
      <c r="I91" s="23"/>
      <c r="J91" s="23"/>
      <c r="K91" s="49"/>
      <c r="L91" s="36"/>
      <c r="M91" s="36" t="s">
        <v>70</v>
      </c>
      <c r="N91" s="37"/>
      <c r="O91" s="24">
        <f t="shared" si="3"/>
        <v>0</v>
      </c>
      <c r="P91" s="12"/>
    </row>
    <row r="92" spans="1:16" x14ac:dyDescent="0.3">
      <c r="A92" s="22"/>
      <c r="B92" s="23"/>
      <c r="C92" s="68"/>
      <c r="D92" s="69"/>
      <c r="E92" s="52"/>
      <c r="F92" s="52"/>
      <c r="G92" s="52"/>
      <c r="H92" s="54"/>
      <c r="I92" s="23"/>
      <c r="J92" s="23"/>
      <c r="K92" s="49"/>
      <c r="L92" s="36"/>
      <c r="M92" s="36" t="s">
        <v>70</v>
      </c>
      <c r="N92" s="37"/>
      <c r="O92" s="24">
        <f t="shared" si="3"/>
        <v>0</v>
      </c>
      <c r="P92" s="12"/>
    </row>
    <row r="93" spans="1:16" x14ac:dyDescent="0.3">
      <c r="A93" s="22"/>
      <c r="B93" s="23"/>
      <c r="C93" s="66"/>
      <c r="D93" s="67"/>
      <c r="E93" s="52"/>
      <c r="F93" s="52"/>
      <c r="G93" s="52"/>
      <c r="H93" s="54"/>
      <c r="I93" s="23"/>
      <c r="J93" s="23"/>
      <c r="K93" s="49"/>
      <c r="L93" s="36"/>
      <c r="M93" s="36" t="s">
        <v>70</v>
      </c>
      <c r="N93" s="37"/>
      <c r="O93" s="24">
        <f t="shared" si="3"/>
        <v>0</v>
      </c>
      <c r="P93" s="12"/>
    </row>
    <row r="94" spans="1:16" x14ac:dyDescent="0.3">
      <c r="A94" s="22"/>
      <c r="B94" s="23"/>
      <c r="C94" s="66"/>
      <c r="D94" s="67"/>
      <c r="E94" s="52"/>
      <c r="F94" s="52"/>
      <c r="G94" s="52"/>
      <c r="H94" s="54"/>
      <c r="I94" s="23"/>
      <c r="J94" s="23"/>
      <c r="K94" s="49"/>
      <c r="L94" s="36"/>
      <c r="M94" s="36" t="s">
        <v>70</v>
      </c>
      <c r="N94" s="37"/>
      <c r="O94" s="24">
        <f t="shared" si="3"/>
        <v>0</v>
      </c>
      <c r="P94" s="12"/>
    </row>
    <row r="95" spans="1:16" x14ac:dyDescent="0.3">
      <c r="A95" s="22"/>
      <c r="B95" s="23"/>
      <c r="C95" s="66"/>
      <c r="D95" s="67"/>
      <c r="E95" s="52"/>
      <c r="F95" s="52"/>
      <c r="G95" s="52"/>
      <c r="H95" s="54"/>
      <c r="I95" s="23"/>
      <c r="J95" s="23"/>
      <c r="K95" s="49"/>
      <c r="L95" s="36"/>
      <c r="M95" s="36" t="s">
        <v>70</v>
      </c>
      <c r="N95" s="37"/>
      <c r="O95" s="24">
        <f t="shared" si="3"/>
        <v>0</v>
      </c>
      <c r="P95" s="12"/>
    </row>
    <row r="96" spans="1:16" x14ac:dyDescent="0.3">
      <c r="A96" s="22"/>
      <c r="B96" s="23"/>
      <c r="C96" s="66"/>
      <c r="D96" s="67"/>
      <c r="E96" s="52"/>
      <c r="F96" s="52"/>
      <c r="G96" s="52"/>
      <c r="H96" s="54"/>
      <c r="I96" s="23"/>
      <c r="J96" s="23"/>
      <c r="K96" s="49"/>
      <c r="L96" s="36"/>
      <c r="M96" s="36" t="s">
        <v>70</v>
      </c>
      <c r="N96" s="37"/>
      <c r="O96" s="24">
        <f t="shared" si="3"/>
        <v>0</v>
      </c>
      <c r="P96" s="12"/>
    </row>
    <row r="97" spans="1:16" x14ac:dyDescent="0.3">
      <c r="A97" s="22"/>
      <c r="B97" s="23"/>
      <c r="C97" s="68"/>
      <c r="D97" s="69"/>
      <c r="E97" s="52"/>
      <c r="F97" s="52"/>
      <c r="G97" s="52"/>
      <c r="H97" s="54"/>
      <c r="I97" s="23"/>
      <c r="J97" s="23"/>
      <c r="K97" s="49"/>
      <c r="L97" s="36"/>
      <c r="M97" s="36" t="s">
        <v>70</v>
      </c>
      <c r="N97" s="37"/>
      <c r="O97" s="24">
        <f t="shared" si="3"/>
        <v>0</v>
      </c>
      <c r="P97" s="12"/>
    </row>
    <row r="98" spans="1:16" x14ac:dyDescent="0.3">
      <c r="A98" s="22"/>
      <c r="B98" s="23"/>
      <c r="C98" s="66"/>
      <c r="D98" s="67"/>
      <c r="E98" s="52"/>
      <c r="F98" s="52"/>
      <c r="G98" s="52"/>
      <c r="H98" s="54"/>
      <c r="I98" s="23"/>
      <c r="J98" s="23"/>
      <c r="K98" s="49"/>
      <c r="L98" s="36"/>
      <c r="M98" s="36" t="s">
        <v>70</v>
      </c>
      <c r="N98" s="37"/>
      <c r="O98" s="24">
        <f t="shared" si="3"/>
        <v>0</v>
      </c>
      <c r="P98" s="12"/>
    </row>
    <row r="99" spans="1:16" x14ac:dyDescent="0.3">
      <c r="A99" s="22"/>
      <c r="B99" s="23"/>
      <c r="C99" s="68"/>
      <c r="D99" s="69"/>
      <c r="E99" s="52"/>
      <c r="F99" s="52"/>
      <c r="G99" s="52"/>
      <c r="H99" s="54"/>
      <c r="I99" s="23"/>
      <c r="J99" s="23"/>
      <c r="K99" s="49"/>
      <c r="L99" s="36"/>
      <c r="M99" s="36" t="s">
        <v>70</v>
      </c>
      <c r="N99" s="37"/>
      <c r="O99" s="24">
        <f t="shared" si="3"/>
        <v>0</v>
      </c>
      <c r="P99" s="12"/>
    </row>
    <row r="100" spans="1:16" x14ac:dyDescent="0.3">
      <c r="A100" s="22"/>
      <c r="B100" s="23"/>
      <c r="C100" s="66"/>
      <c r="D100" s="67"/>
      <c r="E100" s="52"/>
      <c r="F100" s="52"/>
      <c r="G100" s="52"/>
      <c r="H100" s="54"/>
      <c r="I100" s="23"/>
      <c r="J100" s="23"/>
      <c r="K100" s="49"/>
      <c r="L100" s="36"/>
      <c r="M100" s="36" t="s">
        <v>70</v>
      </c>
      <c r="N100" s="37"/>
      <c r="O100" s="24">
        <f t="shared" si="3"/>
        <v>0</v>
      </c>
      <c r="P100" s="12"/>
    </row>
    <row r="101" spans="1:16" x14ac:dyDescent="0.3">
      <c r="A101" s="22"/>
      <c r="B101" s="23"/>
      <c r="C101" s="66"/>
      <c r="D101" s="67"/>
      <c r="E101" s="52"/>
      <c r="F101" s="52"/>
      <c r="G101" s="52"/>
      <c r="H101" s="54"/>
      <c r="I101" s="23"/>
      <c r="J101" s="23"/>
      <c r="K101" s="49"/>
      <c r="L101" s="36"/>
      <c r="M101" s="36" t="s">
        <v>70</v>
      </c>
      <c r="N101" s="37"/>
      <c r="O101" s="24">
        <f t="shared" si="3"/>
        <v>0</v>
      </c>
      <c r="P101" s="12"/>
    </row>
    <row r="102" spans="1:16" x14ac:dyDescent="0.3">
      <c r="A102" s="22"/>
      <c r="B102" s="23"/>
      <c r="C102" s="66"/>
      <c r="D102" s="67"/>
      <c r="E102" s="52"/>
      <c r="F102" s="52"/>
      <c r="G102" s="52"/>
      <c r="H102" s="54"/>
      <c r="I102" s="23"/>
      <c r="J102" s="23"/>
      <c r="K102" s="49"/>
      <c r="L102" s="36"/>
      <c r="M102" s="36" t="s">
        <v>70</v>
      </c>
      <c r="N102" s="37"/>
      <c r="O102" s="24">
        <f t="shared" si="3"/>
        <v>0</v>
      </c>
      <c r="P102" s="12"/>
    </row>
    <row r="103" spans="1:16" x14ac:dyDescent="0.3">
      <c r="A103" s="22"/>
      <c r="B103" s="23"/>
      <c r="C103" s="66"/>
      <c r="D103" s="67"/>
      <c r="E103" s="52"/>
      <c r="F103" s="52"/>
      <c r="G103" s="52"/>
      <c r="H103" s="54"/>
      <c r="I103" s="23"/>
      <c r="J103" s="23"/>
      <c r="K103" s="49"/>
      <c r="L103" s="36"/>
      <c r="M103" s="36" t="s">
        <v>70</v>
      </c>
      <c r="N103" s="37"/>
      <c r="O103" s="24">
        <f t="shared" si="3"/>
        <v>0</v>
      </c>
      <c r="P103" s="12"/>
    </row>
    <row r="104" spans="1:16" x14ac:dyDescent="0.3">
      <c r="A104" s="22"/>
      <c r="B104" s="23"/>
      <c r="C104" s="66"/>
      <c r="D104" s="67"/>
      <c r="E104" s="52"/>
      <c r="F104" s="52"/>
      <c r="G104" s="52"/>
      <c r="H104" s="54"/>
      <c r="I104" s="23"/>
      <c r="J104" s="23"/>
      <c r="K104" s="49"/>
      <c r="L104" s="36"/>
      <c r="M104" s="36" t="s">
        <v>70</v>
      </c>
      <c r="N104" s="37"/>
      <c r="O104" s="24">
        <f t="shared" si="3"/>
        <v>0</v>
      </c>
      <c r="P104" s="12"/>
    </row>
    <row r="105" spans="1:16" x14ac:dyDescent="0.3">
      <c r="A105" s="22"/>
      <c r="B105" s="23"/>
      <c r="C105" s="66"/>
      <c r="D105" s="67"/>
      <c r="E105" s="52"/>
      <c r="F105" s="52"/>
      <c r="G105" s="52"/>
      <c r="H105" s="54"/>
      <c r="I105" s="23"/>
      <c r="J105" s="23"/>
      <c r="K105" s="49"/>
      <c r="L105" s="36"/>
      <c r="M105" s="36" t="s">
        <v>70</v>
      </c>
      <c r="N105" s="37"/>
      <c r="O105" s="24">
        <f t="shared" si="3"/>
        <v>0</v>
      </c>
      <c r="P105" s="12"/>
    </row>
    <row r="106" spans="1:16" x14ac:dyDescent="0.3">
      <c r="A106" s="22"/>
      <c r="B106" s="23"/>
      <c r="C106" s="66"/>
      <c r="D106" s="67"/>
      <c r="E106" s="52"/>
      <c r="F106" s="52"/>
      <c r="G106" s="52"/>
      <c r="H106" s="54"/>
      <c r="I106" s="23"/>
      <c r="J106" s="23"/>
      <c r="K106" s="49"/>
      <c r="L106" s="36"/>
      <c r="M106" s="36" t="s">
        <v>70</v>
      </c>
      <c r="N106" s="37"/>
      <c r="O106" s="24">
        <f t="shared" si="3"/>
        <v>0</v>
      </c>
      <c r="P106" s="12"/>
    </row>
    <row r="107" spans="1:16" x14ac:dyDescent="0.3">
      <c r="A107" s="22"/>
      <c r="B107" s="23"/>
      <c r="C107" s="66"/>
      <c r="D107" s="67"/>
      <c r="E107" s="52"/>
      <c r="F107" s="52"/>
      <c r="G107" s="52"/>
      <c r="H107" s="54"/>
      <c r="I107" s="23"/>
      <c r="J107" s="23"/>
      <c r="K107" s="49"/>
      <c r="L107" s="36"/>
      <c r="M107" s="36" t="s">
        <v>70</v>
      </c>
      <c r="N107" s="37"/>
      <c r="O107" s="24">
        <f t="shared" si="3"/>
        <v>0</v>
      </c>
      <c r="P107" s="12"/>
    </row>
    <row r="108" spans="1:16" x14ac:dyDescent="0.3">
      <c r="A108" s="22"/>
      <c r="B108" s="23"/>
      <c r="C108" s="66"/>
      <c r="D108" s="67"/>
      <c r="E108" s="52"/>
      <c r="F108" s="52"/>
      <c r="G108" s="52"/>
      <c r="H108" s="54"/>
      <c r="I108" s="23"/>
      <c r="J108" s="23"/>
      <c r="K108" s="49"/>
      <c r="L108" s="36"/>
      <c r="M108" s="36" t="s">
        <v>70</v>
      </c>
      <c r="N108" s="37"/>
      <c r="O108" s="24">
        <f t="shared" si="3"/>
        <v>0</v>
      </c>
      <c r="P108" s="12"/>
    </row>
    <row r="109" spans="1:16" x14ac:dyDescent="0.3">
      <c r="A109" s="22"/>
      <c r="B109" s="23"/>
      <c r="C109" s="66"/>
      <c r="D109" s="67"/>
      <c r="E109" s="52"/>
      <c r="F109" s="52"/>
      <c r="G109" s="52"/>
      <c r="H109" s="54"/>
      <c r="I109" s="23"/>
      <c r="J109" s="23"/>
      <c r="K109" s="49"/>
      <c r="L109" s="36"/>
      <c r="M109" s="36" t="s">
        <v>70</v>
      </c>
      <c r="N109" s="37"/>
      <c r="O109" s="24">
        <f t="shared" si="3"/>
        <v>0</v>
      </c>
      <c r="P109" s="12"/>
    </row>
    <row r="110" spans="1:16" x14ac:dyDescent="0.3">
      <c r="A110" s="22"/>
      <c r="B110" s="23"/>
      <c r="C110" s="66"/>
      <c r="D110" s="67"/>
      <c r="E110" s="52"/>
      <c r="F110" s="52"/>
      <c r="G110" s="52"/>
      <c r="H110" s="54"/>
      <c r="I110" s="23"/>
      <c r="J110" s="23"/>
      <c r="K110" s="49"/>
      <c r="L110" s="36"/>
      <c r="M110" s="36" t="s">
        <v>70</v>
      </c>
      <c r="N110" s="37"/>
      <c r="O110" s="24">
        <f t="shared" si="3"/>
        <v>0</v>
      </c>
      <c r="P110" s="12"/>
    </row>
    <row r="111" spans="1:16" x14ac:dyDescent="0.3">
      <c r="A111" s="22"/>
      <c r="B111" s="23"/>
      <c r="C111" s="66"/>
      <c r="D111" s="67"/>
      <c r="E111" s="52"/>
      <c r="F111" s="52"/>
      <c r="G111" s="52"/>
      <c r="H111" s="54"/>
      <c r="I111" s="23"/>
      <c r="J111" s="23"/>
      <c r="K111" s="49"/>
      <c r="L111" s="36"/>
      <c r="M111" s="36" t="s">
        <v>70</v>
      </c>
      <c r="N111" s="37"/>
      <c r="O111" s="24">
        <f t="shared" si="3"/>
        <v>0</v>
      </c>
      <c r="P111" s="12"/>
    </row>
    <row r="112" spans="1:16" x14ac:dyDescent="0.3">
      <c r="A112" s="22"/>
      <c r="B112" s="23"/>
      <c r="C112" s="66"/>
      <c r="D112" s="67"/>
      <c r="E112" s="52"/>
      <c r="F112" s="52"/>
      <c r="G112" s="52"/>
      <c r="H112" s="54"/>
      <c r="I112" s="23"/>
      <c r="J112" s="23"/>
      <c r="K112" s="49"/>
      <c r="L112" s="36"/>
      <c r="M112" s="36" t="s">
        <v>70</v>
      </c>
      <c r="N112" s="37"/>
      <c r="O112" s="24">
        <f t="shared" si="3"/>
        <v>0</v>
      </c>
      <c r="P112" s="12"/>
    </row>
    <row r="113" spans="1:16" x14ac:dyDescent="0.3">
      <c r="A113" s="22"/>
      <c r="B113" s="23"/>
      <c r="C113" s="68"/>
      <c r="D113" s="69"/>
      <c r="E113" s="52"/>
      <c r="F113" s="52"/>
      <c r="G113" s="52"/>
      <c r="H113" s="54"/>
      <c r="I113" s="23"/>
      <c r="J113" s="23"/>
      <c r="K113" s="49"/>
      <c r="L113" s="36"/>
      <c r="M113" s="36" t="s">
        <v>70</v>
      </c>
      <c r="N113" s="37"/>
      <c r="O113" s="24">
        <f t="shared" si="3"/>
        <v>0</v>
      </c>
      <c r="P113" s="12"/>
    </row>
    <row r="114" spans="1:16" x14ac:dyDescent="0.3">
      <c r="A114" s="22"/>
      <c r="B114" s="23"/>
      <c r="C114" s="68"/>
      <c r="D114" s="69"/>
      <c r="E114" s="52"/>
      <c r="F114" s="52"/>
      <c r="G114" s="52"/>
      <c r="H114" s="54"/>
      <c r="I114" s="23"/>
      <c r="J114" s="23"/>
      <c r="K114" s="49"/>
      <c r="L114" s="36"/>
      <c r="M114" s="36" t="s">
        <v>70</v>
      </c>
      <c r="N114" s="37"/>
      <c r="O114" s="24">
        <f t="shared" si="3"/>
        <v>0</v>
      </c>
      <c r="P114" s="12"/>
    </row>
    <row r="115" spans="1:16" x14ac:dyDescent="0.3">
      <c r="A115" s="22"/>
      <c r="B115" s="23"/>
      <c r="C115" s="68"/>
      <c r="D115" s="69"/>
      <c r="E115" s="52"/>
      <c r="F115" s="52"/>
      <c r="G115" s="52"/>
      <c r="H115" s="54"/>
      <c r="I115" s="23"/>
      <c r="J115" s="23"/>
      <c r="K115" s="49"/>
      <c r="L115" s="36"/>
      <c r="M115" s="36" t="s">
        <v>70</v>
      </c>
      <c r="N115" s="37"/>
      <c r="O115" s="24">
        <f t="shared" si="3"/>
        <v>0</v>
      </c>
      <c r="P115" s="12"/>
    </row>
    <row r="116" spans="1:16" x14ac:dyDescent="0.3">
      <c r="A116" s="22"/>
      <c r="B116" s="23"/>
      <c r="C116" s="68"/>
      <c r="D116" s="69"/>
      <c r="E116" s="52"/>
      <c r="F116" s="52"/>
      <c r="G116" s="52"/>
      <c r="H116" s="54"/>
      <c r="I116" s="23"/>
      <c r="J116" s="23"/>
      <c r="K116" s="49"/>
      <c r="L116" s="36"/>
      <c r="M116" s="36" t="s">
        <v>70</v>
      </c>
      <c r="N116" s="37"/>
      <c r="O116" s="24">
        <f t="shared" si="3"/>
        <v>0</v>
      </c>
      <c r="P116" s="12"/>
    </row>
    <row r="117" spans="1:16" x14ac:dyDescent="0.3">
      <c r="A117" s="22"/>
      <c r="B117" s="23"/>
      <c r="C117" s="68"/>
      <c r="D117" s="69"/>
      <c r="E117" s="52"/>
      <c r="F117" s="52"/>
      <c r="G117" s="52"/>
      <c r="H117" s="54"/>
      <c r="I117" s="23"/>
      <c r="J117" s="23"/>
      <c r="K117" s="49"/>
      <c r="L117" s="36"/>
      <c r="M117" s="36" t="s">
        <v>70</v>
      </c>
      <c r="N117" s="37"/>
      <c r="O117" s="24">
        <f t="shared" si="3"/>
        <v>0</v>
      </c>
      <c r="P117" s="12"/>
    </row>
    <row r="118" spans="1:16" x14ac:dyDescent="0.3">
      <c r="A118" s="22"/>
      <c r="B118" s="23"/>
      <c r="C118" s="66"/>
      <c r="D118" s="67"/>
      <c r="E118" s="52"/>
      <c r="F118" s="52"/>
      <c r="G118" s="52"/>
      <c r="H118" s="54"/>
      <c r="I118" s="23"/>
      <c r="J118" s="23"/>
      <c r="K118" s="49"/>
      <c r="L118" s="36"/>
      <c r="M118" s="36" t="s">
        <v>70</v>
      </c>
      <c r="N118" s="37"/>
      <c r="O118" s="24">
        <f t="shared" si="3"/>
        <v>0</v>
      </c>
      <c r="P118" s="12"/>
    </row>
    <row r="119" spans="1:16" x14ac:dyDescent="0.3">
      <c r="A119" s="22"/>
      <c r="B119" s="23"/>
      <c r="C119" s="66"/>
      <c r="D119" s="67"/>
      <c r="E119" s="52"/>
      <c r="F119" s="52"/>
      <c r="G119" s="52"/>
      <c r="H119" s="54"/>
      <c r="I119" s="23"/>
      <c r="J119" s="23"/>
      <c r="K119" s="49"/>
      <c r="L119" s="36"/>
      <c r="M119" s="36" t="s">
        <v>70</v>
      </c>
      <c r="N119" s="37"/>
      <c r="O119" s="24">
        <f t="shared" si="3"/>
        <v>0</v>
      </c>
      <c r="P119" s="12"/>
    </row>
    <row r="120" spans="1:16" ht="15" thickBot="1" x14ac:dyDescent="0.35">
      <c r="A120" s="40"/>
      <c r="B120" s="41"/>
      <c r="C120" s="42"/>
      <c r="D120" s="50"/>
      <c r="E120" s="53"/>
      <c r="F120" s="53"/>
      <c r="G120" s="53">
        <f>SUM(G12:G119)</f>
        <v>5919.77</v>
      </c>
      <c r="H120" s="42"/>
      <c r="I120" s="41"/>
      <c r="J120" s="41"/>
      <c r="K120" s="42"/>
      <c r="L120" s="38"/>
      <c r="M120" s="43"/>
      <c r="N120" s="43"/>
      <c r="O120" s="38"/>
      <c r="P120" s="12"/>
    </row>
    <row r="121" spans="1:16" ht="15" thickBot="1" x14ac:dyDescent="0.35">
      <c r="A121" s="35"/>
      <c r="B121" s="26"/>
      <c r="C121" s="26"/>
      <c r="D121" s="26"/>
      <c r="E121" s="26"/>
      <c r="F121" s="26"/>
      <c r="G121" s="26"/>
      <c r="H121" s="26"/>
      <c r="I121" s="26"/>
      <c r="J121" s="70" t="s">
        <v>13</v>
      </c>
      <c r="K121" s="70"/>
      <c r="L121" s="28">
        <f>SUM(L12:L119)</f>
        <v>85507.26999999999</v>
      </c>
      <c r="M121" s="27"/>
      <c r="N121" s="29" t="s">
        <v>14</v>
      </c>
      <c r="O121" s="25">
        <f>SUM(O12:O119)</f>
        <v>0</v>
      </c>
      <c r="P121" s="12" t="str">
        <f>IF(O109&gt;L109,"prekročená cena","nižšia ako stanovená")</f>
        <v>nižšia ako stanovená</v>
      </c>
    </row>
    <row r="122" spans="1:16" ht="15" thickBot="1" x14ac:dyDescent="0.35">
      <c r="A122" s="71" t="s">
        <v>15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3"/>
      <c r="O122" s="25">
        <f>O123-O121</f>
        <v>0</v>
      </c>
      <c r="P122" s="12"/>
    </row>
    <row r="123" spans="1:16" ht="15" thickBot="1" x14ac:dyDescent="0.35">
      <c r="A123" s="71" t="s">
        <v>16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3"/>
      <c r="O123" s="25">
        <f>IF("nie"=MID(I131,1,3),O121,(O121*1.2))</f>
        <v>0</v>
      </c>
      <c r="P123" s="12"/>
    </row>
    <row r="124" spans="1:16" x14ac:dyDescent="0.3">
      <c r="A124" s="81" t="s">
        <v>17</v>
      </c>
      <c r="B124" s="81"/>
      <c r="C124" s="81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12"/>
    </row>
    <row r="125" spans="1:16" x14ac:dyDescent="0.3">
      <c r="A125" s="74" t="s">
        <v>64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12"/>
    </row>
    <row r="126" spans="1:16" x14ac:dyDescent="0.3">
      <c r="A126" s="59" t="s">
        <v>57</v>
      </c>
      <c r="B126" s="59"/>
      <c r="C126" s="59"/>
      <c r="D126" s="59"/>
      <c r="E126" s="59"/>
      <c r="F126" s="59"/>
      <c r="G126" s="58" t="s">
        <v>55</v>
      </c>
      <c r="H126" s="59"/>
      <c r="I126" s="59"/>
      <c r="J126" s="31"/>
      <c r="K126" s="31"/>
      <c r="L126" s="31"/>
      <c r="M126" s="31"/>
      <c r="N126" s="31"/>
      <c r="O126" s="31"/>
      <c r="P126" s="12"/>
    </row>
    <row r="127" spans="1:16" x14ac:dyDescent="0.3">
      <c r="A127" s="83" t="s">
        <v>66</v>
      </c>
      <c r="B127" s="84"/>
      <c r="C127" s="84"/>
      <c r="D127" s="84"/>
      <c r="E127" s="85"/>
      <c r="F127" s="82" t="s">
        <v>56</v>
      </c>
      <c r="G127" s="32" t="s">
        <v>18</v>
      </c>
      <c r="H127" s="75"/>
      <c r="I127" s="76"/>
      <c r="J127" s="76"/>
      <c r="K127" s="76"/>
      <c r="L127" s="76"/>
      <c r="M127" s="76"/>
      <c r="N127" s="76"/>
      <c r="O127" s="77"/>
      <c r="P127" s="12"/>
    </row>
    <row r="128" spans="1:16" x14ac:dyDescent="0.3">
      <c r="A128" s="86"/>
      <c r="B128" s="87"/>
      <c r="C128" s="87"/>
      <c r="D128" s="87"/>
      <c r="E128" s="88"/>
      <c r="F128" s="82"/>
      <c r="G128" s="32" t="s">
        <v>19</v>
      </c>
      <c r="H128" s="75"/>
      <c r="I128" s="76"/>
      <c r="J128" s="76"/>
      <c r="K128" s="76"/>
      <c r="L128" s="76"/>
      <c r="M128" s="76"/>
      <c r="N128" s="76"/>
      <c r="O128" s="77"/>
      <c r="P128" s="12"/>
    </row>
    <row r="129" spans="1:16" x14ac:dyDescent="0.3">
      <c r="A129" s="86"/>
      <c r="B129" s="87"/>
      <c r="C129" s="87"/>
      <c r="D129" s="87"/>
      <c r="E129" s="88"/>
      <c r="F129" s="82"/>
      <c r="G129" s="32" t="s">
        <v>20</v>
      </c>
      <c r="H129" s="75"/>
      <c r="I129" s="76"/>
      <c r="J129" s="76"/>
      <c r="K129" s="76"/>
      <c r="L129" s="76"/>
      <c r="M129" s="76"/>
      <c r="N129" s="76"/>
      <c r="O129" s="77"/>
      <c r="P129" s="12"/>
    </row>
    <row r="130" spans="1:16" x14ac:dyDescent="0.3">
      <c r="A130" s="86"/>
      <c r="B130" s="87"/>
      <c r="C130" s="87"/>
      <c r="D130" s="87"/>
      <c r="E130" s="88"/>
      <c r="F130" s="82"/>
      <c r="G130" s="32" t="s">
        <v>21</v>
      </c>
      <c r="H130" s="75"/>
      <c r="I130" s="76"/>
      <c r="J130" s="76"/>
      <c r="K130" s="76"/>
      <c r="L130" s="76"/>
      <c r="M130" s="76"/>
      <c r="N130" s="76"/>
      <c r="O130" s="77"/>
      <c r="P130" s="12"/>
    </row>
    <row r="131" spans="1:16" x14ac:dyDescent="0.3">
      <c r="A131" s="86"/>
      <c r="B131" s="87"/>
      <c r="C131" s="87"/>
      <c r="D131" s="87"/>
      <c r="E131" s="88"/>
      <c r="F131" s="82"/>
      <c r="G131" s="32" t="s">
        <v>22</v>
      </c>
      <c r="H131" s="75"/>
      <c r="I131" s="76"/>
      <c r="J131" s="76"/>
      <c r="K131" s="76"/>
      <c r="L131" s="76"/>
      <c r="M131" s="76"/>
      <c r="N131" s="76"/>
      <c r="O131" s="77"/>
      <c r="P131" s="12"/>
    </row>
    <row r="132" spans="1:16" x14ac:dyDescent="0.3">
      <c r="A132" s="86"/>
      <c r="B132" s="87"/>
      <c r="C132" s="87"/>
      <c r="D132" s="87"/>
      <c r="E132" s="88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2"/>
    </row>
    <row r="133" spans="1:16" x14ac:dyDescent="0.3">
      <c r="A133" s="86"/>
      <c r="B133" s="87"/>
      <c r="C133" s="87"/>
      <c r="D133" s="87"/>
      <c r="E133" s="88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2"/>
    </row>
    <row r="134" spans="1:16" x14ac:dyDescent="0.3">
      <c r="A134" s="89"/>
      <c r="B134" s="90"/>
      <c r="C134" s="90"/>
      <c r="D134" s="90"/>
      <c r="E134" s="91"/>
      <c r="F134" s="31"/>
      <c r="G134" s="17"/>
      <c r="H134" s="17"/>
      <c r="I134" s="17"/>
      <c r="J134" s="17" t="s">
        <v>23</v>
      </c>
      <c r="K134" s="17"/>
      <c r="L134" s="78"/>
      <c r="M134" s="79"/>
      <c r="N134" s="80"/>
      <c r="O134" s="17"/>
    </row>
    <row r="135" spans="1:16" x14ac:dyDescent="0.3">
      <c r="A135" s="31"/>
      <c r="B135" s="31"/>
      <c r="C135" s="31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6" x14ac:dyDescent="0.3">
      <c r="A136" s="20"/>
      <c r="B136" s="20"/>
      <c r="C136" s="20"/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17"/>
      <c r="O136" s="17"/>
    </row>
    <row r="138" spans="1:16" ht="25.5" customHeight="1" x14ac:dyDescent="0.3"/>
    <row r="139" spans="1:16" ht="15" customHeight="1" x14ac:dyDescent="0.3"/>
    <row r="141" spans="1:16" ht="18" customHeight="1" x14ac:dyDescent="0.3"/>
  </sheetData>
  <sheetProtection selectLockedCells="1"/>
  <mergeCells count="142">
    <mergeCell ref="C18:D18"/>
    <mergeCell ref="C13:D13"/>
    <mergeCell ref="C14:D14"/>
    <mergeCell ref="C15:D15"/>
    <mergeCell ref="A1:L1"/>
    <mergeCell ref="C57:D5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50:D50"/>
    <mergeCell ref="C51:D51"/>
    <mergeCell ref="C19:D19"/>
    <mergeCell ref="C41:D41"/>
    <mergeCell ref="C38:D38"/>
    <mergeCell ref="C36:D36"/>
    <mergeCell ref="C53:D53"/>
    <mergeCell ref="C54:D54"/>
    <mergeCell ref="C58:D58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H131:O131"/>
    <mergeCell ref="L134:N134"/>
    <mergeCell ref="A124:C124"/>
    <mergeCell ref="F127:F131"/>
    <mergeCell ref="H127:O127"/>
    <mergeCell ref="H128:O128"/>
    <mergeCell ref="H129:O129"/>
    <mergeCell ref="H130:O130"/>
    <mergeCell ref="A127:E134"/>
    <mergeCell ref="C29:D29"/>
    <mergeCell ref="C30:D30"/>
    <mergeCell ref="C31:D31"/>
    <mergeCell ref="C32:D32"/>
    <mergeCell ref="C33:D33"/>
    <mergeCell ref="C34:D34"/>
    <mergeCell ref="C35:D35"/>
    <mergeCell ref="C39:D39"/>
    <mergeCell ref="C40:D40"/>
    <mergeCell ref="C37:D37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71:D71"/>
    <mergeCell ref="J121:K121"/>
    <mergeCell ref="A122:N122"/>
    <mergeCell ref="A123:N123"/>
    <mergeCell ref="A125:O125"/>
    <mergeCell ref="C61:D61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110:D110"/>
    <mergeCell ref="C72:D72"/>
    <mergeCell ref="C73:D73"/>
    <mergeCell ref="C74:D74"/>
    <mergeCell ref="C79:D79"/>
    <mergeCell ref="C80:D80"/>
    <mergeCell ref="C85:D85"/>
    <mergeCell ref="C86:D86"/>
    <mergeCell ref="C83:D83"/>
    <mergeCell ref="C84:D84"/>
    <mergeCell ref="C81:D81"/>
    <mergeCell ref="C82:D82"/>
    <mergeCell ref="C89:D89"/>
    <mergeCell ref="C90:D90"/>
    <mergeCell ref="C98:D98"/>
    <mergeCell ref="C94:D94"/>
    <mergeCell ref="C95:D95"/>
    <mergeCell ref="C99:D99"/>
    <mergeCell ref="C100:D100"/>
    <mergeCell ref="C109:D109"/>
    <mergeCell ref="C96:D96"/>
    <mergeCell ref="C97:D97"/>
    <mergeCell ref="C104:D104"/>
    <mergeCell ref="C102:D102"/>
    <mergeCell ref="C101:D101"/>
    <mergeCell ref="C93:D93"/>
    <mergeCell ref="C16:D16"/>
    <mergeCell ref="C17:D17"/>
    <mergeCell ref="C75:D75"/>
    <mergeCell ref="C76:D76"/>
    <mergeCell ref="C77:D77"/>
    <mergeCell ref="C78:D78"/>
    <mergeCell ref="C117:D117"/>
    <mergeCell ref="C118:D118"/>
    <mergeCell ref="C119:D119"/>
    <mergeCell ref="C114:D114"/>
    <mergeCell ref="C115:D115"/>
    <mergeCell ref="C112:D112"/>
    <mergeCell ref="C103:D103"/>
    <mergeCell ref="C87:D87"/>
    <mergeCell ref="C88:D88"/>
    <mergeCell ref="C116:D116"/>
    <mergeCell ref="C113:D113"/>
    <mergeCell ref="C111:D111"/>
    <mergeCell ref="C91:D91"/>
    <mergeCell ref="C92:D92"/>
    <mergeCell ref="C107:D107"/>
    <mergeCell ref="C108:D108"/>
    <mergeCell ref="C106:D106"/>
    <mergeCell ref="C105:D105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4" t="s">
        <v>51</v>
      </c>
      <c r="M2" s="134"/>
    </row>
    <row r="3" spans="1:14" x14ac:dyDescent="0.3">
      <c r="A3" s="5" t="s">
        <v>25</v>
      </c>
      <c r="B3" s="135" t="s">
        <v>26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x14ac:dyDescent="0.3">
      <c r="A4" s="5" t="s">
        <v>27</v>
      </c>
      <c r="B4" s="135" t="s">
        <v>28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x14ac:dyDescent="0.3">
      <c r="A5" s="5" t="s">
        <v>8</v>
      </c>
      <c r="B5" s="135" t="s">
        <v>29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x14ac:dyDescent="0.3">
      <c r="A6" s="5" t="s">
        <v>2</v>
      </c>
      <c r="B6" s="135" t="s">
        <v>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</row>
    <row r="7" spans="1:14" x14ac:dyDescent="0.3">
      <c r="A7" s="6" t="s">
        <v>31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x14ac:dyDescent="0.3">
      <c r="A8" s="5" t="s">
        <v>12</v>
      </c>
      <c r="B8" s="135" t="s">
        <v>32</v>
      </c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  <row r="9" spans="1:14" x14ac:dyDescent="0.3">
      <c r="A9" s="7" t="s">
        <v>33</v>
      </c>
      <c r="B9" s="135" t="s">
        <v>34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</row>
    <row r="10" spans="1:14" x14ac:dyDescent="0.3">
      <c r="A10" s="7" t="s">
        <v>35</v>
      </c>
      <c r="B10" s="135" t="s">
        <v>36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</row>
    <row r="11" spans="1:14" x14ac:dyDescent="0.3">
      <c r="A11" s="8" t="s">
        <v>37</v>
      </c>
      <c r="B11" s="135" t="s">
        <v>38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14" x14ac:dyDescent="0.3">
      <c r="A12" s="9" t="s">
        <v>39</v>
      </c>
      <c r="B12" s="135" t="s">
        <v>40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</row>
    <row r="13" spans="1:14" ht="24" customHeight="1" x14ac:dyDescent="0.3">
      <c r="A13" s="8" t="s">
        <v>41</v>
      </c>
      <c r="B13" s="135" t="s">
        <v>42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14" ht="16.5" customHeight="1" x14ac:dyDescent="0.3">
      <c r="A14" s="8" t="s">
        <v>5</v>
      </c>
      <c r="B14" s="135" t="s">
        <v>52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</row>
    <row r="15" spans="1:14" x14ac:dyDescent="0.3">
      <c r="A15" s="8" t="s">
        <v>43</v>
      </c>
      <c r="B15" s="135" t="s">
        <v>44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ht="39.6" x14ac:dyDescent="0.3">
      <c r="A16" s="10" t="s">
        <v>45</v>
      </c>
      <c r="B16" s="135" t="s">
        <v>46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</row>
    <row r="17" spans="1:14" ht="28.5" customHeight="1" x14ac:dyDescent="0.3">
      <c r="A17" s="10" t="s">
        <v>47</v>
      </c>
      <c r="B17" s="135" t="s">
        <v>48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</row>
    <row r="18" spans="1:14" ht="27" customHeight="1" x14ac:dyDescent="0.3">
      <c r="A18" s="11" t="s">
        <v>49</v>
      </c>
      <c r="B18" s="135" t="s">
        <v>50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</row>
    <row r="19" spans="1:14" ht="75" customHeight="1" x14ac:dyDescent="0.3">
      <c r="A19" s="33" t="s">
        <v>61</v>
      </c>
      <c r="B19" s="136" t="s">
        <v>62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2022-02-07T14:17:25Z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