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onkoAsist/PTK/2022-02-17 Podklady k PTK/"/>
    </mc:Choice>
  </mc:AlternateContent>
  <xr:revisionPtr revIDLastSave="0" documentId="13_ncr:1_{A9971BC2-D8EB-B441-BC06-2BD30874D684}" xr6:coauthVersionLast="47" xr6:coauthVersionMax="47" xr10:uidLastSave="{00000000-0000-0000-0000-000000000000}"/>
  <bookViews>
    <workbookView xWindow="0" yWindow="500" windowWidth="34260" windowHeight="20640" xr2:uid="{9BA9E32D-D709-4650-A8F0-0CC9A4C5B40F}"/>
  </bookViews>
  <sheets>
    <sheet name="KATALOG_POZIADAVKY (2)" sheetId="1" r:id="rId1"/>
  </sheets>
  <externalReferences>
    <externalReference r:id="rId2"/>
    <externalReference r:id="rId3"/>
  </externalReferences>
  <definedNames>
    <definedName name="_xlnm._FilterDatabase" localSheetId="0" hidden="1">'KATALOG_POZIADAVKY (2)'!$A$2:$AE$172</definedName>
    <definedName name="Inkrement">[1]INKREMENTY!$A$2:$A$21</definedName>
    <definedName name="MODULY">[1]MODULY_CBA!$B$3:$B$23</definedName>
    <definedName name="Moduly_2">[1]MODULY_CBA!$B$3:$B$21</definedName>
    <definedName name="PF">[2]CISELNIK!$A$2:$A$6</definedName>
    <definedName name="Poziadavky">[2]CISELNIK!$B$2:$B$4</definedName>
    <definedName name="Pozicia">[1]AKTIVITY_POZICIE!$Q$4:$Q$15</definedName>
    <definedName name="PozicieKomplet">[1]AKTIVITY_POZICIE!$Q$4:$Q$27</definedName>
    <definedName name="Subjekt">[1]Ciselnik!$A$2:$A$9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K3" i="1"/>
  <c r="L3" i="1"/>
  <c r="O3" i="1" s="1"/>
  <c r="P3" i="1" s="1"/>
  <c r="M3" i="1"/>
  <c r="N3" i="1"/>
  <c r="Q3" i="1"/>
  <c r="J4" i="1"/>
  <c r="K4" i="1"/>
  <c r="L4" i="1"/>
  <c r="M4" i="1"/>
  <c r="N4" i="1"/>
  <c r="Q4" i="1"/>
  <c r="J5" i="1"/>
  <c r="K5" i="1"/>
  <c r="L5" i="1"/>
  <c r="M5" i="1"/>
  <c r="N5" i="1"/>
  <c r="Q5" i="1"/>
  <c r="J6" i="1"/>
  <c r="K6" i="1"/>
  <c r="L6" i="1"/>
  <c r="M6" i="1"/>
  <c r="N6" i="1"/>
  <c r="Q6" i="1"/>
  <c r="J7" i="1"/>
  <c r="K7" i="1"/>
  <c r="L7" i="1"/>
  <c r="M7" i="1"/>
  <c r="N7" i="1"/>
  <c r="Q7" i="1"/>
  <c r="J8" i="1"/>
  <c r="K8" i="1"/>
  <c r="L8" i="1"/>
  <c r="M8" i="1"/>
  <c r="N8" i="1"/>
  <c r="Q8" i="1"/>
  <c r="J9" i="1"/>
  <c r="K9" i="1"/>
  <c r="L9" i="1"/>
  <c r="M9" i="1"/>
  <c r="N9" i="1"/>
  <c r="Q9" i="1"/>
  <c r="J10" i="1"/>
  <c r="K10" i="1"/>
  <c r="L10" i="1"/>
  <c r="M10" i="1"/>
  <c r="N10" i="1"/>
  <c r="Q10" i="1"/>
  <c r="J11" i="1"/>
  <c r="K11" i="1"/>
  <c r="L11" i="1"/>
  <c r="O11" i="1" s="1"/>
  <c r="P11" i="1" s="1"/>
  <c r="M11" i="1"/>
  <c r="N11" i="1"/>
  <c r="Q11" i="1"/>
  <c r="J12" i="1"/>
  <c r="K12" i="1"/>
  <c r="L12" i="1"/>
  <c r="M12" i="1"/>
  <c r="N12" i="1"/>
  <c r="Q12" i="1"/>
  <c r="J13" i="1"/>
  <c r="K13" i="1"/>
  <c r="L13" i="1"/>
  <c r="M13" i="1"/>
  <c r="N13" i="1"/>
  <c r="Q13" i="1"/>
  <c r="J14" i="1"/>
  <c r="K14" i="1"/>
  <c r="L14" i="1"/>
  <c r="M14" i="1"/>
  <c r="N14" i="1"/>
  <c r="Q14" i="1"/>
  <c r="J15" i="1"/>
  <c r="K15" i="1"/>
  <c r="L15" i="1"/>
  <c r="M15" i="1"/>
  <c r="N15" i="1"/>
  <c r="Q15" i="1"/>
  <c r="J16" i="1"/>
  <c r="K16" i="1"/>
  <c r="L16" i="1"/>
  <c r="M16" i="1"/>
  <c r="N16" i="1"/>
  <c r="Q16" i="1"/>
  <c r="J17" i="1"/>
  <c r="K17" i="1"/>
  <c r="L17" i="1"/>
  <c r="M17" i="1"/>
  <c r="N17" i="1"/>
  <c r="Q17" i="1"/>
  <c r="J18" i="1"/>
  <c r="K18" i="1"/>
  <c r="L18" i="1"/>
  <c r="M18" i="1"/>
  <c r="N18" i="1"/>
  <c r="Q18" i="1"/>
  <c r="J19" i="1"/>
  <c r="K19" i="1"/>
  <c r="L19" i="1"/>
  <c r="M19" i="1"/>
  <c r="N19" i="1"/>
  <c r="Q19" i="1"/>
  <c r="J20" i="1"/>
  <c r="K20" i="1"/>
  <c r="L20" i="1"/>
  <c r="M20" i="1"/>
  <c r="N20" i="1"/>
  <c r="Q20" i="1"/>
  <c r="J21" i="1"/>
  <c r="K21" i="1"/>
  <c r="L21" i="1"/>
  <c r="M21" i="1"/>
  <c r="N21" i="1"/>
  <c r="Q21" i="1"/>
  <c r="J22" i="1"/>
  <c r="K22" i="1"/>
  <c r="L22" i="1"/>
  <c r="M22" i="1"/>
  <c r="N22" i="1"/>
  <c r="Q22" i="1"/>
  <c r="J23" i="1"/>
  <c r="K23" i="1"/>
  <c r="L23" i="1"/>
  <c r="M23" i="1"/>
  <c r="N23" i="1"/>
  <c r="Q23" i="1"/>
  <c r="J24" i="1"/>
  <c r="K24" i="1"/>
  <c r="L24" i="1"/>
  <c r="M24" i="1"/>
  <c r="N24" i="1"/>
  <c r="Q24" i="1"/>
  <c r="J25" i="1"/>
  <c r="K25" i="1"/>
  <c r="L25" i="1"/>
  <c r="M25" i="1"/>
  <c r="N25" i="1"/>
  <c r="Q25" i="1"/>
  <c r="J26" i="1"/>
  <c r="K26" i="1"/>
  <c r="L26" i="1"/>
  <c r="M26" i="1"/>
  <c r="N26" i="1"/>
  <c r="Q26" i="1"/>
  <c r="J27" i="1"/>
  <c r="K27" i="1"/>
  <c r="L27" i="1"/>
  <c r="M27" i="1"/>
  <c r="N27" i="1"/>
  <c r="Q27" i="1"/>
  <c r="J28" i="1"/>
  <c r="K28" i="1"/>
  <c r="L28" i="1"/>
  <c r="M28" i="1"/>
  <c r="N28" i="1"/>
  <c r="Q28" i="1"/>
  <c r="J29" i="1"/>
  <c r="K29" i="1"/>
  <c r="L29" i="1"/>
  <c r="M29" i="1"/>
  <c r="N29" i="1"/>
  <c r="Q29" i="1"/>
  <c r="J30" i="1"/>
  <c r="K30" i="1"/>
  <c r="L30" i="1"/>
  <c r="M30" i="1"/>
  <c r="N30" i="1"/>
  <c r="Q30" i="1"/>
  <c r="K31" i="1"/>
  <c r="L31" i="1"/>
  <c r="M31" i="1"/>
  <c r="N31" i="1"/>
  <c r="Q31" i="1"/>
  <c r="J32" i="1"/>
  <c r="K32" i="1"/>
  <c r="L32" i="1"/>
  <c r="M32" i="1"/>
  <c r="N32" i="1"/>
  <c r="Q32" i="1"/>
  <c r="J33" i="1"/>
  <c r="K33" i="1"/>
  <c r="O33" i="1" s="1"/>
  <c r="P33" i="1" s="1"/>
  <c r="L33" i="1"/>
  <c r="M33" i="1"/>
  <c r="N33" i="1"/>
  <c r="Q33" i="1"/>
  <c r="J34" i="1"/>
  <c r="K34" i="1"/>
  <c r="L34" i="1"/>
  <c r="M34" i="1"/>
  <c r="N34" i="1"/>
  <c r="Q34" i="1"/>
  <c r="J35" i="1"/>
  <c r="K35" i="1"/>
  <c r="L35" i="1"/>
  <c r="M35" i="1"/>
  <c r="N35" i="1"/>
  <c r="Q35" i="1"/>
  <c r="J36" i="1"/>
  <c r="K36" i="1"/>
  <c r="L36" i="1"/>
  <c r="M36" i="1"/>
  <c r="N36" i="1"/>
  <c r="Q36" i="1"/>
  <c r="J37" i="1"/>
  <c r="K37" i="1"/>
  <c r="L37" i="1"/>
  <c r="M37" i="1"/>
  <c r="N37" i="1"/>
  <c r="Q37" i="1"/>
  <c r="J38" i="1"/>
  <c r="K38" i="1"/>
  <c r="L38" i="1"/>
  <c r="M38" i="1"/>
  <c r="N38" i="1"/>
  <c r="Q38" i="1"/>
  <c r="J39" i="1"/>
  <c r="K39" i="1"/>
  <c r="L39" i="1"/>
  <c r="M39" i="1"/>
  <c r="N39" i="1"/>
  <c r="Q39" i="1"/>
  <c r="J40" i="1"/>
  <c r="K40" i="1"/>
  <c r="L40" i="1"/>
  <c r="M40" i="1"/>
  <c r="N40" i="1"/>
  <c r="Q40" i="1"/>
  <c r="J41" i="1"/>
  <c r="K41" i="1"/>
  <c r="L41" i="1"/>
  <c r="M41" i="1"/>
  <c r="N41" i="1"/>
  <c r="Q41" i="1"/>
  <c r="J42" i="1"/>
  <c r="K42" i="1"/>
  <c r="L42" i="1"/>
  <c r="M42" i="1"/>
  <c r="N42" i="1"/>
  <c r="Q42" i="1"/>
  <c r="J43" i="1"/>
  <c r="K43" i="1"/>
  <c r="L43" i="1"/>
  <c r="M43" i="1"/>
  <c r="N43" i="1"/>
  <c r="Q43" i="1"/>
  <c r="J44" i="1"/>
  <c r="K44" i="1"/>
  <c r="L44" i="1"/>
  <c r="M44" i="1"/>
  <c r="N44" i="1"/>
  <c r="Q44" i="1"/>
  <c r="J45" i="1"/>
  <c r="K45" i="1"/>
  <c r="L45" i="1"/>
  <c r="M45" i="1"/>
  <c r="N45" i="1"/>
  <c r="Q45" i="1"/>
  <c r="J46" i="1"/>
  <c r="K46" i="1"/>
  <c r="L46" i="1"/>
  <c r="M46" i="1"/>
  <c r="N46" i="1"/>
  <c r="Q46" i="1"/>
  <c r="J47" i="1"/>
  <c r="K47" i="1"/>
  <c r="L47" i="1"/>
  <c r="M47" i="1"/>
  <c r="N47" i="1"/>
  <c r="Q47" i="1"/>
  <c r="J48" i="1"/>
  <c r="K48" i="1"/>
  <c r="L48" i="1"/>
  <c r="M48" i="1"/>
  <c r="N48" i="1"/>
  <c r="Q48" i="1"/>
  <c r="J49" i="1"/>
  <c r="K49" i="1"/>
  <c r="O49" i="1" s="1"/>
  <c r="P49" i="1" s="1"/>
  <c r="L49" i="1"/>
  <c r="M49" i="1"/>
  <c r="N49" i="1"/>
  <c r="Q49" i="1"/>
  <c r="J50" i="1"/>
  <c r="K50" i="1"/>
  <c r="L50" i="1"/>
  <c r="M50" i="1"/>
  <c r="N50" i="1"/>
  <c r="Q50" i="1"/>
  <c r="J51" i="1"/>
  <c r="K51" i="1"/>
  <c r="L51" i="1"/>
  <c r="M51" i="1"/>
  <c r="N51" i="1"/>
  <c r="Q51" i="1"/>
  <c r="J52" i="1"/>
  <c r="K52" i="1"/>
  <c r="L52" i="1"/>
  <c r="M52" i="1"/>
  <c r="N52" i="1"/>
  <c r="Q52" i="1"/>
  <c r="J53" i="1"/>
  <c r="K53" i="1"/>
  <c r="L53" i="1"/>
  <c r="M53" i="1"/>
  <c r="N53" i="1"/>
  <c r="Q53" i="1"/>
  <c r="J54" i="1"/>
  <c r="K54" i="1"/>
  <c r="L54" i="1"/>
  <c r="M54" i="1"/>
  <c r="N54" i="1"/>
  <c r="Q54" i="1"/>
  <c r="J55" i="1"/>
  <c r="K55" i="1"/>
  <c r="L55" i="1"/>
  <c r="M55" i="1"/>
  <c r="N55" i="1"/>
  <c r="Q55" i="1"/>
  <c r="J56" i="1"/>
  <c r="K56" i="1"/>
  <c r="L56" i="1"/>
  <c r="M56" i="1"/>
  <c r="N56" i="1"/>
  <c r="Q56" i="1"/>
  <c r="J57" i="1"/>
  <c r="K57" i="1"/>
  <c r="L57" i="1"/>
  <c r="M57" i="1"/>
  <c r="N57" i="1"/>
  <c r="Q57" i="1"/>
  <c r="J58" i="1"/>
  <c r="K58" i="1"/>
  <c r="L58" i="1"/>
  <c r="M58" i="1"/>
  <c r="N58" i="1"/>
  <c r="Q58" i="1"/>
  <c r="J59" i="1"/>
  <c r="K59" i="1"/>
  <c r="L59" i="1"/>
  <c r="M59" i="1"/>
  <c r="N59" i="1"/>
  <c r="Q59" i="1"/>
  <c r="J60" i="1"/>
  <c r="K60" i="1"/>
  <c r="L60" i="1"/>
  <c r="M60" i="1"/>
  <c r="N60" i="1"/>
  <c r="Q60" i="1"/>
  <c r="J61" i="1"/>
  <c r="K61" i="1"/>
  <c r="L61" i="1"/>
  <c r="M61" i="1"/>
  <c r="N61" i="1"/>
  <c r="Q61" i="1"/>
  <c r="J62" i="1"/>
  <c r="K62" i="1"/>
  <c r="L62" i="1"/>
  <c r="M62" i="1"/>
  <c r="N62" i="1"/>
  <c r="Q62" i="1"/>
  <c r="J63" i="1"/>
  <c r="K63" i="1"/>
  <c r="L63" i="1"/>
  <c r="M63" i="1"/>
  <c r="N63" i="1"/>
  <c r="Q63" i="1"/>
  <c r="J64" i="1"/>
  <c r="K64" i="1"/>
  <c r="L64" i="1"/>
  <c r="M64" i="1"/>
  <c r="N64" i="1"/>
  <c r="Q64" i="1"/>
  <c r="J65" i="1"/>
  <c r="K65" i="1"/>
  <c r="L65" i="1"/>
  <c r="M65" i="1"/>
  <c r="N65" i="1"/>
  <c r="Q65" i="1"/>
  <c r="J66" i="1"/>
  <c r="K66" i="1"/>
  <c r="L66" i="1"/>
  <c r="M66" i="1"/>
  <c r="N66" i="1"/>
  <c r="Q66" i="1"/>
  <c r="J67" i="1"/>
  <c r="K67" i="1"/>
  <c r="L67" i="1"/>
  <c r="M67" i="1"/>
  <c r="N67" i="1"/>
  <c r="Q67" i="1"/>
  <c r="J68" i="1"/>
  <c r="K68" i="1"/>
  <c r="L68" i="1"/>
  <c r="M68" i="1"/>
  <c r="N68" i="1"/>
  <c r="Q68" i="1"/>
  <c r="J69" i="1"/>
  <c r="K69" i="1"/>
  <c r="L69" i="1"/>
  <c r="M69" i="1"/>
  <c r="N69" i="1"/>
  <c r="Q69" i="1"/>
  <c r="J70" i="1"/>
  <c r="K70" i="1"/>
  <c r="L70" i="1"/>
  <c r="M70" i="1"/>
  <c r="N70" i="1"/>
  <c r="Q70" i="1"/>
  <c r="J71" i="1"/>
  <c r="K71" i="1"/>
  <c r="L71" i="1"/>
  <c r="O71" i="1" s="1"/>
  <c r="P71" i="1" s="1"/>
  <c r="M71" i="1"/>
  <c r="N71" i="1"/>
  <c r="Q71" i="1"/>
  <c r="J72" i="1"/>
  <c r="K72" i="1"/>
  <c r="L72" i="1"/>
  <c r="M72" i="1"/>
  <c r="N72" i="1"/>
  <c r="Q72" i="1"/>
  <c r="J73" i="1"/>
  <c r="K73" i="1"/>
  <c r="L73" i="1"/>
  <c r="M73" i="1"/>
  <c r="N73" i="1"/>
  <c r="Q73" i="1"/>
  <c r="J74" i="1"/>
  <c r="K74" i="1"/>
  <c r="L74" i="1"/>
  <c r="M74" i="1"/>
  <c r="N74" i="1"/>
  <c r="Q74" i="1"/>
  <c r="J75" i="1"/>
  <c r="K75" i="1"/>
  <c r="L75" i="1"/>
  <c r="M75" i="1"/>
  <c r="N75" i="1"/>
  <c r="Q75" i="1"/>
  <c r="J76" i="1"/>
  <c r="K76" i="1"/>
  <c r="L76" i="1"/>
  <c r="M76" i="1"/>
  <c r="N76" i="1"/>
  <c r="Q76" i="1"/>
  <c r="J77" i="1"/>
  <c r="K77" i="1"/>
  <c r="L77" i="1"/>
  <c r="M77" i="1"/>
  <c r="N77" i="1"/>
  <c r="Q77" i="1"/>
  <c r="J78" i="1"/>
  <c r="K78" i="1"/>
  <c r="L78" i="1"/>
  <c r="M78" i="1"/>
  <c r="N78" i="1"/>
  <c r="Q78" i="1"/>
  <c r="J79" i="1"/>
  <c r="K79" i="1"/>
  <c r="L79" i="1"/>
  <c r="M79" i="1"/>
  <c r="N79" i="1"/>
  <c r="Q79" i="1"/>
  <c r="J80" i="1"/>
  <c r="K80" i="1"/>
  <c r="L80" i="1"/>
  <c r="M80" i="1"/>
  <c r="N80" i="1"/>
  <c r="Q80" i="1"/>
  <c r="J81" i="1"/>
  <c r="K81" i="1"/>
  <c r="L81" i="1"/>
  <c r="M81" i="1"/>
  <c r="N81" i="1"/>
  <c r="Q81" i="1"/>
  <c r="J82" i="1"/>
  <c r="K82" i="1"/>
  <c r="L82" i="1"/>
  <c r="M82" i="1"/>
  <c r="N82" i="1"/>
  <c r="Q82" i="1"/>
  <c r="J83" i="1"/>
  <c r="K83" i="1"/>
  <c r="L83" i="1"/>
  <c r="M83" i="1"/>
  <c r="N83" i="1"/>
  <c r="Q83" i="1"/>
  <c r="J84" i="1"/>
  <c r="K84" i="1"/>
  <c r="L84" i="1"/>
  <c r="M84" i="1"/>
  <c r="N84" i="1"/>
  <c r="Q84" i="1"/>
  <c r="J85" i="1"/>
  <c r="K85" i="1"/>
  <c r="L85" i="1"/>
  <c r="M85" i="1"/>
  <c r="N85" i="1"/>
  <c r="Q85" i="1"/>
  <c r="J86" i="1"/>
  <c r="K86" i="1"/>
  <c r="L86" i="1"/>
  <c r="M86" i="1"/>
  <c r="N86" i="1"/>
  <c r="Q86" i="1"/>
  <c r="J87" i="1"/>
  <c r="K87" i="1"/>
  <c r="L87" i="1"/>
  <c r="M87" i="1"/>
  <c r="N87" i="1"/>
  <c r="Q87" i="1"/>
  <c r="J88" i="1"/>
  <c r="K88" i="1"/>
  <c r="L88" i="1"/>
  <c r="M88" i="1"/>
  <c r="N88" i="1"/>
  <c r="Q88" i="1"/>
  <c r="J89" i="1"/>
  <c r="K89" i="1"/>
  <c r="L89" i="1"/>
  <c r="M89" i="1"/>
  <c r="N89" i="1"/>
  <c r="Q89" i="1"/>
  <c r="J90" i="1"/>
  <c r="K90" i="1"/>
  <c r="L90" i="1"/>
  <c r="M90" i="1"/>
  <c r="N90" i="1"/>
  <c r="Q90" i="1"/>
  <c r="J91" i="1"/>
  <c r="K91" i="1"/>
  <c r="L91" i="1"/>
  <c r="M91" i="1"/>
  <c r="N91" i="1"/>
  <c r="Q91" i="1"/>
  <c r="J92" i="1"/>
  <c r="K92" i="1"/>
  <c r="L92" i="1"/>
  <c r="M92" i="1"/>
  <c r="N92" i="1"/>
  <c r="Q92" i="1"/>
  <c r="J93" i="1"/>
  <c r="K93" i="1"/>
  <c r="L93" i="1"/>
  <c r="M93" i="1"/>
  <c r="N93" i="1"/>
  <c r="Q93" i="1"/>
  <c r="J94" i="1"/>
  <c r="K94" i="1"/>
  <c r="L94" i="1"/>
  <c r="M94" i="1"/>
  <c r="N94" i="1"/>
  <c r="Q94" i="1"/>
  <c r="J95" i="1"/>
  <c r="K95" i="1"/>
  <c r="L95" i="1"/>
  <c r="M95" i="1"/>
  <c r="N95" i="1"/>
  <c r="Q95" i="1"/>
  <c r="J96" i="1"/>
  <c r="K96" i="1"/>
  <c r="L96" i="1"/>
  <c r="M96" i="1"/>
  <c r="N96" i="1"/>
  <c r="Q96" i="1"/>
  <c r="J97" i="1"/>
  <c r="K97" i="1"/>
  <c r="L97" i="1"/>
  <c r="M97" i="1"/>
  <c r="N97" i="1"/>
  <c r="Q97" i="1"/>
  <c r="J98" i="1"/>
  <c r="K98" i="1"/>
  <c r="L98" i="1"/>
  <c r="M98" i="1"/>
  <c r="N98" i="1"/>
  <c r="Q98" i="1"/>
  <c r="J99" i="1"/>
  <c r="K99" i="1"/>
  <c r="L99" i="1"/>
  <c r="M99" i="1"/>
  <c r="N99" i="1"/>
  <c r="Q99" i="1"/>
  <c r="J100" i="1"/>
  <c r="K100" i="1"/>
  <c r="L100" i="1"/>
  <c r="M100" i="1"/>
  <c r="N100" i="1"/>
  <c r="Q100" i="1"/>
  <c r="J101" i="1"/>
  <c r="K101" i="1"/>
  <c r="L101" i="1"/>
  <c r="M101" i="1"/>
  <c r="N101" i="1"/>
  <c r="Q101" i="1"/>
  <c r="J102" i="1"/>
  <c r="K102" i="1"/>
  <c r="L102" i="1"/>
  <c r="M102" i="1"/>
  <c r="N102" i="1"/>
  <c r="Q102" i="1"/>
  <c r="J103" i="1"/>
  <c r="K103" i="1"/>
  <c r="L103" i="1"/>
  <c r="M103" i="1"/>
  <c r="N103" i="1"/>
  <c r="Q103" i="1"/>
  <c r="J104" i="1"/>
  <c r="K104" i="1"/>
  <c r="L104" i="1"/>
  <c r="M104" i="1"/>
  <c r="N104" i="1"/>
  <c r="Q104" i="1"/>
  <c r="J105" i="1"/>
  <c r="K105" i="1"/>
  <c r="L105" i="1"/>
  <c r="M105" i="1"/>
  <c r="N105" i="1"/>
  <c r="Q105" i="1"/>
  <c r="J106" i="1"/>
  <c r="K106" i="1"/>
  <c r="L106" i="1"/>
  <c r="M106" i="1"/>
  <c r="N106" i="1"/>
  <c r="Q106" i="1"/>
  <c r="J107" i="1"/>
  <c r="K107" i="1"/>
  <c r="L107" i="1"/>
  <c r="M107" i="1"/>
  <c r="N107" i="1"/>
  <c r="Q107" i="1"/>
  <c r="J108" i="1"/>
  <c r="K108" i="1"/>
  <c r="L108" i="1"/>
  <c r="M108" i="1"/>
  <c r="N108" i="1"/>
  <c r="Q108" i="1"/>
  <c r="J109" i="1"/>
  <c r="K109" i="1"/>
  <c r="L109" i="1"/>
  <c r="M109" i="1"/>
  <c r="N109" i="1"/>
  <c r="Q109" i="1"/>
  <c r="J110" i="1"/>
  <c r="K110" i="1"/>
  <c r="L110" i="1"/>
  <c r="M110" i="1"/>
  <c r="N110" i="1"/>
  <c r="Q110" i="1"/>
  <c r="J111" i="1"/>
  <c r="K111" i="1"/>
  <c r="L111" i="1"/>
  <c r="M111" i="1"/>
  <c r="N111" i="1"/>
  <c r="Q111" i="1"/>
  <c r="J112" i="1"/>
  <c r="K112" i="1"/>
  <c r="L112" i="1"/>
  <c r="M112" i="1"/>
  <c r="N112" i="1"/>
  <c r="Q112" i="1"/>
  <c r="J113" i="1"/>
  <c r="K113" i="1"/>
  <c r="L113" i="1"/>
  <c r="M113" i="1"/>
  <c r="N113" i="1"/>
  <c r="Q113" i="1"/>
  <c r="J114" i="1"/>
  <c r="K114" i="1"/>
  <c r="L114" i="1"/>
  <c r="M114" i="1"/>
  <c r="N114" i="1"/>
  <c r="Q114" i="1"/>
  <c r="J115" i="1"/>
  <c r="K115" i="1"/>
  <c r="L115" i="1"/>
  <c r="M115" i="1"/>
  <c r="N115" i="1"/>
  <c r="Q115" i="1"/>
  <c r="J116" i="1"/>
  <c r="K116" i="1"/>
  <c r="L116" i="1"/>
  <c r="M116" i="1"/>
  <c r="N116" i="1"/>
  <c r="Q116" i="1"/>
  <c r="J117" i="1"/>
  <c r="K117" i="1"/>
  <c r="L117" i="1"/>
  <c r="M117" i="1"/>
  <c r="N117" i="1"/>
  <c r="Q117" i="1"/>
  <c r="J118" i="1"/>
  <c r="K118" i="1"/>
  <c r="L118" i="1"/>
  <c r="M118" i="1"/>
  <c r="N118" i="1"/>
  <c r="Q118" i="1"/>
  <c r="J119" i="1"/>
  <c r="K119" i="1"/>
  <c r="L119" i="1"/>
  <c r="M119" i="1"/>
  <c r="N119" i="1"/>
  <c r="Q119" i="1"/>
  <c r="J120" i="1"/>
  <c r="K120" i="1"/>
  <c r="L120" i="1"/>
  <c r="M120" i="1"/>
  <c r="N120" i="1"/>
  <c r="Q120" i="1"/>
  <c r="J121" i="1"/>
  <c r="K121" i="1"/>
  <c r="L121" i="1"/>
  <c r="M121" i="1"/>
  <c r="N121" i="1"/>
  <c r="Q121" i="1"/>
  <c r="J122" i="1"/>
  <c r="K122" i="1"/>
  <c r="L122" i="1"/>
  <c r="M122" i="1"/>
  <c r="N122" i="1"/>
  <c r="Q122" i="1"/>
  <c r="J123" i="1"/>
  <c r="K123" i="1"/>
  <c r="L123" i="1"/>
  <c r="M123" i="1"/>
  <c r="N123" i="1"/>
  <c r="Q123" i="1"/>
  <c r="J124" i="1"/>
  <c r="K124" i="1"/>
  <c r="L124" i="1"/>
  <c r="M124" i="1"/>
  <c r="N124" i="1"/>
  <c r="Q124" i="1"/>
  <c r="J125" i="1"/>
  <c r="K125" i="1"/>
  <c r="L125" i="1"/>
  <c r="M125" i="1"/>
  <c r="N125" i="1"/>
  <c r="Q125" i="1"/>
  <c r="J126" i="1"/>
  <c r="K126" i="1"/>
  <c r="L126" i="1"/>
  <c r="M126" i="1"/>
  <c r="N126" i="1"/>
  <c r="Q126" i="1"/>
  <c r="J127" i="1"/>
  <c r="K127" i="1"/>
  <c r="L127" i="1"/>
  <c r="M127" i="1"/>
  <c r="N127" i="1"/>
  <c r="Q127" i="1"/>
  <c r="J128" i="1"/>
  <c r="K128" i="1"/>
  <c r="L128" i="1"/>
  <c r="M128" i="1"/>
  <c r="N128" i="1"/>
  <c r="Q128" i="1"/>
  <c r="J129" i="1"/>
  <c r="K129" i="1"/>
  <c r="L129" i="1"/>
  <c r="M129" i="1"/>
  <c r="N129" i="1"/>
  <c r="Q129" i="1"/>
  <c r="J130" i="1"/>
  <c r="K130" i="1"/>
  <c r="L130" i="1"/>
  <c r="M130" i="1"/>
  <c r="N130" i="1"/>
  <c r="Q130" i="1"/>
  <c r="J131" i="1"/>
  <c r="K131" i="1"/>
  <c r="L131" i="1"/>
  <c r="M131" i="1"/>
  <c r="N131" i="1"/>
  <c r="Q131" i="1"/>
  <c r="J132" i="1"/>
  <c r="K132" i="1"/>
  <c r="L132" i="1"/>
  <c r="M132" i="1"/>
  <c r="N132" i="1"/>
  <c r="Q132" i="1"/>
  <c r="J133" i="1"/>
  <c r="K133" i="1"/>
  <c r="L133" i="1"/>
  <c r="M133" i="1"/>
  <c r="N133" i="1"/>
  <c r="Q133" i="1"/>
  <c r="J134" i="1"/>
  <c r="K134" i="1"/>
  <c r="L134" i="1"/>
  <c r="M134" i="1"/>
  <c r="N134" i="1"/>
  <c r="Q134" i="1"/>
  <c r="J135" i="1"/>
  <c r="K135" i="1"/>
  <c r="L135" i="1"/>
  <c r="M135" i="1"/>
  <c r="N135" i="1"/>
  <c r="Q135" i="1"/>
  <c r="J136" i="1"/>
  <c r="K136" i="1"/>
  <c r="L136" i="1"/>
  <c r="M136" i="1"/>
  <c r="N136" i="1"/>
  <c r="Q136" i="1"/>
  <c r="J137" i="1"/>
  <c r="K137" i="1"/>
  <c r="L137" i="1"/>
  <c r="M137" i="1"/>
  <c r="N137" i="1"/>
  <c r="Q137" i="1"/>
  <c r="J138" i="1"/>
  <c r="K138" i="1"/>
  <c r="L138" i="1"/>
  <c r="M138" i="1"/>
  <c r="N138" i="1"/>
  <c r="Q138" i="1"/>
  <c r="J139" i="1"/>
  <c r="K139" i="1"/>
  <c r="L139" i="1"/>
  <c r="M139" i="1"/>
  <c r="N139" i="1"/>
  <c r="Q139" i="1"/>
  <c r="J140" i="1"/>
  <c r="K140" i="1"/>
  <c r="L140" i="1"/>
  <c r="M140" i="1"/>
  <c r="N140" i="1"/>
  <c r="Q140" i="1"/>
  <c r="J141" i="1"/>
  <c r="K141" i="1"/>
  <c r="L141" i="1"/>
  <c r="M141" i="1"/>
  <c r="N141" i="1"/>
  <c r="Q141" i="1"/>
  <c r="J142" i="1"/>
  <c r="K142" i="1"/>
  <c r="L142" i="1"/>
  <c r="M142" i="1"/>
  <c r="N142" i="1"/>
  <c r="Q142" i="1"/>
  <c r="J143" i="1"/>
  <c r="K143" i="1"/>
  <c r="L143" i="1"/>
  <c r="M143" i="1"/>
  <c r="N143" i="1"/>
  <c r="Q143" i="1"/>
  <c r="J144" i="1"/>
  <c r="K144" i="1"/>
  <c r="L144" i="1"/>
  <c r="M144" i="1"/>
  <c r="N144" i="1"/>
  <c r="Q144" i="1"/>
  <c r="J145" i="1"/>
  <c r="K145" i="1"/>
  <c r="L145" i="1"/>
  <c r="M145" i="1"/>
  <c r="N145" i="1"/>
  <c r="Q145" i="1"/>
  <c r="J146" i="1"/>
  <c r="K146" i="1"/>
  <c r="L146" i="1"/>
  <c r="M146" i="1"/>
  <c r="N146" i="1"/>
  <c r="Q146" i="1"/>
  <c r="J147" i="1"/>
  <c r="K147" i="1"/>
  <c r="L147" i="1"/>
  <c r="M147" i="1"/>
  <c r="N147" i="1"/>
  <c r="Q147" i="1"/>
  <c r="J148" i="1"/>
  <c r="K148" i="1"/>
  <c r="L148" i="1"/>
  <c r="M148" i="1"/>
  <c r="N148" i="1"/>
  <c r="Q148" i="1"/>
  <c r="J149" i="1"/>
  <c r="K149" i="1"/>
  <c r="L149" i="1"/>
  <c r="M149" i="1"/>
  <c r="N149" i="1"/>
  <c r="Q149" i="1"/>
  <c r="J150" i="1"/>
  <c r="K150" i="1"/>
  <c r="L150" i="1"/>
  <c r="M150" i="1"/>
  <c r="N150" i="1"/>
  <c r="Q150" i="1"/>
  <c r="J151" i="1"/>
  <c r="K151" i="1"/>
  <c r="L151" i="1"/>
  <c r="M151" i="1"/>
  <c r="N151" i="1"/>
  <c r="Q151" i="1"/>
  <c r="J152" i="1"/>
  <c r="K152" i="1"/>
  <c r="L152" i="1"/>
  <c r="M152" i="1"/>
  <c r="N152" i="1"/>
  <c r="Q152" i="1"/>
  <c r="J153" i="1"/>
  <c r="K153" i="1"/>
  <c r="L153" i="1"/>
  <c r="M153" i="1"/>
  <c r="N153" i="1"/>
  <c r="Q153" i="1"/>
  <c r="J154" i="1"/>
  <c r="K154" i="1"/>
  <c r="L154" i="1"/>
  <c r="M154" i="1"/>
  <c r="N154" i="1"/>
  <c r="Q154" i="1"/>
  <c r="J155" i="1"/>
  <c r="K155" i="1"/>
  <c r="L155" i="1"/>
  <c r="M155" i="1"/>
  <c r="N155" i="1"/>
  <c r="Q155" i="1"/>
  <c r="J156" i="1"/>
  <c r="K156" i="1"/>
  <c r="L156" i="1"/>
  <c r="M156" i="1"/>
  <c r="N156" i="1"/>
  <c r="Q156" i="1"/>
  <c r="J157" i="1"/>
  <c r="K157" i="1"/>
  <c r="L157" i="1"/>
  <c r="M157" i="1"/>
  <c r="N157" i="1"/>
  <c r="Q157" i="1"/>
  <c r="J158" i="1"/>
  <c r="K158" i="1"/>
  <c r="L158" i="1"/>
  <c r="M158" i="1"/>
  <c r="N158" i="1"/>
  <c r="Q158" i="1"/>
  <c r="J159" i="1"/>
  <c r="K159" i="1"/>
  <c r="L159" i="1"/>
  <c r="M159" i="1"/>
  <c r="N159" i="1"/>
  <c r="Q159" i="1"/>
  <c r="J160" i="1"/>
  <c r="K160" i="1"/>
  <c r="L160" i="1"/>
  <c r="M160" i="1"/>
  <c r="N160" i="1"/>
  <c r="Q160" i="1"/>
  <c r="J161" i="1"/>
  <c r="K161" i="1"/>
  <c r="L161" i="1"/>
  <c r="M161" i="1"/>
  <c r="N161" i="1"/>
  <c r="Q161" i="1"/>
  <c r="J162" i="1"/>
  <c r="K162" i="1"/>
  <c r="L162" i="1"/>
  <c r="M162" i="1"/>
  <c r="N162" i="1"/>
  <c r="Q162" i="1"/>
  <c r="J163" i="1"/>
  <c r="K163" i="1"/>
  <c r="L163" i="1"/>
  <c r="M163" i="1"/>
  <c r="N163" i="1"/>
  <c r="Q163" i="1"/>
  <c r="J164" i="1"/>
  <c r="K164" i="1"/>
  <c r="L164" i="1"/>
  <c r="M164" i="1"/>
  <c r="N164" i="1"/>
  <c r="Q164" i="1"/>
  <c r="J165" i="1"/>
  <c r="K165" i="1"/>
  <c r="L165" i="1"/>
  <c r="M165" i="1"/>
  <c r="N165" i="1"/>
  <c r="Q165" i="1"/>
  <c r="J166" i="1"/>
  <c r="K166" i="1"/>
  <c r="L166" i="1"/>
  <c r="M166" i="1"/>
  <c r="N166" i="1"/>
  <c r="Q166" i="1"/>
  <c r="J167" i="1"/>
  <c r="K167" i="1"/>
  <c r="L167" i="1"/>
  <c r="M167" i="1"/>
  <c r="N167" i="1"/>
  <c r="Q167" i="1"/>
  <c r="J168" i="1"/>
  <c r="K168" i="1"/>
  <c r="L168" i="1"/>
  <c r="M168" i="1"/>
  <c r="N168" i="1"/>
  <c r="Q168" i="1"/>
  <c r="J169" i="1"/>
  <c r="K169" i="1"/>
  <c r="L169" i="1"/>
  <c r="M169" i="1"/>
  <c r="N169" i="1"/>
  <c r="Q169" i="1"/>
  <c r="J170" i="1"/>
  <c r="K170" i="1"/>
  <c r="L170" i="1"/>
  <c r="M170" i="1"/>
  <c r="N170" i="1"/>
  <c r="Q170" i="1"/>
  <c r="J171" i="1"/>
  <c r="K171" i="1"/>
  <c r="L171" i="1"/>
  <c r="M171" i="1"/>
  <c r="N171" i="1"/>
  <c r="Q171" i="1"/>
  <c r="J172" i="1"/>
  <c r="K172" i="1"/>
  <c r="L172" i="1"/>
  <c r="M172" i="1"/>
  <c r="N172" i="1"/>
  <c r="Q172" i="1"/>
  <c r="O57" i="1" l="1"/>
  <c r="P57" i="1" s="1"/>
  <c r="O52" i="1"/>
  <c r="P52" i="1" s="1"/>
  <c r="O63" i="1"/>
  <c r="P63" i="1" s="1"/>
  <c r="O85" i="1"/>
  <c r="P85" i="1" s="1"/>
  <c r="O41" i="1"/>
  <c r="P41" i="1" s="1"/>
  <c r="O86" i="1"/>
  <c r="P86" i="1" s="1"/>
  <c r="O83" i="1"/>
  <c r="P83" i="1" s="1"/>
  <c r="O69" i="1"/>
  <c r="P69" i="1" s="1"/>
  <c r="O58" i="1"/>
  <c r="P58" i="1" s="1"/>
  <c r="O66" i="1"/>
  <c r="P66" i="1" s="1"/>
  <c r="O50" i="1"/>
  <c r="P50" i="1" s="1"/>
  <c r="O34" i="1"/>
  <c r="P34" i="1" s="1"/>
  <c r="O79" i="1"/>
  <c r="P79" i="1" s="1"/>
  <c r="O42" i="1"/>
  <c r="P42" i="1" s="1"/>
  <c r="O153" i="1"/>
  <c r="P153" i="1" s="1"/>
  <c r="O89" i="1"/>
  <c r="P89" i="1" s="1"/>
  <c r="O78" i="1"/>
  <c r="P78" i="1" s="1"/>
  <c r="O38" i="1"/>
  <c r="P38" i="1" s="1"/>
  <c r="O110" i="1"/>
  <c r="P110" i="1" s="1"/>
  <c r="O75" i="1"/>
  <c r="P75" i="1" s="1"/>
  <c r="O51" i="1"/>
  <c r="P51" i="1" s="1"/>
  <c r="O43" i="1"/>
  <c r="P43" i="1" s="1"/>
  <c r="O126" i="1"/>
  <c r="P126" i="1" s="1"/>
  <c r="O105" i="1"/>
  <c r="P105" i="1" s="1"/>
  <c r="O74" i="1"/>
  <c r="P74" i="1" s="1"/>
  <c r="O171" i="1"/>
  <c r="P171" i="1" s="1"/>
  <c r="O167" i="1"/>
  <c r="P167" i="1" s="1"/>
  <c r="O163" i="1"/>
  <c r="P163" i="1" s="1"/>
  <c r="O145" i="1"/>
  <c r="P145" i="1" s="1"/>
  <c r="O102" i="1"/>
  <c r="P102" i="1" s="1"/>
  <c r="O158" i="1"/>
  <c r="P158" i="1" s="1"/>
  <c r="O137" i="1"/>
  <c r="P137" i="1" s="1"/>
  <c r="O172" i="1"/>
  <c r="P172" i="1" s="1"/>
  <c r="O168" i="1"/>
  <c r="P168" i="1" s="1"/>
  <c r="O164" i="1"/>
  <c r="P164" i="1" s="1"/>
  <c r="O160" i="1"/>
  <c r="P160" i="1" s="1"/>
  <c r="O150" i="1"/>
  <c r="P150" i="1" s="1"/>
  <c r="O142" i="1"/>
  <c r="P142" i="1" s="1"/>
  <c r="O121" i="1"/>
  <c r="P121" i="1" s="1"/>
  <c r="O169" i="1"/>
  <c r="P169" i="1" s="1"/>
  <c r="O165" i="1"/>
  <c r="P165" i="1" s="1"/>
  <c r="O161" i="1"/>
  <c r="P161" i="1" s="1"/>
  <c r="O134" i="1"/>
  <c r="P134" i="1" s="1"/>
  <c r="O113" i="1"/>
  <c r="P113" i="1" s="1"/>
  <c r="O170" i="1"/>
  <c r="P170" i="1" s="1"/>
  <c r="O166" i="1"/>
  <c r="P166" i="1" s="1"/>
  <c r="O162" i="1"/>
  <c r="P162" i="1" s="1"/>
  <c r="O118" i="1"/>
  <c r="P118" i="1" s="1"/>
  <c r="O97" i="1"/>
  <c r="P97" i="1" s="1"/>
  <c r="O84" i="1"/>
  <c r="P84" i="1" s="1"/>
  <c r="O70" i="1"/>
  <c r="P70" i="1" s="1"/>
  <c r="O61" i="1"/>
  <c r="P61" i="1" s="1"/>
  <c r="O39" i="1"/>
  <c r="P39" i="1" s="1"/>
  <c r="O44" i="1"/>
  <c r="P44" i="1" s="1"/>
  <c r="O35" i="1"/>
  <c r="P35" i="1" s="1"/>
  <c r="O30" i="1"/>
  <c r="P30" i="1" s="1"/>
  <c r="O22" i="1"/>
  <c r="P22" i="1" s="1"/>
  <c r="O14" i="1"/>
  <c r="P14" i="1" s="1"/>
  <c r="O6" i="1"/>
  <c r="P6" i="1" s="1"/>
  <c r="O76" i="1"/>
  <c r="P76" i="1" s="1"/>
  <c r="O67" i="1"/>
  <c r="P67" i="1" s="1"/>
  <c r="O31" i="1"/>
  <c r="P31" i="1" s="1"/>
  <c r="O94" i="1"/>
  <c r="P94" i="1" s="1"/>
  <c r="O81" i="1"/>
  <c r="P81" i="1" s="1"/>
  <c r="O73" i="1"/>
  <c r="P73" i="1" s="1"/>
  <c r="O54" i="1"/>
  <c r="P54" i="1" s="1"/>
  <c r="O40" i="1"/>
  <c r="P40" i="1" s="1"/>
  <c r="O36" i="1"/>
  <c r="P36" i="1" s="1"/>
  <c r="O7" i="1"/>
  <c r="P7" i="1" s="1"/>
  <c r="O129" i="1"/>
  <c r="P129" i="1" s="1"/>
  <c r="O65" i="1"/>
  <c r="P65" i="1" s="1"/>
  <c r="O64" i="1"/>
  <c r="P64" i="1" s="1"/>
  <c r="O59" i="1"/>
  <c r="P59" i="1" s="1"/>
  <c r="O55" i="1"/>
  <c r="P55" i="1" s="1"/>
  <c r="O87" i="1"/>
  <c r="P87" i="1" s="1"/>
  <c r="O82" i="1"/>
  <c r="P82" i="1" s="1"/>
  <c r="O77" i="1"/>
  <c r="P77" i="1" s="1"/>
  <c r="O60" i="1"/>
  <c r="P60" i="1" s="1"/>
  <c r="O37" i="1"/>
  <c r="P37" i="1" s="1"/>
  <c r="O28" i="1"/>
  <c r="P28" i="1" s="1"/>
  <c r="O4" i="1"/>
  <c r="P4" i="1" s="1"/>
  <c r="O47" i="1"/>
  <c r="P47" i="1" s="1"/>
  <c r="O152" i="1"/>
  <c r="P152" i="1" s="1"/>
  <c r="O144" i="1"/>
  <c r="P144" i="1" s="1"/>
  <c r="O136" i="1"/>
  <c r="P136" i="1" s="1"/>
  <c r="O128" i="1"/>
  <c r="P128" i="1" s="1"/>
  <c r="O120" i="1"/>
  <c r="P120" i="1" s="1"/>
  <c r="O112" i="1"/>
  <c r="P112" i="1" s="1"/>
  <c r="O104" i="1"/>
  <c r="P104" i="1" s="1"/>
  <c r="O96" i="1"/>
  <c r="P96" i="1" s="1"/>
  <c r="O88" i="1"/>
  <c r="P88" i="1" s="1"/>
  <c r="O53" i="1"/>
  <c r="P53" i="1" s="1"/>
  <c r="O154" i="1"/>
  <c r="P154" i="1" s="1"/>
  <c r="O146" i="1"/>
  <c r="P146" i="1" s="1"/>
  <c r="O138" i="1"/>
  <c r="P138" i="1" s="1"/>
  <c r="O130" i="1"/>
  <c r="P130" i="1" s="1"/>
  <c r="O122" i="1"/>
  <c r="P122" i="1" s="1"/>
  <c r="O114" i="1"/>
  <c r="P114" i="1" s="1"/>
  <c r="O106" i="1"/>
  <c r="P106" i="1" s="1"/>
  <c r="O98" i="1"/>
  <c r="P98" i="1" s="1"/>
  <c r="O90" i="1"/>
  <c r="P90" i="1" s="1"/>
  <c r="O45" i="1"/>
  <c r="P45" i="1" s="1"/>
  <c r="O155" i="1"/>
  <c r="P155" i="1" s="1"/>
  <c r="O147" i="1"/>
  <c r="P147" i="1" s="1"/>
  <c r="O139" i="1"/>
  <c r="P139" i="1" s="1"/>
  <c r="O131" i="1"/>
  <c r="P131" i="1" s="1"/>
  <c r="O123" i="1"/>
  <c r="P123" i="1" s="1"/>
  <c r="O115" i="1"/>
  <c r="P115" i="1" s="1"/>
  <c r="O107" i="1"/>
  <c r="P107" i="1" s="1"/>
  <c r="O99" i="1"/>
  <c r="P99" i="1" s="1"/>
  <c r="O91" i="1"/>
  <c r="P91" i="1" s="1"/>
  <c r="O156" i="1"/>
  <c r="P156" i="1" s="1"/>
  <c r="O148" i="1"/>
  <c r="P148" i="1" s="1"/>
  <c r="O140" i="1"/>
  <c r="P140" i="1" s="1"/>
  <c r="O132" i="1"/>
  <c r="P132" i="1" s="1"/>
  <c r="O124" i="1"/>
  <c r="P124" i="1" s="1"/>
  <c r="O116" i="1"/>
  <c r="P116" i="1" s="1"/>
  <c r="O108" i="1"/>
  <c r="P108" i="1" s="1"/>
  <c r="O100" i="1"/>
  <c r="P100" i="1" s="1"/>
  <c r="O92" i="1"/>
  <c r="P92" i="1" s="1"/>
  <c r="O56" i="1"/>
  <c r="P56" i="1" s="1"/>
  <c r="O46" i="1"/>
  <c r="P46" i="1" s="1"/>
  <c r="O32" i="1"/>
  <c r="P32" i="1" s="1"/>
  <c r="O157" i="1"/>
  <c r="P157" i="1" s="1"/>
  <c r="O149" i="1"/>
  <c r="P149" i="1" s="1"/>
  <c r="O141" i="1"/>
  <c r="P141" i="1" s="1"/>
  <c r="O133" i="1"/>
  <c r="P133" i="1" s="1"/>
  <c r="O125" i="1"/>
  <c r="P125" i="1" s="1"/>
  <c r="O117" i="1"/>
  <c r="P117" i="1" s="1"/>
  <c r="O109" i="1"/>
  <c r="P109" i="1" s="1"/>
  <c r="O101" i="1"/>
  <c r="P101" i="1" s="1"/>
  <c r="O93" i="1"/>
  <c r="P93" i="1" s="1"/>
  <c r="O72" i="1"/>
  <c r="P72" i="1" s="1"/>
  <c r="O159" i="1"/>
  <c r="P159" i="1" s="1"/>
  <c r="O151" i="1"/>
  <c r="P151" i="1" s="1"/>
  <c r="O143" i="1"/>
  <c r="P143" i="1" s="1"/>
  <c r="O135" i="1"/>
  <c r="P135" i="1" s="1"/>
  <c r="O127" i="1"/>
  <c r="P127" i="1" s="1"/>
  <c r="O119" i="1"/>
  <c r="P119" i="1" s="1"/>
  <c r="O111" i="1"/>
  <c r="P111" i="1" s="1"/>
  <c r="O103" i="1"/>
  <c r="P103" i="1" s="1"/>
  <c r="O95" i="1"/>
  <c r="P95" i="1" s="1"/>
  <c r="O80" i="1"/>
  <c r="P80" i="1" s="1"/>
  <c r="O68" i="1"/>
  <c r="P68" i="1" s="1"/>
  <c r="O62" i="1"/>
  <c r="P62" i="1" s="1"/>
  <c r="O48" i="1"/>
  <c r="P48" i="1" s="1"/>
  <c r="O29" i="1"/>
  <c r="P29" i="1" s="1"/>
  <c r="O21" i="1"/>
  <c r="P21" i="1" s="1"/>
  <c r="O13" i="1"/>
  <c r="P13" i="1" s="1"/>
  <c r="O23" i="1"/>
  <c r="P23" i="1" s="1"/>
  <c r="O15" i="1"/>
  <c r="P15" i="1" s="1"/>
  <c r="O8" i="1"/>
  <c r="P8" i="1" s="1"/>
  <c r="O24" i="1"/>
  <c r="P24" i="1" s="1"/>
  <c r="O16" i="1"/>
  <c r="P16" i="1" s="1"/>
  <c r="O9" i="1"/>
  <c r="P9" i="1" s="1"/>
  <c r="O25" i="1"/>
  <c r="P25" i="1" s="1"/>
  <c r="O17" i="1"/>
  <c r="P17" i="1" s="1"/>
  <c r="O10" i="1"/>
  <c r="P10" i="1" s="1"/>
  <c r="O26" i="1"/>
  <c r="P26" i="1" s="1"/>
  <c r="O18" i="1"/>
  <c r="P18" i="1" s="1"/>
  <c r="O27" i="1"/>
  <c r="P27" i="1" s="1"/>
  <c r="O19" i="1"/>
  <c r="P19" i="1" s="1"/>
  <c r="O20" i="1"/>
  <c r="P20" i="1" s="1"/>
  <c r="O12" i="1"/>
  <c r="P12" i="1" s="1"/>
  <c r="O5" i="1"/>
  <c r="P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2" authorId="0" shapeId="0" xr:uid="{07222BBE-9800-446C-B7C1-8D253BC171FE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Je potrebné stanoviť ID pre danú požiadavku, pričom sa začína od ID_1 a následne sa pokračuje vždy po 1</t>
        </r>
      </text>
    </comment>
    <comment ref="B2" authorId="0" shapeId="0" xr:uid="{7568E31C-1C58-4564-812A-45938AA9CB9C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Je potrebné vybrať klasifikáciu požiadavky z kombo boxu, pričom sa jedná o:
</t>
        </r>
        <r>
          <rPr>
            <sz val="9"/>
            <color rgb="FF000000"/>
            <rFont val="Segoe UI"/>
            <family val="2"/>
            <charset val="1"/>
          </rPr>
          <t xml:space="preserve"> - funkčnú požiadvaku
</t>
        </r>
        <r>
          <rPr>
            <sz val="9"/>
            <color rgb="FF000000"/>
            <rFont val="Segoe UI"/>
            <family val="2"/>
            <charset val="1"/>
          </rPr>
          <t xml:space="preserve"> - technickú požiadavku
</t>
        </r>
        <r>
          <rPr>
            <sz val="9"/>
            <color rgb="FF000000"/>
            <rFont val="Segoe UI"/>
            <family val="2"/>
            <charset val="1"/>
          </rPr>
          <t xml:space="preserve"> - ne- funkčnú požiadavku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Viac k problematike v metodika časť Definovanie a klasifikácia požiadaviek</t>
        </r>
      </text>
    </comment>
    <comment ref="C2" authorId="0" shapeId="0" xr:uid="{598878C4-449B-42B1-B332-017DD3FFB6AE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Oblasti požiadaviek si definuje vlastník projektu, pričom by mali byť zvolené tak, aby zahŕňali nejakú ucelenú oblasť - napr. modul, funkčnosť a pod.</t>
        </r>
      </text>
    </comment>
    <comment ref="D2" authorId="0" shapeId="0" xr:uid="{41C69A36-CF6A-4804-855F-8B9BE0E122EA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jednoduché nazvanie požiadavky</t>
        </r>
      </text>
    </comment>
    <comment ref="E2" authorId="0" shapeId="0" xr:uid="{41645021-C706-4E66-A06A-AF9014A0A9CA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Mal by byť určený väčí detail požiadvaky tak, aby bolo jasné o čo sa v danej požiadavke jedná. 
</t>
        </r>
        <r>
          <rPr>
            <sz val="9"/>
            <color rgb="FF000000"/>
            <rFont val="Segoe UI"/>
            <family val="2"/>
            <charset val="1"/>
          </rPr>
          <t>Tento popis bude následne dôležitý aj pre proces verejného obstarávania ako aj pre procesy dodávky, akceptácie a testovania daných požiadaviek</t>
        </r>
      </text>
    </comment>
    <comment ref="F2" authorId="0" shapeId="0" xr:uid="{C195B636-098E-4EEF-B723-22B14AE5F682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Mal by byť definovaný vlastník, ktorý je zodpovedný za definovanie danej požiadavky</t>
        </r>
      </text>
    </comment>
    <comment ref="G2" authorId="0" shapeId="0" xr:uid="{1477E823-4E4E-4A90-A297-7B5570D9D9B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V tejto časti vyberie žiadateľ, ku ktorému modulu sa požiadavka viaže. 
Ak jedna požiadavka patrí k viacerým modulom, je potrbené je zadefinovať viac krát.</t>
        </r>
      </text>
    </comment>
    <comment ref="H2" authorId="0" shapeId="0" xr:uid="{0FC8807B-5BFA-429A-A639-DA2E8D7CF1A1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Táto časť sa vypĺňa len pre funkčné požiadavky a predstavuje počet prístupových miest pre danú požiadavku:
- Call Centrum
- Integrované obslužné miesto
- Špecializovaný portál
- Klientske centrum štátnej správy
- Podateľná orgánu verenej moci
- Pracovicko OVM
- eGovApps na mobilných platformách
- GoTechApps – komerčné riešenie
- e-mail
- SMS
- Ústredný portál verejnej správy</t>
        </r>
      </text>
    </comment>
    <comment ref="I2" authorId="0" shapeId="0" xr:uid="{C58BCEAD-A7A8-470E-AB48-D5D546569DEF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Zložitosť požiadavky je vyjadrená hodnotami:
 - 5 - jednoduchá
 - 10 - priemerná
 - 15 - komplexná
Pričom detailné vysvetlenie je v časti Vývoj a úprava SW diela / Aplikácie</t>
        </r>
      </text>
    </comment>
    <comment ref="K2" authorId="0" shapeId="0" xr:uid="{BD7BE506-DD12-446F-B987-52F8E5D62701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Predstavuje súčim Poctu pristupovych kanalov a Zlozitosti poziadavky</t>
        </r>
      </text>
    </comment>
    <comment ref="L2" authorId="0" shapeId="0" xr:uid="{76851B47-A8ED-4CB2-BBE0-8414C6F7624C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Dotiahnutá vážená hodnota UAW pre daný modul</t>
        </r>
      </text>
    </comment>
    <comment ref="M2" authorId="0" shapeId="0" xr:uid="{DE6A0ADF-6CD1-4DFF-8FFA-9AF7D38108A7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Dotiahntuá hodnota zo záložky Moduly pre daný modul</t>
        </r>
      </text>
    </comment>
    <comment ref="N2" authorId="0" shapeId="0" xr:uid="{3F96ED0D-9C43-44AA-8807-5D362B754FE8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Dotiahntuá hodnota zo záložky Moduly pre daný modul</t>
        </r>
      </text>
    </comment>
    <comment ref="O2" authorId="0" shapeId="0" xr:uid="{734D5ED4-E6F0-4BB0-BA2F-708C49FEB112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výpočet počtu Bodov Prípadov použitia, ktorý je základným faktorom pre výpočet následnej náročnosti, pričom výpočet je nasledovny:
(Zlozitost + UAW) * ECF * TCF</t>
        </r>
      </text>
    </comment>
    <comment ref="P2" authorId="0" shapeId="0" xr:uid="{2A276328-46D9-4224-9EE4-1CA31CF03BBA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hodinovú náročnosť implementácie danej požiadavky, pričom je hdonota UCP prenásobená PF stanoveným pra daný modul</t>
        </r>
      </text>
    </comment>
    <comment ref="Q2" authorId="0" shapeId="0" xr:uid="{9C155C31-D973-4829-9868-FB8F68212293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automaticky dotihanutá hodnota inkrementu pre daný modul ku každej požiadavke</t>
        </r>
      </text>
    </comment>
  </commentList>
</comments>
</file>

<file path=xl/sharedStrings.xml><?xml version="1.0" encoding="utf-8"?>
<sst xmlns="http://schemas.openxmlformats.org/spreadsheetml/2006/main" count="937" uniqueCount="229">
  <si>
    <t>...</t>
  </si>
  <si>
    <t>Rozšírenie súčasných modulov NZIS pre potreby OnkoAsist</t>
  </si>
  <si>
    <t>Vlastník procesu/knowhow</t>
  </si>
  <si>
    <t>Vybudovanie integračného rozhrania eZdravia pre Onkoasist Služby rozšírenia súčasných modulov NZIS pre potreby OnkoAsist</t>
  </si>
  <si>
    <t>Vybudovanie integračného rozhrania</t>
  </si>
  <si>
    <t>Integrácia</t>
  </si>
  <si>
    <t>Funkcna poziadavka</t>
  </si>
  <si>
    <t>ID_71</t>
  </si>
  <si>
    <r>
      <t>•</t>
    </r>
    <r>
      <rPr>
        <sz val="10"/>
        <color rgb="FF000000"/>
        <rFont val="Calibri Light"/>
        <family val="2"/>
        <charset val="238"/>
        <scheme val="major"/>
      </rPr>
      <t>Vybudovanie integračného rozhrania eZdravia pre Onkoasist Integračné rozhranie pre IS PZS</t>
    </r>
  </si>
  <si>
    <t>ID_70</t>
  </si>
  <si>
    <r>
      <t>•</t>
    </r>
    <r>
      <rPr>
        <sz val="10"/>
        <color rgb="FF000000"/>
        <rFont val="Calibri Light"/>
        <family val="2"/>
        <charset val="238"/>
        <scheme val="major"/>
      </rPr>
      <t>Vybudovanie integračného rozhrania eZdravia pre Onkoasist Integračné rozhranie pre OnkoAsist</t>
    </r>
  </si>
  <si>
    <t>ID_69</t>
  </si>
  <si>
    <r>
      <t>•</t>
    </r>
    <r>
      <rPr>
        <sz val="10"/>
        <color rgb="FF000000"/>
        <rFont val="Calibri Light"/>
        <family val="2"/>
        <charset val="238"/>
        <scheme val="major"/>
      </rPr>
      <t>Vybudovanie integračného rozhrania eZdravia pre Onkoasist Štruktúrované zaznamenanie z chirurgie/</t>
    </r>
    <r>
      <rPr>
        <sz val="10"/>
        <color rgb="FF00B050"/>
        <rFont val="Calibri Light"/>
        <family val="2"/>
        <charset val="238"/>
        <scheme val="major"/>
      </rPr>
      <t>operačný protokol</t>
    </r>
  </si>
  <si>
    <t>ID_68</t>
  </si>
  <si>
    <r>
      <t>•</t>
    </r>
    <r>
      <rPr>
        <sz val="10"/>
        <color rgb="FF000000"/>
        <rFont val="Calibri Light"/>
        <family val="2"/>
        <charset val="238"/>
        <scheme val="major"/>
      </rPr>
      <t>Vybudovanie integračného rozhrania eZdravia pre Onkoasist Zaznamenanie patologického vyšetrenia N</t>
    </r>
  </si>
  <si>
    <t>ID_67</t>
  </si>
  <si>
    <r>
      <t>•</t>
    </r>
    <r>
      <rPr>
        <sz val="10"/>
        <color rgb="FF000000"/>
        <rFont val="Calibri Light"/>
        <family val="2"/>
        <charset val="238"/>
        <scheme val="major"/>
      </rPr>
      <t>Vybudovanie integračného rozhrania eZdravia pre Onkoasist Zaznamenanie liečby – Onkológia  N</t>
    </r>
  </si>
  <si>
    <t>ID_66</t>
  </si>
  <si>
    <t>Vybudovanie integračného rozhrania eZdravia pre Onkoasist v rozsahu všetkých potrebných služieb NZISu.</t>
  </si>
  <si>
    <t>ID_65</t>
  </si>
  <si>
    <t>Modul Asistovaná interpretácia - integrácia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</si>
  <si>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Dátabáza  bude  zlužiť ako podkald pre  tvorbu anonymizovaných analytických výstupov  </t>
    </r>
  </si>
  <si>
    <t>Spracovanie dát pre anonymizáciu</t>
  </si>
  <si>
    <t>Vytvorenie databáz</t>
  </si>
  <si>
    <t>ID_64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</si>
  <si>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Vytvorenie Znalostná databázy   bude slúžiť ako zdroj dát pre NOR N </t>
    </r>
  </si>
  <si>
    <t>Vývoj znalostnej databázy</t>
  </si>
  <si>
    <t>ID_63</t>
  </si>
  <si>
    <r>
      <t>•</t>
    </r>
    <r>
      <rPr>
        <sz val="10"/>
        <color rgb="FF000000"/>
        <rFont val="Calibri Light"/>
        <family val="2"/>
        <charset val="238"/>
        <scheme val="major"/>
      </rPr>
      <t>Preklopenie/ dátové pumpy   klinických dát do anonymizovanej  analytickej databázy  (spojená demografická a klinická časť )</t>
    </r>
  </si>
  <si>
    <t>Anonymizácia dát do analytickej databázy</t>
  </si>
  <si>
    <t>Odosielanie dát</t>
  </si>
  <si>
    <t>ID_62</t>
  </si>
  <si>
    <r>
      <t>•</t>
    </r>
    <r>
      <rPr>
        <sz val="10"/>
        <color rgb="FF000000"/>
        <rFont val="Calibri Light"/>
        <family val="2"/>
        <charset val="238"/>
        <scheme val="major"/>
      </rPr>
      <t>Systém bude disponovať funkčným webovým užívateľským rozhraním prístupným z webového prehliadača ( import  dát pre  tretie strany, občanov, odbornú verejnosť) N</t>
    </r>
  </si>
  <si>
    <t>Vývoj web ui</t>
  </si>
  <si>
    <t>Užívateľské rozhranie</t>
  </si>
  <si>
    <t>ID_61</t>
  </si>
  <si>
    <r>
      <t>•</t>
    </r>
    <r>
      <rPr>
        <sz val="10"/>
        <color rgb="FF000000"/>
        <rFont val="Calibri Light"/>
        <family val="2"/>
        <charset val="238"/>
        <scheme val="major"/>
      </rPr>
      <t>Interface  API centrálna služba asistovanej interpretácie na podporu interpretácie zobrazovacieho vyšetrenia</t>
    </r>
  </si>
  <si>
    <t>Interface API</t>
  </si>
  <si>
    <t>ID_60</t>
  </si>
  <si>
    <r>
      <t>•</t>
    </r>
    <r>
      <rPr>
        <sz val="10"/>
        <color rgb="FF000000"/>
        <rFont val="Calibri Light"/>
        <family val="2"/>
        <charset val="238"/>
        <scheme val="major"/>
      </rPr>
      <t>Interface  API  Systém umožní  načítavať  z RIS Modul snímky z PACS systému, ich automatické anotácia prebieha na pozadí. Prípadne umožňuje nahrať záznamvyšetrenia vo formáte DICOM z AVN (projekt  MZSR</t>
    </r>
    <r>
      <rPr>
        <strike/>
        <sz val="10"/>
        <color rgb="FF000000"/>
        <rFont val="Calibri Light"/>
        <family val="2"/>
        <charset val="238"/>
        <scheme val="major"/>
      </rPr>
      <t>)</t>
    </r>
  </si>
  <si>
    <t>ID_59</t>
  </si>
  <si>
    <r>
      <t>•</t>
    </r>
    <r>
      <rPr>
        <sz val="10"/>
        <color rgb="FF000000"/>
        <rFont val="Calibri Light"/>
        <family val="2"/>
        <charset val="238"/>
        <scheme val="major"/>
      </rPr>
      <t>Interface  API Systém umožní poskytovanie záznamov s vyhodnotením analýzy tkaniva do biobanky</t>
    </r>
  </si>
  <si>
    <t>ID_58</t>
  </si>
  <si>
    <r>
      <t>•</t>
    </r>
    <r>
      <rPr>
        <sz val="10"/>
        <color rgb="FF000000"/>
        <rFont val="Calibri Light"/>
        <family val="2"/>
        <charset val="238"/>
        <scheme val="major"/>
      </rPr>
      <t>Interface  API Systém umožní využívanie služieb vyvinutých v projekte Digitálna patológia N</t>
    </r>
  </si>
  <si>
    <t>ID_57</t>
  </si>
  <si>
    <r>
      <t>•</t>
    </r>
    <r>
      <rPr>
        <sz val="10"/>
        <color rgb="FF000000"/>
        <rFont val="Calibri Light"/>
        <family val="2"/>
        <charset val="238"/>
        <scheme val="major"/>
      </rPr>
      <t>Interface  API  centrálna služba asistovanej interpretácie na podporu interpretácie laboratórneho vyšetrenia – masívneho paralelného sekvenovania- pľúca a prsník</t>
    </r>
  </si>
  <si>
    <t>ID_56</t>
  </si>
  <si>
    <r>
      <t>•</t>
    </r>
    <r>
      <rPr>
        <sz val="10"/>
        <color rgb="FF000000"/>
        <rFont val="Calibri Light"/>
        <family val="2"/>
        <charset val="238"/>
        <scheme val="major"/>
      </rPr>
      <t>Interface  API ( Onkologické relevantné dáta s iných projektov)  N</t>
    </r>
  </si>
  <si>
    <t>ID_55</t>
  </si>
  <si>
    <t>Modul DTŠ</t>
  </si>
  <si>
    <r>
      <t xml:space="preserve">•Prístup používateľa k službám - Webový pristup NZIS GU -Systém umožní prístup používateľom cez grafické používateľské rozhranie s prístupom ku </t>
    </r>
    <r>
      <rPr>
        <strike/>
        <sz val="10"/>
        <color rgb="FF000000"/>
        <rFont val="Calibri Light"/>
        <family val="2"/>
        <charset val="238"/>
        <scheme val="major"/>
      </rPr>
      <t>v</t>
    </r>
    <r>
      <rPr>
        <sz val="10"/>
        <color rgb="FF000000"/>
        <rFont val="Calibri Light"/>
        <family val="2"/>
        <charset val="238"/>
        <scheme val="major"/>
      </rPr>
      <t>ybraným koncovým službám a funkciám. N</t>
    </r>
  </si>
  <si>
    <t>Prístup používateľa k službám</t>
  </si>
  <si>
    <t>Prístup k službám</t>
  </si>
  <si>
    <t>ID_54</t>
  </si>
  <si>
    <r>
      <t>•</t>
    </r>
    <r>
      <rPr>
        <sz val="10"/>
        <color rgb="FF000000"/>
        <rFont val="Calibri Light"/>
        <family val="2"/>
        <charset val="238"/>
        <scheme val="major"/>
      </rPr>
      <t>Systém umožní zobrazenie kľúčových bodov na ceste pacienta (vyšetrení) na časovej osi. N</t>
    </r>
  </si>
  <si>
    <t>Zobrazenie kľúčových bodov vyšetrení</t>
  </si>
  <si>
    <t>Kľúčové body</t>
  </si>
  <si>
    <t>ID_53</t>
  </si>
  <si>
    <r>
      <t>•</t>
    </r>
    <r>
      <rPr>
        <sz val="10"/>
        <color rgb="FF000000"/>
        <rFont val="Calibri Light"/>
        <family val="2"/>
        <charset val="238"/>
        <scheme val="major"/>
      </rPr>
      <t>Systém umožní správu NCCN, ESMO (EÚ) štandardov, minimálne na pridávania / úpravy / zmazania jednotlivých štandardov a ich parametrizáciu tak, aby ich bolo možné upravovať biznis používateľom s príslušnými právami (centrálne) bez potreby zásahu do expertného IT analytika alebo dodávateľa riešenia. N</t>
    </r>
  </si>
  <si>
    <t>Správa štandardov NCCN, ESMO</t>
  </si>
  <si>
    <t>Správa štandardov</t>
  </si>
  <si>
    <t>ID_52</t>
  </si>
  <si>
    <r>
      <t>•</t>
    </r>
    <r>
      <rPr>
        <sz val="10"/>
        <color rgb="FF000000"/>
        <rFont val="Calibri Light"/>
        <family val="2"/>
        <charset val="238"/>
        <scheme val="major"/>
      </rPr>
      <t>Definícia a návrh/Detail číselníkov bude dopracovaní v rámci analytickej časti projektu. N</t>
    </r>
  </si>
  <si>
    <t>Návrh číselníkov</t>
  </si>
  <si>
    <t>Implementácia štandardov</t>
  </si>
  <si>
    <t>ID_51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</si>
  <si>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Systém umožňuje vybrať iný ako je odporúčaný diagnosticko-terapeutický štandard pre konkrétneho pacienta (typ liečby, podtyp liečby - vždy výber z číselníka). V tomto prípade systém umožní zápis zdôvodnenia použitia iného ako štandardného postupu výberom z prednastavených filtrov (napr. checkboxov). </t>
    </r>
  </si>
  <si>
    <t>Výber alternatívnych DTŠ</t>
  </si>
  <si>
    <t>Výber štandardov</t>
  </si>
  <si>
    <t>ID_50</t>
  </si>
  <si>
    <r>
      <t>•</t>
    </r>
    <r>
      <rPr>
        <sz val="10"/>
        <color rgb="FF000000"/>
        <rFont val="Calibri Light"/>
        <family val="2"/>
        <charset val="238"/>
        <scheme val="major"/>
      </rPr>
      <t>Digitalizácia štandardov sa predpokladá ako súčasť dodávky riešení. N</t>
    </r>
  </si>
  <si>
    <t>Digitalizácia štandardov</t>
  </si>
  <si>
    <t>ID_49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</si>
  <si>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Predpokladá sa implementácia minimálne jednej knižnice štandardov. </t>
    </r>
  </si>
  <si>
    <t>Implementácia knižníc štandardov</t>
  </si>
  <si>
    <t>ID_48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</si>
  <si>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 Predpokladá sa implementácia šandardu (k DTŠ sa zobrazuje zdroj, úroveň evidencie, úroveň odporúčania, názov / popis odporúčania). Výber použitých DTŠ bude vykonaný v rámci analytickej časti projektu. </t>
    </r>
  </si>
  <si>
    <t>ID_47</t>
  </si>
  <si>
    <r>
      <t>•</t>
    </r>
    <r>
      <rPr>
        <sz val="10"/>
        <color rgb="FF000000"/>
        <rFont val="Calibri Light"/>
        <family val="2"/>
        <charset val="238"/>
        <scheme val="major"/>
      </rPr>
      <t>Systém umožňuje vybrať diagnosticko-terapeutický štandard na základe parametrov konkrétneho  pacienta (napr. zladenie  ESMO alebo iných štandardov).</t>
    </r>
  </si>
  <si>
    <t>Výber primárnych DTŠ</t>
  </si>
  <si>
    <t>ID_46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</si>
  <si>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Pripráva  chýbajúcich ciest pacienta/ diagnostických a terapeutických štandardov  pre  onkologické diagnózy </t>
    </r>
    <r>
      <rPr>
        <b/>
        <sz val="10"/>
        <color rgb="FF000000"/>
        <rFont val="Calibri Light"/>
        <family val="2"/>
        <charset val="238"/>
        <scheme val="major"/>
      </rPr>
      <t>Ca kolorektál,</t>
    </r>
  </si>
  <si>
    <t>Príprava chýbajúcich ciest</t>
  </si>
  <si>
    <t>Príprava štandardov</t>
  </si>
  <si>
    <t>ID_45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</si>
  <si>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Pripráva  chýbajúcich ciest pacienta/ diagnostických a terapeutických štandardov  pre  onkologické diagnózy </t>
    </r>
    <r>
      <rPr>
        <b/>
        <sz val="10"/>
        <color rgb="FF000000"/>
        <rFont val="Calibri Light"/>
        <family val="2"/>
        <charset val="238"/>
        <scheme val="major"/>
      </rPr>
      <t xml:space="preserve">Ca prsníka, </t>
    </r>
  </si>
  <si>
    <t>ID_44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</si>
  <si>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Priprava  chýbajúcich ciest pacienta/ diagnostických a terapeutických štandardov  pre  onkologické diagnózy  </t>
    </r>
    <r>
      <rPr>
        <b/>
        <sz val="10"/>
        <color rgb="FF000000"/>
        <rFont val="Calibri Light"/>
        <family val="2"/>
        <charset val="238"/>
        <scheme val="major"/>
      </rPr>
      <t>Ca pľúc,</t>
    </r>
  </si>
  <si>
    <t>ID_43</t>
  </si>
  <si>
    <t>Administratívny modul</t>
  </si>
  <si>
    <t>ID_42</t>
  </si>
  <si>
    <r>
      <t>•</t>
    </r>
    <r>
      <rPr>
        <sz val="10"/>
        <color rgb="FF000000"/>
        <rFont val="Calibri Light"/>
        <family val="2"/>
        <charset val="238"/>
        <scheme val="major"/>
      </rPr>
      <t>Systém musí umožňovať správu a monitorovanie jednotlivých súčastí systému a aplikácií</t>
    </r>
  </si>
  <si>
    <t>Administrácia</t>
  </si>
  <si>
    <t>ID_41</t>
  </si>
  <si>
    <t>•Systém musí pre správcov umožňovať import užívateľov</t>
  </si>
  <si>
    <t>ID_40</t>
  </si>
  <si>
    <r>
      <t>•</t>
    </r>
    <r>
      <rPr>
        <sz val="10"/>
        <color rgb="FF000000"/>
        <rFont val="Calibri Light"/>
        <family val="2"/>
        <charset val="238"/>
        <scheme val="major"/>
      </rPr>
      <t>Systém musí umožňovať správu číselníkov</t>
    </r>
  </si>
  <si>
    <t>ID_39</t>
  </si>
  <si>
    <r>
      <t>•</t>
    </r>
    <r>
      <rPr>
        <sz val="10"/>
        <color rgb="FF000000"/>
        <rFont val="Calibri Light"/>
        <family val="2"/>
        <charset val="238"/>
        <scheme val="major"/>
      </rPr>
      <t>Systém musí obsahovať správu rolí a poskytovať funkčnosť a rozsah sprístupnených dát pre konkrétneho užívateľa podľa zaradenia do zodpovedajúcej konkrétnej role</t>
    </r>
  </si>
  <si>
    <t>ID_38</t>
  </si>
  <si>
    <r>
      <t>•</t>
    </r>
    <r>
      <rPr>
        <sz val="10"/>
        <color rgb="FF000000"/>
        <rFont val="Calibri Light"/>
        <family val="2"/>
        <charset val="238"/>
        <scheme val="major"/>
      </rPr>
      <t>Riešenie bude obsahovať centrálne používateľské rozhranie pre administrátora s prístupom pre parametrizáciu formulárov, diagnosticko-terapeutických štandardov, nastavenia sledovaných čakacích dôb a pod.</t>
    </r>
  </si>
  <si>
    <t>ID_37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</si>
  <si>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Integrácia na eZdravie autentifikácia a autorizácia lekárov a Občana  </t>
    </r>
  </si>
  <si>
    <t>ID_36</t>
  </si>
  <si>
    <t>Modul Komunikácia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</si>
  <si>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Prístp používateľa k službám - cez API Systém umožní integráciu používateľského rozhrania do externých IS PZS ambulantných/nemocničných systémov cez aplikačné rozhranie s prístupom ku všetkým koncovým službám a funkciám. N </t>
    </r>
  </si>
  <si>
    <t>ID_35</t>
  </si>
  <si>
    <r>
      <t xml:space="preserve">•Prístup používateľa k službám - Webový pristup NZIS GU -Systém umožní prístup používateľom cez grafické používateľské rozhranie s prístupom ku </t>
    </r>
    <r>
      <rPr>
        <strike/>
        <sz val="10"/>
        <color rgb="FF000000"/>
        <rFont val="Calibri Light"/>
        <family val="2"/>
        <charset val="238"/>
        <scheme val="major"/>
      </rPr>
      <t xml:space="preserve"> v</t>
    </r>
    <r>
      <rPr>
        <sz val="10"/>
        <color rgb="FF000000"/>
        <rFont val="Calibri Light"/>
        <family val="2"/>
        <charset val="238"/>
        <scheme val="major"/>
      </rPr>
      <t>ybraným koncovým službám a funkciám. N</t>
    </r>
  </si>
  <si>
    <t>ID_34</t>
  </si>
  <si>
    <r>
      <t>•</t>
    </r>
    <r>
      <rPr>
        <sz val="10"/>
        <color rgb="FF000000"/>
        <rFont val="Calibri Light"/>
        <family val="2"/>
        <charset val="238"/>
        <scheme val="major"/>
      </rPr>
      <t>Systém umožní vytvárať pravidelný report o čakacích dobách onkologických pacientov.</t>
    </r>
  </si>
  <si>
    <t>Vytváranie reportu</t>
  </si>
  <si>
    <t>Reportovanie</t>
  </si>
  <si>
    <t>ID_33</t>
  </si>
  <si>
    <t xml:space="preserve">•Systém vytvára a zasiela automatické upozornenie na odosielajúceho / prijímajúceho lekára a / alebo pacienta v prípadoch, kedy sa prekročia stanovené hraničné termíny.  N </t>
  </si>
  <si>
    <t>Odosielanie upozornenia</t>
  </si>
  <si>
    <t>ID_32</t>
  </si>
  <si>
    <t xml:space="preserve">•Maximálna odporúčaná lehota bude v systéme parametrihzovateľná a bude stanovená odborným garantom. N </t>
  </si>
  <si>
    <t>Parametrizovateľnosť lehoty</t>
  </si>
  <si>
    <t>Nastaviteľnosť hodnôt</t>
  </si>
  <si>
    <t>ID_31</t>
  </si>
  <si>
    <r>
      <t>•</t>
    </r>
    <r>
      <rPr>
        <sz val="10"/>
        <color rgb="FF000000"/>
        <rFont val="Calibri Light"/>
        <family val="2"/>
        <charset val="238"/>
        <scheme val="major"/>
      </rPr>
      <t>V prípade návrhu alternatívneho termínu využije prijímajúci lekár údaje na kontaktovanie pacienta a dohodu na termíne návštevy s dodržaním maximálnej odporúčanej lehoty pre vykonanie vyšetrenia. N( automatický zápis ak je voľné, nadefinujú terajšiu dĺžku  čakania/ budú mať aj miesto pre prednostné, svoje  prípady,...)</t>
    </r>
  </si>
  <si>
    <t>Odosielanie požiadavky na vyšetrenie</t>
  </si>
  <si>
    <t>ID_30</t>
  </si>
  <si>
    <r>
      <t>•</t>
    </r>
    <r>
      <rPr>
        <sz val="10"/>
        <color rgb="FF000000"/>
        <rFont val="Calibri Light"/>
        <family val="2"/>
        <charset val="238"/>
        <scheme val="major"/>
      </rPr>
      <t xml:space="preserve">Systém umožní odoslať kontaktné údaje pacienta prijímajúcemu lekár, potvrdiť žiadosť o termín návštevy. </t>
    </r>
  </si>
  <si>
    <t>Odoslanie kontaktných údajov</t>
  </si>
  <si>
    <t>ID_29</t>
  </si>
  <si>
    <t>Systém umožní vystaviť rozšírenú požiadavku u konkrétneho PZS na konkrétny termín počas ordinačných hodín.  N - API a  integrácie na súčasne  existujúce a používané poradovníky  v IS PZS  a služby eObjednanie, bude potrebné definovať  predpokladanú dĺžku vyšetenia</t>
  </si>
  <si>
    <t>Vystavenie požiadavky na objednanie pacienta</t>
  </si>
  <si>
    <t>Vystavenie požiadavky</t>
  </si>
  <si>
    <t xml:space="preserve">•Systém umožní vystaviť požiadavku na objednanie pacienta v ambulancii u konkrétneho PZS </t>
  </si>
  <si>
    <t>ID_28</t>
  </si>
  <si>
    <t>•Systém umožní zdieľanie záznamov z odborného vyšetrenia  (vyšetrenie všeobecného lekára alebo lekára špecialistu). Systém využije existujúce služby prístupu do Elektronickej zdravotnej knižky pacienta na základe odporúčania (Elektronického výmenného lístku) a zmení  existujúci proces  R</t>
  </si>
  <si>
    <t>Zdieľanie záznamov</t>
  </si>
  <si>
    <t>Zdieľanie dát</t>
  </si>
  <si>
    <t>ID_27</t>
  </si>
  <si>
    <t>Modul Klinické dáta</t>
  </si>
  <si>
    <t xml:space="preserve">Prístup používateľa k službám - cez API Systém umožní integráciu používateľského rozhrania do externých IS PZS ambulantných/nemocničných systémov cez aplikačné rozhranie s prístupom ku všetkým koncovým službám a funkciám. N </t>
  </si>
  <si>
    <t>Integrácia dát</t>
  </si>
  <si>
    <t>Správa dát o onkologickom pacientovi</t>
  </si>
  <si>
    <t>ID_26</t>
  </si>
  <si>
    <t>Prístup používateľa k službám - Webový pristup NZIS GU -Systém umožní prístup používateľom cez grafické používateľské rozhranie s prístupom ku vybraným koncovým službám a funkciám. N</t>
  </si>
  <si>
    <t>ID_25</t>
  </si>
  <si>
    <t>Príprava štruktúr a archetypov pre OkoAssist v databázach eZdravia</t>
  </si>
  <si>
    <t>ID_24</t>
  </si>
  <si>
    <t>Systém umožní dotiahnuť alebo štruktúrovane zaznamenať dáta o návšteve pacienta (min v rozsahu: fyzické vyšetrenie</t>
  </si>
  <si>
    <t>ID_23</t>
  </si>
  <si>
    <t>Systém umožní získať  klinické dáta o pacientovi z eZdravia/ resp. pacientoch  z NOR (iné odborné lekárske vyšetrenia)  R/ N pre NOR v anonymizovanej podobe</t>
  </si>
  <si>
    <t>ID_22</t>
  </si>
  <si>
    <t>Systém umožní získať  klinické dáta o pacientovi z eZdravia/ resp. pacientoch  z NOR (, gynekologické nálezy / výkony)  R/ N pre NOR v anonymizovanej podobe.</t>
  </si>
  <si>
    <t>ID_21</t>
  </si>
  <si>
    <t>Systém umožní získať  klinické dáta o pacientovi z eZdravia/ resp. pacientoch  z NOR (lekárske správy, R/ N pre NOR v anonymizovanej podobe.</t>
  </si>
  <si>
    <t>ID_20</t>
  </si>
  <si>
    <t xml:space="preserve">Systém umožní získavanie štruktúrovaných údajov z laboratórnych vyšetrení v digitálnej forme dostupné z eZdravia   E </t>
  </si>
  <si>
    <t>ID_19</t>
  </si>
  <si>
    <t xml:space="preserve">Systém umožní zadanie dát o pacientovi manuálne v prípade, že nie je dostupná integrácia na JRUZ (min v rozsahu: PZS, Pohlavie, Rok narodenia, Vek - automaticky dopočíta, PSČ)  ( cez  IS PZS) </t>
  </si>
  <si>
    <t>Zadávanie dát</t>
  </si>
  <si>
    <t>ID_18</t>
  </si>
  <si>
    <t>Systém umožní dotiahnuť dáta o pacientovi z JRUZ (min v rozsahu: PZS, Pohlavie, Rok narodenia, Vek, PSČ) rozsah sa učí v analytickej časti projektu (R/E)</t>
  </si>
  <si>
    <t>ID_17</t>
  </si>
  <si>
    <t>Systém umožní štruktúrovane zaznamenať informácie o výsledkoch liečby reportovanými pacientom "Patient reported outcomes" (deň, formulár ICHOM) N</t>
  </si>
  <si>
    <t>ID_16</t>
  </si>
  <si>
    <t>Systém umožní dotiahnuť informácie o výsledkoch liečby reportovanými pacientom "Patient reported outcomes" (deň, formulár ICHOM) N</t>
  </si>
  <si>
    <t>ID_15</t>
  </si>
  <si>
    <t>Systém umožní priamo prehliadať všeobecné informácie o neželaných účinkoch liečby (odkaz na CTCAE report alebo iné zvolené podklady) N (robí pacient)</t>
  </si>
  <si>
    <t>ID_14</t>
  </si>
  <si>
    <t>Informácie o liečbe (typ liečby, začiatok a koniec liečby, protokol, počet cyklov liečby, neželané účinky liečby) N ( Pre onkologickú liečbu)</t>
  </si>
  <si>
    <t>ID_13</t>
  </si>
  <si>
    <t>Systém umožní dotiahnuť alebo štruktúrovane zaznamenať informácie o histologickom vyšetrení (dátum, typ vyšetrenia, škála, prítomnosť Ca, veľkosť, a iné; detail bude dopracovaný v rámci analytickej fázy projektu) (záver - pT, pN, pM, štádium, onkotyp a iné; detail bude dopracovaný v rámci analytickej fázy projektu). N</t>
  </si>
  <si>
    <t>ID_12</t>
  </si>
  <si>
    <t>Systém umožní automatické vyčlenenie Bi-RADS 3,4,5 s kompletizáciou doplnkových vyšetrení a histológie za účelom prejednania a odporúčania ďalšieho postupu N</t>
  </si>
  <si>
    <t>ID_11</t>
  </si>
  <si>
    <t>Systém umožní dotiahnuť alebo štruktúrovane zaznamenať dodatočné relevantné faktory zistené pri prvom vyšetrení (výberom z číselníka) N</t>
  </si>
  <si>
    <t>ID_10</t>
  </si>
  <si>
    <t>Systém umožní do rodinnej anamnézy zaradiť genetický dotazník na vypočítanie miery rizika onkologického ochorenia  N</t>
  </si>
  <si>
    <t>ID_9</t>
  </si>
  <si>
    <t>Modul Dotazník</t>
  </si>
  <si>
    <t>Systém umožní parametrizáciu dotazníka, minimálne na úrovni otázok, logiky a vyhodnotenia rizika tak, aby ich bolo možné upravovať biznis používateľom s príslušnými právami (centrálne) bez potreby zásahu do expertného IT analytika alebo dodávateľa riešenia.</t>
  </si>
  <si>
    <t xml:space="preserve">e formulár </t>
  </si>
  <si>
    <t xml:space="preserve">Vstupný e formulár </t>
  </si>
  <si>
    <t>ID_8</t>
  </si>
  <si>
    <t>Systém umožní správu  dotazníka, minimálne na úrovni otázok, logiky a vyhodnotenia rizika tak, aby ich bolo možné upravovať biznis používateľom s príslušnými právami (centrálne) bez potreby zásahu do expertného IT analytika alebo dodávateľa riešenia.</t>
  </si>
  <si>
    <t>ID_7</t>
  </si>
  <si>
    <t>Na základe výsledkov dotazníka bude lekárovi ponúknutý zoznam odporúčaných / povinných vyšetrení pre pacienta (DTŠ)</t>
  </si>
  <si>
    <t>ID_6</t>
  </si>
  <si>
    <t>Na základe výsledkov dotazníka bude lekárovi ponúknutý  zoznam špecializovaných pracovísk v regionálnej pôsobnosti s prepojením na univerzálny komunikačný systém (napr. eObjednávku, obdobný komunikačný systém)</t>
  </si>
  <si>
    <t>ID_5</t>
  </si>
  <si>
    <t>Vstupný formulár umožní na základe vyhodnotenia získaných parametrov triáž/ stratifikáciu pacientov napr. za účelom stanovenia rizika pacienta, uprednostnenie pacienta na špecifické vyšetrenie a pod.</t>
  </si>
  <si>
    <t>ID_4</t>
  </si>
  <si>
    <t>Obsah bude špecifikovaný v rámci diagnostických a terapeutických štandardov a bude špecifikovaný v analytickej fáze projektu.  Bude  pripravený v min. 3 variantoch :
•
•Vstupný e-formular bude v nasledovny
•1) preventívna prehliadka - všeobecný lekár,
•2) preventívna prehliadka - gynekológ,
•3) ambulantné vyšetrenie na základe iniciatívy pacienta.</t>
  </si>
  <si>
    <t>ID_3</t>
  </si>
  <si>
    <t xml:space="preserve">Vstupný e-formulár umožňuje štruktúrovaný zápis preventívne prehliadky a pod pre pacienta ešte pred návštevou lekára špecialistu. </t>
  </si>
  <si>
    <t>ID_2</t>
  </si>
  <si>
    <t>Vstupný e-formulár umožuje štruktúrovaný zápis údajov o pacientovi - symptómy, rizikové faktory, životný štýl</t>
  </si>
  <si>
    <t>ID_1</t>
  </si>
  <si>
    <t>POZNÁMKA</t>
  </si>
  <si>
    <r>
      <t xml:space="preserve">VÝSLEDKY TESTOV
</t>
    </r>
    <r>
      <rPr>
        <sz val="10"/>
        <rFont val="Calibri Light"/>
        <family val="2"/>
        <scheme val="major"/>
      </rPr>
      <t>(status)</t>
    </r>
  </si>
  <si>
    <t>SPôSOB OVERENIA
ODBERATEĽOM</t>
  </si>
  <si>
    <r>
      <t xml:space="preserve">Použité 
PROSTREDIE
</t>
    </r>
    <r>
      <rPr>
        <sz val="10"/>
        <rFont val="Calibri Light"/>
        <family val="2"/>
        <scheme val="major"/>
      </rPr>
      <t>pre test
(overenie funkčnosti)</t>
    </r>
  </si>
  <si>
    <r>
      <t xml:space="preserve">Použité 
TESTOVACIE DÁTA
</t>
    </r>
    <r>
      <rPr>
        <sz val="10"/>
        <rFont val="Calibri Light"/>
        <family val="2"/>
        <scheme val="major"/>
      </rPr>
      <t>pri teste</t>
    </r>
  </si>
  <si>
    <t>Identifikácia 
TEST CASE</t>
  </si>
  <si>
    <t>Identifikácia
USE CASE</t>
  </si>
  <si>
    <r>
      <t xml:space="preserve">SPôSOB DODANIA
</t>
    </r>
    <r>
      <rPr>
        <sz val="10"/>
        <rFont val="Calibri Light"/>
        <family val="2"/>
        <scheme val="major"/>
      </rPr>
      <t xml:space="preserve"> (implementácia dodávateľom)</t>
    </r>
  </si>
  <si>
    <t>ID návrhu riešenia z 
detailný návrh riešenia (DNR)</t>
  </si>
  <si>
    <r>
      <t>Poznámka</t>
    </r>
    <r>
      <rPr>
        <sz val="10"/>
        <rFont val="Calibri Light"/>
        <family val="2"/>
        <scheme val="major"/>
      </rPr>
      <t xml:space="preserve">
(doplňujúci popis; príp. ODKAZ na popis v ponuke)</t>
    </r>
  </si>
  <si>
    <t>Kde je vo Vašej PONUKE popísané riešenie ?</t>
  </si>
  <si>
    <r>
      <t>Odpoveď UCHÁDZAČA 
v procese VO</t>
    </r>
    <r>
      <rPr>
        <b/>
        <sz val="10"/>
        <rFont val="Tahoma"/>
        <family val="2"/>
      </rPr>
      <t/>
    </r>
  </si>
  <si>
    <r>
      <t xml:space="preserve">POZNÁMKA
</t>
    </r>
    <r>
      <rPr>
        <sz val="10"/>
        <rFont val="Calibri Light"/>
        <family val="2"/>
        <scheme val="major"/>
      </rPr>
      <t>(napr. legislatívne východiská)</t>
    </r>
  </si>
  <si>
    <t>ZÁVISLOSŤ
RIZIKO
EXTERNÁ INTEGRÁCIA</t>
  </si>
  <si>
    <t>ČISLO
INKREMENTU</t>
  </si>
  <si>
    <t>ODHADNUTA PRACNOST</t>
  </si>
  <si>
    <t>UCP</t>
  </si>
  <si>
    <t>TCF</t>
  </si>
  <si>
    <t>ECF</t>
  </si>
  <si>
    <t>UAW</t>
  </si>
  <si>
    <t>VYSLEDOK ZLOZITOSTI</t>
  </si>
  <si>
    <t>POCET UC</t>
  </si>
  <si>
    <t>ZLOZITOST POZIADAVKY</t>
  </si>
  <si>
    <t>POCET PRISTUPOVYCH KANALOV / POCET UC</t>
  </si>
  <si>
    <r>
      <t xml:space="preserve">NÁZOV MODULU
</t>
    </r>
    <r>
      <rPr>
        <sz val="10"/>
        <rFont val="Calibri Light"/>
        <family val="2"/>
        <scheme val="major"/>
      </rPr>
      <t>(príslušnosť požiadavky k modulu)</t>
    </r>
  </si>
  <si>
    <t>VLASTNÍK 
POŽIADAVKY</t>
  </si>
  <si>
    <t>DETAILNÝ POPIS POŽIADAVKY</t>
  </si>
  <si>
    <t>NÁZOV
POŽIADAVKY</t>
  </si>
  <si>
    <t>OBLASŤ POŽIADAVKY</t>
  </si>
  <si>
    <r>
      <t xml:space="preserve">KATEGÓRIA POŽIADAVKY
</t>
    </r>
    <r>
      <rPr>
        <sz val="10"/>
        <rFont val="Calibri Light"/>
        <family val="2"/>
        <scheme val="major"/>
      </rPr>
      <t>_funkčná požiadavka
_nefunkčná požiadavka
_technická požiadavka</t>
    </r>
  </si>
  <si>
    <r>
      <t xml:space="preserve">ID 
POŽIADAVKY
</t>
    </r>
    <r>
      <rPr>
        <sz val="10"/>
        <rFont val="Calibri Light"/>
        <family val="2"/>
        <scheme val="major"/>
      </rPr>
      <t>(zvoľte si konvenciu označovania)</t>
    </r>
  </si>
  <si>
    <r>
      <t xml:space="preserve">KROK 4)
OVERENIE DODANIA
</t>
    </r>
    <r>
      <rPr>
        <sz val="10"/>
        <rFont val="Calibri Light"/>
        <family val="2"/>
        <scheme val="major"/>
      </rPr>
      <t>OBJEDNÁVATEĽOM</t>
    </r>
  </si>
  <si>
    <r>
      <t xml:space="preserve">KROK 3) 
REALIZAČNÁ FÁZA
</t>
    </r>
    <r>
      <rPr>
        <sz val="10"/>
        <rFont val="Calibri Light"/>
        <family val="2"/>
        <scheme val="major"/>
      </rPr>
      <t xml:space="preserve">(obsah tvorí </t>
    </r>
    <r>
      <rPr>
        <b/>
        <sz val="10"/>
        <rFont val="Calibri Light"/>
        <family val="2"/>
        <scheme val="major"/>
      </rPr>
      <t>DODÁVATEĽ</t>
    </r>
    <r>
      <rPr>
        <sz val="10"/>
        <rFont val="Calibri Light"/>
        <family val="2"/>
        <scheme val="major"/>
      </rPr>
      <t xml:space="preserve"> - po dokončení VO a podpise Zmluvy)</t>
    </r>
  </si>
  <si>
    <r>
      <t xml:space="preserve">KROK 2)
</t>
    </r>
    <r>
      <rPr>
        <sz val="10"/>
        <rFont val="Calibri Light"/>
        <family val="2"/>
        <scheme val="major"/>
      </rPr>
      <t>VEREJNÉ OBSTARÁVANIE</t>
    </r>
    <r>
      <rPr>
        <b/>
        <sz val="10"/>
        <rFont val="Calibri Light"/>
        <family val="2"/>
        <scheme val="major"/>
      </rPr>
      <t xml:space="preserve">
VYJADRENIE UCHÁDZAČA / ZÁUJEMCU
</t>
    </r>
    <r>
      <rPr>
        <sz val="10"/>
        <rFont val="Calibri Light"/>
        <family val="2"/>
        <scheme val="major"/>
      </rPr>
      <t xml:space="preserve">(PROCES VO - odpovede </t>
    </r>
    <r>
      <rPr>
        <b/>
        <sz val="10"/>
        <rFont val="Calibri Light"/>
        <family val="2"/>
        <scheme val="major"/>
      </rPr>
      <t>UCHÁDZAČA</t>
    </r>
    <r>
      <rPr>
        <sz val="10"/>
        <rFont val="Calibri Light"/>
        <family val="2"/>
        <scheme val="major"/>
      </rPr>
      <t xml:space="preserve"> - potrebné vyplniť za každú požiadavku)</t>
    </r>
  </si>
  <si>
    <r>
      <rPr>
        <b/>
        <sz val="10"/>
        <rFont val="Calibri Light"/>
        <family val="2"/>
        <scheme val="major"/>
      </rPr>
      <t>KROK 1)
INICIAČNÁ FÁZA</t>
    </r>
    <r>
      <rPr>
        <sz val="10"/>
        <rFont val="Calibri Light"/>
        <family val="2"/>
        <scheme val="major"/>
      </rPr>
      <t xml:space="preserve">
(obsah tvorí </t>
    </r>
    <r>
      <rPr>
        <b/>
        <sz val="10"/>
        <rFont val="Calibri Light"/>
        <family val="2"/>
        <scheme val="major"/>
      </rPr>
      <t>OBJEDNÁVATEĽ -</t>
    </r>
    <r>
      <rPr>
        <sz val="10"/>
        <rFont val="Calibri Light"/>
        <family val="2"/>
        <scheme val="major"/>
      </rPr>
      <t xml:space="preserve"> PRED spustením VO)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</si>
</sst>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u/>
      <sz val="10"/>
      <color indexed="12"/>
      <name val="Arial"/>
      <family val="2"/>
    </font>
    <font>
      <sz val="10"/>
      <color rgb="FF0070C0"/>
      <name val="Calibri Light"/>
      <family val="2"/>
      <scheme val="major"/>
    </font>
    <font>
      <b/>
      <sz val="10"/>
      <color rgb="FF0070C0"/>
      <name val="Calibri Light"/>
      <family val="2"/>
      <scheme val="major"/>
    </font>
    <font>
      <sz val="11"/>
      <name val="Calibri Light"/>
      <family val="2"/>
      <scheme val="major"/>
    </font>
    <font>
      <sz val="10"/>
      <color rgb="FF000000"/>
      <name val="Calibri Light"/>
      <family val="2"/>
      <charset val="238"/>
      <scheme val="major"/>
    </font>
    <font>
      <sz val="10"/>
      <color rgb="FF00B050"/>
      <name val="Calibri Light"/>
      <family val="2"/>
      <charset val="238"/>
      <scheme val="major"/>
    </font>
    <font>
      <sz val="9"/>
      <name val="Calibri Light"/>
      <family val="2"/>
      <scheme val="major"/>
    </font>
    <font>
      <strike/>
      <sz val="10"/>
      <color rgb="FF000000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scheme val="major"/>
    </font>
    <font>
      <b/>
      <sz val="10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2" fillId="0" borderId="0" xfId="1" applyFont="1" applyAlignment="1">
      <alignment vertical="center"/>
    </xf>
    <xf numFmtId="2" fontId="2" fillId="0" borderId="0" xfId="1" applyNumberFormat="1" applyFont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4" borderId="1" xfId="1" applyFont="1" applyFill="1" applyBorder="1" applyAlignment="1">
      <alignment vertical="center"/>
    </xf>
    <xf numFmtId="0" fontId="2" fillId="4" borderId="1" xfId="1" applyFont="1" applyFill="1" applyBorder="1" applyAlignment="1">
      <alignment horizontal="left" vertical="center" wrapText="1"/>
    </xf>
    <xf numFmtId="0" fontId="3" fillId="4" borderId="1" xfId="2" applyFont="1" applyFill="1" applyBorder="1" applyAlignment="1" applyProtection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4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vertical="center"/>
    </xf>
    <xf numFmtId="0" fontId="3" fillId="5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14" fillId="4" borderId="1" xfId="1" applyFont="1" applyFill="1" applyBorder="1" applyAlignment="1">
      <alignment horizontal="left" vertical="center" wrapText="1"/>
    </xf>
    <xf numFmtId="0" fontId="15" fillId="0" borderId="0" xfId="1" applyFont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7" borderId="7" xfId="1" applyFont="1" applyFill="1" applyBorder="1" applyAlignment="1">
      <alignment horizontal="center" vertical="center" wrapText="1"/>
    </xf>
    <xf numFmtId="0" fontId="3" fillId="7" borderId="8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</cellXfs>
  <cellStyles count="3">
    <cellStyle name="Hypertextové prepojenie 2" xfId="2" xr:uid="{C680BA6F-398B-41C5-B5E7-9EECF70A3F46}"/>
    <cellStyle name="Normálna" xfId="0" builtinId="0"/>
    <cellStyle name="Normálna 2" xfId="1" xr:uid="{BEA6E068-FEE1-4793-A09E-61A4E4597868}"/>
  </cellStyles>
  <dxfs count="3">
    <dxf>
      <font>
        <color auto="1"/>
      </font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6333D7DE-EC3C-4110-92CA-C73A6D17825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undi/Documents/02_Zdravotnictvo/NCZI/ONKOASSIST/I_02_BC_CBA_PRILOHA_Projekt_ONKOASIST_RD_final%20JMU%20OPRA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ec55e5b485898c3/MIRRI_Dokumentacia/P_01_a_I_01_a_P_03_a_I_03_PRILOHA_KATALOG_POZIADAVIEK_mapovanie-a-zivotny-cyklus_Projekt_AA_OVM_BB_OsobaXY_DDMMYY_v0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"/>
      <sheetName val="Zoznam_Harkov"/>
      <sheetName val="Zdroje Financovania"/>
      <sheetName val="CBA - Agendové IS"/>
      <sheetName val="Výdavky - Agendové IS"/>
      <sheetName val="Parametre - Agendové IS"/>
      <sheetName val="Sumarizácia"/>
      <sheetName val="MODULY_CBA"/>
      <sheetName val="Parametre_ECF_TCF"/>
      <sheetName val="INKREMENTY"/>
      <sheetName val="KATALOG_POZIADAVKY"/>
      <sheetName val="ROZPOCET_NFP"/>
      <sheetName val="TCF_v02"/>
      <sheetName val="ECF_v02"/>
      <sheetName val="UAW_v02"/>
      <sheetName val="AKTIVITY_POZICIE"/>
      <sheetName val="POZICIE_INTERNE"/>
      <sheetName val="Rozpocet - Vyvoj aplikacii"/>
      <sheetName val="ISCO_Prevodnik"/>
      <sheetName val="Rozpočet - HW a licencie"/>
      <sheetName val="Harmonogram"/>
      <sheetName val="LIMITY"/>
      <sheetName val="Kontrola"/>
      <sheetName val="TCO"/>
      <sheetName val="TCO AS IS - SW"/>
      <sheetName val="TCO AS IS - HW"/>
      <sheetName val="TCO TO BE- SW"/>
      <sheetName val="TCO TO BE - HW"/>
      <sheetName val="Faktory"/>
      <sheetName val="Prínosy - Agendové IS"/>
      <sheetName val="Ciselnik"/>
      <sheetName val="Procesné mapy"/>
      <sheetName val="Procesy - AS IS"/>
      <sheetName val="Procesy - TO BE"/>
      <sheetName val="Analyza citlivosti - AgendovéIS"/>
      <sheetName val="Rozdelenie prínos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Modul Dotazník</v>
          </cell>
          <cell r="C3">
            <v>0.99</v>
          </cell>
          <cell r="D3">
            <v>0.99499999999999988</v>
          </cell>
          <cell r="E3">
            <v>9</v>
          </cell>
          <cell r="F3">
            <v>25</v>
          </cell>
          <cell r="G3" t="str">
            <v>Inkrement 1</v>
          </cell>
          <cell r="H3">
            <v>2023</v>
          </cell>
          <cell r="I3">
            <v>2</v>
          </cell>
        </row>
        <row r="4">
          <cell r="B4" t="str">
            <v>Modul Komunikácia</v>
          </cell>
          <cell r="C4">
            <v>0.99</v>
          </cell>
          <cell r="D4">
            <v>0.99499999999999988</v>
          </cell>
          <cell r="E4">
            <v>9</v>
          </cell>
          <cell r="F4">
            <v>30</v>
          </cell>
          <cell r="G4" t="str">
            <v>Inkrement 1</v>
          </cell>
          <cell r="H4">
            <v>2023</v>
          </cell>
          <cell r="I4">
            <v>2</v>
          </cell>
        </row>
        <row r="5">
          <cell r="B5" t="str">
            <v>Modul Asistovaná interpretácia - integrácia</v>
          </cell>
          <cell r="C5">
            <v>0.99</v>
          </cell>
          <cell r="D5">
            <v>0.99499999999999988</v>
          </cell>
          <cell r="E5">
            <v>9</v>
          </cell>
          <cell r="F5">
            <v>30</v>
          </cell>
          <cell r="G5" t="str">
            <v>Inkrement 1</v>
          </cell>
          <cell r="H5">
            <v>2023</v>
          </cell>
          <cell r="I5">
            <v>2</v>
          </cell>
        </row>
        <row r="6">
          <cell r="B6" t="str">
            <v>Modul Klinické dáta</v>
          </cell>
          <cell r="C6">
            <v>0.99</v>
          </cell>
          <cell r="D6">
            <v>0.99499999999999988</v>
          </cell>
          <cell r="E6">
            <v>0</v>
          </cell>
          <cell r="F6">
            <v>30</v>
          </cell>
          <cell r="G6" t="str">
            <v>Inkrement 1</v>
          </cell>
          <cell r="H6">
            <v>2023</v>
          </cell>
          <cell r="I6">
            <v>2</v>
          </cell>
        </row>
        <row r="7">
          <cell r="B7" t="str">
            <v>Modul DTŠ</v>
          </cell>
          <cell r="C7">
            <v>0.99</v>
          </cell>
          <cell r="D7">
            <v>0.99499999999999988</v>
          </cell>
          <cell r="E7">
            <v>0</v>
          </cell>
          <cell r="F7">
            <v>30</v>
          </cell>
          <cell r="G7" t="str">
            <v>Inkrement 1</v>
          </cell>
          <cell r="H7">
            <v>2023</v>
          </cell>
          <cell r="I7">
            <v>2</v>
          </cell>
        </row>
        <row r="8">
          <cell r="B8" t="str">
            <v>Administratívny modul</v>
          </cell>
          <cell r="C8">
            <v>0.99</v>
          </cell>
          <cell r="D8">
            <v>0.99499999999999988</v>
          </cell>
          <cell r="E8">
            <v>0</v>
          </cell>
          <cell r="F8">
            <v>20</v>
          </cell>
          <cell r="G8" t="str">
            <v>Inkrement 1</v>
          </cell>
          <cell r="H8">
            <v>2023</v>
          </cell>
          <cell r="I8">
            <v>2</v>
          </cell>
        </row>
        <row r="9">
          <cell r="B9" t="str">
            <v>Rozšírenie súčasných modulov NZIS pre potreby OnkoAsist</v>
          </cell>
          <cell r="C9">
            <v>0.99</v>
          </cell>
          <cell r="D9">
            <v>0.99499999999999988</v>
          </cell>
          <cell r="E9">
            <v>0</v>
          </cell>
          <cell r="F9">
            <v>30</v>
          </cell>
          <cell r="G9" t="str">
            <v>Inkrement 1</v>
          </cell>
          <cell r="H9">
            <v>2023</v>
          </cell>
          <cell r="I9">
            <v>2</v>
          </cell>
        </row>
        <row r="10">
          <cell r="B10" t="str">
            <v>IS PZS</v>
          </cell>
          <cell r="C10">
            <v>0.99</v>
          </cell>
          <cell r="D10">
            <v>0.99499999999999988</v>
          </cell>
          <cell r="E10">
            <v>0</v>
          </cell>
          <cell r="G10" t="str">
            <v>Inkrement 1</v>
          </cell>
          <cell r="H10">
            <v>2023</v>
          </cell>
          <cell r="I10">
            <v>2</v>
          </cell>
        </row>
        <row r="11">
          <cell r="C11" t="str">
            <v/>
          </cell>
          <cell r="D11" t="str">
            <v/>
          </cell>
          <cell r="E11" t="str">
            <v/>
          </cell>
          <cell r="H11" t="str">
            <v/>
          </cell>
          <cell r="I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  <cell r="H12" t="str">
            <v/>
          </cell>
          <cell r="I12" t="str">
            <v/>
          </cell>
        </row>
        <row r="13">
          <cell r="C13" t="str">
            <v/>
          </cell>
          <cell r="D13" t="str">
            <v/>
          </cell>
          <cell r="E13" t="str">
            <v/>
          </cell>
          <cell r="H13" t="str">
            <v/>
          </cell>
          <cell r="I13" t="str">
            <v/>
          </cell>
        </row>
        <row r="14">
          <cell r="C14" t="str">
            <v/>
          </cell>
          <cell r="D14" t="str">
            <v/>
          </cell>
          <cell r="E14" t="str">
            <v/>
          </cell>
          <cell r="H14" t="str">
            <v/>
          </cell>
          <cell r="I14" t="str">
            <v/>
          </cell>
        </row>
        <row r="15">
          <cell r="C15" t="str">
            <v/>
          </cell>
          <cell r="D15" t="str">
            <v/>
          </cell>
          <cell r="E15" t="str">
            <v/>
          </cell>
          <cell r="H15" t="str">
            <v/>
          </cell>
          <cell r="I15" t="str">
            <v/>
          </cell>
        </row>
        <row r="16">
          <cell r="C16" t="str">
            <v/>
          </cell>
          <cell r="D16" t="str">
            <v/>
          </cell>
          <cell r="E16" t="str">
            <v/>
          </cell>
          <cell r="H16" t="str">
            <v/>
          </cell>
          <cell r="I16" t="str">
            <v/>
          </cell>
        </row>
        <row r="17">
          <cell r="C17" t="str">
            <v/>
          </cell>
          <cell r="D17" t="str">
            <v/>
          </cell>
          <cell r="E17" t="str">
            <v/>
          </cell>
          <cell r="H17" t="str">
            <v/>
          </cell>
          <cell r="I17" t="str">
            <v/>
          </cell>
        </row>
        <row r="18">
          <cell r="C18" t="str">
            <v/>
          </cell>
          <cell r="D18" t="str">
            <v/>
          </cell>
          <cell r="E18" t="str">
            <v/>
          </cell>
          <cell r="H18" t="str">
            <v/>
          </cell>
          <cell r="I18" t="str">
            <v/>
          </cell>
        </row>
        <row r="19">
          <cell r="C19" t="str">
            <v/>
          </cell>
          <cell r="D19" t="str">
            <v/>
          </cell>
          <cell r="E19" t="str">
            <v/>
          </cell>
          <cell r="H19" t="str">
            <v/>
          </cell>
          <cell r="I19" t="str">
            <v/>
          </cell>
        </row>
        <row r="20">
          <cell r="C20" t="str">
            <v/>
          </cell>
          <cell r="D20" t="str">
            <v/>
          </cell>
          <cell r="E20" t="str">
            <v/>
          </cell>
          <cell r="H20" t="str">
            <v/>
          </cell>
          <cell r="I20" t="str">
            <v/>
          </cell>
        </row>
        <row r="21">
          <cell r="C21" t="str">
            <v/>
          </cell>
          <cell r="D21" t="str">
            <v/>
          </cell>
          <cell r="E21" t="str">
            <v/>
          </cell>
          <cell r="H21" t="str">
            <v/>
          </cell>
          <cell r="I21" t="str">
            <v/>
          </cell>
        </row>
        <row r="22">
          <cell r="C22" t="str">
            <v/>
          </cell>
          <cell r="D22" t="str">
            <v/>
          </cell>
          <cell r="E22" t="str">
            <v/>
          </cell>
          <cell r="H22" t="str">
            <v/>
          </cell>
          <cell r="I22" t="str">
            <v/>
          </cell>
        </row>
        <row r="23">
          <cell r="C23" t="str">
            <v/>
          </cell>
          <cell r="D23" t="str">
            <v/>
          </cell>
          <cell r="E23" t="str">
            <v/>
          </cell>
          <cell r="H23" t="str">
            <v/>
          </cell>
          <cell r="I23" t="str">
            <v/>
          </cell>
        </row>
      </sheetData>
      <sheetData sheetId="8"/>
      <sheetData sheetId="9">
        <row r="2">
          <cell r="A2" t="str">
            <v>Inkrement 1</v>
          </cell>
        </row>
        <row r="3">
          <cell r="A3" t="str">
            <v>Inkrement 2</v>
          </cell>
        </row>
        <row r="4">
          <cell r="A4" t="str">
            <v>Inkrement 3</v>
          </cell>
        </row>
        <row r="5">
          <cell r="A5" t="str">
            <v>Inkrement 4</v>
          </cell>
        </row>
        <row r="6">
          <cell r="A6" t="str">
            <v>Inkrement 5</v>
          </cell>
        </row>
        <row r="7">
          <cell r="A7" t="str">
            <v>Inkrement 6</v>
          </cell>
        </row>
        <row r="8">
          <cell r="A8" t="str">
            <v>Inkrement 7</v>
          </cell>
        </row>
        <row r="9">
          <cell r="A9" t="str">
            <v>Inkrement 8</v>
          </cell>
        </row>
        <row r="10">
          <cell r="A10" t="str">
            <v>Inkrement 9</v>
          </cell>
        </row>
        <row r="11">
          <cell r="A11" t="str">
            <v>Inkrement 10</v>
          </cell>
        </row>
        <row r="12">
          <cell r="A12" t="str">
            <v>Inkrement 11</v>
          </cell>
        </row>
        <row r="13">
          <cell r="A13" t="str">
            <v>Inkrement 12</v>
          </cell>
        </row>
        <row r="14">
          <cell r="A14" t="str">
            <v>Inkrement 13</v>
          </cell>
        </row>
        <row r="15">
          <cell r="A15" t="str">
            <v>Inkrement 14</v>
          </cell>
        </row>
        <row r="16">
          <cell r="A16" t="str">
            <v>Inkrement 15</v>
          </cell>
        </row>
        <row r="17">
          <cell r="A17" t="str">
            <v>Inkrement 16</v>
          </cell>
        </row>
        <row r="18">
          <cell r="A18" t="str">
            <v>Inkrement 17</v>
          </cell>
        </row>
        <row r="19">
          <cell r="A19" t="str">
            <v>Inkrement 18</v>
          </cell>
        </row>
        <row r="20">
          <cell r="A20" t="str">
            <v>Inkrement 19</v>
          </cell>
        </row>
        <row r="21">
          <cell r="A21" t="str">
            <v>Inkrement 20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Q4" t="str">
            <v>IT architekt</v>
          </cell>
        </row>
        <row r="5">
          <cell r="Q5" t="str">
            <v>IT tester</v>
          </cell>
        </row>
        <row r="6">
          <cell r="Q6" t="str">
            <v>IT programátor/vývojár</v>
          </cell>
        </row>
        <row r="7">
          <cell r="Q7" t="str">
            <v>Projektový manažér IT projektu</v>
          </cell>
        </row>
        <row r="8">
          <cell r="Q8" t="str">
            <v>IT analytik</v>
          </cell>
        </row>
        <row r="9">
          <cell r="Q9" t="str">
            <v>Odborník pre IT dohľad/Quality Assurance</v>
          </cell>
        </row>
        <row r="10">
          <cell r="Q10" t="str">
            <v>Špecialista pre bezpečnosť IT</v>
          </cell>
        </row>
        <row r="11">
          <cell r="Q11" t="str">
            <v>Špecialista pre infraštruktúrny/HW špecialista</v>
          </cell>
        </row>
        <row r="12">
          <cell r="Q12" t="str">
            <v>Špecialista pre databázy</v>
          </cell>
        </row>
        <row r="13">
          <cell r="Q13" t="str">
            <v>Školiteľ pre IT systémy</v>
          </cell>
        </row>
        <row r="14">
          <cell r="Q14" t="str">
            <v>IT/IS konzultant (napr. SAP)</v>
          </cell>
        </row>
        <row r="15">
          <cell r="Q15" t="str">
            <v xml:space="preserve">Iné </v>
          </cell>
        </row>
        <row r="16">
          <cell r="Q16" t="str">
            <v>Finančný manažér</v>
          </cell>
        </row>
        <row r="17">
          <cell r="Q17" t="str">
            <v>Administratívny pracovník</v>
          </cell>
        </row>
        <row r="18">
          <cell r="Q18" t="str">
            <v>Projektový manažér</v>
          </cell>
        </row>
        <row r="19">
          <cell r="Q19" t="str">
            <v>Manažér pre publicitu</v>
          </cell>
        </row>
        <row r="20">
          <cell r="Q20" t="str">
            <v>Manažér pre monitoring</v>
          </cell>
        </row>
        <row r="21">
          <cell r="Q21" t="str">
            <v>Špecialista na Verejné obstarávanie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Občan (G2C)</v>
          </cell>
        </row>
        <row r="3">
          <cell r="A3" t="str">
            <v>Podnikateľ (G2B)</v>
          </cell>
        </row>
        <row r="4">
          <cell r="A4" t="str">
            <v>Zahraničná osoba (G2A)</v>
          </cell>
        </row>
        <row r="5">
          <cell r="A5" t="str">
            <v>Zamestnanec inštitúcie verejnej správy (G2E)</v>
          </cell>
        </row>
        <row r="6">
          <cell r="A6" t="str">
            <v>Inštitúcia verejnej správy (G2G)</v>
          </cell>
        </row>
        <row r="7">
          <cell r="A7" t="str">
            <v>ISVS verejnej správy (G2IS G)</v>
          </cell>
        </row>
        <row r="8">
          <cell r="A8" t="str">
            <v>ISVS mimo verejnej správy (G2IS B)</v>
          </cell>
        </row>
        <row r="9">
          <cell r="A9" t="str">
            <v>Iné</v>
          </cell>
        </row>
      </sheetData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VINNE_STANDARDY_ISVS"/>
      <sheetName val="KATALOG_POZIADAVKY"/>
      <sheetName val="FINAL_UCPA_Moduly"/>
      <sheetName val="MODULY"/>
      <sheetName val="TFC_v02"/>
      <sheetName val="ECF_v02"/>
      <sheetName val="UAW_v02"/>
      <sheetName val="INKREMENTY"/>
      <sheetName val="VZOR_OTAZKY_DO_VO"/>
      <sheetName val="VZOR_TESTOVANIE"/>
      <sheetName val="VZOR_POZIADAVKY_PROCESY_EVS"/>
      <sheetName val="Skratky"/>
      <sheetName val="CISELNIK"/>
      <sheetName val="POVINNE_STANDARDY_ISVS1"/>
      <sheetName val="VZOR_OTAZKY_DO_VO1"/>
      <sheetName val="VZOR_POZIADAVKY_PROCESY_EVS1"/>
      <sheetName val="POVINNE STANDARDY_ISVS"/>
      <sheetName val="VZOR_OTAZKY DO VO"/>
      <sheetName val="VZOR_POZIADAVKY PROCESY_E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>
            <v>0</v>
          </cell>
          <cell r="B2" t="str">
            <v>Funkcna poziadavka</v>
          </cell>
        </row>
        <row r="3">
          <cell r="A3">
            <v>15</v>
          </cell>
          <cell r="B3" t="str">
            <v>Nefunkcna poziadavka</v>
          </cell>
        </row>
        <row r="4">
          <cell r="A4">
            <v>20</v>
          </cell>
          <cell r="B4" t="str">
            <v>Technicka poziadavka</v>
          </cell>
        </row>
        <row r="5">
          <cell r="A5">
            <v>25</v>
          </cell>
        </row>
        <row r="6">
          <cell r="A6">
            <v>30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4446-A872-4FF4-A07E-11FFE1B05ACC}">
  <sheetPr>
    <tabColor rgb="FFFFC000"/>
  </sheetPr>
  <dimension ref="A1:AG242"/>
  <sheetViews>
    <sheetView tabSelected="1" zoomScaleNormal="100" workbookViewId="0">
      <pane ySplit="2" topLeftCell="A3" activePane="bottomLeft" state="frozen"/>
      <selection activeCell="I3" sqref="I3"/>
      <selection pane="bottomLeft" activeCell="H3" sqref="H3"/>
    </sheetView>
  </sheetViews>
  <sheetFormatPr baseColWidth="10" defaultColWidth="10.5" defaultRowHeight="14" x14ac:dyDescent="0.2"/>
  <cols>
    <col min="1" max="1" width="18.1640625" style="4" customWidth="1"/>
    <col min="2" max="2" width="46.5" style="4" customWidth="1"/>
    <col min="3" max="3" width="58.6640625" style="1" customWidth="1"/>
    <col min="4" max="4" width="50.1640625" style="1" customWidth="1"/>
    <col min="5" max="5" width="57.6640625" style="1" customWidth="1"/>
    <col min="6" max="6" width="27.5" style="1" customWidth="1"/>
    <col min="7" max="7" width="19.33203125" style="1" customWidth="1"/>
    <col min="8" max="9" width="17" style="1" customWidth="1"/>
    <col min="10" max="10" width="17" style="4" hidden="1" customWidth="1"/>
    <col min="11" max="11" width="17" style="4" customWidth="1"/>
    <col min="12" max="12" width="13.6640625" style="3" customWidth="1"/>
    <col min="13" max="14" width="13.6640625" style="4" customWidth="1"/>
    <col min="15" max="15" width="13.6640625" style="3" customWidth="1"/>
    <col min="16" max="16" width="14.33203125" style="2" customWidth="1"/>
    <col min="17" max="17" width="27.5" style="1" customWidth="1"/>
    <col min="18" max="18" width="34.33203125" style="1" customWidth="1"/>
    <col min="19" max="19" width="64.5" style="1" customWidth="1"/>
    <col min="20" max="20" width="34.5" style="1" customWidth="1"/>
    <col min="21" max="21" width="30.5" style="1" customWidth="1"/>
    <col min="22" max="22" width="26.33203125" style="1" customWidth="1"/>
    <col min="23" max="24" width="44.5" style="1" customWidth="1"/>
    <col min="25" max="26" width="36.33203125" style="1" customWidth="1"/>
    <col min="27" max="28" width="38" style="1" customWidth="1"/>
    <col min="29" max="29" width="52.6640625" style="1" customWidth="1"/>
    <col min="30" max="30" width="35.5" style="1" customWidth="1"/>
    <col min="31" max="31" width="30.33203125" style="1" customWidth="1"/>
    <col min="32" max="16384" width="10.5" style="1"/>
  </cols>
  <sheetData>
    <row r="1" spans="1:33" ht="45.5" customHeight="1" x14ac:dyDescent="0.2">
      <c r="A1" s="53" t="s">
        <v>228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56" t="s">
        <v>227</v>
      </c>
      <c r="U1" s="57"/>
      <c r="V1" s="58"/>
      <c r="W1" s="59" t="s">
        <v>226</v>
      </c>
      <c r="X1" s="60"/>
      <c r="Y1" s="60"/>
      <c r="Z1" s="60"/>
      <c r="AA1" s="60"/>
      <c r="AB1" s="60"/>
      <c r="AC1" s="61"/>
      <c r="AD1" s="62" t="s">
        <v>225</v>
      </c>
      <c r="AE1" s="63"/>
      <c r="AF1" s="52"/>
    </row>
    <row r="2" spans="1:33" s="45" customFormat="1" ht="60" x14ac:dyDescent="0.2">
      <c r="A2" s="50" t="s">
        <v>224</v>
      </c>
      <c r="B2" s="50" t="s">
        <v>223</v>
      </c>
      <c r="C2" s="50" t="s">
        <v>222</v>
      </c>
      <c r="D2" s="50" t="s">
        <v>221</v>
      </c>
      <c r="E2" s="50" t="s">
        <v>220</v>
      </c>
      <c r="F2" s="50" t="s">
        <v>219</v>
      </c>
      <c r="G2" s="50" t="s">
        <v>218</v>
      </c>
      <c r="H2" s="51" t="s">
        <v>217</v>
      </c>
      <c r="I2" s="51" t="s">
        <v>216</v>
      </c>
      <c r="J2" s="51" t="s">
        <v>215</v>
      </c>
      <c r="K2" s="51" t="s">
        <v>214</v>
      </c>
      <c r="L2" s="51" t="s">
        <v>213</v>
      </c>
      <c r="M2" s="51" t="s">
        <v>212</v>
      </c>
      <c r="N2" s="51" t="s">
        <v>211</v>
      </c>
      <c r="O2" s="51" t="s">
        <v>210</v>
      </c>
      <c r="P2" s="51" t="s">
        <v>209</v>
      </c>
      <c r="Q2" s="50" t="s">
        <v>208</v>
      </c>
      <c r="R2" s="50" t="s">
        <v>207</v>
      </c>
      <c r="S2" s="50" t="s">
        <v>206</v>
      </c>
      <c r="T2" s="49" t="s">
        <v>205</v>
      </c>
      <c r="U2" s="49" t="s">
        <v>204</v>
      </c>
      <c r="V2" s="48" t="s">
        <v>203</v>
      </c>
      <c r="W2" s="47" t="s">
        <v>202</v>
      </c>
      <c r="X2" s="47" t="s">
        <v>201</v>
      </c>
      <c r="Y2" s="47" t="s">
        <v>200</v>
      </c>
      <c r="Z2" s="47" t="s">
        <v>199</v>
      </c>
      <c r="AA2" s="47" t="s">
        <v>198</v>
      </c>
      <c r="AB2" s="47" t="s">
        <v>197</v>
      </c>
      <c r="AC2" s="47" t="s">
        <v>196</v>
      </c>
      <c r="AD2" s="13" t="s">
        <v>195</v>
      </c>
      <c r="AE2" s="46" t="s">
        <v>194</v>
      </c>
    </row>
    <row r="3" spans="1:33" s="36" customFormat="1" ht="30" x14ac:dyDescent="0.2">
      <c r="A3" s="13" t="s">
        <v>193</v>
      </c>
      <c r="B3" s="13" t="s">
        <v>6</v>
      </c>
      <c r="C3" s="16" t="s">
        <v>178</v>
      </c>
      <c r="D3" s="17" t="s">
        <v>177</v>
      </c>
      <c r="E3" s="44" t="s">
        <v>192</v>
      </c>
      <c r="F3" s="17" t="s">
        <v>2</v>
      </c>
      <c r="G3" s="17" t="s">
        <v>175</v>
      </c>
      <c r="H3" s="10">
        <v>2</v>
      </c>
      <c r="I3" s="10">
        <v>15</v>
      </c>
      <c r="J3" s="10">
        <f t="shared" ref="J3:J30" si="0">IF(ISNUMBER(H3),H3,)</f>
        <v>2</v>
      </c>
      <c r="K3" s="41">
        <f t="shared" ref="K3:K34" si="1">H3*I3</f>
        <v>30</v>
      </c>
      <c r="L3" s="11">
        <f>IFERROR(IF(B3="funkcna poziadavka",VLOOKUP(G3,[1]MODULY_CBA!$B$3:$E$23,4,0)*H3/SUMIFS($H$3:$H$201,$G$3:$G$201,G3,$B$3:$B$201,B3),),)</f>
        <v>1.2857142857142858</v>
      </c>
      <c r="M3" s="41">
        <f>IFERROR(IF(B3="Funkcna poziadavka",VLOOKUP(G3,[1]MODULY_CBA!$B$3:$E$23,3,0),),)</f>
        <v>0.99499999999999988</v>
      </c>
      <c r="N3" s="41">
        <f>IFERROR(IF(B3="funkcna poziadavka",VLOOKUP(G3,[1]MODULY_CBA!$B$3:$E$23,2,0),),)</f>
        <v>0.99</v>
      </c>
      <c r="O3" s="11">
        <f t="shared" ref="O3:O11" si="2">(I3+L3)*M3*N3*H3</f>
        <v>32.084485714285705</v>
      </c>
      <c r="P3" s="40">
        <f>IFERROR(O3*VLOOKUP(G3,[1]MODULY_CBA!$B$3:$F$23,5,0),)</f>
        <v>802.11214285714266</v>
      </c>
      <c r="Q3" s="7" t="str">
        <f>IFERROR(VLOOKUP(G3,[1]MODULY_CBA!$B$3:$I$23,6,0),"")</f>
        <v>Inkrement 1</v>
      </c>
      <c r="R3" s="22"/>
      <c r="S3" s="22"/>
      <c r="T3" s="22"/>
      <c r="U3" s="22"/>
      <c r="V3" s="39"/>
      <c r="W3" s="25"/>
      <c r="X3" s="25"/>
      <c r="Y3" s="22"/>
      <c r="Z3" s="22"/>
      <c r="AA3" s="22"/>
      <c r="AB3" s="22"/>
      <c r="AC3" s="22"/>
      <c r="AD3" s="22"/>
      <c r="AE3" s="22"/>
      <c r="AF3" s="43"/>
      <c r="AG3" s="42"/>
    </row>
    <row r="4" spans="1:33" s="36" customFormat="1" ht="30" x14ac:dyDescent="0.2">
      <c r="A4" s="13" t="s">
        <v>191</v>
      </c>
      <c r="B4" s="13" t="s">
        <v>6</v>
      </c>
      <c r="C4" s="16" t="s">
        <v>178</v>
      </c>
      <c r="D4" s="17" t="s">
        <v>177</v>
      </c>
      <c r="E4" s="44" t="s">
        <v>190</v>
      </c>
      <c r="F4" s="17" t="s">
        <v>2</v>
      </c>
      <c r="G4" s="17" t="s">
        <v>175</v>
      </c>
      <c r="H4" s="10">
        <v>2</v>
      </c>
      <c r="I4" s="10">
        <v>15</v>
      </c>
      <c r="J4" s="10">
        <f t="shared" si="0"/>
        <v>2</v>
      </c>
      <c r="K4" s="41">
        <f t="shared" si="1"/>
        <v>30</v>
      </c>
      <c r="L4" s="11">
        <f>IFERROR(IF(B4="funkcna poziadavka",VLOOKUP(G4,[1]MODULY_CBA!$B$3:$E$23,4,0)*H4/SUMIFS($H$3:$H$201,$G$3:$G$201,G4,$B$3:$B$201,B4),),)</f>
        <v>1.2857142857142858</v>
      </c>
      <c r="M4" s="41">
        <f>IFERROR(IF(B4="Funkcna poziadavka",VLOOKUP(G4,[1]MODULY_CBA!$B$3:$E$23,3,0),),)</f>
        <v>0.99499999999999988</v>
      </c>
      <c r="N4" s="41">
        <f>IFERROR(IF(B4="funkcna poziadavka",VLOOKUP(G4,[1]MODULY_CBA!$B$3:$E$23,2,0),),)</f>
        <v>0.99</v>
      </c>
      <c r="O4" s="11">
        <f t="shared" si="2"/>
        <v>32.084485714285705</v>
      </c>
      <c r="P4" s="40">
        <f>IFERROR(O4*VLOOKUP(G4,[1]MODULY_CBA!$B$3:$F$23,5,0),)</f>
        <v>802.11214285714266</v>
      </c>
      <c r="Q4" s="7" t="str">
        <f>IFERROR(VLOOKUP(G4,[1]MODULY_CBA!$B$3:$I$23,6,0),"")</f>
        <v>Inkrement 1</v>
      </c>
      <c r="R4" s="22"/>
      <c r="S4" s="22"/>
      <c r="T4" s="22"/>
      <c r="U4" s="22"/>
      <c r="V4" s="39"/>
      <c r="W4" s="25"/>
      <c r="X4" s="25"/>
      <c r="Y4" s="22"/>
      <c r="Z4" s="22"/>
      <c r="AA4" s="22"/>
      <c r="AB4" s="22"/>
      <c r="AC4" s="22"/>
      <c r="AD4" s="22"/>
      <c r="AE4" s="22"/>
      <c r="AF4" s="43"/>
      <c r="AG4" s="42"/>
    </row>
    <row r="5" spans="1:33" s="36" customFormat="1" ht="105" x14ac:dyDescent="0.2">
      <c r="A5" s="13" t="s">
        <v>189</v>
      </c>
      <c r="B5" s="13" t="s">
        <v>6</v>
      </c>
      <c r="C5" s="16" t="s">
        <v>178</v>
      </c>
      <c r="D5" s="17" t="s">
        <v>177</v>
      </c>
      <c r="E5" s="44" t="s">
        <v>188</v>
      </c>
      <c r="F5" s="17" t="s">
        <v>2</v>
      </c>
      <c r="G5" s="17" t="s">
        <v>175</v>
      </c>
      <c r="H5" s="10">
        <v>3</v>
      </c>
      <c r="I5" s="10">
        <v>15</v>
      </c>
      <c r="J5" s="10">
        <f t="shared" si="0"/>
        <v>3</v>
      </c>
      <c r="K5" s="41">
        <f t="shared" si="1"/>
        <v>45</v>
      </c>
      <c r="L5" s="11">
        <f>IFERROR(IF(B5="funkcna poziadavka",VLOOKUP(G5,[1]MODULY_CBA!$B$3:$E$23,4,0)*H5/SUMIFS($H$3:$H$201,$G$3:$G$201,G5,$B$3:$B$201,B5),),)</f>
        <v>1.9285714285714286</v>
      </c>
      <c r="M5" s="41">
        <f>IFERROR(IF(B5="Funkcna poziadavka",VLOOKUP(G5,[1]MODULY_CBA!$B$3:$E$23,3,0),),)</f>
        <v>0.99499999999999988</v>
      </c>
      <c r="N5" s="41">
        <f>IFERROR(IF(B5="funkcna poziadavka",VLOOKUP(G5,[1]MODULY_CBA!$B$3:$E$23,2,0),),)</f>
        <v>0.99</v>
      </c>
      <c r="O5" s="11">
        <f t="shared" si="2"/>
        <v>50.026467857142848</v>
      </c>
      <c r="P5" s="40">
        <f>IFERROR(O5*VLOOKUP(G5,[1]MODULY_CBA!$B$3:$F$23,5,0),)</f>
        <v>1250.6616964285713</v>
      </c>
      <c r="Q5" s="7" t="str">
        <f>IFERROR(VLOOKUP(G5,[1]MODULY_CBA!$B$3:$I$23,6,0),"")</f>
        <v>Inkrement 1</v>
      </c>
      <c r="R5" s="22"/>
      <c r="S5" s="22"/>
      <c r="T5" s="22"/>
      <c r="U5" s="22"/>
      <c r="V5" s="39"/>
      <c r="W5" s="25"/>
      <c r="X5" s="25"/>
      <c r="Y5" s="22"/>
      <c r="Z5" s="22"/>
      <c r="AA5" s="22"/>
      <c r="AB5" s="22"/>
      <c r="AC5" s="22"/>
      <c r="AD5" s="22"/>
      <c r="AE5" s="22"/>
      <c r="AF5" s="43"/>
      <c r="AG5" s="42"/>
    </row>
    <row r="6" spans="1:33" s="36" customFormat="1" ht="45" x14ac:dyDescent="0.2">
      <c r="A6" s="13" t="s">
        <v>187</v>
      </c>
      <c r="B6" s="13" t="s">
        <v>6</v>
      </c>
      <c r="C6" s="16" t="s">
        <v>178</v>
      </c>
      <c r="D6" s="17" t="s">
        <v>177</v>
      </c>
      <c r="E6" s="44" t="s">
        <v>186</v>
      </c>
      <c r="F6" s="17" t="s">
        <v>2</v>
      </c>
      <c r="G6" s="17" t="s">
        <v>175</v>
      </c>
      <c r="H6" s="10">
        <v>3</v>
      </c>
      <c r="I6" s="10">
        <v>15</v>
      </c>
      <c r="J6" s="10">
        <f t="shared" si="0"/>
        <v>3</v>
      </c>
      <c r="K6" s="41">
        <f t="shared" si="1"/>
        <v>45</v>
      </c>
      <c r="L6" s="11">
        <f>IFERROR(IF(B6="funkcna poziadavka",VLOOKUP(G6,[1]MODULY_CBA!$B$3:$E$23,4,0)*H6/SUMIFS($H$3:$H$201,$G$3:$G$201,G6,$B$3:$B$201,B6),),)</f>
        <v>1.9285714285714286</v>
      </c>
      <c r="M6" s="41">
        <f>IFERROR(IF(B6="Funkcna poziadavka",VLOOKUP(G6,[1]MODULY_CBA!$B$3:$E$23,3,0),),)</f>
        <v>0.99499999999999988</v>
      </c>
      <c r="N6" s="41">
        <f>IFERROR(IF(B6="funkcna poziadavka",VLOOKUP(G6,[1]MODULY_CBA!$B$3:$E$23,2,0),),)</f>
        <v>0.99</v>
      </c>
      <c r="O6" s="11">
        <f t="shared" si="2"/>
        <v>50.026467857142848</v>
      </c>
      <c r="P6" s="40">
        <f>IFERROR(O6*VLOOKUP(G6,[1]MODULY_CBA!$B$3:$F$23,5,0),)</f>
        <v>1250.6616964285713</v>
      </c>
      <c r="Q6" s="7" t="str">
        <f>IFERROR(VLOOKUP(G6,[1]MODULY_CBA!$B$3:$I$23,6,0),"")</f>
        <v>Inkrement 1</v>
      </c>
      <c r="R6" s="22"/>
      <c r="S6" s="22"/>
      <c r="T6" s="22"/>
      <c r="U6" s="22"/>
      <c r="V6" s="39"/>
      <c r="W6" s="25"/>
      <c r="X6" s="25"/>
      <c r="Y6" s="22"/>
      <c r="Z6" s="22"/>
      <c r="AA6" s="22"/>
      <c r="AB6" s="22"/>
      <c r="AC6" s="22"/>
      <c r="AD6" s="22"/>
      <c r="AE6" s="22"/>
      <c r="AF6" s="43"/>
      <c r="AG6" s="42"/>
    </row>
    <row r="7" spans="1:33" s="36" customFormat="1" ht="45" x14ac:dyDescent="0.2">
      <c r="A7" s="13" t="s">
        <v>185</v>
      </c>
      <c r="B7" s="13" t="s">
        <v>6</v>
      </c>
      <c r="C7" s="16" t="s">
        <v>178</v>
      </c>
      <c r="D7" s="17" t="s">
        <v>177</v>
      </c>
      <c r="E7" s="44" t="s">
        <v>184</v>
      </c>
      <c r="F7" s="17" t="s">
        <v>2</v>
      </c>
      <c r="G7" s="17" t="s">
        <v>175</v>
      </c>
      <c r="H7" s="10">
        <v>1</v>
      </c>
      <c r="I7" s="10">
        <v>15</v>
      </c>
      <c r="J7" s="10">
        <f t="shared" si="0"/>
        <v>1</v>
      </c>
      <c r="K7" s="41">
        <f t="shared" si="1"/>
        <v>15</v>
      </c>
      <c r="L7" s="11">
        <f>IFERROR(IF(B7="funkcna poziadavka",VLOOKUP(G7,[1]MODULY_CBA!$B$3:$E$23,4,0)*H7/SUMIFS($H$3:$H$201,$G$3:$G$201,G7,$B$3:$B$201,B7),),)</f>
        <v>0.6428571428571429</v>
      </c>
      <c r="M7" s="41">
        <f>IFERROR(IF(B7="Funkcna poziadavka",VLOOKUP(G7,[1]MODULY_CBA!$B$3:$E$23,3,0),),)</f>
        <v>0.99499999999999988</v>
      </c>
      <c r="N7" s="41">
        <f>IFERROR(IF(B7="funkcna poziadavka",VLOOKUP(G7,[1]MODULY_CBA!$B$3:$E$23,2,0),),)</f>
        <v>0.99</v>
      </c>
      <c r="O7" s="11">
        <f t="shared" si="2"/>
        <v>15.408996428571427</v>
      </c>
      <c r="P7" s="40">
        <f>IFERROR(O7*VLOOKUP(G7,[1]MODULY_CBA!$B$3:$F$23,5,0),)</f>
        <v>385.22491071428567</v>
      </c>
      <c r="Q7" s="7" t="str">
        <f>IFERROR(VLOOKUP(G7,[1]MODULY_CBA!$B$3:$I$23,6,0),"")</f>
        <v>Inkrement 1</v>
      </c>
      <c r="R7" s="22"/>
      <c r="S7" s="22"/>
      <c r="T7" s="22"/>
      <c r="U7" s="22"/>
      <c r="V7" s="39"/>
      <c r="W7" s="25"/>
      <c r="X7" s="25"/>
      <c r="Y7" s="22"/>
      <c r="Z7" s="22"/>
      <c r="AA7" s="22"/>
      <c r="AB7" s="22"/>
      <c r="AC7" s="22"/>
      <c r="AD7" s="22"/>
      <c r="AE7" s="22"/>
      <c r="AF7" s="43"/>
      <c r="AG7" s="42"/>
    </row>
    <row r="8" spans="1:33" s="36" customFormat="1" ht="30" x14ac:dyDescent="0.2">
      <c r="A8" s="13" t="s">
        <v>183</v>
      </c>
      <c r="B8" s="13" t="s">
        <v>6</v>
      </c>
      <c r="C8" s="16" t="s">
        <v>178</v>
      </c>
      <c r="D8" s="17" t="s">
        <v>177</v>
      </c>
      <c r="E8" s="44" t="s">
        <v>182</v>
      </c>
      <c r="F8" s="17" t="s">
        <v>2</v>
      </c>
      <c r="G8" s="17" t="s">
        <v>175</v>
      </c>
      <c r="H8" s="10">
        <v>1</v>
      </c>
      <c r="I8" s="10">
        <v>15</v>
      </c>
      <c r="J8" s="10">
        <f t="shared" si="0"/>
        <v>1</v>
      </c>
      <c r="K8" s="41">
        <f t="shared" si="1"/>
        <v>15</v>
      </c>
      <c r="L8" s="11">
        <f>IFERROR(IF(B8="funkcna poziadavka",VLOOKUP(G8,[1]MODULY_CBA!$B$3:$E$23,4,0)*H8/SUMIFS($H$3:$H$201,$G$3:$G$201,G8,$B$3:$B$201,B8),),)</f>
        <v>0.6428571428571429</v>
      </c>
      <c r="M8" s="41">
        <f>IFERROR(IF(B8="Funkcna poziadavka",VLOOKUP(G8,[1]MODULY_CBA!$B$3:$E$23,3,0),),)</f>
        <v>0.99499999999999988</v>
      </c>
      <c r="N8" s="41">
        <f>IFERROR(IF(B8="funkcna poziadavka",VLOOKUP(G8,[1]MODULY_CBA!$B$3:$E$23,2,0),),)</f>
        <v>0.99</v>
      </c>
      <c r="O8" s="11">
        <f t="shared" si="2"/>
        <v>15.408996428571427</v>
      </c>
      <c r="P8" s="40">
        <f>IFERROR(O8*VLOOKUP(G8,[1]MODULY_CBA!$B$3:$F$23,5,0),)</f>
        <v>385.22491071428567</v>
      </c>
      <c r="Q8" s="7" t="str">
        <f>IFERROR(VLOOKUP(G8,[1]MODULY_CBA!$B$3:$I$23,6,0),"")</f>
        <v>Inkrement 1</v>
      </c>
      <c r="R8" s="22"/>
      <c r="S8" s="22"/>
      <c r="T8" s="22"/>
      <c r="U8" s="22"/>
      <c r="V8" s="39"/>
      <c r="W8" s="25"/>
      <c r="X8" s="25"/>
      <c r="Y8" s="22"/>
      <c r="Z8" s="22"/>
      <c r="AA8" s="22"/>
      <c r="AB8" s="22"/>
      <c r="AC8" s="22"/>
      <c r="AD8" s="22"/>
      <c r="AE8" s="22"/>
      <c r="AF8" s="43"/>
      <c r="AG8" s="42"/>
    </row>
    <row r="9" spans="1:33" s="36" customFormat="1" ht="60" x14ac:dyDescent="0.2">
      <c r="A9" s="13" t="s">
        <v>181</v>
      </c>
      <c r="B9" s="13" t="s">
        <v>6</v>
      </c>
      <c r="C9" s="16" t="s">
        <v>178</v>
      </c>
      <c r="D9" s="17" t="s">
        <v>177</v>
      </c>
      <c r="E9" s="44" t="s">
        <v>180</v>
      </c>
      <c r="F9" s="17" t="s">
        <v>2</v>
      </c>
      <c r="G9" s="17" t="s">
        <v>175</v>
      </c>
      <c r="H9" s="10">
        <v>1</v>
      </c>
      <c r="I9" s="10">
        <v>15</v>
      </c>
      <c r="J9" s="10">
        <f t="shared" si="0"/>
        <v>1</v>
      </c>
      <c r="K9" s="41">
        <f t="shared" si="1"/>
        <v>15</v>
      </c>
      <c r="L9" s="11">
        <f>IFERROR(IF(B9="funkcna poziadavka",VLOOKUP(G9,[1]MODULY_CBA!$B$3:$E$23,4,0)*H9/SUMIFS($H$3:$H$201,$G$3:$G$201,G9,$B$3:$B$201,B9),),)</f>
        <v>0.6428571428571429</v>
      </c>
      <c r="M9" s="41">
        <f>IFERROR(IF(B9="Funkcna poziadavka",VLOOKUP(G9,[1]MODULY_CBA!$B$3:$E$23,3,0),),)</f>
        <v>0.99499999999999988</v>
      </c>
      <c r="N9" s="41">
        <f>IFERROR(IF(B9="funkcna poziadavka",VLOOKUP(G9,[1]MODULY_CBA!$B$3:$E$23,2,0),),)</f>
        <v>0.99</v>
      </c>
      <c r="O9" s="11">
        <f t="shared" si="2"/>
        <v>15.408996428571427</v>
      </c>
      <c r="P9" s="40">
        <f>IFERROR(O9*VLOOKUP(G9,[1]MODULY_CBA!$B$3:$F$23,5,0),)</f>
        <v>385.22491071428567</v>
      </c>
      <c r="Q9" s="7" t="str">
        <f>IFERROR(VLOOKUP(G9,[1]MODULY_CBA!$B$3:$I$23,6,0),"")</f>
        <v>Inkrement 1</v>
      </c>
      <c r="R9" s="22"/>
      <c r="S9" s="22"/>
      <c r="T9" s="22"/>
      <c r="U9" s="22"/>
      <c r="V9" s="39"/>
      <c r="W9" s="25"/>
      <c r="X9" s="25"/>
      <c r="Y9" s="22"/>
      <c r="Z9" s="22"/>
      <c r="AA9" s="22"/>
      <c r="AB9" s="22"/>
      <c r="AC9" s="22"/>
      <c r="AD9" s="22"/>
      <c r="AE9" s="22"/>
      <c r="AF9" s="43"/>
      <c r="AG9" s="42"/>
    </row>
    <row r="10" spans="1:33" s="36" customFormat="1" ht="60" x14ac:dyDescent="0.2">
      <c r="A10" s="13" t="s">
        <v>179</v>
      </c>
      <c r="B10" s="13" t="s">
        <v>6</v>
      </c>
      <c r="C10" s="16" t="s">
        <v>178</v>
      </c>
      <c r="D10" s="17" t="s">
        <v>177</v>
      </c>
      <c r="E10" s="44" t="s">
        <v>176</v>
      </c>
      <c r="F10" s="17" t="s">
        <v>2</v>
      </c>
      <c r="G10" s="17" t="s">
        <v>175</v>
      </c>
      <c r="H10" s="10">
        <v>1</v>
      </c>
      <c r="I10" s="10">
        <v>15</v>
      </c>
      <c r="J10" s="10">
        <f t="shared" si="0"/>
        <v>1</v>
      </c>
      <c r="K10" s="41">
        <f t="shared" si="1"/>
        <v>15</v>
      </c>
      <c r="L10" s="11">
        <f>IFERROR(IF(B10="funkcna poziadavka",VLOOKUP(G10,[1]MODULY_CBA!$B$3:$E$23,4,0)*H10/SUMIFS($H$3:$H$201,$G$3:$G$201,G10,$B$3:$B$201,B10),),)</f>
        <v>0.6428571428571429</v>
      </c>
      <c r="M10" s="41">
        <f>IFERROR(IF(B10="Funkcna poziadavka",VLOOKUP(G10,[1]MODULY_CBA!$B$3:$E$23,3,0),),)</f>
        <v>0.99499999999999988</v>
      </c>
      <c r="N10" s="41">
        <f>IFERROR(IF(B10="funkcna poziadavka",VLOOKUP(G10,[1]MODULY_CBA!$B$3:$E$23,2,0),),)</f>
        <v>0.99</v>
      </c>
      <c r="O10" s="11">
        <f t="shared" si="2"/>
        <v>15.408996428571427</v>
      </c>
      <c r="P10" s="40">
        <f>IFERROR(O10*VLOOKUP(G10,[1]MODULY_CBA!$B$3:$F$23,5,0),)</f>
        <v>385.22491071428567</v>
      </c>
      <c r="Q10" s="7" t="str">
        <f>IFERROR(VLOOKUP(G10,[1]MODULY_CBA!$B$3:$I$23,6,0),"")</f>
        <v>Inkrement 1</v>
      </c>
      <c r="R10" s="22"/>
      <c r="S10" s="22"/>
      <c r="T10" s="22"/>
      <c r="U10" s="22"/>
      <c r="V10" s="39"/>
      <c r="W10" s="25"/>
      <c r="X10" s="25"/>
      <c r="Y10" s="22"/>
      <c r="Z10" s="22"/>
      <c r="AA10" s="22"/>
      <c r="AB10" s="22"/>
      <c r="AC10" s="22"/>
      <c r="AD10" s="22"/>
      <c r="AE10" s="22"/>
      <c r="AF10" s="43"/>
      <c r="AG10" s="42"/>
    </row>
    <row r="11" spans="1:33" s="36" customFormat="1" ht="30" x14ac:dyDescent="0.2">
      <c r="A11" s="13" t="s">
        <v>174</v>
      </c>
      <c r="B11" s="13" t="s">
        <v>6</v>
      </c>
      <c r="C11" s="16" t="s">
        <v>138</v>
      </c>
      <c r="D11" s="17" t="s">
        <v>137</v>
      </c>
      <c r="E11" s="32" t="s">
        <v>173</v>
      </c>
      <c r="F11" s="17" t="s">
        <v>2</v>
      </c>
      <c r="G11" s="17" t="s">
        <v>135</v>
      </c>
      <c r="H11" s="10">
        <v>3</v>
      </c>
      <c r="I11" s="31">
        <v>15</v>
      </c>
      <c r="J11" s="10">
        <f t="shared" si="0"/>
        <v>3</v>
      </c>
      <c r="K11" s="41">
        <f t="shared" si="1"/>
        <v>45</v>
      </c>
      <c r="L11" s="11">
        <f>IFERROR(IF(B11="funkcna poziadavka",VLOOKUP(G11,[1]MODULY_CBA!$B$3:$E$23,4,0)*H11/SUMIFS($H$3:$H$201,$G$3:$G$201,G11,$B$3:$B$201,B11),),)</f>
        <v>0</v>
      </c>
      <c r="M11" s="41">
        <f>IFERROR(IF(B11="Funkcna poziadavka",VLOOKUP(G11,[1]MODULY_CBA!$B$3:$E$23,3,0),),)</f>
        <v>0.99499999999999988</v>
      </c>
      <c r="N11" s="41">
        <f>IFERROR(IF(B11="funkcna poziadavka",VLOOKUP(G11,[1]MODULY_CBA!$B$3:$E$23,2,0),),)</f>
        <v>0.99</v>
      </c>
      <c r="O11" s="11">
        <f t="shared" si="2"/>
        <v>44.327249999999992</v>
      </c>
      <c r="P11" s="40">
        <f>IFERROR(O11*VLOOKUP(G11,[1]MODULY_CBA!$B$3:$F$23,5,0),)</f>
        <v>1329.8174999999997</v>
      </c>
      <c r="Q11" s="7" t="str">
        <f>IFERROR(VLOOKUP(G11,[1]MODULY_CBA!$B$3:$I$23,6,0),"")</f>
        <v>Inkrement 1</v>
      </c>
      <c r="R11" s="22"/>
      <c r="S11" s="22"/>
      <c r="T11" s="22"/>
      <c r="U11" s="22"/>
      <c r="V11" s="39"/>
      <c r="W11" s="25"/>
      <c r="X11" s="25"/>
      <c r="Y11" s="22"/>
      <c r="Z11" s="22"/>
      <c r="AA11" s="22"/>
      <c r="AB11" s="22"/>
      <c r="AC11" s="22"/>
      <c r="AD11" s="22"/>
      <c r="AE11" s="22"/>
      <c r="AF11" s="38"/>
      <c r="AG11" s="37"/>
    </row>
    <row r="12" spans="1:33" ht="30" x14ac:dyDescent="0.2">
      <c r="A12" s="13" t="s">
        <v>172</v>
      </c>
      <c r="B12" s="13" t="s">
        <v>6</v>
      </c>
      <c r="C12" s="16" t="s">
        <v>138</v>
      </c>
      <c r="D12" s="17" t="s">
        <v>137</v>
      </c>
      <c r="E12" s="32" t="s">
        <v>171</v>
      </c>
      <c r="F12" s="17" t="s">
        <v>2</v>
      </c>
      <c r="G12" s="17" t="s">
        <v>135</v>
      </c>
      <c r="H12" s="10">
        <v>2</v>
      </c>
      <c r="I12" s="31">
        <v>15</v>
      </c>
      <c r="J12" s="10">
        <f t="shared" si="0"/>
        <v>2</v>
      </c>
      <c r="K12" s="10">
        <f t="shared" si="1"/>
        <v>30</v>
      </c>
      <c r="L12" s="11">
        <f>IFERROR(IF(B12="funkcna poziadavka",VLOOKUP(G12,[1]MODULY_CBA!$B$3:$E$23,4,0)*H12/SUMIFS($H$3:$H$201,$G$3:$G$201,G12,$B$3:$B$201,B12),),)</f>
        <v>0</v>
      </c>
      <c r="M12" s="10">
        <f>IFERROR(IF(B12="Funkcna poziadavka",VLOOKUP(G12,[1]MODULY_CBA!$B$3:$E$23,3,0),),)</f>
        <v>0.99499999999999988</v>
      </c>
      <c r="N12" s="10">
        <f>IFERROR(IF(B12="funkcna poziadavka",VLOOKUP(G12,[1]MODULY_CBA!$B$3:$E$23,2,0),),)</f>
        <v>0.99</v>
      </c>
      <c r="O12" s="9">
        <f t="shared" ref="O12:O43" si="3">(K12+L12)*M12*N12</f>
        <v>29.551499999999997</v>
      </c>
      <c r="P12" s="8">
        <f>IFERROR(O12*VLOOKUP(G12,[1]MODULY_CBA!$B$3:$F$23,5,0),)</f>
        <v>886.54499999999996</v>
      </c>
      <c r="Q12" s="7" t="str">
        <f>IFERROR(VLOOKUP(G12,[1]MODULY_CBA!$B$3:$I$23,6,0),"")</f>
        <v>Inkrement 1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34"/>
      <c r="AG12" s="18"/>
    </row>
    <row r="13" spans="1:33" ht="30" x14ac:dyDescent="0.2">
      <c r="A13" s="13" t="s">
        <v>170</v>
      </c>
      <c r="B13" s="13" t="s">
        <v>6</v>
      </c>
      <c r="C13" s="16" t="s">
        <v>138</v>
      </c>
      <c r="D13" s="17" t="s">
        <v>137</v>
      </c>
      <c r="E13" s="32" t="s">
        <v>169</v>
      </c>
      <c r="F13" s="17" t="s">
        <v>2</v>
      </c>
      <c r="G13" s="17" t="s">
        <v>135</v>
      </c>
      <c r="H13" s="10">
        <v>2</v>
      </c>
      <c r="I13" s="31">
        <v>15</v>
      </c>
      <c r="J13" s="10">
        <f t="shared" si="0"/>
        <v>2</v>
      </c>
      <c r="K13" s="10">
        <f t="shared" si="1"/>
        <v>30</v>
      </c>
      <c r="L13" s="11">
        <f>IFERROR(IF(B13="funkcna poziadavka",VLOOKUP(G13,[1]MODULY_CBA!$B$3:$E$23,4,0)*H13/SUMIFS($H$3:$H$201,$G$3:$G$201,G13,$B$3:$B$201,B13),),)</f>
        <v>0</v>
      </c>
      <c r="M13" s="10">
        <f>IFERROR(IF(B13="Funkcna poziadavka",VLOOKUP(G13,[1]MODULY_CBA!$B$3:$E$23,3,0),),)</f>
        <v>0.99499999999999988</v>
      </c>
      <c r="N13" s="10">
        <f>IFERROR(IF(B13="funkcna poziadavka",VLOOKUP(G13,[1]MODULY_CBA!$B$3:$E$23,2,0),),)</f>
        <v>0.99</v>
      </c>
      <c r="O13" s="9">
        <f t="shared" si="3"/>
        <v>29.551499999999997</v>
      </c>
      <c r="P13" s="8">
        <f>IFERROR(O13*VLOOKUP(G13,[1]MODULY_CBA!$B$3:$F$23,5,0),)</f>
        <v>886.54499999999996</v>
      </c>
      <c r="Q13" s="7" t="str">
        <f>IFERROR(VLOOKUP(G13,[1]MODULY_CBA!$B$3:$I$23,6,0),"")</f>
        <v>Inkrement 1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34"/>
      <c r="AG13" s="18"/>
    </row>
    <row r="14" spans="1:33" ht="60" x14ac:dyDescent="0.2">
      <c r="A14" s="13" t="s">
        <v>168</v>
      </c>
      <c r="B14" s="13" t="s">
        <v>6</v>
      </c>
      <c r="C14" s="16" t="s">
        <v>138</v>
      </c>
      <c r="D14" s="17" t="s">
        <v>137</v>
      </c>
      <c r="E14" s="32" t="s">
        <v>167</v>
      </c>
      <c r="F14" s="17" t="s">
        <v>2</v>
      </c>
      <c r="G14" s="17" t="s">
        <v>135</v>
      </c>
      <c r="H14" s="10">
        <v>2</v>
      </c>
      <c r="I14" s="31">
        <v>15</v>
      </c>
      <c r="J14" s="10">
        <f t="shared" si="0"/>
        <v>2</v>
      </c>
      <c r="K14" s="10">
        <f t="shared" si="1"/>
        <v>30</v>
      </c>
      <c r="L14" s="11">
        <f>IFERROR(IF(B14="funkcna poziadavka",VLOOKUP(G14,[1]MODULY_CBA!$B$3:$E$23,4,0)*H14/SUMIFS($H$3:$H$201,$G$3:$G$201,G14,$B$3:$B$201,B14),),)</f>
        <v>0</v>
      </c>
      <c r="M14" s="10">
        <f>IFERROR(IF(B14="Funkcna poziadavka",VLOOKUP(G14,[1]MODULY_CBA!$B$3:$E$23,3,0),),)</f>
        <v>0.99499999999999988</v>
      </c>
      <c r="N14" s="10">
        <f>IFERROR(IF(B14="funkcna poziadavka",VLOOKUP(G14,[1]MODULY_CBA!$B$3:$E$23,2,0),),)</f>
        <v>0.99</v>
      </c>
      <c r="O14" s="9">
        <f t="shared" si="3"/>
        <v>29.551499999999997</v>
      </c>
      <c r="P14" s="8">
        <f>IFERROR(O14*VLOOKUP(G14,[1]MODULY_CBA!$B$3:$F$23,5,0),)</f>
        <v>886.54499999999996</v>
      </c>
      <c r="Q14" s="7" t="str">
        <f>IFERROR(VLOOKUP(G14,[1]MODULY_CBA!$B$3:$I$23,6,0),"")</f>
        <v>Inkrement 1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34"/>
      <c r="AG14" s="18"/>
    </row>
    <row r="15" spans="1:33" ht="30" x14ac:dyDescent="0.2">
      <c r="A15" s="13" t="s">
        <v>166</v>
      </c>
      <c r="B15" s="13" t="s">
        <v>6</v>
      </c>
      <c r="C15" s="16" t="s">
        <v>138</v>
      </c>
      <c r="D15" s="17" t="s">
        <v>137</v>
      </c>
      <c r="E15" s="32" t="s">
        <v>165</v>
      </c>
      <c r="F15" s="17" t="s">
        <v>2</v>
      </c>
      <c r="G15" s="17" t="s">
        <v>135</v>
      </c>
      <c r="H15" s="10">
        <v>2</v>
      </c>
      <c r="I15" s="31">
        <v>15</v>
      </c>
      <c r="J15" s="10">
        <f t="shared" si="0"/>
        <v>2</v>
      </c>
      <c r="K15" s="10">
        <f t="shared" si="1"/>
        <v>30</v>
      </c>
      <c r="L15" s="11">
        <f>IFERROR(IF(B15="funkcna poziadavka",VLOOKUP(G15,[1]MODULY_CBA!$B$3:$E$23,4,0)*H15/SUMIFS($H$3:$H$201,$G$3:$G$201,G15,$B$3:$B$201,B15),),)</f>
        <v>0</v>
      </c>
      <c r="M15" s="10">
        <f>IFERROR(IF(B15="Funkcna poziadavka",VLOOKUP(G15,[1]MODULY_CBA!$B$3:$E$23,3,0),),)</f>
        <v>0.99499999999999988</v>
      </c>
      <c r="N15" s="10">
        <f>IFERROR(IF(B15="funkcna poziadavka",VLOOKUP(G15,[1]MODULY_CBA!$B$3:$E$23,2,0),),)</f>
        <v>0.99</v>
      </c>
      <c r="O15" s="9">
        <f t="shared" si="3"/>
        <v>29.551499999999997</v>
      </c>
      <c r="P15" s="8">
        <f>IFERROR(O15*VLOOKUP(G15,[1]MODULY_CBA!$B$3:$F$23,5,0),)</f>
        <v>886.54499999999996</v>
      </c>
      <c r="Q15" s="7" t="str">
        <f>IFERROR(VLOOKUP(G15,[1]MODULY_CBA!$B$3:$I$23,6,0),"")</f>
        <v>Inkrement 1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34"/>
      <c r="AG15" s="18"/>
    </row>
    <row r="16" spans="1:33" ht="30" x14ac:dyDescent="0.2">
      <c r="A16" s="13" t="s">
        <v>164</v>
      </c>
      <c r="B16" s="13" t="s">
        <v>6</v>
      </c>
      <c r="C16" s="16" t="s">
        <v>138</v>
      </c>
      <c r="D16" s="17" t="s">
        <v>137</v>
      </c>
      <c r="E16" s="32" t="s">
        <v>163</v>
      </c>
      <c r="F16" s="17" t="s">
        <v>2</v>
      </c>
      <c r="G16" s="17" t="s">
        <v>135</v>
      </c>
      <c r="H16" s="10">
        <v>3</v>
      </c>
      <c r="I16" s="31">
        <v>15</v>
      </c>
      <c r="J16" s="10">
        <f t="shared" si="0"/>
        <v>3</v>
      </c>
      <c r="K16" s="10">
        <f t="shared" si="1"/>
        <v>45</v>
      </c>
      <c r="L16" s="11">
        <f>IFERROR(IF(B16="funkcna poziadavka",VLOOKUP(G16,[1]MODULY_CBA!$B$3:$E$23,4,0)*H16/SUMIFS($H$3:$H$201,$G$3:$G$201,G16,$B$3:$B$201,B16),),)</f>
        <v>0</v>
      </c>
      <c r="M16" s="10">
        <f>IFERROR(IF(B16="Funkcna poziadavka",VLOOKUP(G16,[1]MODULY_CBA!$B$3:$E$23,3,0),),)</f>
        <v>0.99499999999999988</v>
      </c>
      <c r="N16" s="10">
        <f>IFERROR(IF(B16="funkcna poziadavka",VLOOKUP(G16,[1]MODULY_CBA!$B$3:$E$23,2,0),),)</f>
        <v>0.99</v>
      </c>
      <c r="O16" s="9">
        <f t="shared" si="3"/>
        <v>44.327249999999992</v>
      </c>
      <c r="P16" s="8">
        <f>IFERROR(O16*VLOOKUP(G16,[1]MODULY_CBA!$B$3:$F$23,5,0),)</f>
        <v>1329.8174999999997</v>
      </c>
      <c r="Q16" s="7" t="str">
        <f>IFERROR(VLOOKUP(G16,[1]MODULY_CBA!$B$3:$I$23,6,0),"")</f>
        <v>Inkrement 1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34"/>
      <c r="AG16" s="18"/>
    </row>
    <row r="17" spans="1:33" ht="30" x14ac:dyDescent="0.2">
      <c r="A17" s="13" t="s">
        <v>162</v>
      </c>
      <c r="B17" s="13" t="s">
        <v>6</v>
      </c>
      <c r="C17" s="16" t="s">
        <v>138</v>
      </c>
      <c r="D17" s="17" t="s">
        <v>137</v>
      </c>
      <c r="E17" s="32" t="s">
        <v>161</v>
      </c>
      <c r="F17" s="17" t="s">
        <v>2</v>
      </c>
      <c r="G17" s="17" t="s">
        <v>135</v>
      </c>
      <c r="H17" s="10">
        <v>3</v>
      </c>
      <c r="I17" s="31">
        <v>15</v>
      </c>
      <c r="J17" s="10">
        <f t="shared" si="0"/>
        <v>3</v>
      </c>
      <c r="K17" s="10">
        <f t="shared" si="1"/>
        <v>45</v>
      </c>
      <c r="L17" s="11">
        <f>IFERROR(IF(B17="funkcna poziadavka",VLOOKUP(G17,[1]MODULY_CBA!$B$3:$E$23,4,0)*H17/SUMIFS($H$3:$H$201,$G$3:$G$201,G17,$B$3:$B$201,B17),),)</f>
        <v>0</v>
      </c>
      <c r="M17" s="10">
        <f>IFERROR(IF(B17="Funkcna poziadavka",VLOOKUP(G17,[1]MODULY_CBA!$B$3:$E$23,3,0),),)</f>
        <v>0.99499999999999988</v>
      </c>
      <c r="N17" s="10">
        <f>IFERROR(IF(B17="funkcna poziadavka",VLOOKUP(G17,[1]MODULY_CBA!$B$3:$E$23,2,0),),)</f>
        <v>0.99</v>
      </c>
      <c r="O17" s="9">
        <f t="shared" si="3"/>
        <v>44.327249999999992</v>
      </c>
      <c r="P17" s="8">
        <f>IFERROR(O17*VLOOKUP(G17,[1]MODULY_CBA!$B$3:$F$23,5,0),)</f>
        <v>1329.8174999999997</v>
      </c>
      <c r="Q17" s="7" t="str">
        <f>IFERROR(VLOOKUP(G17,[1]MODULY_CBA!$B$3:$I$23,6,0),"")</f>
        <v>Inkrement 1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34"/>
      <c r="AG17" s="18"/>
    </row>
    <row r="18" spans="1:33" ht="30" x14ac:dyDescent="0.2">
      <c r="A18" s="13" t="s">
        <v>160</v>
      </c>
      <c r="B18" s="13" t="s">
        <v>6</v>
      </c>
      <c r="C18" s="16" t="s">
        <v>138</v>
      </c>
      <c r="D18" s="16" t="s">
        <v>155</v>
      </c>
      <c r="E18" s="32" t="s">
        <v>159</v>
      </c>
      <c r="F18" s="17" t="s">
        <v>2</v>
      </c>
      <c r="G18" s="17" t="s">
        <v>135</v>
      </c>
      <c r="H18" s="10">
        <v>2</v>
      </c>
      <c r="I18" s="31">
        <v>15</v>
      </c>
      <c r="J18" s="10">
        <f t="shared" si="0"/>
        <v>2</v>
      </c>
      <c r="K18" s="10">
        <f t="shared" si="1"/>
        <v>30</v>
      </c>
      <c r="L18" s="11">
        <f>IFERROR(IF(B18="funkcna poziadavka",VLOOKUP(G18,[1]MODULY_CBA!$B$3:$E$23,4,0)*H18/SUMIFS($H$3:$H$201,$G$3:$G$201,G18,$B$3:$B$201,B18),),)</f>
        <v>0</v>
      </c>
      <c r="M18" s="10">
        <f>IFERROR(IF(B18="Funkcna poziadavka",VLOOKUP(G18,[1]MODULY_CBA!$B$3:$E$23,3,0),),)</f>
        <v>0.99499999999999988</v>
      </c>
      <c r="N18" s="10">
        <f>IFERROR(IF(B18="funkcna poziadavka",VLOOKUP(G18,[1]MODULY_CBA!$B$3:$E$23,2,0),),)</f>
        <v>0.99</v>
      </c>
      <c r="O18" s="9">
        <f t="shared" si="3"/>
        <v>29.551499999999997</v>
      </c>
      <c r="P18" s="8">
        <f>IFERROR(O18*VLOOKUP(G18,[1]MODULY_CBA!$B$3:$F$23,5,0),)</f>
        <v>886.54499999999996</v>
      </c>
      <c r="Q18" s="7" t="str">
        <f>IFERROR(VLOOKUP(G18,[1]MODULY_CBA!$B$3:$I$23,6,0),"")</f>
        <v>Inkrement 1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34"/>
      <c r="AG18" s="18"/>
    </row>
    <row r="19" spans="1:33" ht="30" x14ac:dyDescent="0.2">
      <c r="A19" s="13" t="s">
        <v>158</v>
      </c>
      <c r="B19" s="13" t="s">
        <v>6</v>
      </c>
      <c r="C19" s="16" t="s">
        <v>138</v>
      </c>
      <c r="D19" s="17" t="s">
        <v>137</v>
      </c>
      <c r="E19" s="32" t="s">
        <v>157</v>
      </c>
      <c r="F19" s="17" t="s">
        <v>2</v>
      </c>
      <c r="G19" s="17" t="s">
        <v>135</v>
      </c>
      <c r="H19" s="10">
        <v>3</v>
      </c>
      <c r="I19" s="31">
        <v>15</v>
      </c>
      <c r="J19" s="10">
        <f t="shared" si="0"/>
        <v>3</v>
      </c>
      <c r="K19" s="10">
        <f t="shared" si="1"/>
        <v>45</v>
      </c>
      <c r="L19" s="11">
        <f>IFERROR(IF(B19="funkcna poziadavka",VLOOKUP(G19,[1]MODULY_CBA!$B$3:$E$23,4,0)*H19/SUMIFS($H$3:$H$201,$G$3:$G$201,G19,$B$3:$B$201,B19),),)</f>
        <v>0</v>
      </c>
      <c r="M19" s="10">
        <f>IFERROR(IF(B19="Funkcna poziadavka",VLOOKUP(G19,[1]MODULY_CBA!$B$3:$E$23,3,0),),)</f>
        <v>0.99499999999999988</v>
      </c>
      <c r="N19" s="10">
        <f>IFERROR(IF(B19="funkcna poziadavka",VLOOKUP(G19,[1]MODULY_CBA!$B$3:$E$23,2,0),),)</f>
        <v>0.99</v>
      </c>
      <c r="O19" s="9">
        <f t="shared" si="3"/>
        <v>44.327249999999992</v>
      </c>
      <c r="P19" s="8">
        <f>IFERROR(O19*VLOOKUP(G19,[1]MODULY_CBA!$B$3:$F$23,5,0),)</f>
        <v>1329.8174999999997</v>
      </c>
      <c r="Q19" s="7" t="str">
        <f>IFERROR(VLOOKUP(G19,[1]MODULY_CBA!$B$3:$I$23,6,0),"")</f>
        <v>Inkrement 1</v>
      </c>
      <c r="R19" s="6" t="s">
        <v>0</v>
      </c>
      <c r="S19" s="6" t="s">
        <v>0</v>
      </c>
      <c r="T19" s="6" t="s">
        <v>0</v>
      </c>
      <c r="U19" s="6" t="s">
        <v>0</v>
      </c>
      <c r="V19" s="6" t="s">
        <v>0</v>
      </c>
      <c r="W19" s="6" t="s">
        <v>0</v>
      </c>
      <c r="X19" s="6" t="s">
        <v>0</v>
      </c>
      <c r="Y19" s="6" t="s">
        <v>0</v>
      </c>
      <c r="Z19" s="6" t="s">
        <v>0</v>
      </c>
      <c r="AA19" s="6" t="s">
        <v>0</v>
      </c>
      <c r="AB19" s="6" t="s">
        <v>0</v>
      </c>
      <c r="AC19" s="6" t="s">
        <v>0</v>
      </c>
      <c r="AD19" s="6" t="s">
        <v>0</v>
      </c>
      <c r="AE19" s="6" t="s">
        <v>0</v>
      </c>
      <c r="AF19" s="34"/>
      <c r="AG19" s="18"/>
    </row>
    <row r="20" spans="1:33" ht="45" x14ac:dyDescent="0.2">
      <c r="A20" s="13" t="s">
        <v>156</v>
      </c>
      <c r="B20" s="13" t="s">
        <v>6</v>
      </c>
      <c r="C20" s="16" t="s">
        <v>138</v>
      </c>
      <c r="D20" s="16" t="s">
        <v>155</v>
      </c>
      <c r="E20" s="32" t="s">
        <v>154</v>
      </c>
      <c r="F20" s="17" t="s">
        <v>2</v>
      </c>
      <c r="G20" s="17" t="s">
        <v>135</v>
      </c>
      <c r="H20" s="10">
        <v>2</v>
      </c>
      <c r="I20" s="31">
        <v>15</v>
      </c>
      <c r="J20" s="10">
        <f t="shared" si="0"/>
        <v>2</v>
      </c>
      <c r="K20" s="10">
        <f t="shared" si="1"/>
        <v>30</v>
      </c>
      <c r="L20" s="11">
        <f>IFERROR(IF(B20="funkcna poziadavka",VLOOKUP(G20,[1]MODULY_CBA!$B$3:$E$23,4,0)*H20/SUMIFS($H$3:$H$201,$G$3:$G$201,G20,$B$3:$B$201,B20),),)</f>
        <v>0</v>
      </c>
      <c r="M20" s="10">
        <f>IFERROR(IF(B20="Funkcna poziadavka",VLOOKUP(G20,[1]MODULY_CBA!$B$3:$E$23,3,0),),)</f>
        <v>0.99499999999999988</v>
      </c>
      <c r="N20" s="10">
        <f>IFERROR(IF(B20="funkcna poziadavka",VLOOKUP(G20,[1]MODULY_CBA!$B$3:$E$23,2,0),),)</f>
        <v>0.99</v>
      </c>
      <c r="O20" s="9">
        <f t="shared" si="3"/>
        <v>29.551499999999997</v>
      </c>
      <c r="P20" s="8">
        <f>IFERROR(O20*VLOOKUP(G20,[1]MODULY_CBA!$B$3:$F$23,5,0),)</f>
        <v>886.54499999999996</v>
      </c>
      <c r="Q20" s="7" t="str">
        <f>IFERROR(VLOOKUP(G20,[1]MODULY_CBA!$B$3:$I$23,6,0),"")</f>
        <v>Inkrement 1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34"/>
      <c r="AG20" s="18"/>
    </row>
    <row r="21" spans="1:33" ht="30" x14ac:dyDescent="0.2">
      <c r="A21" s="13" t="s">
        <v>153</v>
      </c>
      <c r="B21" s="13" t="s">
        <v>6</v>
      </c>
      <c r="C21" s="16" t="s">
        <v>138</v>
      </c>
      <c r="D21" s="17" t="s">
        <v>137</v>
      </c>
      <c r="E21" s="32" t="s">
        <v>152</v>
      </c>
      <c r="F21" s="17" t="s">
        <v>2</v>
      </c>
      <c r="G21" s="17" t="s">
        <v>135</v>
      </c>
      <c r="H21" s="10">
        <v>2</v>
      </c>
      <c r="I21" s="31">
        <v>15</v>
      </c>
      <c r="J21" s="10">
        <f t="shared" si="0"/>
        <v>2</v>
      </c>
      <c r="K21" s="10">
        <f t="shared" si="1"/>
        <v>30</v>
      </c>
      <c r="L21" s="11">
        <f>IFERROR(IF(B21="funkcna poziadavka",VLOOKUP(G21,[1]MODULY_CBA!$B$3:$E$23,4,0)*H21/SUMIFS($H$3:$H$201,$G$3:$G$201,G21,$B$3:$B$201,B21),),)</f>
        <v>0</v>
      </c>
      <c r="M21" s="10">
        <f>IFERROR(IF(B21="Funkcna poziadavka",VLOOKUP(G21,[1]MODULY_CBA!$B$3:$E$23,3,0),),)</f>
        <v>0.99499999999999988</v>
      </c>
      <c r="N21" s="10">
        <f>IFERROR(IF(B21="funkcna poziadavka",VLOOKUP(G21,[1]MODULY_CBA!$B$3:$E$23,2,0),),)</f>
        <v>0.99</v>
      </c>
      <c r="O21" s="9">
        <f t="shared" si="3"/>
        <v>29.551499999999997</v>
      </c>
      <c r="P21" s="8">
        <f>IFERROR(O21*VLOOKUP(G21,[1]MODULY_CBA!$B$3:$F$23,5,0),)</f>
        <v>886.54499999999996</v>
      </c>
      <c r="Q21" s="7" t="str">
        <f>IFERROR(VLOOKUP(G21,[1]MODULY_CBA!$B$3:$I$23,6,0),"")</f>
        <v>Inkrement 1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34"/>
      <c r="AG21" s="18"/>
    </row>
    <row r="22" spans="1:33" ht="30" x14ac:dyDescent="0.2">
      <c r="A22" s="13" t="s">
        <v>151</v>
      </c>
      <c r="B22" s="13" t="s">
        <v>6</v>
      </c>
      <c r="C22" s="16" t="s">
        <v>138</v>
      </c>
      <c r="D22" s="17" t="s">
        <v>137</v>
      </c>
      <c r="E22" s="32" t="s">
        <v>150</v>
      </c>
      <c r="F22" s="17" t="s">
        <v>2</v>
      </c>
      <c r="G22" s="17" t="s">
        <v>135</v>
      </c>
      <c r="H22" s="10">
        <v>2</v>
      </c>
      <c r="I22" s="10">
        <v>15</v>
      </c>
      <c r="J22" s="10">
        <f t="shared" si="0"/>
        <v>2</v>
      </c>
      <c r="K22" s="10">
        <f t="shared" si="1"/>
        <v>30</v>
      </c>
      <c r="L22" s="11">
        <f>IFERROR(IF(B22="funkcna poziadavka",VLOOKUP(G22,[1]MODULY_CBA!$B$3:$E$23,4,0)*H22/SUMIFS($H$3:$H$201,$G$3:$G$201,G22,$B$3:$B$201,B22),),)</f>
        <v>0</v>
      </c>
      <c r="M22" s="10">
        <f>IFERROR(IF(B22="Funkcna poziadavka",VLOOKUP(G22,[1]MODULY_CBA!$B$3:$E$23,3,0),),)</f>
        <v>0.99499999999999988</v>
      </c>
      <c r="N22" s="10">
        <f>IFERROR(IF(B22="funkcna poziadavka",VLOOKUP(G22,[1]MODULY_CBA!$B$3:$E$23,2,0),),)</f>
        <v>0.99</v>
      </c>
      <c r="O22" s="9">
        <f t="shared" si="3"/>
        <v>29.551499999999997</v>
      </c>
      <c r="P22" s="8">
        <f>IFERROR(O22*VLOOKUP(G22,[1]MODULY_CBA!$B$3:$F$23,5,0),)</f>
        <v>886.54499999999996</v>
      </c>
      <c r="Q22" s="7" t="str">
        <f>IFERROR(VLOOKUP(G22,[1]MODULY_CBA!$B$3:$I$23,6,0),"")</f>
        <v>Inkrement 1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34"/>
      <c r="AG22" s="18"/>
    </row>
    <row r="23" spans="1:33" ht="30" x14ac:dyDescent="0.2">
      <c r="A23" s="13" t="s">
        <v>149</v>
      </c>
      <c r="B23" s="13" t="s">
        <v>6</v>
      </c>
      <c r="C23" s="16" t="s">
        <v>138</v>
      </c>
      <c r="D23" s="17" t="s">
        <v>137</v>
      </c>
      <c r="E23" s="32" t="s">
        <v>148</v>
      </c>
      <c r="F23" s="17" t="s">
        <v>2</v>
      </c>
      <c r="G23" s="17" t="s">
        <v>135</v>
      </c>
      <c r="H23" s="10">
        <v>2</v>
      </c>
      <c r="I23" s="10">
        <v>15</v>
      </c>
      <c r="J23" s="10">
        <f t="shared" si="0"/>
        <v>2</v>
      </c>
      <c r="K23" s="10">
        <f t="shared" si="1"/>
        <v>30</v>
      </c>
      <c r="L23" s="11">
        <f>IFERROR(IF(B23="funkcna poziadavka",VLOOKUP(G23,[1]MODULY_CBA!$B$3:$E$23,4,0)*H23/SUMIFS($H$3:$H$201,$G$3:$G$201,G23,$B$3:$B$201,B23),),)</f>
        <v>0</v>
      </c>
      <c r="M23" s="10">
        <f>IFERROR(IF(B23="Funkcna poziadavka",VLOOKUP(G23,[1]MODULY_CBA!$B$3:$E$23,3,0),),)</f>
        <v>0.99499999999999988</v>
      </c>
      <c r="N23" s="10">
        <f>IFERROR(IF(B23="funkcna poziadavka",VLOOKUP(G23,[1]MODULY_CBA!$B$3:$E$23,2,0),),)</f>
        <v>0.99</v>
      </c>
      <c r="O23" s="9">
        <f t="shared" si="3"/>
        <v>29.551499999999997</v>
      </c>
      <c r="P23" s="8">
        <f>IFERROR(O23*VLOOKUP(G23,[1]MODULY_CBA!$B$3:$F$23,5,0),)</f>
        <v>886.54499999999996</v>
      </c>
      <c r="Q23" s="7" t="str">
        <f>IFERROR(VLOOKUP(G23,[1]MODULY_CBA!$B$3:$I$23,6,0),"")</f>
        <v>Inkrement 1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34"/>
      <c r="AG23" s="18"/>
    </row>
    <row r="24" spans="1:33" ht="30" x14ac:dyDescent="0.2">
      <c r="A24" s="13" t="s">
        <v>147</v>
      </c>
      <c r="B24" s="13" t="s">
        <v>6</v>
      </c>
      <c r="C24" s="16" t="s">
        <v>138</v>
      </c>
      <c r="D24" s="17" t="s">
        <v>137</v>
      </c>
      <c r="E24" s="32" t="s">
        <v>146</v>
      </c>
      <c r="F24" s="17" t="s">
        <v>2</v>
      </c>
      <c r="G24" s="17" t="s">
        <v>135</v>
      </c>
      <c r="H24" s="10">
        <v>2</v>
      </c>
      <c r="I24" s="10">
        <v>15</v>
      </c>
      <c r="J24" s="10">
        <f t="shared" si="0"/>
        <v>2</v>
      </c>
      <c r="K24" s="10">
        <f t="shared" si="1"/>
        <v>30</v>
      </c>
      <c r="L24" s="11">
        <f>IFERROR(IF(B24="funkcna poziadavka",VLOOKUP(G24,[1]MODULY_CBA!$B$3:$E$23,4,0)*H24/SUMIFS($H$3:$H$201,$G$3:$G$201,G24,$B$3:$B$201,B24),),)</f>
        <v>0</v>
      </c>
      <c r="M24" s="10">
        <f>IFERROR(IF(B24="Funkcna poziadavka",VLOOKUP(G24,[1]MODULY_CBA!$B$3:$E$23,3,0),),)</f>
        <v>0.99499999999999988</v>
      </c>
      <c r="N24" s="10">
        <f>IFERROR(IF(B24="funkcna poziadavka",VLOOKUP(G24,[1]MODULY_CBA!$B$3:$E$23,2,0),),)</f>
        <v>0.99</v>
      </c>
      <c r="O24" s="9">
        <f t="shared" si="3"/>
        <v>29.551499999999997</v>
      </c>
      <c r="P24" s="8">
        <f>IFERROR(O24*VLOOKUP(G24,[1]MODULY_CBA!$B$3:$F$23,5,0),)</f>
        <v>886.54499999999996</v>
      </c>
      <c r="Q24" s="7" t="str">
        <f>IFERROR(VLOOKUP(G24,[1]MODULY_CBA!$B$3:$I$23,6,0),"")</f>
        <v>Inkrement 1</v>
      </c>
      <c r="R24" s="6" t="s">
        <v>0</v>
      </c>
      <c r="S24" s="6" t="s">
        <v>0</v>
      </c>
      <c r="T24" s="6" t="s">
        <v>0</v>
      </c>
      <c r="U24" s="6" t="s">
        <v>0</v>
      </c>
      <c r="V24" s="6" t="s">
        <v>0</v>
      </c>
      <c r="W24" s="6" t="s">
        <v>0</v>
      </c>
      <c r="X24" s="6" t="s">
        <v>0</v>
      </c>
      <c r="Y24" s="6" t="s">
        <v>0</v>
      </c>
      <c r="Z24" s="6" t="s">
        <v>0</v>
      </c>
      <c r="AA24" s="6" t="s">
        <v>0</v>
      </c>
      <c r="AB24" s="6" t="s">
        <v>0</v>
      </c>
      <c r="AC24" s="6" t="s">
        <v>0</v>
      </c>
      <c r="AD24" s="6" t="s">
        <v>0</v>
      </c>
      <c r="AE24" s="6" t="s">
        <v>0</v>
      </c>
      <c r="AF24" s="34"/>
      <c r="AG24" s="18"/>
    </row>
    <row r="25" spans="1:33" ht="30" x14ac:dyDescent="0.2">
      <c r="A25" s="13" t="s">
        <v>145</v>
      </c>
      <c r="B25" s="13" t="s">
        <v>6</v>
      </c>
      <c r="C25" s="16" t="s">
        <v>138</v>
      </c>
      <c r="D25" s="17" t="s">
        <v>137</v>
      </c>
      <c r="E25" s="32" t="s">
        <v>144</v>
      </c>
      <c r="F25" s="17" t="s">
        <v>2</v>
      </c>
      <c r="G25" s="17" t="s">
        <v>135</v>
      </c>
      <c r="H25" s="10">
        <v>2</v>
      </c>
      <c r="I25" s="31">
        <v>15</v>
      </c>
      <c r="J25" s="10">
        <f t="shared" si="0"/>
        <v>2</v>
      </c>
      <c r="K25" s="10">
        <f t="shared" si="1"/>
        <v>30</v>
      </c>
      <c r="L25" s="11">
        <f>IFERROR(IF(B25="funkcna poziadavka",VLOOKUP(G25,[1]MODULY_CBA!$B$3:$E$23,4,0)*H25/SUMIFS($H$3:$H$201,$G$3:$G$201,G25,$B$3:$B$201,B25),),)</f>
        <v>0</v>
      </c>
      <c r="M25" s="10">
        <f>IFERROR(IF(B25="Funkcna poziadavka",VLOOKUP(G25,[1]MODULY_CBA!$B$3:$E$23,3,0),),)</f>
        <v>0.99499999999999988</v>
      </c>
      <c r="N25" s="10">
        <f>IFERROR(IF(B25="funkcna poziadavka",VLOOKUP(G25,[1]MODULY_CBA!$B$3:$E$23,2,0),),)</f>
        <v>0.99</v>
      </c>
      <c r="O25" s="9">
        <f t="shared" si="3"/>
        <v>29.551499999999997</v>
      </c>
      <c r="P25" s="8">
        <f>IFERROR(O25*VLOOKUP(G25,[1]MODULY_CBA!$B$3:$F$23,5,0),)</f>
        <v>886.54499999999996</v>
      </c>
      <c r="Q25" s="7" t="str">
        <f>IFERROR(VLOOKUP(G25,[1]MODULY_CBA!$B$3:$I$23,6,0),"")</f>
        <v>Inkrement 1</v>
      </c>
      <c r="R25" s="6" t="s">
        <v>0</v>
      </c>
      <c r="S25" s="6" t="s">
        <v>0</v>
      </c>
      <c r="T25" s="6" t="s">
        <v>0</v>
      </c>
      <c r="U25" s="6" t="s">
        <v>0</v>
      </c>
      <c r="V25" s="6" t="s">
        <v>0</v>
      </c>
      <c r="W25" s="6" t="s">
        <v>0</v>
      </c>
      <c r="X25" s="6" t="s">
        <v>0</v>
      </c>
      <c r="Y25" s="6" t="s">
        <v>0</v>
      </c>
      <c r="Z25" s="6" t="s">
        <v>0</v>
      </c>
      <c r="AA25" s="6" t="s">
        <v>0</v>
      </c>
      <c r="AB25" s="6" t="s">
        <v>0</v>
      </c>
      <c r="AC25" s="6" t="s">
        <v>0</v>
      </c>
      <c r="AD25" s="6" t="s">
        <v>0</v>
      </c>
      <c r="AE25" s="6" t="s">
        <v>0</v>
      </c>
      <c r="AF25" s="35"/>
      <c r="AG25" s="22"/>
    </row>
    <row r="26" spans="1:33" ht="15" x14ac:dyDescent="0.2">
      <c r="A26" s="13" t="s">
        <v>143</v>
      </c>
      <c r="B26" s="13" t="s">
        <v>6</v>
      </c>
      <c r="C26" s="16" t="s">
        <v>138</v>
      </c>
      <c r="D26" s="17" t="s">
        <v>137</v>
      </c>
      <c r="E26" s="32" t="s">
        <v>142</v>
      </c>
      <c r="F26" s="17" t="s">
        <v>2</v>
      </c>
      <c r="G26" s="17" t="s">
        <v>135</v>
      </c>
      <c r="H26" s="10">
        <v>20</v>
      </c>
      <c r="I26" s="31">
        <v>15</v>
      </c>
      <c r="J26" s="10">
        <f t="shared" si="0"/>
        <v>20</v>
      </c>
      <c r="K26" s="10">
        <f t="shared" si="1"/>
        <v>300</v>
      </c>
      <c r="L26" s="11">
        <f>IFERROR(IF(B26="funkcna poziadavka",VLOOKUP(G26,[1]MODULY_CBA!$B$3:$E$23,4,0)*H26/SUMIFS($H$3:$H$201,$G$3:$G$201,G26,$B$3:$B$201,B26),),)</f>
        <v>0</v>
      </c>
      <c r="M26" s="10">
        <f>IFERROR(IF(B26="Funkcna poziadavka",VLOOKUP(G26,[1]MODULY_CBA!$B$3:$E$23,3,0),),)</f>
        <v>0.99499999999999988</v>
      </c>
      <c r="N26" s="10">
        <f>IFERROR(IF(B26="funkcna poziadavka",VLOOKUP(G26,[1]MODULY_CBA!$B$3:$E$23,2,0),),)</f>
        <v>0.99</v>
      </c>
      <c r="O26" s="9">
        <f t="shared" si="3"/>
        <v>295.51499999999993</v>
      </c>
      <c r="P26" s="8">
        <f>IFERROR(O26*VLOOKUP(G26,[1]MODULY_CBA!$B$3:$F$23,5,0),)</f>
        <v>8865.4499999999971</v>
      </c>
      <c r="Q26" s="7" t="str">
        <f>IFERROR(VLOOKUP(G26,[1]MODULY_CBA!$B$3:$I$23,6,0),"")</f>
        <v>Inkrement 1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35"/>
      <c r="AG26" s="22"/>
    </row>
    <row r="27" spans="1:33" ht="45" x14ac:dyDescent="0.2">
      <c r="A27" s="13" t="s">
        <v>141</v>
      </c>
      <c r="B27" s="13" t="s">
        <v>6</v>
      </c>
      <c r="C27" s="16" t="s">
        <v>138</v>
      </c>
      <c r="D27" s="17" t="s">
        <v>137</v>
      </c>
      <c r="E27" s="32" t="s">
        <v>140</v>
      </c>
      <c r="F27" s="17" t="s">
        <v>2</v>
      </c>
      <c r="G27" s="17" t="s">
        <v>135</v>
      </c>
      <c r="H27" s="10">
        <v>1</v>
      </c>
      <c r="I27" s="31">
        <v>15</v>
      </c>
      <c r="J27" s="10">
        <f t="shared" si="0"/>
        <v>1</v>
      </c>
      <c r="K27" s="10">
        <f t="shared" si="1"/>
        <v>15</v>
      </c>
      <c r="L27" s="11">
        <f>IFERROR(IF(B27="funkcna poziadavka",VLOOKUP(G27,[1]MODULY_CBA!$B$3:$E$23,4,0)*H27/SUMIFS($H$3:$H$201,$G$3:$G$201,G27,$B$3:$B$201,B27),),)</f>
        <v>0</v>
      </c>
      <c r="M27" s="10">
        <f>IFERROR(IF(B27="Funkcna poziadavka",VLOOKUP(G27,[1]MODULY_CBA!$B$3:$E$23,3,0),),)</f>
        <v>0.99499999999999988</v>
      </c>
      <c r="N27" s="10">
        <f>IFERROR(IF(B27="funkcna poziadavka",VLOOKUP(G27,[1]MODULY_CBA!$B$3:$E$23,2,0),),)</f>
        <v>0.99</v>
      </c>
      <c r="O27" s="9">
        <f t="shared" si="3"/>
        <v>14.775749999999999</v>
      </c>
      <c r="P27" s="8">
        <f>IFERROR(O27*VLOOKUP(G27,[1]MODULY_CBA!$B$3:$F$23,5,0),)</f>
        <v>443.27249999999998</v>
      </c>
      <c r="Q27" s="7" t="str">
        <f>IFERROR(VLOOKUP(G27,[1]MODULY_CBA!$B$3:$I$23,6,0),"")</f>
        <v>Inkrement 1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34"/>
      <c r="AG27" s="18"/>
    </row>
    <row r="28" spans="1:33" ht="45" x14ac:dyDescent="0.2">
      <c r="A28" s="13" t="s">
        <v>139</v>
      </c>
      <c r="B28" s="13" t="s">
        <v>6</v>
      </c>
      <c r="C28" s="16" t="s">
        <v>138</v>
      </c>
      <c r="D28" s="17" t="s">
        <v>137</v>
      </c>
      <c r="E28" s="32" t="s">
        <v>136</v>
      </c>
      <c r="F28" s="17" t="s">
        <v>2</v>
      </c>
      <c r="G28" s="17" t="s">
        <v>135</v>
      </c>
      <c r="H28" s="10">
        <v>2</v>
      </c>
      <c r="I28" s="31">
        <v>15</v>
      </c>
      <c r="J28" s="10">
        <f t="shared" si="0"/>
        <v>2</v>
      </c>
      <c r="K28" s="10">
        <f t="shared" si="1"/>
        <v>30</v>
      </c>
      <c r="L28" s="11">
        <f>IFERROR(IF(B28="funkcna poziadavka",VLOOKUP(G28,[1]MODULY_CBA!$B$3:$E$23,4,0)*H28/SUMIFS($H$3:$H$201,$G$3:$G$201,G28,$B$3:$B$201,B28),),)</f>
        <v>0</v>
      </c>
      <c r="M28" s="10">
        <f>IFERROR(IF(B28="Funkcna poziadavka",VLOOKUP(G28,[1]MODULY_CBA!$B$3:$E$23,3,0),),)</f>
        <v>0.99499999999999988</v>
      </c>
      <c r="N28" s="10">
        <f>IFERROR(IF(B28="funkcna poziadavka",VLOOKUP(G28,[1]MODULY_CBA!$B$3:$E$23,2,0),),)</f>
        <v>0.99</v>
      </c>
      <c r="O28" s="9">
        <f t="shared" si="3"/>
        <v>29.551499999999997</v>
      </c>
      <c r="P28" s="8">
        <f>IFERROR(O28*VLOOKUP(G28,[1]MODULY_CBA!$B$3:$F$23,5,0),)</f>
        <v>886.54499999999996</v>
      </c>
      <c r="Q28" s="7" t="str">
        <f>IFERROR(VLOOKUP(G28,[1]MODULY_CBA!$B$3:$I$23,6,0),"")</f>
        <v>Inkrement 1</v>
      </c>
      <c r="R28" s="6" t="s">
        <v>0</v>
      </c>
      <c r="S28" s="6" t="s">
        <v>0</v>
      </c>
      <c r="T28" s="6" t="s">
        <v>0</v>
      </c>
      <c r="U28" s="6" t="s">
        <v>0</v>
      </c>
      <c r="V28" s="6" t="s">
        <v>0</v>
      </c>
      <c r="W28" s="6" t="s">
        <v>0</v>
      </c>
      <c r="X28" s="6" t="s">
        <v>0</v>
      </c>
      <c r="Y28" s="6" t="s">
        <v>0</v>
      </c>
      <c r="Z28" s="6" t="s">
        <v>0</v>
      </c>
      <c r="AA28" s="6" t="s">
        <v>0</v>
      </c>
      <c r="AB28" s="6" t="s">
        <v>0</v>
      </c>
      <c r="AC28" s="6" t="s">
        <v>0</v>
      </c>
      <c r="AD28" s="6" t="s">
        <v>0</v>
      </c>
      <c r="AE28" s="6" t="s">
        <v>0</v>
      </c>
      <c r="AF28" s="34"/>
      <c r="AG28" s="18"/>
    </row>
    <row r="29" spans="1:33" ht="60" x14ac:dyDescent="0.2">
      <c r="A29" s="13" t="s">
        <v>134</v>
      </c>
      <c r="B29" s="13" t="s">
        <v>6</v>
      </c>
      <c r="C29" s="16" t="s">
        <v>133</v>
      </c>
      <c r="D29" s="16" t="s">
        <v>132</v>
      </c>
      <c r="E29" s="32" t="s">
        <v>131</v>
      </c>
      <c r="F29" s="17" t="s">
        <v>2</v>
      </c>
      <c r="G29" s="17" t="s">
        <v>104</v>
      </c>
      <c r="H29" s="10">
        <v>3</v>
      </c>
      <c r="I29" s="31">
        <v>15</v>
      </c>
      <c r="J29" s="10">
        <f t="shared" si="0"/>
        <v>3</v>
      </c>
      <c r="K29" s="10">
        <f t="shared" si="1"/>
        <v>45</v>
      </c>
      <c r="L29" s="11">
        <f>IFERROR(IF(B29="funkcna poziadavka",VLOOKUP(G29,[1]MODULY_CBA!$B$3:$E$23,4,0)*H29/SUMIFS($H$3:$H$201,$G$3:$G$201,G29,$B$3:$B$201,B29),),)</f>
        <v>1.08</v>
      </c>
      <c r="M29" s="10">
        <f>IFERROR(IF(B29="Funkcna poziadavka",VLOOKUP(G29,[1]MODULY_CBA!$B$3:$E$23,3,0),),)</f>
        <v>0.99499999999999988</v>
      </c>
      <c r="N29" s="10">
        <f>IFERROR(IF(B29="funkcna poziadavka",VLOOKUP(G29,[1]MODULY_CBA!$B$3:$E$23,2,0),),)</f>
        <v>0.99</v>
      </c>
      <c r="O29" s="9">
        <f t="shared" si="3"/>
        <v>45.391103999999991</v>
      </c>
      <c r="P29" s="8">
        <f>IFERROR(O29*VLOOKUP(G29,[1]MODULY_CBA!$B$3:$F$23,5,0),)</f>
        <v>1361.7331199999996</v>
      </c>
      <c r="Q29" s="7" t="str">
        <f>IFERROR(VLOOKUP(G29,[1]MODULY_CBA!$B$3:$I$23,6,0),"")</f>
        <v>Inkrement 1</v>
      </c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14" t="s">
        <v>0</v>
      </c>
      <c r="X29" s="14" t="s">
        <v>0</v>
      </c>
      <c r="Y29" s="14" t="s">
        <v>0</v>
      </c>
      <c r="Z29" s="14" t="s">
        <v>0</v>
      </c>
      <c r="AA29" s="14" t="s">
        <v>0</v>
      </c>
      <c r="AB29" s="14" t="s">
        <v>0</v>
      </c>
      <c r="AC29" s="14" t="s">
        <v>0</v>
      </c>
      <c r="AD29" s="14" t="s">
        <v>0</v>
      </c>
      <c r="AE29" s="14" t="s">
        <v>0</v>
      </c>
      <c r="AF29" s="34"/>
      <c r="AG29" s="18"/>
    </row>
    <row r="30" spans="1:33" ht="30" x14ac:dyDescent="0.2">
      <c r="A30" s="13" t="s">
        <v>130</v>
      </c>
      <c r="B30" s="13" t="s">
        <v>6</v>
      </c>
      <c r="C30" s="16" t="s">
        <v>128</v>
      </c>
      <c r="D30" s="16" t="s">
        <v>127</v>
      </c>
      <c r="E30" s="32" t="s">
        <v>129</v>
      </c>
      <c r="F30" s="17" t="s">
        <v>2</v>
      </c>
      <c r="G30" s="17" t="s">
        <v>104</v>
      </c>
      <c r="H30" s="10">
        <v>3</v>
      </c>
      <c r="I30" s="31">
        <v>15</v>
      </c>
      <c r="J30" s="10">
        <f t="shared" si="0"/>
        <v>3</v>
      </c>
      <c r="K30" s="10">
        <f t="shared" si="1"/>
        <v>45</v>
      </c>
      <c r="L30" s="11">
        <f>IFERROR(IF(B30="funkcna poziadavka",VLOOKUP(G30,[1]MODULY_CBA!$B$3:$E$23,4,0)*H30/SUMIFS($H$3:$H$201,$G$3:$G$201,G30,$B$3:$B$201,B30),),)</f>
        <v>1.08</v>
      </c>
      <c r="M30" s="10">
        <f>IFERROR(IF(B30="Funkcna poziadavka",VLOOKUP(G30,[1]MODULY_CBA!$B$3:$E$23,3,0),),)</f>
        <v>0.99499999999999988</v>
      </c>
      <c r="N30" s="10">
        <f>IFERROR(IF(B30="funkcna poziadavka",VLOOKUP(G30,[1]MODULY_CBA!$B$3:$E$23,2,0),),)</f>
        <v>0.99</v>
      </c>
      <c r="O30" s="9">
        <f t="shared" si="3"/>
        <v>45.391103999999991</v>
      </c>
      <c r="P30" s="8">
        <f>IFERROR(O30*VLOOKUP(G30,[1]MODULY_CBA!$B$3:$F$23,5,0),)</f>
        <v>1361.7331199999996</v>
      </c>
      <c r="Q30" s="7" t="str">
        <f>IFERROR(VLOOKUP(G30,[1]MODULY_CBA!$B$3:$I$23,6,0),"")</f>
        <v>Inkrement 1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34"/>
      <c r="AG30" s="18"/>
    </row>
    <row r="31" spans="1:33" ht="60" x14ac:dyDescent="0.2">
      <c r="A31" s="13"/>
      <c r="B31" s="13" t="s">
        <v>6</v>
      </c>
      <c r="C31" s="16" t="s">
        <v>128</v>
      </c>
      <c r="D31" s="16" t="s">
        <v>127</v>
      </c>
      <c r="E31" s="32" t="s">
        <v>126</v>
      </c>
      <c r="F31" s="17" t="s">
        <v>2</v>
      </c>
      <c r="G31" s="17" t="s">
        <v>104</v>
      </c>
      <c r="H31" s="10">
        <v>6</v>
      </c>
      <c r="I31" s="31">
        <v>15</v>
      </c>
      <c r="J31" s="10"/>
      <c r="K31" s="10">
        <f t="shared" si="1"/>
        <v>90</v>
      </c>
      <c r="L31" s="11">
        <f>IFERROR(IF(B31="funkcna poziadavka",VLOOKUP(G31,[1]MODULY_CBA!$B$3:$E$23,4,0)*H31/SUMIFS($H$3:$H$201,$G$3:$G$201,G31,$B$3:$B$201,B31),),)</f>
        <v>2.16</v>
      </c>
      <c r="M31" s="10">
        <f>IFERROR(IF(B31="Funkcna poziadavka",VLOOKUP(G31,[1]MODULY_CBA!$B$3:$E$23,3,0),),)</f>
        <v>0.99499999999999988</v>
      </c>
      <c r="N31" s="10">
        <f>IFERROR(IF(B31="funkcna poziadavka",VLOOKUP(G31,[1]MODULY_CBA!$B$3:$E$23,2,0),),)</f>
        <v>0.99</v>
      </c>
      <c r="O31" s="9">
        <f t="shared" si="3"/>
        <v>90.782207999999983</v>
      </c>
      <c r="P31" s="8">
        <f>IFERROR(O31*VLOOKUP(G31,[1]MODULY_CBA!$B$3:$F$23,5,0),)</f>
        <v>2723.4662399999993</v>
      </c>
      <c r="Q31" s="7" t="str">
        <f>IFERROR(VLOOKUP(G31,[1]MODULY_CBA!$B$3:$I$23,6,0),"")</f>
        <v>Inkrement 1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34"/>
      <c r="AG31" s="18"/>
    </row>
    <row r="32" spans="1:33" ht="30" x14ac:dyDescent="0.2">
      <c r="A32" s="13" t="s">
        <v>125</v>
      </c>
      <c r="B32" s="13" t="s">
        <v>6</v>
      </c>
      <c r="C32" s="16" t="s">
        <v>30</v>
      </c>
      <c r="D32" s="16" t="s">
        <v>124</v>
      </c>
      <c r="E32" s="32" t="s">
        <v>123</v>
      </c>
      <c r="F32" s="17" t="s">
        <v>2</v>
      </c>
      <c r="G32" s="17" t="s">
        <v>104</v>
      </c>
      <c r="H32" s="10">
        <v>3</v>
      </c>
      <c r="I32" s="31">
        <v>15</v>
      </c>
      <c r="J32" s="10">
        <f t="shared" ref="J32:J63" si="4">IF(ISNUMBER(H32),H32,)</f>
        <v>3</v>
      </c>
      <c r="K32" s="10">
        <f t="shared" si="1"/>
        <v>45</v>
      </c>
      <c r="L32" s="11">
        <f>IFERROR(IF(B32="funkcna poziadavka",VLOOKUP(G32,[1]MODULY_CBA!$B$3:$E$23,4,0)*H32/SUMIFS($H$3:$H$201,$G$3:$G$201,G32,$B$3:$B$201,B32),),)</f>
        <v>1.08</v>
      </c>
      <c r="M32" s="10">
        <f>IFERROR(IF(B32="Funkcna poziadavka",VLOOKUP(G32,[1]MODULY_CBA!$B$3:$E$23,3,0),),)</f>
        <v>0.99499999999999988</v>
      </c>
      <c r="N32" s="10">
        <f>IFERROR(IF(B32="funkcna poziadavka",VLOOKUP(G32,[1]MODULY_CBA!$B$3:$E$23,2,0),),)</f>
        <v>0.99</v>
      </c>
      <c r="O32" s="9">
        <f t="shared" si="3"/>
        <v>45.391103999999991</v>
      </c>
      <c r="P32" s="8">
        <f>IFERROR(O32*VLOOKUP(G32,[1]MODULY_CBA!$B$3:$F$23,5,0),)</f>
        <v>1361.7331199999996</v>
      </c>
      <c r="Q32" s="7" t="str">
        <f>IFERROR(VLOOKUP(G32,[1]MODULY_CBA!$B$3:$I$23,6,0),"")</f>
        <v>Inkrement 1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34"/>
      <c r="AG32" s="18"/>
    </row>
    <row r="33" spans="1:33" ht="75" x14ac:dyDescent="0.2">
      <c r="A33" s="13" t="s">
        <v>122</v>
      </c>
      <c r="B33" s="13" t="s">
        <v>6</v>
      </c>
      <c r="C33" s="16" t="s">
        <v>30</v>
      </c>
      <c r="D33" s="16" t="s">
        <v>121</v>
      </c>
      <c r="E33" s="32" t="s">
        <v>120</v>
      </c>
      <c r="F33" s="17" t="s">
        <v>2</v>
      </c>
      <c r="G33" s="17" t="s">
        <v>104</v>
      </c>
      <c r="H33" s="10">
        <v>3</v>
      </c>
      <c r="I33" s="31">
        <v>15</v>
      </c>
      <c r="J33" s="10">
        <f t="shared" si="4"/>
        <v>3</v>
      </c>
      <c r="K33" s="10">
        <f t="shared" si="1"/>
        <v>45</v>
      </c>
      <c r="L33" s="11">
        <f>IFERROR(IF(B33="funkcna poziadavka",VLOOKUP(G33,[1]MODULY_CBA!$B$3:$E$23,4,0)*H33/SUMIFS($H$3:$H$201,$G$3:$G$201,G33,$B$3:$B$201,B33),),)</f>
        <v>1.08</v>
      </c>
      <c r="M33" s="10">
        <f>IFERROR(IF(B33="Funkcna poziadavka",VLOOKUP(G33,[1]MODULY_CBA!$B$3:$E$23,3,0),),)</f>
        <v>0.99499999999999988</v>
      </c>
      <c r="N33" s="10">
        <f>IFERROR(IF(B33="funkcna poziadavka",VLOOKUP(G33,[1]MODULY_CBA!$B$3:$E$23,2,0),),)</f>
        <v>0.99</v>
      </c>
      <c r="O33" s="9">
        <f t="shared" si="3"/>
        <v>45.391103999999991</v>
      </c>
      <c r="P33" s="8">
        <f>IFERROR(O33*VLOOKUP(G33,[1]MODULY_CBA!$B$3:$F$23,5,0),)</f>
        <v>1361.7331199999996</v>
      </c>
      <c r="Q33" s="7" t="str">
        <f>IFERROR(VLOOKUP(G33,[1]MODULY_CBA!$B$3:$I$23,6,0),"")</f>
        <v>Inkrement 1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34"/>
      <c r="AG33" s="18"/>
    </row>
    <row r="34" spans="1:33" ht="30" x14ac:dyDescent="0.2">
      <c r="A34" s="13" t="s">
        <v>119</v>
      </c>
      <c r="B34" s="13" t="s">
        <v>6</v>
      </c>
      <c r="C34" s="16" t="s">
        <v>118</v>
      </c>
      <c r="D34" s="16" t="s">
        <v>117</v>
      </c>
      <c r="E34" s="32" t="s">
        <v>116</v>
      </c>
      <c r="F34" s="17" t="s">
        <v>2</v>
      </c>
      <c r="G34" s="17" t="s">
        <v>104</v>
      </c>
      <c r="H34" s="10">
        <v>1</v>
      </c>
      <c r="I34" s="31">
        <v>15</v>
      </c>
      <c r="J34" s="10">
        <f t="shared" si="4"/>
        <v>1</v>
      </c>
      <c r="K34" s="10">
        <f t="shared" si="1"/>
        <v>15</v>
      </c>
      <c r="L34" s="11">
        <f>IFERROR(IF(B34="funkcna poziadavka",VLOOKUP(G34,[1]MODULY_CBA!$B$3:$E$23,4,0)*H34/SUMIFS($H$3:$H$201,$G$3:$G$201,G34,$B$3:$B$201,B34),),)</f>
        <v>0.36</v>
      </c>
      <c r="M34" s="10">
        <f>IFERROR(IF(B34="Funkcna poziadavka",VLOOKUP(G34,[1]MODULY_CBA!$B$3:$E$23,3,0),),)</f>
        <v>0.99499999999999988</v>
      </c>
      <c r="N34" s="10">
        <f>IFERROR(IF(B34="funkcna poziadavka",VLOOKUP(G34,[1]MODULY_CBA!$B$3:$E$23,2,0),),)</f>
        <v>0.99</v>
      </c>
      <c r="O34" s="9">
        <f t="shared" si="3"/>
        <v>15.130367999999997</v>
      </c>
      <c r="P34" s="8">
        <f>IFERROR(O34*VLOOKUP(G34,[1]MODULY_CBA!$B$3:$F$23,5,0),)</f>
        <v>453.9110399999999</v>
      </c>
      <c r="Q34" s="7" t="str">
        <f>IFERROR(VLOOKUP(G34,[1]MODULY_CBA!$B$3:$I$23,6,0),"")</f>
        <v>Inkrement 1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34"/>
      <c r="AG34" s="18"/>
    </row>
    <row r="35" spans="1:33" ht="45" x14ac:dyDescent="0.2">
      <c r="A35" s="13" t="s">
        <v>115</v>
      </c>
      <c r="B35" s="13" t="s">
        <v>6</v>
      </c>
      <c r="C35" s="16" t="s">
        <v>30</v>
      </c>
      <c r="D35" s="16" t="s">
        <v>114</v>
      </c>
      <c r="E35" s="32" t="s">
        <v>113</v>
      </c>
      <c r="F35" s="17" t="s">
        <v>2</v>
      </c>
      <c r="G35" s="17" t="s">
        <v>104</v>
      </c>
      <c r="H35" s="10">
        <v>1</v>
      </c>
      <c r="I35" s="31">
        <v>15</v>
      </c>
      <c r="J35" s="10">
        <f t="shared" si="4"/>
        <v>1</v>
      </c>
      <c r="K35" s="10">
        <f t="shared" ref="K35:K66" si="5">H35*I35</f>
        <v>15</v>
      </c>
      <c r="L35" s="11">
        <f>IFERROR(IF(B35="funkcna poziadavka",VLOOKUP(G35,[1]MODULY_CBA!$B$3:$E$23,4,0)*H35/SUMIFS($H$3:$H$201,$G$3:$G$201,G35,$B$3:$B$201,B35),),)</f>
        <v>0.36</v>
      </c>
      <c r="M35" s="10">
        <f>IFERROR(IF(B35="Funkcna poziadavka",VLOOKUP(G35,[1]MODULY_CBA!$B$3:$E$23,3,0),),)</f>
        <v>0.99499999999999988</v>
      </c>
      <c r="N35" s="10">
        <f>IFERROR(IF(B35="funkcna poziadavka",VLOOKUP(G35,[1]MODULY_CBA!$B$3:$E$23,2,0),),)</f>
        <v>0.99</v>
      </c>
      <c r="O35" s="9">
        <f t="shared" si="3"/>
        <v>15.130367999999997</v>
      </c>
      <c r="P35" s="8">
        <f>IFERROR(O35*VLOOKUP(G35,[1]MODULY_CBA!$B$3:$F$23,5,0),)</f>
        <v>453.9110399999999</v>
      </c>
      <c r="Q35" s="7" t="str">
        <f>IFERROR(VLOOKUP(G35,[1]MODULY_CBA!$B$3:$I$23,6,0),"")</f>
        <v>Inkrement 1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34"/>
      <c r="AG35" s="18"/>
    </row>
    <row r="36" spans="1:33" ht="30" x14ac:dyDescent="0.2">
      <c r="A36" s="13" t="s">
        <v>112</v>
      </c>
      <c r="B36" s="13" t="s">
        <v>6</v>
      </c>
      <c r="C36" s="16" t="s">
        <v>111</v>
      </c>
      <c r="D36" s="16" t="s">
        <v>110</v>
      </c>
      <c r="E36" s="32" t="s">
        <v>109</v>
      </c>
      <c r="F36" s="17" t="s">
        <v>2</v>
      </c>
      <c r="G36" s="17" t="s">
        <v>104</v>
      </c>
      <c r="H36" s="10">
        <v>1</v>
      </c>
      <c r="I36" s="31">
        <v>15</v>
      </c>
      <c r="J36" s="10">
        <f t="shared" si="4"/>
        <v>1</v>
      </c>
      <c r="K36" s="10">
        <f t="shared" si="5"/>
        <v>15</v>
      </c>
      <c r="L36" s="11">
        <f>IFERROR(IF(B36="funkcna poziadavka",VLOOKUP(G36,[1]MODULY_CBA!$B$3:$E$23,4,0)*H36/SUMIFS($H$3:$H$201,$G$3:$G$201,G36,$B$3:$B$201,B36),),)</f>
        <v>0.36</v>
      </c>
      <c r="M36" s="10">
        <f>IFERROR(IF(B36="Funkcna poziadavka",VLOOKUP(G36,[1]MODULY_CBA!$B$3:$E$23,3,0),),)</f>
        <v>0.99499999999999988</v>
      </c>
      <c r="N36" s="10">
        <f>IFERROR(IF(B36="funkcna poziadavka",VLOOKUP(G36,[1]MODULY_CBA!$B$3:$E$23,2,0),),)</f>
        <v>0.99</v>
      </c>
      <c r="O36" s="9">
        <f t="shared" si="3"/>
        <v>15.130367999999997</v>
      </c>
      <c r="P36" s="8">
        <f>IFERROR(O36*VLOOKUP(G36,[1]MODULY_CBA!$B$3:$F$23,5,0),)</f>
        <v>453.9110399999999</v>
      </c>
      <c r="Q36" s="7" t="str">
        <f>IFERROR(VLOOKUP(G36,[1]MODULY_CBA!$B$3:$I$23,6,0),"")</f>
        <v>Inkrement 1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3" ht="45" x14ac:dyDescent="0.2">
      <c r="A37" s="13" t="s">
        <v>108</v>
      </c>
      <c r="B37" s="13" t="s">
        <v>6</v>
      </c>
      <c r="C37" s="16" t="s">
        <v>52</v>
      </c>
      <c r="D37" s="16" t="s">
        <v>51</v>
      </c>
      <c r="E37" s="32" t="s">
        <v>107</v>
      </c>
      <c r="F37" s="17" t="s">
        <v>2</v>
      </c>
      <c r="G37" s="17" t="s">
        <v>104</v>
      </c>
      <c r="H37" s="10">
        <v>1</v>
      </c>
      <c r="I37" s="31">
        <v>15</v>
      </c>
      <c r="J37" s="10">
        <f t="shared" si="4"/>
        <v>1</v>
      </c>
      <c r="K37" s="10">
        <f t="shared" si="5"/>
        <v>15</v>
      </c>
      <c r="L37" s="11">
        <f>IFERROR(IF(B37="funkcna poziadavka",VLOOKUP(G37,[1]MODULY_CBA!$B$3:$E$23,4,0)*H37/SUMIFS($H$3:$H$201,$G$3:$G$201,G37,$B$3:$B$201,B37),),)</f>
        <v>0.36</v>
      </c>
      <c r="M37" s="10">
        <f>IFERROR(IF(B37="Funkcna poziadavka",VLOOKUP(G37,[1]MODULY_CBA!$B$3:$E$23,3,0),),)</f>
        <v>0.99499999999999988</v>
      </c>
      <c r="N37" s="10">
        <f>IFERROR(IF(B37="funkcna poziadavka",VLOOKUP(G37,[1]MODULY_CBA!$B$3:$E$23,2,0),),)</f>
        <v>0.99</v>
      </c>
      <c r="O37" s="9">
        <f t="shared" si="3"/>
        <v>15.130367999999997</v>
      </c>
      <c r="P37" s="8">
        <f>IFERROR(O37*VLOOKUP(G37,[1]MODULY_CBA!$B$3:$F$23,5,0),)</f>
        <v>453.9110399999999</v>
      </c>
      <c r="Q37" s="7" t="str">
        <f>IFERROR(VLOOKUP(G37,[1]MODULY_CBA!$B$3:$I$23,6,0),"")</f>
        <v>Inkrement 1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3" ht="45" x14ac:dyDescent="0.2">
      <c r="A38" s="13" t="s">
        <v>106</v>
      </c>
      <c r="B38" s="13" t="s">
        <v>6</v>
      </c>
      <c r="C38" s="16" t="s">
        <v>52</v>
      </c>
      <c r="D38" s="16" t="s">
        <v>51</v>
      </c>
      <c r="E38" s="32" t="s">
        <v>105</v>
      </c>
      <c r="F38" s="17" t="s">
        <v>2</v>
      </c>
      <c r="G38" s="17" t="s">
        <v>104</v>
      </c>
      <c r="H38" s="10">
        <v>3</v>
      </c>
      <c r="I38" s="31">
        <v>15</v>
      </c>
      <c r="J38" s="10">
        <f t="shared" si="4"/>
        <v>3</v>
      </c>
      <c r="K38" s="10">
        <f t="shared" si="5"/>
        <v>45</v>
      </c>
      <c r="L38" s="11">
        <f>IFERROR(IF(B38="funkcna poziadavka",VLOOKUP(G38,[1]MODULY_CBA!$B$3:$E$23,4,0)*H38/SUMIFS($H$3:$H$201,$G$3:$G$201,G38,$B$3:$B$201,B38),),)</f>
        <v>1.08</v>
      </c>
      <c r="M38" s="10">
        <f>IFERROR(IF(B38="Funkcna poziadavka",VLOOKUP(G38,[1]MODULY_CBA!$B$3:$E$23,3,0),),)</f>
        <v>0.99499999999999988</v>
      </c>
      <c r="N38" s="10">
        <f>IFERROR(IF(B38="funkcna poziadavka",VLOOKUP(G38,[1]MODULY_CBA!$B$3:$E$23,2,0),),)</f>
        <v>0.99</v>
      </c>
      <c r="O38" s="9">
        <f t="shared" si="3"/>
        <v>45.391103999999991</v>
      </c>
      <c r="P38" s="8">
        <f>IFERROR(O38*VLOOKUP(G38,[1]MODULY_CBA!$B$3:$F$23,5,0),)</f>
        <v>1361.7331199999996</v>
      </c>
      <c r="Q38" s="7" t="str">
        <f>IFERROR(VLOOKUP(G38,[1]MODULY_CBA!$B$3:$I$23,6,0),"")</f>
        <v>Inkrement 1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3" ht="15" x14ac:dyDescent="0.2">
      <c r="A39" s="13" t="s">
        <v>103</v>
      </c>
      <c r="B39" s="13" t="s">
        <v>6</v>
      </c>
      <c r="C39" s="16" t="s">
        <v>5</v>
      </c>
      <c r="D39" s="16"/>
      <c r="E39" s="32" t="s">
        <v>102</v>
      </c>
      <c r="F39" s="17" t="s">
        <v>2</v>
      </c>
      <c r="G39" s="17" t="s">
        <v>89</v>
      </c>
      <c r="H39" s="10">
        <v>1</v>
      </c>
      <c r="I39" s="31">
        <v>15</v>
      </c>
      <c r="J39" s="10">
        <f t="shared" si="4"/>
        <v>1</v>
      </c>
      <c r="K39" s="10">
        <f t="shared" si="5"/>
        <v>15</v>
      </c>
      <c r="L39" s="11">
        <f>IFERROR(IF(B39="funkcna poziadavka",VLOOKUP(G39,[1]MODULY_CBA!$B$3:$E$23,4,0)*H39/SUMIFS($H$3:$H$201,$G$3:$G$201,G39,$B$3:$B$201,B39),),)</f>
        <v>0</v>
      </c>
      <c r="M39" s="10">
        <f>IFERROR(IF(B39="Funkcna poziadavka",VLOOKUP(G39,[1]MODULY_CBA!$B$3:$E$23,3,0),),)</f>
        <v>0.99499999999999988</v>
      </c>
      <c r="N39" s="10">
        <f>IFERROR(IF(B39="funkcna poziadavka",VLOOKUP(G39,[1]MODULY_CBA!$B$3:$E$23,2,0),),)</f>
        <v>0.99</v>
      </c>
      <c r="O39" s="9">
        <f t="shared" si="3"/>
        <v>14.775749999999999</v>
      </c>
      <c r="P39" s="8">
        <f>IFERROR(O39*VLOOKUP(G39,[1]MODULY_CBA!$B$3:$F$23,5,0),)</f>
        <v>295.51499999999999</v>
      </c>
      <c r="Q39" s="7" t="str">
        <f>IFERROR(VLOOKUP(G39,[1]MODULY_CBA!$B$3:$I$23,6,0),"")</f>
        <v>Inkrement 1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3" ht="45" x14ac:dyDescent="0.2">
      <c r="A40" s="13" t="s">
        <v>101</v>
      </c>
      <c r="B40" s="13" t="s">
        <v>6</v>
      </c>
      <c r="C40" s="16" t="s">
        <v>5</v>
      </c>
      <c r="D40" s="16"/>
      <c r="E40" s="32" t="s">
        <v>100</v>
      </c>
      <c r="F40" s="17" t="s">
        <v>2</v>
      </c>
      <c r="G40" s="17" t="s">
        <v>89</v>
      </c>
      <c r="H40" s="10">
        <v>2</v>
      </c>
      <c r="I40" s="31">
        <v>15</v>
      </c>
      <c r="J40" s="10">
        <f t="shared" si="4"/>
        <v>2</v>
      </c>
      <c r="K40" s="10">
        <f t="shared" si="5"/>
        <v>30</v>
      </c>
      <c r="L40" s="11">
        <f>IFERROR(IF(B40="funkcna poziadavka",VLOOKUP(G40,[1]MODULY_CBA!$B$3:$E$23,4,0)*H40/SUMIFS($H$3:$H$201,$G$3:$G$201,G40,$B$3:$B$201,B40),),)</f>
        <v>0</v>
      </c>
      <c r="M40" s="10">
        <f>IFERROR(IF(B40="Funkcna poziadavka",VLOOKUP(G40,[1]MODULY_CBA!$B$3:$E$23,3,0),),)</f>
        <v>0.99499999999999988</v>
      </c>
      <c r="N40" s="10">
        <f>IFERROR(IF(B40="funkcna poziadavka",VLOOKUP(G40,[1]MODULY_CBA!$B$3:$E$23,2,0),),)</f>
        <v>0.99</v>
      </c>
      <c r="O40" s="9">
        <f t="shared" si="3"/>
        <v>29.551499999999997</v>
      </c>
      <c r="P40" s="8">
        <f>IFERROR(O40*VLOOKUP(G40,[1]MODULY_CBA!$B$3:$F$23,5,0),)</f>
        <v>591.03</v>
      </c>
      <c r="Q40" s="7" t="str">
        <f>IFERROR(VLOOKUP(G40,[1]MODULY_CBA!$B$3:$I$23,6,0),"")</f>
        <v>Inkrement 1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3" ht="30" x14ac:dyDescent="0.2">
      <c r="A41" s="13" t="s">
        <v>99</v>
      </c>
      <c r="B41" s="13" t="s">
        <v>6</v>
      </c>
      <c r="C41" s="16" t="s">
        <v>92</v>
      </c>
      <c r="D41" s="16"/>
      <c r="E41" s="32" t="s">
        <v>98</v>
      </c>
      <c r="F41" s="17" t="s">
        <v>2</v>
      </c>
      <c r="G41" s="17" t="s">
        <v>89</v>
      </c>
      <c r="H41" s="10">
        <v>1</v>
      </c>
      <c r="I41" s="31">
        <v>15</v>
      </c>
      <c r="J41" s="10">
        <f t="shared" si="4"/>
        <v>1</v>
      </c>
      <c r="K41" s="10">
        <f t="shared" si="5"/>
        <v>15</v>
      </c>
      <c r="L41" s="11">
        <f>IFERROR(IF(B41="funkcna poziadavka",VLOOKUP(G41,[1]MODULY_CBA!$B$3:$E$23,4,0)*H41/SUMIFS($H$3:$H$201,$G$3:$G$201,G41,$B$3:$B$201,B41),),)</f>
        <v>0</v>
      </c>
      <c r="M41" s="10">
        <f>IFERROR(IF(B41="Funkcna poziadavka",VLOOKUP(G41,[1]MODULY_CBA!$B$3:$E$23,3,0),),)</f>
        <v>0.99499999999999988</v>
      </c>
      <c r="N41" s="10">
        <f>IFERROR(IF(B41="funkcna poziadavka",VLOOKUP(G41,[1]MODULY_CBA!$B$3:$E$23,2,0),),)</f>
        <v>0.99</v>
      </c>
      <c r="O41" s="9">
        <f t="shared" si="3"/>
        <v>14.775749999999999</v>
      </c>
      <c r="P41" s="8">
        <f>IFERROR(O41*VLOOKUP(G41,[1]MODULY_CBA!$B$3:$F$23,5,0),)</f>
        <v>295.51499999999999</v>
      </c>
      <c r="Q41" s="7" t="str">
        <f>IFERROR(VLOOKUP(G41,[1]MODULY_CBA!$B$3:$I$23,6,0),"")</f>
        <v>Inkrement 1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3" ht="15" x14ac:dyDescent="0.2">
      <c r="A42" s="13" t="s">
        <v>97</v>
      </c>
      <c r="B42" s="13" t="s">
        <v>6</v>
      </c>
      <c r="C42" s="16" t="s">
        <v>92</v>
      </c>
      <c r="D42" s="16"/>
      <c r="E42" s="32" t="s">
        <v>96</v>
      </c>
      <c r="F42" s="17" t="s">
        <v>2</v>
      </c>
      <c r="G42" s="17" t="s">
        <v>89</v>
      </c>
      <c r="H42" s="10">
        <v>2</v>
      </c>
      <c r="I42" s="10">
        <v>15</v>
      </c>
      <c r="J42" s="10">
        <f t="shared" si="4"/>
        <v>2</v>
      </c>
      <c r="K42" s="10">
        <f t="shared" si="5"/>
        <v>30</v>
      </c>
      <c r="L42" s="11">
        <f>IFERROR(IF(B42="funkcna poziadavka",VLOOKUP(G42,[1]MODULY_CBA!$B$3:$E$23,4,0)*H42/SUMIFS($H$3:$H$201,$G$3:$G$201,G42,$B$3:$B$201,B42),),)</f>
        <v>0</v>
      </c>
      <c r="M42" s="10">
        <f>IFERROR(IF(B42="Funkcna poziadavka",VLOOKUP(G42,[1]MODULY_CBA!$B$3:$E$23,3,0),),)</f>
        <v>0.99499999999999988</v>
      </c>
      <c r="N42" s="10">
        <f>IFERROR(IF(B42="funkcna poziadavka",VLOOKUP(G42,[1]MODULY_CBA!$B$3:$E$23,2,0),),)</f>
        <v>0.99</v>
      </c>
      <c r="O42" s="9">
        <f t="shared" si="3"/>
        <v>29.551499999999997</v>
      </c>
      <c r="P42" s="8">
        <f>IFERROR(O42*VLOOKUP(G42,[1]MODULY_CBA!$B$3:$F$23,5,0),)</f>
        <v>591.03</v>
      </c>
      <c r="Q42" s="7" t="str">
        <f>IFERROR(VLOOKUP(G42,[1]MODULY_CBA!$B$3:$I$23,6,0),"")</f>
        <v>Inkrement 1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3" ht="15" x14ac:dyDescent="0.2">
      <c r="A43" s="13" t="s">
        <v>95</v>
      </c>
      <c r="B43" s="13" t="s">
        <v>6</v>
      </c>
      <c r="C43" s="16" t="s">
        <v>92</v>
      </c>
      <c r="D43" s="16"/>
      <c r="E43" s="32" t="s">
        <v>94</v>
      </c>
      <c r="F43" s="17" t="s">
        <v>2</v>
      </c>
      <c r="G43" s="17" t="s">
        <v>89</v>
      </c>
      <c r="H43" s="10">
        <v>2</v>
      </c>
      <c r="I43" s="31">
        <v>15</v>
      </c>
      <c r="J43" s="10">
        <f t="shared" si="4"/>
        <v>2</v>
      </c>
      <c r="K43" s="10">
        <f t="shared" si="5"/>
        <v>30</v>
      </c>
      <c r="L43" s="11">
        <f>IFERROR(IF(B43="funkcna poziadavka",VLOOKUP(G43,[1]MODULY_CBA!$B$3:$E$23,4,0)*H43/SUMIFS($H$3:$H$201,$G$3:$G$201,G43,$B$3:$B$201,B43),),)</f>
        <v>0</v>
      </c>
      <c r="M43" s="10">
        <f>IFERROR(IF(B43="Funkcna poziadavka",VLOOKUP(G43,[1]MODULY_CBA!$B$3:$E$23,3,0),),)</f>
        <v>0.99499999999999988</v>
      </c>
      <c r="N43" s="10">
        <f>IFERROR(IF(B43="funkcna poziadavka",VLOOKUP(G43,[1]MODULY_CBA!$B$3:$E$23,2,0),),)</f>
        <v>0.99</v>
      </c>
      <c r="O43" s="9">
        <f t="shared" si="3"/>
        <v>29.551499999999997</v>
      </c>
      <c r="P43" s="8">
        <f>IFERROR(O43*VLOOKUP(G43,[1]MODULY_CBA!$B$3:$F$23,5,0),)</f>
        <v>591.03</v>
      </c>
      <c r="Q43" s="7" t="str">
        <f>IFERROR(VLOOKUP(G43,[1]MODULY_CBA!$B$3:$I$23,6,0),"")</f>
        <v>Inkrement 1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3" ht="30" x14ac:dyDescent="0.2">
      <c r="A44" s="13" t="s">
        <v>93</v>
      </c>
      <c r="B44" s="13" t="s">
        <v>6</v>
      </c>
      <c r="C44" s="16" t="s">
        <v>92</v>
      </c>
      <c r="D44" s="16"/>
      <c r="E44" s="32" t="s">
        <v>91</v>
      </c>
      <c r="F44" s="17" t="s">
        <v>2</v>
      </c>
      <c r="G44" s="17" t="s">
        <v>89</v>
      </c>
      <c r="H44" s="10">
        <v>3</v>
      </c>
      <c r="I44" s="31">
        <v>15</v>
      </c>
      <c r="J44" s="10">
        <f t="shared" si="4"/>
        <v>3</v>
      </c>
      <c r="K44" s="10">
        <f t="shared" si="5"/>
        <v>45</v>
      </c>
      <c r="L44" s="11">
        <f>IFERROR(IF(B44="funkcna poziadavka",VLOOKUP(G44,[1]MODULY_CBA!$B$3:$E$23,4,0)*H44/SUMIFS($H$3:$H$201,$G$3:$G$201,G44,$B$3:$B$201,B44),),)</f>
        <v>0</v>
      </c>
      <c r="M44" s="10">
        <f>IFERROR(IF(B44="Funkcna poziadavka",VLOOKUP(G44,[1]MODULY_CBA!$B$3:$E$23,3,0),),)</f>
        <v>0.99499999999999988</v>
      </c>
      <c r="N44" s="10">
        <f>IFERROR(IF(B44="funkcna poziadavka",VLOOKUP(G44,[1]MODULY_CBA!$B$3:$E$23,2,0),),)</f>
        <v>0.99</v>
      </c>
      <c r="O44" s="9">
        <f t="shared" ref="O44:O75" si="6">(K44+L44)*M44*N44</f>
        <v>44.327249999999992</v>
      </c>
      <c r="P44" s="8">
        <f>IFERROR(O44*VLOOKUP(G44,[1]MODULY_CBA!$B$3:$F$23,5,0),)</f>
        <v>886.54499999999985</v>
      </c>
      <c r="Q44" s="7" t="str">
        <f>IFERROR(VLOOKUP(G44,[1]MODULY_CBA!$B$3:$I$23,6,0),"")</f>
        <v>Inkrement 1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3" ht="45" x14ac:dyDescent="0.2">
      <c r="A45" s="13" t="s">
        <v>90</v>
      </c>
      <c r="B45" s="13" t="s">
        <v>6</v>
      </c>
      <c r="C45" s="16" t="s">
        <v>52</v>
      </c>
      <c r="D45" s="16"/>
      <c r="E45" s="32" t="s">
        <v>50</v>
      </c>
      <c r="F45" s="17" t="s">
        <v>2</v>
      </c>
      <c r="G45" s="17" t="s">
        <v>89</v>
      </c>
      <c r="H45" s="10">
        <v>1</v>
      </c>
      <c r="I45" s="31">
        <v>15</v>
      </c>
      <c r="J45" s="10">
        <f t="shared" si="4"/>
        <v>1</v>
      </c>
      <c r="K45" s="10">
        <f t="shared" si="5"/>
        <v>15</v>
      </c>
      <c r="L45" s="11">
        <f>IFERROR(IF(B45="funkcna poziadavka",VLOOKUP(G45,[1]MODULY_CBA!$B$3:$E$23,4,0)*H45/SUMIFS($H$3:$H$201,$G$3:$G$201,G45,$B$3:$B$201,B45),),)</f>
        <v>0</v>
      </c>
      <c r="M45" s="10">
        <f>IFERROR(IF(B45="Funkcna poziadavka",VLOOKUP(G45,[1]MODULY_CBA!$B$3:$E$23,3,0),),)</f>
        <v>0.99499999999999988</v>
      </c>
      <c r="N45" s="10">
        <f>IFERROR(IF(B45="funkcna poziadavka",VLOOKUP(G45,[1]MODULY_CBA!$B$3:$E$23,2,0),),)</f>
        <v>0.99</v>
      </c>
      <c r="O45" s="9">
        <f t="shared" si="6"/>
        <v>14.775749999999999</v>
      </c>
      <c r="P45" s="8">
        <f>IFERROR(O45*VLOOKUP(G45,[1]MODULY_CBA!$B$3:$F$23,5,0),)</f>
        <v>295.51499999999999</v>
      </c>
      <c r="Q45" s="7" t="str">
        <f>IFERROR(VLOOKUP(G45,[1]MODULY_CBA!$B$3:$I$23,6,0),"")</f>
        <v>Inkrement 1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3" ht="30" x14ac:dyDescent="0.2">
      <c r="A46" s="13" t="s">
        <v>88</v>
      </c>
      <c r="B46" s="13" t="s">
        <v>6</v>
      </c>
      <c r="C46" s="16" t="s">
        <v>83</v>
      </c>
      <c r="D46" s="16" t="s">
        <v>82</v>
      </c>
      <c r="E46" s="32" t="s">
        <v>87</v>
      </c>
      <c r="F46" s="17" t="s">
        <v>2</v>
      </c>
      <c r="G46" s="17" t="s">
        <v>49</v>
      </c>
      <c r="H46" s="10">
        <v>1</v>
      </c>
      <c r="I46" s="31">
        <v>15</v>
      </c>
      <c r="J46" s="10">
        <f t="shared" si="4"/>
        <v>1</v>
      </c>
      <c r="K46" s="10">
        <f t="shared" si="5"/>
        <v>15</v>
      </c>
      <c r="L46" s="11">
        <f>IFERROR(IF(B46="funkcna poziadavka",VLOOKUP(G46,[1]MODULY_CBA!$B$3:$E$23,4,0)*H46/SUMIFS($H$3:$H$201,$G$3:$G$201,G46,$B$3:$B$201,B46),),)</f>
        <v>0</v>
      </c>
      <c r="M46" s="10">
        <f>IFERROR(IF(B46="Funkcna poziadavka",VLOOKUP(G46,[1]MODULY_CBA!$B$3:$E$23,3,0),),)</f>
        <v>0.99499999999999988</v>
      </c>
      <c r="N46" s="10">
        <f>IFERROR(IF(B46="funkcna poziadavka",VLOOKUP(G46,[1]MODULY_CBA!$B$3:$E$23,2,0),),)</f>
        <v>0.99</v>
      </c>
      <c r="O46" s="9">
        <f t="shared" si="6"/>
        <v>14.775749999999999</v>
      </c>
      <c r="P46" s="8">
        <f>IFERROR(O46*VLOOKUP(G46,[1]MODULY_CBA!$B$3:$F$23,5,0),)</f>
        <v>443.27249999999998</v>
      </c>
      <c r="Q46" s="7" t="str">
        <f>IFERROR(VLOOKUP(G46,[1]MODULY_CBA!$B$3:$I$23,6,0),"")</f>
        <v>Inkrement 1</v>
      </c>
      <c r="R46" s="14" t="s">
        <v>0</v>
      </c>
      <c r="S46" s="14" t="s">
        <v>0</v>
      </c>
      <c r="T46" s="14" t="s">
        <v>0</v>
      </c>
      <c r="U46" s="14" t="s">
        <v>0</v>
      </c>
      <c r="V46" s="14" t="s">
        <v>0</v>
      </c>
      <c r="W46" s="14" t="s">
        <v>0</v>
      </c>
      <c r="X46" s="14" t="s">
        <v>0</v>
      </c>
      <c r="Y46" s="14" t="s">
        <v>0</v>
      </c>
      <c r="Z46" s="14" t="s">
        <v>0</v>
      </c>
      <c r="AA46" s="14" t="s">
        <v>0</v>
      </c>
      <c r="AB46" s="14" t="s">
        <v>0</v>
      </c>
      <c r="AC46" s="14" t="s">
        <v>0</v>
      </c>
      <c r="AD46" s="14" t="s">
        <v>0</v>
      </c>
      <c r="AE46" s="14" t="s">
        <v>0</v>
      </c>
    </row>
    <row r="47" spans="1:33" ht="30" x14ac:dyDescent="0.2">
      <c r="A47" s="13" t="s">
        <v>86</v>
      </c>
      <c r="B47" s="13" t="s">
        <v>6</v>
      </c>
      <c r="C47" s="16" t="s">
        <v>83</v>
      </c>
      <c r="D47" s="16" t="s">
        <v>82</v>
      </c>
      <c r="E47" s="32" t="s">
        <v>85</v>
      </c>
      <c r="F47" s="17" t="s">
        <v>2</v>
      </c>
      <c r="G47" s="17" t="s">
        <v>49</v>
      </c>
      <c r="H47" s="10">
        <v>1</v>
      </c>
      <c r="I47" s="31">
        <v>15</v>
      </c>
      <c r="J47" s="10">
        <f t="shared" si="4"/>
        <v>1</v>
      </c>
      <c r="K47" s="10">
        <f t="shared" si="5"/>
        <v>15</v>
      </c>
      <c r="L47" s="11">
        <f>IFERROR(IF(B47="funkcna poziadavka",VLOOKUP(G47,[1]MODULY_CBA!$B$3:$E$23,4,0)*H47/SUMIFS($H$3:$H$201,$G$3:$G$201,G47,$B$3:$B$201,B47),),)</f>
        <v>0</v>
      </c>
      <c r="M47" s="10">
        <f>IFERROR(IF(B47="Funkcna poziadavka",VLOOKUP(G47,[1]MODULY_CBA!$B$3:$E$23,3,0),),)</f>
        <v>0.99499999999999988</v>
      </c>
      <c r="N47" s="10">
        <f>IFERROR(IF(B47="funkcna poziadavka",VLOOKUP(G47,[1]MODULY_CBA!$B$3:$E$23,2,0),),)</f>
        <v>0.99</v>
      </c>
      <c r="O47" s="9">
        <f t="shared" si="6"/>
        <v>14.775749999999999</v>
      </c>
      <c r="P47" s="8">
        <f>IFERROR(O47*VLOOKUP(G47,[1]MODULY_CBA!$B$3:$F$23,5,0),)</f>
        <v>443.27249999999998</v>
      </c>
      <c r="Q47" s="7" t="str">
        <f>IFERROR(VLOOKUP(G47,[1]MODULY_CBA!$B$3:$I$23,6,0),"")</f>
        <v>Inkrement 1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3" ht="30" x14ac:dyDescent="0.2">
      <c r="A48" s="13" t="s">
        <v>84</v>
      </c>
      <c r="B48" s="13" t="s">
        <v>6</v>
      </c>
      <c r="C48" s="16" t="s">
        <v>83</v>
      </c>
      <c r="D48" s="16" t="s">
        <v>82</v>
      </c>
      <c r="E48" s="32" t="s">
        <v>81</v>
      </c>
      <c r="F48" s="17" t="s">
        <v>2</v>
      </c>
      <c r="G48" s="17" t="s">
        <v>49</v>
      </c>
      <c r="H48" s="10">
        <v>1</v>
      </c>
      <c r="I48" s="31">
        <v>15</v>
      </c>
      <c r="J48" s="10">
        <f t="shared" si="4"/>
        <v>1</v>
      </c>
      <c r="K48" s="10">
        <f t="shared" si="5"/>
        <v>15</v>
      </c>
      <c r="L48" s="11">
        <f>IFERROR(IF(B48="funkcna poziadavka",VLOOKUP(G48,[1]MODULY_CBA!$B$3:$E$23,4,0)*H48/SUMIFS($H$3:$H$201,$G$3:$G$201,G48,$B$3:$B$201,B48),),)</f>
        <v>0</v>
      </c>
      <c r="M48" s="10">
        <f>IFERROR(IF(B48="Funkcna poziadavka",VLOOKUP(G48,[1]MODULY_CBA!$B$3:$E$23,3,0),),)</f>
        <v>0.99499999999999988</v>
      </c>
      <c r="N48" s="10">
        <f>IFERROR(IF(B48="funkcna poziadavka",VLOOKUP(G48,[1]MODULY_CBA!$B$3:$E$23,2,0),),)</f>
        <v>0.99</v>
      </c>
      <c r="O48" s="9">
        <f t="shared" si="6"/>
        <v>14.775749999999999</v>
      </c>
      <c r="P48" s="8">
        <f>IFERROR(O48*VLOOKUP(G48,[1]MODULY_CBA!$B$3:$F$23,5,0),)</f>
        <v>443.27249999999998</v>
      </c>
      <c r="Q48" s="7" t="str">
        <f>IFERROR(VLOOKUP(G48,[1]MODULY_CBA!$B$3:$I$23,6,0),"")</f>
        <v>Inkrement 1</v>
      </c>
      <c r="R48" s="14" t="s">
        <v>0</v>
      </c>
      <c r="S48" s="14" t="s">
        <v>0</v>
      </c>
      <c r="T48" s="14" t="s">
        <v>0</v>
      </c>
      <c r="U48" s="14" t="s">
        <v>0</v>
      </c>
      <c r="V48" s="14" t="s">
        <v>0</v>
      </c>
      <c r="W48" s="14" t="s">
        <v>0</v>
      </c>
      <c r="X48" s="14" t="s">
        <v>0</v>
      </c>
      <c r="Y48" s="14" t="s">
        <v>0</v>
      </c>
      <c r="Z48" s="14" t="s">
        <v>0</v>
      </c>
      <c r="AA48" s="14" t="s">
        <v>0</v>
      </c>
      <c r="AB48" s="14" t="s">
        <v>0</v>
      </c>
      <c r="AC48" s="14" t="s">
        <v>0</v>
      </c>
      <c r="AD48" s="14" t="s">
        <v>0</v>
      </c>
      <c r="AE48" s="14" t="s">
        <v>0</v>
      </c>
    </row>
    <row r="49" spans="1:31" ht="30" x14ac:dyDescent="0.2">
      <c r="A49" s="13" t="s">
        <v>80</v>
      </c>
      <c r="B49" s="13" t="s">
        <v>6</v>
      </c>
      <c r="C49" s="16" t="s">
        <v>68</v>
      </c>
      <c r="D49" s="16" t="s">
        <v>79</v>
      </c>
      <c r="E49" s="32" t="s">
        <v>78</v>
      </c>
      <c r="F49" s="17" t="s">
        <v>2</v>
      </c>
      <c r="G49" s="17" t="s">
        <v>49</v>
      </c>
      <c r="H49" s="10">
        <v>3</v>
      </c>
      <c r="I49" s="31">
        <v>15</v>
      </c>
      <c r="J49" s="10">
        <f t="shared" si="4"/>
        <v>3</v>
      </c>
      <c r="K49" s="10">
        <f t="shared" si="5"/>
        <v>45</v>
      </c>
      <c r="L49" s="11">
        <f>IFERROR(IF(B49="funkcna poziadavka",VLOOKUP(G49,[1]MODULY_CBA!$B$3:$E$23,4,0)*H49/SUMIFS($H$3:$H$201,$G$3:$G$201,G49,$B$3:$B$201,B49),),)</f>
        <v>0</v>
      </c>
      <c r="M49" s="10">
        <f>IFERROR(IF(B49="Funkcna poziadavka",VLOOKUP(G49,[1]MODULY_CBA!$B$3:$E$23,3,0),),)</f>
        <v>0.99499999999999988</v>
      </c>
      <c r="N49" s="10">
        <f>IFERROR(IF(B49="funkcna poziadavka",VLOOKUP(G49,[1]MODULY_CBA!$B$3:$E$23,2,0),),)</f>
        <v>0.99</v>
      </c>
      <c r="O49" s="9">
        <f t="shared" si="6"/>
        <v>44.327249999999992</v>
      </c>
      <c r="P49" s="8">
        <f>IFERROR(O49*VLOOKUP(G49,[1]MODULY_CBA!$B$3:$F$23,5,0),)</f>
        <v>1329.8174999999997</v>
      </c>
      <c r="Q49" s="7" t="str">
        <f>IFERROR(VLOOKUP(G49,[1]MODULY_CBA!$B$3:$I$23,6,0),"")</f>
        <v>Inkrement 1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 ht="45" x14ac:dyDescent="0.2">
      <c r="A50" s="13" t="s">
        <v>77</v>
      </c>
      <c r="B50" s="13" t="s">
        <v>6</v>
      </c>
      <c r="C50" s="16" t="s">
        <v>64</v>
      </c>
      <c r="D50" s="16" t="s">
        <v>74</v>
      </c>
      <c r="E50" s="32" t="s">
        <v>76</v>
      </c>
      <c r="F50" s="17" t="s">
        <v>2</v>
      </c>
      <c r="G50" s="17" t="s">
        <v>49</v>
      </c>
      <c r="H50" s="10">
        <v>1</v>
      </c>
      <c r="I50" s="31">
        <v>15</v>
      </c>
      <c r="J50" s="10">
        <f t="shared" si="4"/>
        <v>1</v>
      </c>
      <c r="K50" s="10">
        <f t="shared" si="5"/>
        <v>15</v>
      </c>
      <c r="L50" s="11">
        <f>IFERROR(IF(B50="funkcna poziadavka",VLOOKUP(G50,[1]MODULY_CBA!$B$3:$E$23,4,0)*H50/SUMIFS($H$3:$H$201,$G$3:$G$201,G50,$B$3:$B$201,B50),),)</f>
        <v>0</v>
      </c>
      <c r="M50" s="10">
        <f>IFERROR(IF(B50="Funkcna poziadavka",VLOOKUP(G50,[1]MODULY_CBA!$B$3:$E$23,3,0),),)</f>
        <v>0.99499999999999988</v>
      </c>
      <c r="N50" s="10">
        <f>IFERROR(IF(B50="funkcna poziadavka",VLOOKUP(G50,[1]MODULY_CBA!$B$3:$E$23,2,0),),)</f>
        <v>0.99</v>
      </c>
      <c r="O50" s="9">
        <f t="shared" si="6"/>
        <v>14.775749999999999</v>
      </c>
      <c r="P50" s="8">
        <f>IFERROR(O50*VLOOKUP(G50,[1]MODULY_CBA!$B$3:$F$23,5,0),)</f>
        <v>443.27249999999998</v>
      </c>
      <c r="Q50" s="7" t="str">
        <f>IFERROR(VLOOKUP(G50,[1]MODULY_CBA!$B$3:$I$23,6,0),"")</f>
        <v>Inkrement 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 ht="15" x14ac:dyDescent="0.2">
      <c r="A51" s="13" t="s">
        <v>75</v>
      </c>
      <c r="B51" s="13" t="s">
        <v>6</v>
      </c>
      <c r="C51" s="16" t="s">
        <v>64</v>
      </c>
      <c r="D51" s="16" t="s">
        <v>74</v>
      </c>
      <c r="E51" s="32" t="s">
        <v>73</v>
      </c>
      <c r="F51" s="17" t="s">
        <v>2</v>
      </c>
      <c r="G51" s="17" t="s">
        <v>49</v>
      </c>
      <c r="H51" s="10">
        <v>1</v>
      </c>
      <c r="I51" s="10">
        <v>15</v>
      </c>
      <c r="J51" s="10">
        <f t="shared" si="4"/>
        <v>1</v>
      </c>
      <c r="K51" s="10">
        <f t="shared" si="5"/>
        <v>15</v>
      </c>
      <c r="L51" s="11">
        <f>IFERROR(IF(B51="funkcna poziadavka",VLOOKUP(G51,[1]MODULY_CBA!$B$3:$E$23,4,0)*H51/SUMIFS($H$3:$H$201,$G$3:$G$201,G51,$B$3:$B$201,B51),),)</f>
        <v>0</v>
      </c>
      <c r="M51" s="10">
        <f>IFERROR(IF(B51="Funkcna poziadavka",VLOOKUP(G51,[1]MODULY_CBA!$B$3:$E$23,3,0),),)</f>
        <v>0.99499999999999988</v>
      </c>
      <c r="N51" s="10">
        <f>IFERROR(IF(B51="funkcna poziadavka",VLOOKUP(G51,[1]MODULY_CBA!$B$3:$E$23,2,0),),)</f>
        <v>0.99</v>
      </c>
      <c r="O51" s="9">
        <f t="shared" si="6"/>
        <v>14.775749999999999</v>
      </c>
      <c r="P51" s="8">
        <f>IFERROR(O51*VLOOKUP(G51,[1]MODULY_CBA!$B$3:$F$23,5,0),)</f>
        <v>443.27249999999998</v>
      </c>
      <c r="Q51" s="7" t="str">
        <f>IFERROR(VLOOKUP(G51,[1]MODULY_CBA!$B$3:$I$23,6,0),"")</f>
        <v>Inkrement 1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 ht="15" x14ac:dyDescent="0.2">
      <c r="A52" s="13" t="s">
        <v>72</v>
      </c>
      <c r="B52" s="13" t="s">
        <v>6</v>
      </c>
      <c r="C52" s="16" t="s">
        <v>64</v>
      </c>
      <c r="D52" s="16" t="s">
        <v>71</v>
      </c>
      <c r="E52" s="32" t="s">
        <v>70</v>
      </c>
      <c r="F52" s="17" t="s">
        <v>2</v>
      </c>
      <c r="G52" s="17" t="s">
        <v>49</v>
      </c>
      <c r="H52" s="10">
        <v>2</v>
      </c>
      <c r="I52" s="31">
        <v>15</v>
      </c>
      <c r="J52" s="10">
        <f t="shared" si="4"/>
        <v>2</v>
      </c>
      <c r="K52" s="10">
        <f t="shared" si="5"/>
        <v>30</v>
      </c>
      <c r="L52" s="11">
        <f>IFERROR(IF(B52="funkcna poziadavka",VLOOKUP(G52,[1]MODULY_CBA!$B$3:$E$23,4,0)*H52/SUMIFS($H$3:$H$201,$G$3:$G$201,G52,$B$3:$B$201,B52),),)</f>
        <v>0</v>
      </c>
      <c r="M52" s="10">
        <f>IFERROR(IF(B52="Funkcna poziadavka",VLOOKUP(G52,[1]MODULY_CBA!$B$3:$E$23,3,0),),)</f>
        <v>0.99499999999999988</v>
      </c>
      <c r="N52" s="10">
        <f>IFERROR(IF(B52="funkcna poziadavka",VLOOKUP(G52,[1]MODULY_CBA!$B$3:$E$23,2,0),),)</f>
        <v>0.99</v>
      </c>
      <c r="O52" s="9">
        <f t="shared" si="6"/>
        <v>29.551499999999997</v>
      </c>
      <c r="P52" s="8">
        <f>IFERROR(O52*VLOOKUP(G52,[1]MODULY_CBA!$B$3:$F$23,5,0),)</f>
        <v>886.54499999999996</v>
      </c>
      <c r="Q52" s="7" t="str">
        <f>IFERROR(VLOOKUP(G52,[1]MODULY_CBA!$B$3:$I$23,6,0),"")</f>
        <v>Inkrement 1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 ht="60" x14ac:dyDescent="0.2">
      <c r="A53" s="13" t="s">
        <v>69</v>
      </c>
      <c r="B53" s="13" t="s">
        <v>6</v>
      </c>
      <c r="C53" s="16" t="s">
        <v>68</v>
      </c>
      <c r="D53" s="16" t="s">
        <v>67</v>
      </c>
      <c r="E53" s="32" t="s">
        <v>66</v>
      </c>
      <c r="F53" s="17" t="s">
        <v>2</v>
      </c>
      <c r="G53" s="17" t="s">
        <v>49</v>
      </c>
      <c r="H53" s="10">
        <v>2</v>
      </c>
      <c r="I53" s="31">
        <v>15</v>
      </c>
      <c r="J53" s="10">
        <f t="shared" si="4"/>
        <v>2</v>
      </c>
      <c r="K53" s="10">
        <f t="shared" si="5"/>
        <v>30</v>
      </c>
      <c r="L53" s="11">
        <f>IFERROR(IF(B53="funkcna poziadavka",VLOOKUP(G53,[1]MODULY_CBA!$B$3:$E$23,4,0)*H53/SUMIFS($H$3:$H$201,$G$3:$G$201,G53,$B$3:$B$201,B53),),)</f>
        <v>0</v>
      </c>
      <c r="M53" s="10">
        <f>IFERROR(IF(B53="Funkcna poziadavka",VLOOKUP(G53,[1]MODULY_CBA!$B$3:$E$23,3,0),),)</f>
        <v>0.99499999999999988</v>
      </c>
      <c r="N53" s="10">
        <f>IFERROR(IF(B53="funkcna poziadavka",VLOOKUP(G53,[1]MODULY_CBA!$B$3:$E$23,2,0),),)</f>
        <v>0.99</v>
      </c>
      <c r="O53" s="9">
        <f t="shared" si="6"/>
        <v>29.551499999999997</v>
      </c>
      <c r="P53" s="8">
        <f>IFERROR(O53*VLOOKUP(G53,[1]MODULY_CBA!$B$3:$F$23,5,0),)</f>
        <v>886.54499999999996</v>
      </c>
      <c r="Q53" s="7" t="str">
        <f>IFERROR(VLOOKUP(G53,[1]MODULY_CBA!$B$3:$I$23,6,0),"")</f>
        <v>Inkrement 1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 ht="30" x14ac:dyDescent="0.2">
      <c r="A54" s="13" t="s">
        <v>65</v>
      </c>
      <c r="B54" s="13" t="s">
        <v>6</v>
      </c>
      <c r="C54" s="16" t="s">
        <v>64</v>
      </c>
      <c r="D54" s="16" t="s">
        <v>63</v>
      </c>
      <c r="E54" s="32" t="s">
        <v>62</v>
      </c>
      <c r="F54" s="17" t="s">
        <v>2</v>
      </c>
      <c r="G54" s="17" t="s">
        <v>49</v>
      </c>
      <c r="H54" s="10">
        <v>1</v>
      </c>
      <c r="I54" s="31">
        <v>15</v>
      </c>
      <c r="J54" s="10">
        <f t="shared" si="4"/>
        <v>1</v>
      </c>
      <c r="K54" s="10">
        <f t="shared" si="5"/>
        <v>15</v>
      </c>
      <c r="L54" s="11">
        <f>IFERROR(IF(B54="funkcna poziadavka",VLOOKUP(G54,[1]MODULY_CBA!$B$3:$E$23,4,0)*H54/SUMIFS($H$3:$H$201,$G$3:$G$201,G54,$B$3:$B$201,B54),),)</f>
        <v>0</v>
      </c>
      <c r="M54" s="10">
        <f>IFERROR(IF(B54="Funkcna poziadavka",VLOOKUP(G54,[1]MODULY_CBA!$B$3:$E$23,3,0),),)</f>
        <v>0.99499999999999988</v>
      </c>
      <c r="N54" s="10">
        <f>IFERROR(IF(B54="funkcna poziadavka",VLOOKUP(G54,[1]MODULY_CBA!$B$3:$E$23,2,0),),)</f>
        <v>0.99</v>
      </c>
      <c r="O54" s="9">
        <f t="shared" si="6"/>
        <v>14.775749999999999</v>
      </c>
      <c r="P54" s="8">
        <f>IFERROR(O54*VLOOKUP(G54,[1]MODULY_CBA!$B$3:$F$23,5,0),)</f>
        <v>443.27249999999998</v>
      </c>
      <c r="Q54" s="7" t="str">
        <f>IFERROR(VLOOKUP(G54,[1]MODULY_CBA!$B$3:$I$23,6,0),"")</f>
        <v>Inkrement 1</v>
      </c>
      <c r="R54" s="14" t="s">
        <v>0</v>
      </c>
      <c r="S54" s="14" t="s">
        <v>0</v>
      </c>
      <c r="T54" s="14" t="s">
        <v>0</v>
      </c>
      <c r="U54" s="14" t="s">
        <v>0</v>
      </c>
      <c r="V54" s="14" t="s">
        <v>0</v>
      </c>
      <c r="W54" s="14" t="s">
        <v>0</v>
      </c>
      <c r="X54" s="14" t="s">
        <v>0</v>
      </c>
      <c r="Y54" s="14" t="s">
        <v>0</v>
      </c>
      <c r="Z54" s="14" t="s">
        <v>0</v>
      </c>
      <c r="AA54" s="14" t="s">
        <v>0</v>
      </c>
      <c r="AB54" s="14" t="s">
        <v>0</v>
      </c>
      <c r="AC54" s="14" t="s">
        <v>0</v>
      </c>
      <c r="AD54" s="14" t="s">
        <v>0</v>
      </c>
      <c r="AE54" s="14" t="s">
        <v>0</v>
      </c>
    </row>
    <row r="55" spans="1:31" ht="60" x14ac:dyDescent="0.2">
      <c r="A55" s="13" t="s">
        <v>61</v>
      </c>
      <c r="B55" s="13" t="s">
        <v>6</v>
      </c>
      <c r="C55" s="16" t="s">
        <v>60</v>
      </c>
      <c r="D55" s="16" t="s">
        <v>59</v>
      </c>
      <c r="E55" s="32" t="s">
        <v>58</v>
      </c>
      <c r="F55" s="17" t="s">
        <v>2</v>
      </c>
      <c r="G55" s="17" t="s">
        <v>49</v>
      </c>
      <c r="H55" s="10">
        <v>2</v>
      </c>
      <c r="I55" s="31">
        <v>15</v>
      </c>
      <c r="J55" s="10">
        <f t="shared" si="4"/>
        <v>2</v>
      </c>
      <c r="K55" s="10">
        <f t="shared" si="5"/>
        <v>30</v>
      </c>
      <c r="L55" s="11">
        <f>IFERROR(IF(B55="funkcna poziadavka",VLOOKUP(G55,[1]MODULY_CBA!$B$3:$E$23,4,0)*H55/SUMIFS($H$3:$H$201,$G$3:$G$201,G55,$B$3:$B$201,B55),),)</f>
        <v>0</v>
      </c>
      <c r="M55" s="10">
        <f>IFERROR(IF(B55="Funkcna poziadavka",VLOOKUP(G55,[1]MODULY_CBA!$B$3:$E$23,3,0),),)</f>
        <v>0.99499999999999988</v>
      </c>
      <c r="N55" s="10">
        <f>IFERROR(IF(B55="funkcna poziadavka",VLOOKUP(G55,[1]MODULY_CBA!$B$3:$E$23,2,0),),)</f>
        <v>0.99</v>
      </c>
      <c r="O55" s="9">
        <f t="shared" si="6"/>
        <v>29.551499999999997</v>
      </c>
      <c r="P55" s="8">
        <f>IFERROR(O55*VLOOKUP(G55,[1]MODULY_CBA!$B$3:$F$23,5,0),)</f>
        <v>886.54499999999996</v>
      </c>
      <c r="Q55" s="7" t="str">
        <f>IFERROR(VLOOKUP(G55,[1]MODULY_CBA!$B$3:$I$23,6,0),"")</f>
        <v>Inkrement 1</v>
      </c>
      <c r="R55" s="14" t="s">
        <v>0</v>
      </c>
      <c r="S55" s="14" t="s">
        <v>0</v>
      </c>
      <c r="T55" s="14" t="s">
        <v>0</v>
      </c>
      <c r="U55" s="14" t="s">
        <v>0</v>
      </c>
      <c r="V55" s="14" t="s">
        <v>0</v>
      </c>
      <c r="W55" s="14" t="s">
        <v>0</v>
      </c>
      <c r="X55" s="14" t="s">
        <v>0</v>
      </c>
      <c r="Y55" s="14" t="s">
        <v>0</v>
      </c>
      <c r="Z55" s="14" t="s">
        <v>0</v>
      </c>
      <c r="AA55" s="14" t="s">
        <v>0</v>
      </c>
      <c r="AB55" s="14" t="s">
        <v>0</v>
      </c>
      <c r="AC55" s="14" t="s">
        <v>0</v>
      </c>
      <c r="AD55" s="14" t="s">
        <v>0</v>
      </c>
      <c r="AE55" s="14" t="s">
        <v>0</v>
      </c>
    </row>
    <row r="56" spans="1:31" ht="30" x14ac:dyDescent="0.2">
      <c r="A56" s="13" t="s">
        <v>57</v>
      </c>
      <c r="B56" s="13" t="s">
        <v>6</v>
      </c>
      <c r="C56" s="16" t="s">
        <v>56</v>
      </c>
      <c r="D56" s="16" t="s">
        <v>55</v>
      </c>
      <c r="E56" s="32" t="s">
        <v>54</v>
      </c>
      <c r="F56" s="17" t="s">
        <v>2</v>
      </c>
      <c r="G56" s="17" t="s">
        <v>49</v>
      </c>
      <c r="H56" s="10">
        <v>2</v>
      </c>
      <c r="I56" s="31">
        <v>15</v>
      </c>
      <c r="J56" s="10">
        <f t="shared" si="4"/>
        <v>2</v>
      </c>
      <c r="K56" s="10">
        <f t="shared" si="5"/>
        <v>30</v>
      </c>
      <c r="L56" s="11">
        <f>IFERROR(IF(B56="funkcna poziadavka",VLOOKUP(G56,[1]MODULY_CBA!$B$3:$E$23,4,0)*H56/SUMIFS($H$3:$H$201,$G$3:$G$201,G56,$B$3:$B$201,B56),),)</f>
        <v>0</v>
      </c>
      <c r="M56" s="10">
        <f>IFERROR(IF(B56="Funkcna poziadavka",VLOOKUP(G56,[1]MODULY_CBA!$B$3:$E$23,3,0),),)</f>
        <v>0.99499999999999988</v>
      </c>
      <c r="N56" s="10">
        <f>IFERROR(IF(B56="funkcna poziadavka",VLOOKUP(G56,[1]MODULY_CBA!$B$3:$E$23,2,0),),)</f>
        <v>0.99</v>
      </c>
      <c r="O56" s="9">
        <f t="shared" si="6"/>
        <v>29.551499999999997</v>
      </c>
      <c r="P56" s="8">
        <f>IFERROR(O56*VLOOKUP(G56,[1]MODULY_CBA!$B$3:$F$23,5,0),)</f>
        <v>886.54499999999996</v>
      </c>
      <c r="Q56" s="7" t="str">
        <f>IFERROR(VLOOKUP(G56,[1]MODULY_CBA!$B$3:$I$23,6,0),"")</f>
        <v>Inkrement 1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ht="45" x14ac:dyDescent="0.2">
      <c r="A57" s="13" t="s">
        <v>53</v>
      </c>
      <c r="B57" s="13" t="s">
        <v>6</v>
      </c>
      <c r="C57" s="16" t="s">
        <v>52</v>
      </c>
      <c r="D57" s="16" t="s">
        <v>51</v>
      </c>
      <c r="E57" s="32" t="s">
        <v>50</v>
      </c>
      <c r="F57" s="17" t="s">
        <v>2</v>
      </c>
      <c r="G57" s="17" t="s">
        <v>49</v>
      </c>
      <c r="H57" s="10">
        <v>1</v>
      </c>
      <c r="I57" s="31">
        <v>15</v>
      </c>
      <c r="J57" s="10">
        <f t="shared" si="4"/>
        <v>1</v>
      </c>
      <c r="K57" s="10">
        <f t="shared" si="5"/>
        <v>15</v>
      </c>
      <c r="L57" s="11">
        <f>IFERROR(IF(B57="funkcna poziadavka",VLOOKUP(G57,[1]MODULY_CBA!$B$3:$E$23,4,0)*H57/SUMIFS($H$3:$H$201,$G$3:$G$201,G57,$B$3:$B$201,B57),),)</f>
        <v>0</v>
      </c>
      <c r="M57" s="10">
        <f>IFERROR(IF(B57="Funkcna poziadavka",VLOOKUP(G57,[1]MODULY_CBA!$B$3:$E$23,3,0),),)</f>
        <v>0.99499999999999988</v>
      </c>
      <c r="N57" s="10">
        <f>IFERROR(IF(B57="funkcna poziadavka",VLOOKUP(G57,[1]MODULY_CBA!$B$3:$E$23,2,0),),)</f>
        <v>0.99</v>
      </c>
      <c r="O57" s="9">
        <f t="shared" si="6"/>
        <v>14.775749999999999</v>
      </c>
      <c r="P57" s="8">
        <f>IFERROR(O57*VLOOKUP(G57,[1]MODULY_CBA!$B$3:$F$23,5,0),)</f>
        <v>443.27249999999998</v>
      </c>
      <c r="Q57" s="7" t="str">
        <f>IFERROR(VLOOKUP(G57,[1]MODULY_CBA!$B$3:$I$23,6,0),"")</f>
        <v>Inkrement 1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ht="30" x14ac:dyDescent="0.2">
      <c r="A58" s="13" t="s">
        <v>48</v>
      </c>
      <c r="B58" s="13" t="s">
        <v>6</v>
      </c>
      <c r="C58" s="16" t="s">
        <v>5</v>
      </c>
      <c r="D58" s="33" t="s">
        <v>37</v>
      </c>
      <c r="E58" s="32" t="s">
        <v>47</v>
      </c>
      <c r="F58" s="17" t="s">
        <v>2</v>
      </c>
      <c r="G58" s="17" t="s">
        <v>20</v>
      </c>
      <c r="H58" s="10">
        <v>1</v>
      </c>
      <c r="I58" s="31">
        <v>15</v>
      </c>
      <c r="J58" s="10">
        <f t="shared" si="4"/>
        <v>1</v>
      </c>
      <c r="K58" s="10">
        <f t="shared" si="5"/>
        <v>15</v>
      </c>
      <c r="L58" s="11">
        <f>IFERROR(IF(B58="funkcna poziadavka",VLOOKUP(G58,[1]MODULY_CBA!$B$3:$E$23,4,0)*H58/SUMIFS($H$3:$H$201,$G$3:$G$201,G58,$B$3:$B$201,B58),),)</f>
        <v>0.75</v>
      </c>
      <c r="M58" s="10">
        <f>IFERROR(IF(B58="Funkcna poziadavka",VLOOKUP(G58,[1]MODULY_CBA!$B$3:$E$23,3,0),),)</f>
        <v>0.99499999999999988</v>
      </c>
      <c r="N58" s="10">
        <f>IFERROR(IF(B58="funkcna poziadavka",VLOOKUP(G58,[1]MODULY_CBA!$B$3:$E$23,2,0),),)</f>
        <v>0.99</v>
      </c>
      <c r="O58" s="9">
        <f t="shared" si="6"/>
        <v>15.514537499999999</v>
      </c>
      <c r="P58" s="8">
        <f>IFERROR(O58*VLOOKUP(G58,[1]MODULY_CBA!$B$3:$F$23,5,0),)</f>
        <v>465.436125</v>
      </c>
      <c r="Q58" s="7" t="str">
        <f>IFERROR(VLOOKUP(G58,[1]MODULY_CBA!$B$3:$I$23,6,0),"")</f>
        <v>Inkrement 1</v>
      </c>
      <c r="R58" s="14" t="s">
        <v>0</v>
      </c>
      <c r="S58" s="14" t="s">
        <v>0</v>
      </c>
      <c r="T58" s="14" t="s">
        <v>0</v>
      </c>
      <c r="U58" s="14" t="s">
        <v>0</v>
      </c>
      <c r="V58" s="14" t="s">
        <v>0</v>
      </c>
      <c r="W58" s="14" t="s">
        <v>0</v>
      </c>
      <c r="X58" s="14" t="s">
        <v>0</v>
      </c>
      <c r="Y58" s="14" t="s">
        <v>0</v>
      </c>
      <c r="Z58" s="14" t="s">
        <v>0</v>
      </c>
      <c r="AA58" s="14" t="s">
        <v>0</v>
      </c>
      <c r="AB58" s="14" t="s">
        <v>0</v>
      </c>
      <c r="AC58" s="14" t="s">
        <v>0</v>
      </c>
      <c r="AD58" s="14" t="s">
        <v>0</v>
      </c>
      <c r="AE58" s="14" t="s">
        <v>0</v>
      </c>
    </row>
    <row r="59" spans="1:31" ht="30" x14ac:dyDescent="0.2">
      <c r="A59" s="13" t="s">
        <v>46</v>
      </c>
      <c r="B59" s="13" t="s">
        <v>6</v>
      </c>
      <c r="C59" s="16" t="s">
        <v>5</v>
      </c>
      <c r="D59" s="33" t="s">
        <v>37</v>
      </c>
      <c r="E59" s="32" t="s">
        <v>45</v>
      </c>
      <c r="F59" s="17" t="s">
        <v>2</v>
      </c>
      <c r="G59" s="17" t="s">
        <v>20</v>
      </c>
      <c r="H59" s="10">
        <v>1</v>
      </c>
      <c r="I59" s="31">
        <v>15</v>
      </c>
      <c r="J59" s="10">
        <f t="shared" si="4"/>
        <v>1</v>
      </c>
      <c r="K59" s="10">
        <f t="shared" si="5"/>
        <v>15</v>
      </c>
      <c r="L59" s="11">
        <f>IFERROR(IF(B59="funkcna poziadavka",VLOOKUP(G59,[1]MODULY_CBA!$B$3:$E$23,4,0)*H59/SUMIFS($H$3:$H$201,$G$3:$G$201,G59,$B$3:$B$201,B59),),)</f>
        <v>0.75</v>
      </c>
      <c r="M59" s="10">
        <f>IFERROR(IF(B59="Funkcna poziadavka",VLOOKUP(G59,[1]MODULY_CBA!$B$3:$E$23,3,0),),)</f>
        <v>0.99499999999999988</v>
      </c>
      <c r="N59" s="10">
        <f>IFERROR(IF(B59="funkcna poziadavka",VLOOKUP(G59,[1]MODULY_CBA!$B$3:$E$23,2,0),),)</f>
        <v>0.99</v>
      </c>
      <c r="O59" s="9">
        <f t="shared" si="6"/>
        <v>15.514537499999999</v>
      </c>
      <c r="P59" s="8">
        <f>IFERROR(O59*VLOOKUP(G59,[1]MODULY_CBA!$B$3:$F$23,5,0),)</f>
        <v>465.436125</v>
      </c>
      <c r="Q59" s="7" t="str">
        <f>IFERROR(VLOOKUP(G59,[1]MODULY_CBA!$B$3:$I$23,6,0),"")</f>
        <v>Inkrement 1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ht="30" x14ac:dyDescent="0.2">
      <c r="A60" s="13" t="s">
        <v>44</v>
      </c>
      <c r="B60" s="13" t="s">
        <v>6</v>
      </c>
      <c r="C60" s="16" t="s">
        <v>5</v>
      </c>
      <c r="D60" s="33" t="s">
        <v>37</v>
      </c>
      <c r="E60" s="32" t="s">
        <v>43</v>
      </c>
      <c r="F60" s="17" t="s">
        <v>2</v>
      </c>
      <c r="G60" s="17" t="s">
        <v>20</v>
      </c>
      <c r="H60" s="10">
        <v>1</v>
      </c>
      <c r="I60" s="31">
        <v>15</v>
      </c>
      <c r="J60" s="10">
        <f t="shared" si="4"/>
        <v>1</v>
      </c>
      <c r="K60" s="10">
        <f t="shared" si="5"/>
        <v>15</v>
      </c>
      <c r="L60" s="11">
        <f>IFERROR(IF(B60="funkcna poziadavka",VLOOKUP(G60,[1]MODULY_CBA!$B$3:$E$23,4,0)*H60/SUMIFS($H$3:$H$201,$G$3:$G$201,G60,$B$3:$B$201,B60),),)</f>
        <v>0.75</v>
      </c>
      <c r="M60" s="10">
        <f>IFERROR(IF(B60="Funkcna poziadavka",VLOOKUP(G60,[1]MODULY_CBA!$B$3:$E$23,3,0),),)</f>
        <v>0.99499999999999988</v>
      </c>
      <c r="N60" s="10">
        <f>IFERROR(IF(B60="funkcna poziadavka",VLOOKUP(G60,[1]MODULY_CBA!$B$3:$E$23,2,0),),)</f>
        <v>0.99</v>
      </c>
      <c r="O60" s="9">
        <f t="shared" si="6"/>
        <v>15.514537499999999</v>
      </c>
      <c r="P60" s="8">
        <f>IFERROR(O60*VLOOKUP(G60,[1]MODULY_CBA!$B$3:$F$23,5,0),)</f>
        <v>465.436125</v>
      </c>
      <c r="Q60" s="7" t="str">
        <f>IFERROR(VLOOKUP(G60,[1]MODULY_CBA!$B$3:$I$23,6,0),"")</f>
        <v>Inkrement 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ht="30" x14ac:dyDescent="0.2">
      <c r="A61" s="13" t="s">
        <v>42</v>
      </c>
      <c r="B61" s="13" t="s">
        <v>6</v>
      </c>
      <c r="C61" s="16" t="s">
        <v>5</v>
      </c>
      <c r="D61" s="33" t="s">
        <v>37</v>
      </c>
      <c r="E61" s="32" t="s">
        <v>41</v>
      </c>
      <c r="F61" s="17" t="s">
        <v>2</v>
      </c>
      <c r="G61" s="17" t="s">
        <v>20</v>
      </c>
      <c r="H61" s="10">
        <v>1</v>
      </c>
      <c r="I61" s="31">
        <v>15</v>
      </c>
      <c r="J61" s="10">
        <f t="shared" si="4"/>
        <v>1</v>
      </c>
      <c r="K61" s="10">
        <f t="shared" si="5"/>
        <v>15</v>
      </c>
      <c r="L61" s="11">
        <f>IFERROR(IF(B61="funkcna poziadavka",VLOOKUP(G61,[1]MODULY_CBA!$B$3:$E$23,4,0)*H61/SUMIFS($H$3:$H$201,$G$3:$G$201,G61,$B$3:$B$201,B61),),)</f>
        <v>0.75</v>
      </c>
      <c r="M61" s="10">
        <f>IFERROR(IF(B61="Funkcna poziadavka",VLOOKUP(G61,[1]MODULY_CBA!$B$3:$E$23,3,0),),)</f>
        <v>0.99499999999999988</v>
      </c>
      <c r="N61" s="10">
        <f>IFERROR(IF(B61="funkcna poziadavka",VLOOKUP(G61,[1]MODULY_CBA!$B$3:$E$23,2,0),),)</f>
        <v>0.99</v>
      </c>
      <c r="O61" s="9">
        <f t="shared" si="6"/>
        <v>15.514537499999999</v>
      </c>
      <c r="P61" s="8">
        <f>IFERROR(O61*VLOOKUP(G61,[1]MODULY_CBA!$B$3:$F$23,5,0),)</f>
        <v>465.436125</v>
      </c>
      <c r="Q61" s="7" t="str">
        <f>IFERROR(VLOOKUP(G61,[1]MODULY_CBA!$B$3:$I$23,6,0),"")</f>
        <v>Inkrement 1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ht="45" x14ac:dyDescent="0.2">
      <c r="A62" s="13" t="s">
        <v>40</v>
      </c>
      <c r="B62" s="13" t="s">
        <v>6</v>
      </c>
      <c r="C62" s="16" t="s">
        <v>5</v>
      </c>
      <c r="D62" s="33" t="s">
        <v>37</v>
      </c>
      <c r="E62" s="32" t="s">
        <v>39</v>
      </c>
      <c r="F62" s="17" t="s">
        <v>2</v>
      </c>
      <c r="G62" s="17" t="s">
        <v>20</v>
      </c>
      <c r="H62" s="10">
        <v>1</v>
      </c>
      <c r="I62" s="31">
        <v>15</v>
      </c>
      <c r="J62" s="10">
        <f t="shared" si="4"/>
        <v>1</v>
      </c>
      <c r="K62" s="10">
        <f t="shared" si="5"/>
        <v>15</v>
      </c>
      <c r="L62" s="11">
        <f>IFERROR(IF(B62="funkcna poziadavka",VLOOKUP(G62,[1]MODULY_CBA!$B$3:$E$23,4,0)*H62/SUMIFS($H$3:$H$201,$G$3:$G$201,G62,$B$3:$B$201,B62),),)</f>
        <v>0.75</v>
      </c>
      <c r="M62" s="10">
        <f>IFERROR(IF(B62="Funkcna poziadavka",VLOOKUP(G62,[1]MODULY_CBA!$B$3:$E$23,3,0),),)</f>
        <v>0.99499999999999988</v>
      </c>
      <c r="N62" s="10">
        <f>IFERROR(IF(B62="funkcna poziadavka",VLOOKUP(G62,[1]MODULY_CBA!$B$3:$E$23,2,0),),)</f>
        <v>0.99</v>
      </c>
      <c r="O62" s="9">
        <f t="shared" si="6"/>
        <v>15.514537499999999</v>
      </c>
      <c r="P62" s="8">
        <f>IFERROR(O62*VLOOKUP(G62,[1]MODULY_CBA!$B$3:$F$23,5,0),)</f>
        <v>465.436125</v>
      </c>
      <c r="Q62" s="7" t="str">
        <f>IFERROR(VLOOKUP(G62,[1]MODULY_CBA!$B$3:$I$23,6,0),"")</f>
        <v>Inkrement 1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ht="30" x14ac:dyDescent="0.2">
      <c r="A63" s="13" t="s">
        <v>38</v>
      </c>
      <c r="B63" s="13" t="s">
        <v>6</v>
      </c>
      <c r="C63" s="16" t="s">
        <v>5</v>
      </c>
      <c r="D63" s="33" t="s">
        <v>37</v>
      </c>
      <c r="E63" s="32" t="s">
        <v>36</v>
      </c>
      <c r="F63" s="17" t="s">
        <v>2</v>
      </c>
      <c r="G63" s="17" t="s">
        <v>20</v>
      </c>
      <c r="H63" s="10">
        <v>1</v>
      </c>
      <c r="I63" s="31">
        <v>15</v>
      </c>
      <c r="J63" s="10">
        <f t="shared" si="4"/>
        <v>1</v>
      </c>
      <c r="K63" s="10">
        <f t="shared" si="5"/>
        <v>15</v>
      </c>
      <c r="L63" s="11">
        <f>IFERROR(IF(B63="funkcna poziadavka",VLOOKUP(G63,[1]MODULY_CBA!$B$3:$E$23,4,0)*H63/SUMIFS($H$3:$H$201,$G$3:$G$201,G63,$B$3:$B$201,B63),),)</f>
        <v>0.75</v>
      </c>
      <c r="M63" s="10">
        <f>IFERROR(IF(B63="Funkcna poziadavka",VLOOKUP(G63,[1]MODULY_CBA!$B$3:$E$23,3,0),),)</f>
        <v>0.99499999999999988</v>
      </c>
      <c r="N63" s="10">
        <f>IFERROR(IF(B63="funkcna poziadavka",VLOOKUP(G63,[1]MODULY_CBA!$B$3:$E$23,2,0),),)</f>
        <v>0.99</v>
      </c>
      <c r="O63" s="9">
        <f t="shared" si="6"/>
        <v>15.514537499999999</v>
      </c>
      <c r="P63" s="8">
        <f>IFERROR(O63*VLOOKUP(G63,[1]MODULY_CBA!$B$3:$F$23,5,0),)</f>
        <v>465.436125</v>
      </c>
      <c r="Q63" s="7" t="str">
        <f>IFERROR(VLOOKUP(G63,[1]MODULY_CBA!$B$3:$I$23,6,0),"")</f>
        <v>Inkrement 1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ht="30" x14ac:dyDescent="0.2">
      <c r="A64" s="13" t="s">
        <v>35</v>
      </c>
      <c r="B64" s="13" t="s">
        <v>6</v>
      </c>
      <c r="C64" s="16" t="s">
        <v>34</v>
      </c>
      <c r="D64" s="16" t="s">
        <v>33</v>
      </c>
      <c r="E64" s="32" t="s">
        <v>32</v>
      </c>
      <c r="F64" s="17" t="s">
        <v>2</v>
      </c>
      <c r="G64" s="17" t="s">
        <v>20</v>
      </c>
      <c r="H64" s="10">
        <v>3</v>
      </c>
      <c r="I64" s="31">
        <v>15</v>
      </c>
      <c r="J64" s="10">
        <f t="shared" ref="J64:J95" si="7">IF(ISNUMBER(H64),H64,)</f>
        <v>3</v>
      </c>
      <c r="K64" s="10">
        <f t="shared" si="5"/>
        <v>45</v>
      </c>
      <c r="L64" s="11">
        <f>IFERROR(IF(B64="funkcna poziadavka",VLOOKUP(G64,[1]MODULY_CBA!$B$3:$E$23,4,0)*H64/SUMIFS($H$3:$H$201,$G$3:$G$201,G64,$B$3:$B$201,B64),),)</f>
        <v>2.25</v>
      </c>
      <c r="M64" s="10">
        <f>IFERROR(IF(B64="Funkcna poziadavka",VLOOKUP(G64,[1]MODULY_CBA!$B$3:$E$23,3,0),),)</f>
        <v>0.99499999999999988</v>
      </c>
      <c r="N64" s="10">
        <f>IFERROR(IF(B64="funkcna poziadavka",VLOOKUP(G64,[1]MODULY_CBA!$B$3:$E$23,2,0),),)</f>
        <v>0.99</v>
      </c>
      <c r="O64" s="9">
        <f t="shared" si="6"/>
        <v>46.543612499999995</v>
      </c>
      <c r="P64" s="8">
        <f>IFERROR(O64*VLOOKUP(G64,[1]MODULY_CBA!$B$3:$F$23,5,0),)</f>
        <v>1396.3083749999998</v>
      </c>
      <c r="Q64" s="7" t="str">
        <f>IFERROR(VLOOKUP(G64,[1]MODULY_CBA!$B$3:$I$23,6,0),"")</f>
        <v>Inkrement 1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ht="30" x14ac:dyDescent="0.2">
      <c r="A65" s="13" t="s">
        <v>31</v>
      </c>
      <c r="B65" s="13" t="s">
        <v>6</v>
      </c>
      <c r="C65" s="16" t="s">
        <v>30</v>
      </c>
      <c r="D65" s="16" t="s">
        <v>29</v>
      </c>
      <c r="E65" s="32" t="s">
        <v>28</v>
      </c>
      <c r="F65" s="17" t="s">
        <v>2</v>
      </c>
      <c r="G65" s="17" t="s">
        <v>20</v>
      </c>
      <c r="H65" s="10">
        <v>1</v>
      </c>
      <c r="I65" s="31">
        <v>15</v>
      </c>
      <c r="J65" s="10">
        <f t="shared" si="7"/>
        <v>1</v>
      </c>
      <c r="K65" s="10">
        <f t="shared" si="5"/>
        <v>15</v>
      </c>
      <c r="L65" s="11">
        <f>IFERROR(IF(B65="funkcna poziadavka",VLOOKUP(G65,[1]MODULY_CBA!$B$3:$E$23,4,0)*H65/SUMIFS($H$3:$H$201,$G$3:$G$201,G65,$B$3:$B$201,B65),),)</f>
        <v>0.75</v>
      </c>
      <c r="M65" s="10">
        <f>IFERROR(IF(B65="Funkcna poziadavka",VLOOKUP(G65,[1]MODULY_CBA!$B$3:$E$23,3,0),),)</f>
        <v>0.99499999999999988</v>
      </c>
      <c r="N65" s="10">
        <f>IFERROR(IF(B65="funkcna poziadavka",VLOOKUP(G65,[1]MODULY_CBA!$B$3:$E$23,2,0),),)</f>
        <v>0.99</v>
      </c>
      <c r="O65" s="9">
        <f t="shared" si="6"/>
        <v>15.514537499999999</v>
      </c>
      <c r="P65" s="8">
        <f>IFERROR(O65*VLOOKUP(G65,[1]MODULY_CBA!$B$3:$F$23,5,0),)</f>
        <v>465.436125</v>
      </c>
      <c r="Q65" s="7" t="str">
        <f>IFERROR(VLOOKUP(G65,[1]MODULY_CBA!$B$3:$I$23,6,0),"")</f>
        <v>Inkrement 1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ht="30" x14ac:dyDescent="0.2">
      <c r="A66" s="13" t="s">
        <v>27</v>
      </c>
      <c r="B66" s="13" t="s">
        <v>6</v>
      </c>
      <c r="C66" s="16" t="s">
        <v>23</v>
      </c>
      <c r="D66" s="16" t="s">
        <v>26</v>
      </c>
      <c r="E66" s="32" t="s">
        <v>25</v>
      </c>
      <c r="F66" s="17" t="s">
        <v>2</v>
      </c>
      <c r="G66" s="17" t="s">
        <v>20</v>
      </c>
      <c r="H66" s="10">
        <v>1</v>
      </c>
      <c r="I66" s="31">
        <v>15</v>
      </c>
      <c r="J66" s="10">
        <f t="shared" si="7"/>
        <v>1</v>
      </c>
      <c r="K66" s="10">
        <f t="shared" si="5"/>
        <v>15</v>
      </c>
      <c r="L66" s="11">
        <f>IFERROR(IF(B66="funkcna poziadavka",VLOOKUP(G66,[1]MODULY_CBA!$B$3:$E$23,4,0)*H66/SUMIFS($H$3:$H$201,$G$3:$G$201,G66,$B$3:$B$201,B66),),)</f>
        <v>0.75</v>
      </c>
      <c r="M66" s="10">
        <f>IFERROR(IF(B66="Funkcna poziadavka",VLOOKUP(G66,[1]MODULY_CBA!$B$3:$E$23,3,0),),)</f>
        <v>0.99499999999999988</v>
      </c>
      <c r="N66" s="10">
        <f>IFERROR(IF(B66="funkcna poziadavka",VLOOKUP(G66,[1]MODULY_CBA!$B$3:$E$23,2,0),),)</f>
        <v>0.99</v>
      </c>
      <c r="O66" s="9">
        <f t="shared" si="6"/>
        <v>15.514537499999999</v>
      </c>
      <c r="P66" s="8">
        <f>IFERROR(O66*VLOOKUP(G66,[1]MODULY_CBA!$B$3:$F$23,5,0),)</f>
        <v>465.436125</v>
      </c>
      <c r="Q66" s="7" t="str">
        <f>IFERROR(VLOOKUP(G66,[1]MODULY_CBA!$B$3:$I$23,6,0),"")</f>
        <v>Inkrement 1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ht="30" x14ac:dyDescent="0.2">
      <c r="A67" s="13" t="s">
        <v>24</v>
      </c>
      <c r="B67" s="13" t="s">
        <v>6</v>
      </c>
      <c r="C67" s="16" t="s">
        <v>23</v>
      </c>
      <c r="D67" s="16" t="s">
        <v>22</v>
      </c>
      <c r="E67" s="32" t="s">
        <v>21</v>
      </c>
      <c r="F67" s="17" t="s">
        <v>2</v>
      </c>
      <c r="G67" s="17" t="s">
        <v>20</v>
      </c>
      <c r="H67" s="10">
        <v>1</v>
      </c>
      <c r="I67" s="31">
        <v>15</v>
      </c>
      <c r="J67" s="10">
        <f t="shared" si="7"/>
        <v>1</v>
      </c>
      <c r="K67" s="10">
        <f t="shared" ref="K67:K98" si="8">H67*I67</f>
        <v>15</v>
      </c>
      <c r="L67" s="11">
        <f>IFERROR(IF(B67="funkcna poziadavka",VLOOKUP(G67,[1]MODULY_CBA!$B$3:$E$23,4,0)*H67/SUMIFS($H$3:$H$201,$G$3:$G$201,G67,$B$3:$B$201,B67),),)</f>
        <v>0.75</v>
      </c>
      <c r="M67" s="10">
        <f>IFERROR(IF(B67="Funkcna poziadavka",VLOOKUP(G67,[1]MODULY_CBA!$B$3:$E$23,3,0),),)</f>
        <v>0.99499999999999988</v>
      </c>
      <c r="N67" s="10">
        <f>IFERROR(IF(B67="funkcna poziadavka",VLOOKUP(G67,[1]MODULY_CBA!$B$3:$E$23,2,0),),)</f>
        <v>0.99</v>
      </c>
      <c r="O67" s="9">
        <f t="shared" si="6"/>
        <v>15.514537499999999</v>
      </c>
      <c r="P67" s="8">
        <f>IFERROR(O67*VLOOKUP(G67,[1]MODULY_CBA!$B$3:$F$23,5,0),)</f>
        <v>465.436125</v>
      </c>
      <c r="Q67" s="7" t="str">
        <f>IFERROR(VLOOKUP(G67,[1]MODULY_CBA!$B$3:$I$23,6,0),"")</f>
        <v>Inkrement 1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ht="45" x14ac:dyDescent="0.2">
      <c r="A68" s="13" t="s">
        <v>19</v>
      </c>
      <c r="B68" s="13" t="s">
        <v>6</v>
      </c>
      <c r="C68" s="16" t="s">
        <v>5</v>
      </c>
      <c r="D68" s="16" t="s">
        <v>4</v>
      </c>
      <c r="E68" s="32" t="s">
        <v>18</v>
      </c>
      <c r="F68" s="17" t="s">
        <v>2</v>
      </c>
      <c r="G68" s="17" t="s">
        <v>1</v>
      </c>
      <c r="H68" s="10">
        <v>7</v>
      </c>
      <c r="I68" s="31">
        <v>10</v>
      </c>
      <c r="J68" s="10">
        <f t="shared" si="7"/>
        <v>7</v>
      </c>
      <c r="K68" s="10">
        <f t="shared" si="8"/>
        <v>70</v>
      </c>
      <c r="L68" s="11">
        <f>IFERROR(IF(B68="funkcna poziadavka",VLOOKUP(G68,[1]MODULY_CBA!$B$3:$E$23,4,0)*H68/SUMIFS($H$3:$H$201,$G$3:$G$201,G68,$B$3:$B$201,B68),),)</f>
        <v>0</v>
      </c>
      <c r="M68" s="10">
        <f>IFERROR(IF(B68="Funkcna poziadavka",VLOOKUP(G68,[1]MODULY_CBA!$B$3:$E$23,3,0),),)</f>
        <v>0.99499999999999988</v>
      </c>
      <c r="N68" s="10">
        <f>IFERROR(IF(B68="funkcna poziadavka",VLOOKUP(G68,[1]MODULY_CBA!$B$3:$E$23,2,0),),)</f>
        <v>0.99</v>
      </c>
      <c r="O68" s="9">
        <f t="shared" si="6"/>
        <v>68.953499999999991</v>
      </c>
      <c r="P68" s="8">
        <f>IFERROR(O68*VLOOKUP(G68,[1]MODULY_CBA!$B$3:$F$23,5,0),)</f>
        <v>2068.6049999999996</v>
      </c>
      <c r="Q68" s="7" t="str">
        <f>IFERROR(VLOOKUP(G68,[1]MODULY_CBA!$B$3:$I$23,6,0),"")</f>
        <v>Inkrement 1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ht="45" x14ac:dyDescent="0.2">
      <c r="A69" s="13" t="s">
        <v>17</v>
      </c>
      <c r="B69" s="13" t="s">
        <v>6</v>
      </c>
      <c r="C69" s="16" t="s">
        <v>5</v>
      </c>
      <c r="D69" s="16" t="s">
        <v>4</v>
      </c>
      <c r="E69" s="32" t="s">
        <v>16</v>
      </c>
      <c r="F69" s="17" t="s">
        <v>2</v>
      </c>
      <c r="G69" s="17" t="s">
        <v>1</v>
      </c>
      <c r="H69" s="10">
        <v>1</v>
      </c>
      <c r="I69" s="31">
        <v>15</v>
      </c>
      <c r="J69" s="10">
        <f t="shared" si="7"/>
        <v>1</v>
      </c>
      <c r="K69" s="10">
        <f t="shared" si="8"/>
        <v>15</v>
      </c>
      <c r="L69" s="11">
        <f>IFERROR(IF(B69="funkcna poziadavka",VLOOKUP(G69,[1]MODULY_CBA!$B$3:$E$23,4,0)*H69/SUMIFS($H$3:$H$201,$G$3:$G$201,G69,$B$3:$B$201,B69),),)</f>
        <v>0</v>
      </c>
      <c r="M69" s="10">
        <f>IFERROR(IF(B69="Funkcna poziadavka",VLOOKUP(G69,[1]MODULY_CBA!$B$3:$E$23,3,0),),)</f>
        <v>0.99499999999999988</v>
      </c>
      <c r="N69" s="10">
        <f>IFERROR(IF(B69="funkcna poziadavka",VLOOKUP(G69,[1]MODULY_CBA!$B$3:$E$23,2,0),),)</f>
        <v>0.99</v>
      </c>
      <c r="O69" s="9">
        <f t="shared" si="6"/>
        <v>14.775749999999999</v>
      </c>
      <c r="P69" s="8">
        <f>IFERROR(O69*VLOOKUP(G69,[1]MODULY_CBA!$B$3:$F$23,5,0),)</f>
        <v>443.27249999999998</v>
      </c>
      <c r="Q69" s="7" t="str">
        <f>IFERROR(VLOOKUP(G69,[1]MODULY_CBA!$B$3:$I$23,6,0),"")</f>
        <v>Inkrement 1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ht="45" x14ac:dyDescent="0.2">
      <c r="A70" s="13" t="s">
        <v>15</v>
      </c>
      <c r="B70" s="13" t="s">
        <v>6</v>
      </c>
      <c r="C70" s="16" t="s">
        <v>5</v>
      </c>
      <c r="D70" s="16" t="s">
        <v>4</v>
      </c>
      <c r="E70" s="32" t="s">
        <v>14</v>
      </c>
      <c r="F70" s="17" t="s">
        <v>2</v>
      </c>
      <c r="G70" s="17" t="s">
        <v>1</v>
      </c>
      <c r="H70" s="10">
        <v>1</v>
      </c>
      <c r="I70" s="31">
        <v>15</v>
      </c>
      <c r="J70" s="10">
        <f t="shared" si="7"/>
        <v>1</v>
      </c>
      <c r="K70" s="10">
        <f t="shared" si="8"/>
        <v>15</v>
      </c>
      <c r="L70" s="11">
        <f>IFERROR(IF(B70="funkcna poziadavka",VLOOKUP(G70,[1]MODULY_CBA!$B$3:$E$23,4,0)*H70/SUMIFS($H$3:$H$201,$G$3:$G$201,G70,$B$3:$B$201,B70),),)</f>
        <v>0</v>
      </c>
      <c r="M70" s="10">
        <f>IFERROR(IF(B70="Funkcna poziadavka",VLOOKUP(G70,[1]MODULY_CBA!$B$3:$E$23,3,0),),)</f>
        <v>0.99499999999999988</v>
      </c>
      <c r="N70" s="10">
        <f>IFERROR(IF(B70="funkcna poziadavka",VLOOKUP(G70,[1]MODULY_CBA!$B$3:$E$23,2,0),),)</f>
        <v>0.99</v>
      </c>
      <c r="O70" s="9">
        <f t="shared" si="6"/>
        <v>14.775749999999999</v>
      </c>
      <c r="P70" s="8">
        <f>IFERROR(O70*VLOOKUP(G70,[1]MODULY_CBA!$B$3:$F$23,5,0),)</f>
        <v>443.27249999999998</v>
      </c>
      <c r="Q70" s="7" t="str">
        <f>IFERROR(VLOOKUP(G70,[1]MODULY_CBA!$B$3:$I$23,6,0),"")</f>
        <v>Inkrement 1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ht="45" x14ac:dyDescent="0.2">
      <c r="A71" s="13" t="s">
        <v>13</v>
      </c>
      <c r="B71" s="13" t="s">
        <v>6</v>
      </c>
      <c r="C71" s="16" t="s">
        <v>5</v>
      </c>
      <c r="D71" s="16" t="s">
        <v>4</v>
      </c>
      <c r="E71" s="32" t="s">
        <v>12</v>
      </c>
      <c r="F71" s="17" t="s">
        <v>2</v>
      </c>
      <c r="G71" s="17" t="s">
        <v>1</v>
      </c>
      <c r="H71" s="10">
        <v>1</v>
      </c>
      <c r="I71" s="31">
        <v>15</v>
      </c>
      <c r="J71" s="10">
        <f t="shared" si="7"/>
        <v>1</v>
      </c>
      <c r="K71" s="10">
        <f t="shared" si="8"/>
        <v>15</v>
      </c>
      <c r="L71" s="11">
        <f>IFERROR(IF(B71="funkcna poziadavka",VLOOKUP(G71,[1]MODULY_CBA!$B$3:$E$23,4,0)*H71/SUMIFS($H$3:$H$201,$G$3:$G$201,G71,$B$3:$B$201,B71),),)</f>
        <v>0</v>
      </c>
      <c r="M71" s="10">
        <f>IFERROR(IF(B71="Funkcna poziadavka",VLOOKUP(G71,[1]MODULY_CBA!$B$3:$E$23,3,0),),)</f>
        <v>0.99499999999999988</v>
      </c>
      <c r="N71" s="10">
        <f>IFERROR(IF(B71="funkcna poziadavka",VLOOKUP(G71,[1]MODULY_CBA!$B$3:$E$23,2,0),),)</f>
        <v>0.99</v>
      </c>
      <c r="O71" s="9">
        <f t="shared" si="6"/>
        <v>14.775749999999999</v>
      </c>
      <c r="P71" s="8">
        <f>IFERROR(O71*VLOOKUP(G71,[1]MODULY_CBA!$B$3:$F$23,5,0),)</f>
        <v>443.27249999999998</v>
      </c>
      <c r="Q71" s="7" t="str">
        <f>IFERROR(VLOOKUP(G71,[1]MODULY_CBA!$B$3:$I$23,6,0),"")</f>
        <v>Inkrement 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45" x14ac:dyDescent="0.2">
      <c r="A72" s="13" t="s">
        <v>11</v>
      </c>
      <c r="B72" s="13" t="s">
        <v>6</v>
      </c>
      <c r="C72" s="16" t="s">
        <v>5</v>
      </c>
      <c r="D72" s="16" t="s">
        <v>4</v>
      </c>
      <c r="E72" s="32" t="s">
        <v>10</v>
      </c>
      <c r="F72" s="17" t="s">
        <v>2</v>
      </c>
      <c r="G72" s="17" t="s">
        <v>1</v>
      </c>
      <c r="H72" s="10">
        <v>1</v>
      </c>
      <c r="I72" s="31">
        <v>15</v>
      </c>
      <c r="J72" s="10">
        <f t="shared" si="7"/>
        <v>1</v>
      </c>
      <c r="K72" s="10">
        <f t="shared" si="8"/>
        <v>15</v>
      </c>
      <c r="L72" s="11">
        <f>IFERROR(IF(B72="funkcna poziadavka",VLOOKUP(G72,[1]MODULY_CBA!$B$3:$E$23,4,0)*H72/SUMIFS($H$3:$H$201,$G$3:$G$201,G72,$B$3:$B$201,B72),),)</f>
        <v>0</v>
      </c>
      <c r="M72" s="10">
        <f>IFERROR(IF(B72="Funkcna poziadavka",VLOOKUP(G72,[1]MODULY_CBA!$B$3:$E$23,3,0),),)</f>
        <v>0.99499999999999988</v>
      </c>
      <c r="N72" s="10">
        <f>IFERROR(IF(B72="funkcna poziadavka",VLOOKUP(G72,[1]MODULY_CBA!$B$3:$E$23,2,0),),)</f>
        <v>0.99</v>
      </c>
      <c r="O72" s="9">
        <f t="shared" si="6"/>
        <v>14.775749999999999</v>
      </c>
      <c r="P72" s="8">
        <f>IFERROR(O72*VLOOKUP(G72,[1]MODULY_CBA!$B$3:$F$23,5,0),)</f>
        <v>443.27249999999998</v>
      </c>
      <c r="Q72" s="7" t="str">
        <f>IFERROR(VLOOKUP(G72,[1]MODULY_CBA!$B$3:$I$23,6,0),"")</f>
        <v>Inkrement 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ht="45" x14ac:dyDescent="0.2">
      <c r="A73" s="13" t="s">
        <v>9</v>
      </c>
      <c r="B73" s="13" t="s">
        <v>6</v>
      </c>
      <c r="C73" s="16" t="s">
        <v>5</v>
      </c>
      <c r="D73" s="16" t="s">
        <v>4</v>
      </c>
      <c r="E73" s="32" t="s">
        <v>8</v>
      </c>
      <c r="F73" s="17" t="s">
        <v>2</v>
      </c>
      <c r="G73" s="17" t="s">
        <v>1</v>
      </c>
      <c r="H73" s="10">
        <v>3</v>
      </c>
      <c r="I73" s="31">
        <v>15</v>
      </c>
      <c r="J73" s="10">
        <f t="shared" si="7"/>
        <v>3</v>
      </c>
      <c r="K73" s="10">
        <f t="shared" si="8"/>
        <v>45</v>
      </c>
      <c r="L73" s="11">
        <f>IFERROR(IF(B73="funkcna poziadavka",VLOOKUP(G73,[1]MODULY_CBA!$B$3:$E$23,4,0)*H73/SUMIFS($H$3:$H$201,$G$3:$G$201,G73,$B$3:$B$201,B73),),)</f>
        <v>0</v>
      </c>
      <c r="M73" s="10">
        <f>IFERROR(IF(B73="Funkcna poziadavka",VLOOKUP(G73,[1]MODULY_CBA!$B$3:$E$23,3,0),),)</f>
        <v>0.99499999999999988</v>
      </c>
      <c r="N73" s="10">
        <f>IFERROR(IF(B73="funkcna poziadavka",VLOOKUP(G73,[1]MODULY_CBA!$B$3:$E$23,2,0),),)</f>
        <v>0.99</v>
      </c>
      <c r="O73" s="9">
        <f t="shared" si="6"/>
        <v>44.327249999999992</v>
      </c>
      <c r="P73" s="8">
        <f>IFERROR(O73*VLOOKUP(G73,[1]MODULY_CBA!$B$3:$F$23,5,0),)</f>
        <v>1329.8174999999997</v>
      </c>
      <c r="Q73" s="7" t="str">
        <f>IFERROR(VLOOKUP(G73,[1]MODULY_CBA!$B$3:$I$23,6,0),"")</f>
        <v>Inkrement 1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ht="45" x14ac:dyDescent="0.2">
      <c r="A74" s="13" t="s">
        <v>7</v>
      </c>
      <c r="B74" s="13" t="s">
        <v>6</v>
      </c>
      <c r="C74" s="16" t="s">
        <v>5</v>
      </c>
      <c r="D74" s="16" t="s">
        <v>4</v>
      </c>
      <c r="E74" s="32" t="s">
        <v>3</v>
      </c>
      <c r="F74" s="17" t="s">
        <v>2</v>
      </c>
      <c r="G74" s="17" t="s">
        <v>1</v>
      </c>
      <c r="H74" s="10">
        <v>7</v>
      </c>
      <c r="I74" s="31">
        <v>10</v>
      </c>
      <c r="J74" s="10">
        <f t="shared" si="7"/>
        <v>7</v>
      </c>
      <c r="K74" s="10">
        <f t="shared" si="8"/>
        <v>70</v>
      </c>
      <c r="L74" s="11">
        <f>IFERROR(IF(B74="funkcna poziadavka",VLOOKUP(G74,[1]MODULY_CBA!$B$3:$E$23,4,0)*H74/SUMIFS($H$3:$H$201,$G$3:$G$201,G74,$B$3:$B$201,B74),),)</f>
        <v>0</v>
      </c>
      <c r="M74" s="10">
        <f>IFERROR(IF(B74="Funkcna poziadavka",VLOOKUP(G74,[1]MODULY_CBA!$B$3:$E$23,3,0),),)</f>
        <v>0.99499999999999988</v>
      </c>
      <c r="N74" s="10">
        <f>IFERROR(IF(B74="funkcna poziadavka",VLOOKUP(G74,[1]MODULY_CBA!$B$3:$E$23,2,0),),)</f>
        <v>0.99</v>
      </c>
      <c r="O74" s="9">
        <f t="shared" si="6"/>
        <v>68.953499999999991</v>
      </c>
      <c r="P74" s="8">
        <f>IFERROR(O74*VLOOKUP(G74,[1]MODULY_CBA!$B$3:$F$23,5,0),)</f>
        <v>2068.6049999999996</v>
      </c>
      <c r="Q74" s="7" t="str">
        <f>IFERROR(VLOOKUP(G74,[1]MODULY_CBA!$B$3:$I$23,6,0),"")</f>
        <v>Inkrement 1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ht="15" x14ac:dyDescent="0.2">
      <c r="A75" s="13"/>
      <c r="B75" s="13"/>
      <c r="C75" s="16"/>
      <c r="D75" s="30"/>
      <c r="E75" s="16"/>
      <c r="F75" s="15"/>
      <c r="G75" s="17"/>
      <c r="H75" s="10"/>
      <c r="I75" s="10"/>
      <c r="J75" s="10">
        <f t="shared" si="7"/>
        <v>0</v>
      </c>
      <c r="K75" s="10">
        <f t="shared" si="8"/>
        <v>0</v>
      </c>
      <c r="L75" s="11">
        <f>IFERROR(IF(B75="funkcna poziadavka",VLOOKUP(G75,[1]MODULY_CBA!$B$3:$E$23,4,0)*H75/SUMIFS($H$3:$H$201,$G$3:$G$201,G75,$B$3:$B$201,B75),),)</f>
        <v>0</v>
      </c>
      <c r="M75" s="10">
        <f>IFERROR(IF(B75="Funkcna poziadavka",VLOOKUP(G75,[1]MODULY_CBA!$B$3:$E$23,3,0),),)</f>
        <v>0</v>
      </c>
      <c r="N75" s="10">
        <f>IFERROR(IF(B75="funkcna poziadavka",VLOOKUP(G75,[1]MODULY_CBA!$B$3:$E$23,2,0),),)</f>
        <v>0</v>
      </c>
      <c r="O75" s="9">
        <f t="shared" si="6"/>
        <v>0</v>
      </c>
      <c r="P75" s="8">
        <f>IFERROR(O75*VLOOKUP(G75,[1]MODULY_CBA!$B$3:$F$23,5,0),)</f>
        <v>0</v>
      </c>
      <c r="Q75" s="7" t="str">
        <f>IFERROR(VLOOKUP(G75,[1]MODULY_CBA!$B$3:$I$23,6,0),"")</f>
        <v/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ht="15" x14ac:dyDescent="0.2">
      <c r="A76" s="13"/>
      <c r="B76" s="13"/>
      <c r="C76" s="16"/>
      <c r="D76" s="16"/>
      <c r="E76" s="16"/>
      <c r="F76" s="15"/>
      <c r="G76" s="17"/>
      <c r="H76" s="10"/>
      <c r="I76" s="10"/>
      <c r="J76" s="10">
        <f t="shared" si="7"/>
        <v>0</v>
      </c>
      <c r="K76" s="10">
        <f t="shared" si="8"/>
        <v>0</v>
      </c>
      <c r="L76" s="11">
        <f>IFERROR(IF(B76="funkcna poziadavka",VLOOKUP(G76,[1]MODULY_CBA!$B$3:$E$23,4,0)*H76/SUMIFS($H$3:$H$201,$G$3:$G$201,G76,$B$3:$B$201,B76),),)</f>
        <v>0</v>
      </c>
      <c r="M76" s="10">
        <f>IFERROR(IF(B76="Funkcna poziadavka",VLOOKUP(G76,[1]MODULY_CBA!$B$3:$E$23,3,0),),)</f>
        <v>0</v>
      </c>
      <c r="N76" s="10">
        <f>IFERROR(IF(B76="funkcna poziadavka",VLOOKUP(G76,[1]MODULY_CBA!$B$3:$E$23,2,0),),)</f>
        <v>0</v>
      </c>
      <c r="O76" s="9">
        <f t="shared" ref="O76:O107" si="9">(K76+L76)*M76*N76</f>
        <v>0</v>
      </c>
      <c r="P76" s="8">
        <f>IFERROR(O76*VLOOKUP(G76,[1]MODULY_CBA!$B$3:$F$23,5,0),)</f>
        <v>0</v>
      </c>
      <c r="Q76" s="7" t="str">
        <f>IFERROR(VLOOKUP(G76,[1]MODULY_CBA!$B$3:$I$23,6,0),"")</f>
        <v/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ht="15" x14ac:dyDescent="0.2">
      <c r="A77" s="13"/>
      <c r="B77" s="13"/>
      <c r="C77" s="16"/>
      <c r="D77" s="16"/>
      <c r="E77" s="16"/>
      <c r="F77" s="15"/>
      <c r="G77" s="17"/>
      <c r="H77" s="10"/>
      <c r="I77" s="10"/>
      <c r="J77" s="10">
        <f t="shared" si="7"/>
        <v>0</v>
      </c>
      <c r="K77" s="10">
        <f t="shared" si="8"/>
        <v>0</v>
      </c>
      <c r="L77" s="11">
        <f>IFERROR(IF(B77="funkcna poziadavka",VLOOKUP(G77,[1]MODULY_CBA!$B$3:$E$23,4,0)*H77/SUMIFS($H$3:$H$201,$G$3:$G$201,G77,$B$3:$B$201,B77),),)</f>
        <v>0</v>
      </c>
      <c r="M77" s="10">
        <f>IFERROR(IF(B77="Funkcna poziadavka",VLOOKUP(G77,[1]MODULY_CBA!$B$3:$E$23,3,0),),)</f>
        <v>0</v>
      </c>
      <c r="N77" s="10">
        <f>IFERROR(IF(B77="funkcna poziadavka",VLOOKUP(G77,[1]MODULY_CBA!$B$3:$E$23,2,0),),)</f>
        <v>0</v>
      </c>
      <c r="O77" s="9">
        <f t="shared" si="9"/>
        <v>0</v>
      </c>
      <c r="P77" s="8">
        <f>IFERROR(O77*VLOOKUP(G77,[1]MODULY_CBA!$B$3:$F$23,5,0),)</f>
        <v>0</v>
      </c>
      <c r="Q77" s="7" t="str">
        <f>IFERROR(VLOOKUP(G77,[1]MODULY_CBA!$B$3:$I$23,6,0),"")</f>
        <v/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ht="15" x14ac:dyDescent="0.2">
      <c r="A78" s="13"/>
      <c r="B78" s="13"/>
      <c r="C78" s="16"/>
      <c r="D78" s="16"/>
      <c r="E78" s="16"/>
      <c r="F78" s="15"/>
      <c r="G78" s="17"/>
      <c r="H78" s="10"/>
      <c r="I78" s="10"/>
      <c r="J78" s="10">
        <f t="shared" si="7"/>
        <v>0</v>
      </c>
      <c r="K78" s="10">
        <f t="shared" si="8"/>
        <v>0</v>
      </c>
      <c r="L78" s="11">
        <f>IFERROR(IF(B78="funkcna poziadavka",VLOOKUP(G78,[1]MODULY_CBA!$B$3:$E$23,4,0)*H78/SUMIFS($H$3:$H$201,$G$3:$G$201,G78,$B$3:$B$201,B78),),)</f>
        <v>0</v>
      </c>
      <c r="M78" s="10">
        <f>IFERROR(IF(B78="Funkcna poziadavka",VLOOKUP(G78,[1]MODULY_CBA!$B$3:$E$23,3,0),),)</f>
        <v>0</v>
      </c>
      <c r="N78" s="10">
        <f>IFERROR(IF(B78="funkcna poziadavka",VLOOKUP(G78,[1]MODULY_CBA!$B$3:$E$23,2,0),),)</f>
        <v>0</v>
      </c>
      <c r="O78" s="9">
        <f t="shared" si="9"/>
        <v>0</v>
      </c>
      <c r="P78" s="8">
        <f>IFERROR(O78*VLOOKUP(G78,[1]MODULY_CBA!$B$3:$F$23,5,0),)</f>
        <v>0</v>
      </c>
      <c r="Q78" s="7" t="str">
        <f>IFERROR(VLOOKUP(G78,[1]MODULY_CBA!$B$3:$I$23,6,0),"")</f>
        <v/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ht="15" x14ac:dyDescent="0.2">
      <c r="A79" s="13"/>
      <c r="B79" s="13"/>
      <c r="C79" s="16"/>
      <c r="D79" s="16"/>
      <c r="E79" s="16"/>
      <c r="F79" s="15"/>
      <c r="G79" s="17"/>
      <c r="H79" s="10"/>
      <c r="I79" s="10"/>
      <c r="J79" s="10">
        <f t="shared" si="7"/>
        <v>0</v>
      </c>
      <c r="K79" s="10">
        <f t="shared" si="8"/>
        <v>0</v>
      </c>
      <c r="L79" s="11">
        <f>IFERROR(IF(B79="funkcna poziadavka",VLOOKUP(G79,[1]MODULY_CBA!$B$3:$E$23,4,0)*H79/SUMIFS($H$3:$H$201,$G$3:$G$201,G79,$B$3:$B$201,B79),),)</f>
        <v>0</v>
      </c>
      <c r="M79" s="10">
        <f>IFERROR(IF(B79="Funkcna poziadavka",VLOOKUP(G79,[1]MODULY_CBA!$B$3:$E$23,3,0),),)</f>
        <v>0</v>
      </c>
      <c r="N79" s="10">
        <f>IFERROR(IF(B79="funkcna poziadavka",VLOOKUP(G79,[1]MODULY_CBA!$B$3:$E$23,2,0),),)</f>
        <v>0</v>
      </c>
      <c r="O79" s="9">
        <f t="shared" si="9"/>
        <v>0</v>
      </c>
      <c r="P79" s="8">
        <f>IFERROR(O79*VLOOKUP(G79,[1]MODULY_CBA!$B$3:$F$23,5,0),)</f>
        <v>0</v>
      </c>
      <c r="Q79" s="7" t="str">
        <f>IFERROR(VLOOKUP(G79,[1]MODULY_CBA!$B$3:$I$23,6,0),"")</f>
        <v/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 ht="15" x14ac:dyDescent="0.2">
      <c r="A80" s="13"/>
      <c r="B80" s="13"/>
      <c r="C80" s="16"/>
      <c r="D80" s="16"/>
      <c r="E80" s="16"/>
      <c r="F80" s="15"/>
      <c r="G80" s="17"/>
      <c r="H80" s="10"/>
      <c r="I80" s="10"/>
      <c r="J80" s="10">
        <f t="shared" si="7"/>
        <v>0</v>
      </c>
      <c r="K80" s="10">
        <f t="shared" si="8"/>
        <v>0</v>
      </c>
      <c r="L80" s="11">
        <f>IFERROR(IF(B80="funkcna poziadavka",VLOOKUP(G80,[1]MODULY_CBA!$B$3:$E$23,4,0)*H80/SUMIFS($H$3:$H$201,$G$3:$G$201,G80,$B$3:$B$201,B80),),)</f>
        <v>0</v>
      </c>
      <c r="M80" s="10">
        <f>IFERROR(IF(B80="Funkcna poziadavka",VLOOKUP(G80,[1]MODULY_CBA!$B$3:$E$23,3,0),),)</f>
        <v>0</v>
      </c>
      <c r="N80" s="10">
        <f>IFERROR(IF(B80="funkcna poziadavka",VLOOKUP(G80,[1]MODULY_CBA!$B$3:$E$23,2,0),),)</f>
        <v>0</v>
      </c>
      <c r="O80" s="9">
        <f t="shared" si="9"/>
        <v>0</v>
      </c>
      <c r="P80" s="8">
        <f>IFERROR(O80*VLOOKUP(G80,[1]MODULY_CBA!$B$3:$F$23,5,0),)</f>
        <v>0</v>
      </c>
      <c r="Q80" s="7" t="str">
        <f>IFERROR(VLOOKUP(G80,[1]MODULY_CBA!$B$3:$I$23,6,0),"")</f>
        <v/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ht="15" x14ac:dyDescent="0.2">
      <c r="A81" s="13"/>
      <c r="B81" s="13"/>
      <c r="C81" s="16"/>
      <c r="D81" s="16"/>
      <c r="E81" s="16"/>
      <c r="F81" s="15"/>
      <c r="G81" s="17"/>
      <c r="H81" s="10"/>
      <c r="I81" s="10"/>
      <c r="J81" s="10">
        <f t="shared" si="7"/>
        <v>0</v>
      </c>
      <c r="K81" s="10">
        <f t="shared" si="8"/>
        <v>0</v>
      </c>
      <c r="L81" s="11">
        <f>IFERROR(IF(B81="funkcna poziadavka",VLOOKUP(G81,[1]MODULY_CBA!$B$3:$E$23,4,0)*H81/SUMIFS($H$3:$H$201,$G$3:$G$201,G81,$B$3:$B$201,B81),),)</f>
        <v>0</v>
      </c>
      <c r="M81" s="10">
        <f>IFERROR(IF(B81="Funkcna poziadavka",VLOOKUP(G81,[1]MODULY_CBA!$B$3:$E$23,3,0),),)</f>
        <v>0</v>
      </c>
      <c r="N81" s="10">
        <f>IFERROR(IF(B81="funkcna poziadavka",VLOOKUP(G81,[1]MODULY_CBA!$B$3:$E$23,2,0),),)</f>
        <v>0</v>
      </c>
      <c r="O81" s="9">
        <f t="shared" si="9"/>
        <v>0</v>
      </c>
      <c r="P81" s="8">
        <f>IFERROR(O81*VLOOKUP(G81,[1]MODULY_CBA!$B$3:$F$23,5,0),)</f>
        <v>0</v>
      </c>
      <c r="Q81" s="7" t="str">
        <f>IFERROR(VLOOKUP(G81,[1]MODULY_CBA!$B$3:$I$23,6,0),"")</f>
        <v/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ht="15" x14ac:dyDescent="0.2">
      <c r="A82" s="13"/>
      <c r="B82" s="13"/>
      <c r="C82" s="16"/>
      <c r="D82" s="16"/>
      <c r="E82" s="16"/>
      <c r="F82" s="15"/>
      <c r="G82" s="17"/>
      <c r="H82" s="10"/>
      <c r="I82" s="10"/>
      <c r="J82" s="10">
        <f t="shared" si="7"/>
        <v>0</v>
      </c>
      <c r="K82" s="10">
        <f t="shared" si="8"/>
        <v>0</v>
      </c>
      <c r="L82" s="11">
        <f>IFERROR(IF(B82="funkcna poziadavka",VLOOKUP(G82,[1]MODULY_CBA!$B$3:$E$23,4,0)*H82/SUMIFS($H$3:$H$201,$G$3:$G$201,G82,$B$3:$B$201,B82),),)</f>
        <v>0</v>
      </c>
      <c r="M82" s="10">
        <f>IFERROR(IF(B82="Funkcna poziadavka",VLOOKUP(G82,[1]MODULY_CBA!$B$3:$E$23,3,0),),)</f>
        <v>0</v>
      </c>
      <c r="N82" s="10">
        <f>IFERROR(IF(B82="funkcna poziadavka",VLOOKUP(G82,[1]MODULY_CBA!$B$3:$E$23,2,0),),)</f>
        <v>0</v>
      </c>
      <c r="O82" s="9">
        <f t="shared" si="9"/>
        <v>0</v>
      </c>
      <c r="P82" s="8">
        <f>IFERROR(O82*VLOOKUP(G82,[1]MODULY_CBA!$B$3:$F$23,5,0),)</f>
        <v>0</v>
      </c>
      <c r="Q82" s="7" t="str">
        <f>IFERROR(VLOOKUP(G82,[1]MODULY_CBA!$B$3:$I$23,6,0),"")</f>
        <v/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ht="15" x14ac:dyDescent="0.2">
      <c r="A83" s="13"/>
      <c r="B83" s="13"/>
      <c r="C83" s="16"/>
      <c r="D83" s="16"/>
      <c r="E83" s="16"/>
      <c r="F83" s="15"/>
      <c r="G83" s="17"/>
      <c r="H83" s="10"/>
      <c r="I83" s="10"/>
      <c r="J83" s="10">
        <f t="shared" si="7"/>
        <v>0</v>
      </c>
      <c r="K83" s="10">
        <f t="shared" si="8"/>
        <v>0</v>
      </c>
      <c r="L83" s="11">
        <f>IFERROR(IF(B83="funkcna poziadavka",VLOOKUP(G83,[1]MODULY_CBA!$B$3:$E$23,4,0)*H83/SUMIFS($H$3:$H$201,$G$3:$G$201,G83,$B$3:$B$201,B83),),)</f>
        <v>0</v>
      </c>
      <c r="M83" s="10">
        <f>IFERROR(IF(B83="Funkcna poziadavka",VLOOKUP(G83,[1]MODULY_CBA!$B$3:$E$23,3,0),),)</f>
        <v>0</v>
      </c>
      <c r="N83" s="10">
        <f>IFERROR(IF(B83="funkcna poziadavka",VLOOKUP(G83,[1]MODULY_CBA!$B$3:$E$23,2,0),),)</f>
        <v>0</v>
      </c>
      <c r="O83" s="9">
        <f t="shared" si="9"/>
        <v>0</v>
      </c>
      <c r="P83" s="8">
        <f>IFERROR(O83*VLOOKUP(G83,[1]MODULY_CBA!$B$3:$F$23,5,0),)</f>
        <v>0</v>
      </c>
      <c r="Q83" s="7" t="str">
        <f>IFERROR(VLOOKUP(G83,[1]MODULY_CBA!$B$3:$I$23,6,0),"")</f>
        <v/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ht="15" x14ac:dyDescent="0.2">
      <c r="A84" s="13"/>
      <c r="B84" s="13"/>
      <c r="C84" s="16"/>
      <c r="D84" s="16"/>
      <c r="E84" s="16"/>
      <c r="F84" s="15"/>
      <c r="G84" s="17"/>
      <c r="H84" s="10"/>
      <c r="I84" s="10"/>
      <c r="J84" s="10">
        <f t="shared" si="7"/>
        <v>0</v>
      </c>
      <c r="K84" s="10">
        <f t="shared" si="8"/>
        <v>0</v>
      </c>
      <c r="L84" s="11">
        <f>IFERROR(IF(B84="funkcna poziadavka",VLOOKUP(G84,[1]MODULY_CBA!$B$3:$E$23,4,0)*H84/SUMIFS($H$3:$H$201,$G$3:$G$201,G84,$B$3:$B$201,B84),),)</f>
        <v>0</v>
      </c>
      <c r="M84" s="10">
        <f>IFERROR(IF(B84="Funkcna poziadavka",VLOOKUP(G84,[1]MODULY_CBA!$B$3:$E$23,3,0),),)</f>
        <v>0</v>
      </c>
      <c r="N84" s="10">
        <f>IFERROR(IF(B84="funkcna poziadavka",VLOOKUP(G84,[1]MODULY_CBA!$B$3:$E$23,2,0),),)</f>
        <v>0</v>
      </c>
      <c r="O84" s="9">
        <f t="shared" si="9"/>
        <v>0</v>
      </c>
      <c r="P84" s="8">
        <f>IFERROR(O84*VLOOKUP(G84,[1]MODULY_CBA!$B$3:$F$23,5,0),)</f>
        <v>0</v>
      </c>
      <c r="Q84" s="7" t="str">
        <f>IFERROR(VLOOKUP(G84,[1]MODULY_CBA!$B$3:$I$23,6,0),"")</f>
        <v/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ht="15" x14ac:dyDescent="0.2">
      <c r="A85" s="13"/>
      <c r="B85" s="13"/>
      <c r="C85" s="20"/>
      <c r="D85" s="20"/>
      <c r="E85" s="20"/>
      <c r="F85" s="20"/>
      <c r="G85" s="17"/>
      <c r="H85" s="10"/>
      <c r="I85" s="10"/>
      <c r="J85" s="10">
        <f t="shared" si="7"/>
        <v>0</v>
      </c>
      <c r="K85" s="10">
        <f t="shared" si="8"/>
        <v>0</v>
      </c>
      <c r="L85" s="11">
        <f>IFERROR(IF(B85="funkcna poziadavka",VLOOKUP(G85,[1]MODULY_CBA!$B$3:$E$23,4,0)*H85/SUMIFS($H$3:$H$201,$G$3:$G$201,G85,$B$3:$B$201,B85),),)</f>
        <v>0</v>
      </c>
      <c r="M85" s="10">
        <f>IFERROR(IF(B85="Funkcna poziadavka",VLOOKUP(G85,[1]MODULY_CBA!$B$3:$E$23,3,0),),)</f>
        <v>0</v>
      </c>
      <c r="N85" s="10">
        <f>IFERROR(IF(B85="funkcna poziadavka",VLOOKUP(G85,[1]MODULY_CBA!$B$3:$E$23,2,0),),)</f>
        <v>0</v>
      </c>
      <c r="O85" s="9">
        <f t="shared" si="9"/>
        <v>0</v>
      </c>
      <c r="P85" s="8">
        <f>IFERROR(O85*VLOOKUP(G85,[1]MODULY_CBA!$B$3:$F$23,5,0),)</f>
        <v>0</v>
      </c>
      <c r="Q85" s="7" t="str">
        <f>IFERROR(VLOOKUP(G85,[1]MODULY_CBA!$B$3:$I$23,6,0),"")</f>
        <v/>
      </c>
      <c r="R85" s="28"/>
      <c r="S85" s="28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pans="1:31" ht="15" x14ac:dyDescent="0.2">
      <c r="A86" s="13"/>
      <c r="B86" s="13"/>
      <c r="C86" s="29"/>
      <c r="D86" s="20"/>
      <c r="E86" s="20"/>
      <c r="F86" s="20"/>
      <c r="G86" s="17"/>
      <c r="H86" s="10"/>
      <c r="I86" s="10"/>
      <c r="J86" s="10">
        <f t="shared" si="7"/>
        <v>0</v>
      </c>
      <c r="K86" s="10">
        <f t="shared" si="8"/>
        <v>0</v>
      </c>
      <c r="L86" s="11">
        <f>IFERROR(IF(B86="funkcna poziadavka",VLOOKUP(G86,[1]MODULY_CBA!$B$3:$E$23,4,0)*H86/SUMIFS($H$3:$H$201,$G$3:$G$201,G86,$B$3:$B$201,B86),),)</f>
        <v>0</v>
      </c>
      <c r="M86" s="10">
        <f>IFERROR(IF(B86="Funkcna poziadavka",VLOOKUP(G86,[1]MODULY_CBA!$B$3:$E$23,3,0),),)</f>
        <v>0</v>
      </c>
      <c r="N86" s="10">
        <f>IFERROR(IF(B86="funkcna poziadavka",VLOOKUP(G86,[1]MODULY_CBA!$B$3:$E$23,2,0),),)</f>
        <v>0</v>
      </c>
      <c r="O86" s="9">
        <f t="shared" si="9"/>
        <v>0</v>
      </c>
      <c r="P86" s="8">
        <f>IFERROR(O86*VLOOKUP(G86,[1]MODULY_CBA!$B$3:$F$23,5,0),)</f>
        <v>0</v>
      </c>
      <c r="Q86" s="7" t="str">
        <f>IFERROR(VLOOKUP(G86,[1]MODULY_CBA!$B$3:$I$23,6,0),"")</f>
        <v/>
      </c>
      <c r="R86" s="28"/>
      <c r="S86" s="28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pans="1:31" ht="15" x14ac:dyDescent="0.2">
      <c r="A87" s="13"/>
      <c r="B87" s="13"/>
      <c r="C87" s="20"/>
      <c r="D87" s="20"/>
      <c r="E87" s="20"/>
      <c r="F87" s="20"/>
      <c r="G87" s="17"/>
      <c r="H87" s="10"/>
      <c r="I87" s="10"/>
      <c r="J87" s="10">
        <f t="shared" si="7"/>
        <v>0</v>
      </c>
      <c r="K87" s="10">
        <f t="shared" si="8"/>
        <v>0</v>
      </c>
      <c r="L87" s="11">
        <f>IFERROR(IF(B87="funkcna poziadavka",VLOOKUP(G87,[1]MODULY_CBA!$B$3:$E$23,4,0)*H87/SUMIFS($H$3:$H$201,$G$3:$G$201,G87,$B$3:$B$201,B87),),)</f>
        <v>0</v>
      </c>
      <c r="M87" s="10">
        <f>IFERROR(IF(B87="Funkcna poziadavka",VLOOKUP(G87,[1]MODULY_CBA!$B$3:$E$23,3,0),),)</f>
        <v>0</v>
      </c>
      <c r="N87" s="10">
        <f>IFERROR(IF(B87="funkcna poziadavka",VLOOKUP(G87,[1]MODULY_CBA!$B$3:$E$23,2,0),),)</f>
        <v>0</v>
      </c>
      <c r="O87" s="9">
        <f t="shared" si="9"/>
        <v>0</v>
      </c>
      <c r="P87" s="8">
        <f>IFERROR(O87*VLOOKUP(G87,[1]MODULY_CBA!$B$3:$F$23,5,0),)</f>
        <v>0</v>
      </c>
      <c r="Q87" s="7" t="str">
        <f>IFERROR(VLOOKUP(G87,[1]MODULY_CBA!$B$3:$I$23,6,0),"")</f>
        <v/>
      </c>
      <c r="R87" s="28"/>
      <c r="S87" s="28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pans="1:31" ht="15" x14ac:dyDescent="0.2">
      <c r="A88" s="13"/>
      <c r="B88" s="13"/>
      <c r="C88" s="20"/>
      <c r="D88" s="20"/>
      <c r="E88" s="20"/>
      <c r="F88" s="20"/>
      <c r="G88" s="17"/>
      <c r="H88" s="10"/>
      <c r="I88" s="10"/>
      <c r="J88" s="10">
        <f t="shared" si="7"/>
        <v>0</v>
      </c>
      <c r="K88" s="10">
        <f t="shared" si="8"/>
        <v>0</v>
      </c>
      <c r="L88" s="11">
        <f>IFERROR(IF(B88="funkcna poziadavka",VLOOKUP(G88,[1]MODULY_CBA!$B$3:$E$23,4,0)*H88/SUMIFS($H$3:$H$201,$G$3:$G$201,G88,$B$3:$B$201,B88),),)</f>
        <v>0</v>
      </c>
      <c r="M88" s="10">
        <f>IFERROR(IF(B88="Funkcna poziadavka",VLOOKUP(G88,[1]MODULY_CBA!$B$3:$E$23,3,0),),)</f>
        <v>0</v>
      </c>
      <c r="N88" s="10">
        <f>IFERROR(IF(B88="funkcna poziadavka",VLOOKUP(G88,[1]MODULY_CBA!$B$3:$E$23,2,0),),)</f>
        <v>0</v>
      </c>
      <c r="O88" s="9">
        <f t="shared" si="9"/>
        <v>0</v>
      </c>
      <c r="P88" s="8">
        <f>IFERROR(O88*VLOOKUP(G88,[1]MODULY_CBA!$B$3:$F$23,5,0),)</f>
        <v>0</v>
      </c>
      <c r="Q88" s="7" t="str">
        <f>IFERROR(VLOOKUP(G88,[1]MODULY_CBA!$B$3:$I$23,6,0),"")</f>
        <v/>
      </c>
      <c r="R88" s="28"/>
      <c r="S88" s="28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pans="1:31" ht="15" x14ac:dyDescent="0.2">
      <c r="A89" s="13"/>
      <c r="B89" s="13"/>
      <c r="C89" s="20"/>
      <c r="D89" s="20"/>
      <c r="E89" s="20"/>
      <c r="F89" s="20"/>
      <c r="G89" s="17"/>
      <c r="H89" s="10"/>
      <c r="I89" s="10"/>
      <c r="J89" s="10">
        <f t="shared" si="7"/>
        <v>0</v>
      </c>
      <c r="K89" s="10">
        <f t="shared" si="8"/>
        <v>0</v>
      </c>
      <c r="L89" s="11">
        <f>IFERROR(IF(B89="funkcna poziadavka",VLOOKUP(G89,[1]MODULY_CBA!$B$3:$E$23,4,0)*H89/SUMIFS($H$3:$H$201,$G$3:$G$201,G89,$B$3:$B$201,B89),),)</f>
        <v>0</v>
      </c>
      <c r="M89" s="10">
        <f>IFERROR(IF(B89="Funkcna poziadavka",VLOOKUP(G89,[1]MODULY_CBA!$B$3:$E$23,3,0),),)</f>
        <v>0</v>
      </c>
      <c r="N89" s="10">
        <f>IFERROR(IF(B89="funkcna poziadavka",VLOOKUP(G89,[1]MODULY_CBA!$B$3:$E$23,2,0),),)</f>
        <v>0</v>
      </c>
      <c r="O89" s="9">
        <f t="shared" si="9"/>
        <v>0</v>
      </c>
      <c r="P89" s="8">
        <f>IFERROR(O89*VLOOKUP(G89,[1]MODULY_CBA!$B$3:$F$23,5,0),)</f>
        <v>0</v>
      </c>
      <c r="Q89" s="7" t="str">
        <f>IFERROR(VLOOKUP(G89,[1]MODULY_CBA!$B$3:$I$23,6,0),"")</f>
        <v/>
      </c>
      <c r="R89" s="28"/>
      <c r="S89" s="28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pans="1:31" ht="15" x14ac:dyDescent="0.2">
      <c r="A90" s="13"/>
      <c r="B90" s="13"/>
      <c r="C90" s="29"/>
      <c r="D90" s="20"/>
      <c r="E90" s="20"/>
      <c r="F90" s="20"/>
      <c r="G90" s="17"/>
      <c r="H90" s="10"/>
      <c r="I90" s="10"/>
      <c r="J90" s="10">
        <f t="shared" si="7"/>
        <v>0</v>
      </c>
      <c r="K90" s="10">
        <f t="shared" si="8"/>
        <v>0</v>
      </c>
      <c r="L90" s="11">
        <f>IFERROR(IF(B90="funkcna poziadavka",VLOOKUP(G90,[1]MODULY_CBA!$B$3:$E$23,4,0)*H90/SUMIFS($H$3:$H$201,$G$3:$G$201,G90,$B$3:$B$201,B90),),)</f>
        <v>0</v>
      </c>
      <c r="M90" s="10">
        <f>IFERROR(IF(B90="Funkcna poziadavka",VLOOKUP(G90,[1]MODULY_CBA!$B$3:$E$23,3,0),),)</f>
        <v>0</v>
      </c>
      <c r="N90" s="10">
        <f>IFERROR(IF(B90="funkcna poziadavka",VLOOKUP(G90,[1]MODULY_CBA!$B$3:$E$23,2,0),),)</f>
        <v>0</v>
      </c>
      <c r="O90" s="9">
        <f t="shared" si="9"/>
        <v>0</v>
      </c>
      <c r="P90" s="8">
        <f>IFERROR(O90*VLOOKUP(G90,[1]MODULY_CBA!$B$3:$F$23,5,0),)</f>
        <v>0</v>
      </c>
      <c r="Q90" s="7" t="str">
        <f>IFERROR(VLOOKUP(G90,[1]MODULY_CBA!$B$3:$I$23,6,0),"")</f>
        <v/>
      </c>
      <c r="R90" s="28"/>
      <c r="S90" s="28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pans="1:31" ht="15" x14ac:dyDescent="0.2">
      <c r="A91" s="13"/>
      <c r="B91" s="13"/>
      <c r="C91" s="17"/>
      <c r="D91" s="26"/>
      <c r="E91" s="26"/>
      <c r="F91" s="19"/>
      <c r="G91" s="17"/>
      <c r="H91" s="10"/>
      <c r="I91" s="10"/>
      <c r="J91" s="10">
        <f t="shared" si="7"/>
        <v>0</v>
      </c>
      <c r="K91" s="10">
        <f t="shared" si="8"/>
        <v>0</v>
      </c>
      <c r="L91" s="11">
        <f>IFERROR(IF(B91="funkcna poziadavka",VLOOKUP(G91,[1]MODULY_CBA!$B$3:$E$23,4,0)*H91/SUMIFS($H$3:$H$201,$G$3:$G$201,G91,$B$3:$B$201,B91),),)</f>
        <v>0</v>
      </c>
      <c r="M91" s="10">
        <f>IFERROR(IF(B91="Funkcna poziadavka",VLOOKUP(G91,[1]MODULY_CBA!$B$3:$E$23,3,0),),)</f>
        <v>0</v>
      </c>
      <c r="N91" s="10">
        <f>IFERROR(IF(B91="funkcna poziadavka",VLOOKUP(G91,[1]MODULY_CBA!$B$3:$E$23,2,0),),)</f>
        <v>0</v>
      </c>
      <c r="O91" s="9">
        <f t="shared" si="9"/>
        <v>0</v>
      </c>
      <c r="P91" s="8">
        <f>IFERROR(O91*VLOOKUP(G91,[1]MODULY_CBA!$B$3:$F$23,5,0),)</f>
        <v>0</v>
      </c>
      <c r="Q91" s="7" t="str">
        <f>IFERROR(VLOOKUP(G91,[1]MODULY_CBA!$B$3:$I$23,6,0),"")</f>
        <v/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15" x14ac:dyDescent="0.2">
      <c r="A92" s="13"/>
      <c r="B92" s="13"/>
      <c r="C92" s="17"/>
      <c r="D92" s="26"/>
      <c r="E92" s="26"/>
      <c r="F92" s="19"/>
      <c r="G92" s="19"/>
      <c r="H92" s="18"/>
      <c r="I92" s="18"/>
      <c r="J92" s="10">
        <f t="shared" si="7"/>
        <v>0</v>
      </c>
      <c r="K92" s="10">
        <f t="shared" si="8"/>
        <v>0</v>
      </c>
      <c r="L92" s="11">
        <f>IFERROR(IF(B92="funkcna poziadavka",VLOOKUP(G92,[1]MODULY_CBA!$B$3:$E$23,4,0)*H92/SUMIFS($H$3:$H$201,$G$3:$G$201,G92,$B$3:$B$201,B92),),)</f>
        <v>0</v>
      </c>
      <c r="M92" s="10">
        <f>IFERROR(IF(B92="Funkcna poziadavka",VLOOKUP(G92,[1]MODULY_CBA!$B$3:$E$23,3,0),),)</f>
        <v>0</v>
      </c>
      <c r="N92" s="10">
        <f>IFERROR(IF(B92="funkcna poziadavka",VLOOKUP(G92,[1]MODULY_CBA!$B$3:$E$23,2,0),),)</f>
        <v>0</v>
      </c>
      <c r="O92" s="9">
        <f t="shared" si="9"/>
        <v>0</v>
      </c>
      <c r="P92" s="8">
        <f>IFERROR(O92*VLOOKUP(G92,[1]MODULY_CBA!$B$3:$F$23,5,0),)</f>
        <v>0</v>
      </c>
      <c r="Q92" s="7" t="str">
        <f>IFERROR(VLOOKUP(G92,[1]MODULY_CBA!$B$3:$I$23,6,0),"")</f>
        <v/>
      </c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ht="15" x14ac:dyDescent="0.2">
      <c r="A93" s="13"/>
      <c r="B93" s="13"/>
      <c r="C93" s="17"/>
      <c r="D93" s="20"/>
      <c r="E93" s="20"/>
      <c r="F93" s="19"/>
      <c r="G93" s="19"/>
      <c r="H93" s="18"/>
      <c r="I93" s="18"/>
      <c r="J93" s="10">
        <f t="shared" si="7"/>
        <v>0</v>
      </c>
      <c r="K93" s="10">
        <f t="shared" si="8"/>
        <v>0</v>
      </c>
      <c r="L93" s="11">
        <f>IFERROR(IF(B93="funkcna poziadavka",VLOOKUP(G93,[1]MODULY_CBA!$B$3:$E$23,4,0)*H93/SUMIFS($H$3:$H$201,$G$3:$G$201,G93,$B$3:$B$201,B93),),)</f>
        <v>0</v>
      </c>
      <c r="M93" s="10">
        <f>IFERROR(IF(B93="Funkcna poziadavka",VLOOKUP(G93,[1]MODULY_CBA!$B$3:$E$23,3,0),),)</f>
        <v>0</v>
      </c>
      <c r="N93" s="10">
        <f>IFERROR(IF(B93="funkcna poziadavka",VLOOKUP(G93,[1]MODULY_CBA!$B$3:$E$23,2,0),),)</f>
        <v>0</v>
      </c>
      <c r="O93" s="9">
        <f t="shared" si="9"/>
        <v>0</v>
      </c>
      <c r="P93" s="8">
        <f>IFERROR(O93*VLOOKUP(G93,[1]MODULY_CBA!$B$3:$F$23,5,0),)</f>
        <v>0</v>
      </c>
      <c r="Q93" s="7" t="str">
        <f>IFERROR(VLOOKUP(G93,[1]MODULY_CBA!$B$3:$I$23,6,0),"")</f>
        <v/>
      </c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ht="15" x14ac:dyDescent="0.2">
      <c r="A94" s="13"/>
      <c r="B94" s="13"/>
      <c r="C94" s="17"/>
      <c r="D94" s="20"/>
      <c r="E94" s="20"/>
      <c r="F94" s="19"/>
      <c r="G94" s="19"/>
      <c r="H94" s="18"/>
      <c r="I94" s="18"/>
      <c r="J94" s="10">
        <f t="shared" si="7"/>
        <v>0</v>
      </c>
      <c r="K94" s="10">
        <f t="shared" si="8"/>
        <v>0</v>
      </c>
      <c r="L94" s="11">
        <f>IFERROR(IF(B94="funkcna poziadavka",VLOOKUP(G94,[1]MODULY_CBA!$B$3:$E$23,4,0)*H94/SUMIFS($H$3:$H$201,$G$3:$G$201,G94,$B$3:$B$201,B94),),)</f>
        <v>0</v>
      </c>
      <c r="M94" s="10">
        <f>IFERROR(IF(B94="Funkcna poziadavka",VLOOKUP(G94,[1]MODULY_CBA!$B$3:$E$23,3,0),),)</f>
        <v>0</v>
      </c>
      <c r="N94" s="10">
        <f>IFERROR(IF(B94="funkcna poziadavka",VLOOKUP(G94,[1]MODULY_CBA!$B$3:$E$23,2,0),),)</f>
        <v>0</v>
      </c>
      <c r="O94" s="9">
        <f t="shared" si="9"/>
        <v>0</v>
      </c>
      <c r="P94" s="8">
        <f>IFERROR(O94*VLOOKUP(G94,[1]MODULY_CBA!$B$3:$F$23,5,0),)</f>
        <v>0</v>
      </c>
      <c r="Q94" s="7" t="str">
        <f>IFERROR(VLOOKUP(G94,[1]MODULY_CBA!$B$3:$I$23,6,0),"")</f>
        <v/>
      </c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ht="15" x14ac:dyDescent="0.2">
      <c r="A95" s="13"/>
      <c r="B95" s="13"/>
      <c r="C95" s="17"/>
      <c r="D95" s="20"/>
      <c r="E95" s="20"/>
      <c r="F95" s="19"/>
      <c r="G95" s="19"/>
      <c r="H95" s="18"/>
      <c r="I95" s="18"/>
      <c r="J95" s="10">
        <f t="shared" si="7"/>
        <v>0</v>
      </c>
      <c r="K95" s="10">
        <f t="shared" si="8"/>
        <v>0</v>
      </c>
      <c r="L95" s="11">
        <f>IFERROR(IF(B95="funkcna poziadavka",VLOOKUP(G95,[1]MODULY_CBA!$B$3:$E$23,4,0)*H95/SUMIFS($H$3:$H$201,$G$3:$G$201,G95,$B$3:$B$201,B95),),)</f>
        <v>0</v>
      </c>
      <c r="M95" s="10">
        <f>IFERROR(IF(B95="Funkcna poziadavka",VLOOKUP(G95,[1]MODULY_CBA!$B$3:$E$23,3,0),),)</f>
        <v>0</v>
      </c>
      <c r="N95" s="10">
        <f>IFERROR(IF(B95="funkcna poziadavka",VLOOKUP(G95,[1]MODULY_CBA!$B$3:$E$23,2,0),),)</f>
        <v>0</v>
      </c>
      <c r="O95" s="9">
        <f t="shared" si="9"/>
        <v>0</v>
      </c>
      <c r="P95" s="8">
        <f>IFERROR(O95*VLOOKUP(G95,[1]MODULY_CBA!$B$3:$F$23,5,0),)</f>
        <v>0</v>
      </c>
      <c r="Q95" s="7" t="str">
        <f>IFERROR(VLOOKUP(G95,[1]MODULY_CBA!$B$3:$I$23,6,0),"")</f>
        <v/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ht="15" x14ac:dyDescent="0.2">
      <c r="A96" s="13"/>
      <c r="B96" s="13"/>
      <c r="C96" s="17"/>
      <c r="D96" s="20"/>
      <c r="E96" s="20"/>
      <c r="F96" s="19"/>
      <c r="G96" s="19"/>
      <c r="H96" s="18"/>
      <c r="I96" s="18"/>
      <c r="J96" s="10">
        <f t="shared" ref="J96:J127" si="10">IF(ISNUMBER(H96),H96,)</f>
        <v>0</v>
      </c>
      <c r="K96" s="10">
        <f t="shared" si="8"/>
        <v>0</v>
      </c>
      <c r="L96" s="11">
        <f>IFERROR(IF(B96="funkcna poziadavka",VLOOKUP(G96,[1]MODULY_CBA!$B$3:$E$23,4,0)*H96/SUMIFS($H$3:$H$201,$G$3:$G$201,G96,$B$3:$B$201,B96),),)</f>
        <v>0</v>
      </c>
      <c r="M96" s="10">
        <f>IFERROR(IF(B96="Funkcna poziadavka",VLOOKUP(G96,[1]MODULY_CBA!$B$3:$E$23,3,0),),)</f>
        <v>0</v>
      </c>
      <c r="N96" s="10">
        <f>IFERROR(IF(B96="funkcna poziadavka",VLOOKUP(G96,[1]MODULY_CBA!$B$3:$E$23,2,0),),)</f>
        <v>0</v>
      </c>
      <c r="O96" s="9">
        <f t="shared" si="9"/>
        <v>0</v>
      </c>
      <c r="P96" s="8">
        <f>IFERROR(O96*VLOOKUP(G96,[1]MODULY_CBA!$B$3:$F$23,5,0),)</f>
        <v>0</v>
      </c>
      <c r="Q96" s="7" t="str">
        <f>IFERROR(VLOOKUP(G96,[1]MODULY_CBA!$B$3:$I$23,6,0),"")</f>
        <v/>
      </c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ht="15" x14ac:dyDescent="0.2">
      <c r="A97" s="13"/>
      <c r="B97" s="13"/>
      <c r="C97" s="17"/>
      <c r="D97" s="20"/>
      <c r="E97" s="20"/>
      <c r="F97" s="19"/>
      <c r="G97" s="19"/>
      <c r="H97" s="18"/>
      <c r="I97" s="18"/>
      <c r="J97" s="10">
        <f t="shared" si="10"/>
        <v>0</v>
      </c>
      <c r="K97" s="10">
        <f t="shared" si="8"/>
        <v>0</v>
      </c>
      <c r="L97" s="11">
        <f>IFERROR(IF(B97="funkcna poziadavka",VLOOKUP(G97,[1]MODULY_CBA!$B$3:$E$23,4,0)*H97/SUMIFS($H$3:$H$201,$G$3:$G$201,G97,$B$3:$B$201,B97),),)</f>
        <v>0</v>
      </c>
      <c r="M97" s="10">
        <f>IFERROR(IF(B97="Funkcna poziadavka",VLOOKUP(G97,[1]MODULY_CBA!$B$3:$E$23,3,0),),)</f>
        <v>0</v>
      </c>
      <c r="N97" s="10">
        <f>IFERROR(IF(B97="funkcna poziadavka",VLOOKUP(G97,[1]MODULY_CBA!$B$3:$E$23,2,0),),)</f>
        <v>0</v>
      </c>
      <c r="O97" s="9">
        <f t="shared" si="9"/>
        <v>0</v>
      </c>
      <c r="P97" s="8">
        <f>IFERROR(O97*VLOOKUP(G97,[1]MODULY_CBA!$B$3:$F$23,5,0),)</f>
        <v>0</v>
      </c>
      <c r="Q97" s="7" t="str">
        <f>IFERROR(VLOOKUP(G97,[1]MODULY_CBA!$B$3:$I$23,6,0),"")</f>
        <v/>
      </c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15" x14ac:dyDescent="0.2">
      <c r="A98" s="13"/>
      <c r="B98" s="13"/>
      <c r="C98" s="17"/>
      <c r="D98" s="20"/>
      <c r="E98" s="20"/>
      <c r="F98" s="19"/>
      <c r="G98" s="19"/>
      <c r="H98" s="18"/>
      <c r="I98" s="18"/>
      <c r="J98" s="10">
        <f t="shared" si="10"/>
        <v>0</v>
      </c>
      <c r="K98" s="10">
        <f t="shared" si="8"/>
        <v>0</v>
      </c>
      <c r="L98" s="11">
        <f>IFERROR(IF(B98="funkcna poziadavka",VLOOKUP(G98,[1]MODULY_CBA!$B$3:$E$23,4,0)*H98/SUMIFS($H$3:$H$201,$G$3:$G$201,G98,$B$3:$B$201,B98),),)</f>
        <v>0</v>
      </c>
      <c r="M98" s="10">
        <f>IFERROR(IF(B98="Funkcna poziadavka",VLOOKUP(G98,[1]MODULY_CBA!$B$3:$E$23,3,0),),)</f>
        <v>0</v>
      </c>
      <c r="N98" s="10">
        <f>IFERROR(IF(B98="funkcna poziadavka",VLOOKUP(G98,[1]MODULY_CBA!$B$3:$E$23,2,0),),)</f>
        <v>0</v>
      </c>
      <c r="O98" s="9">
        <f t="shared" si="9"/>
        <v>0</v>
      </c>
      <c r="P98" s="8">
        <f>IFERROR(O98*VLOOKUP(G98,[1]MODULY_CBA!$B$3:$F$23,5,0),)</f>
        <v>0</v>
      </c>
      <c r="Q98" s="7" t="str">
        <f>IFERROR(VLOOKUP(G98,[1]MODULY_CBA!$B$3:$I$23,6,0),"")</f>
        <v/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ht="15" x14ac:dyDescent="0.2">
      <c r="A99" s="13"/>
      <c r="B99" s="13"/>
      <c r="C99" s="17"/>
      <c r="D99" s="17"/>
      <c r="E99" s="20"/>
      <c r="F99" s="17"/>
      <c r="G99" s="19"/>
      <c r="H99" s="25"/>
      <c r="I99" s="25"/>
      <c r="J99" s="10">
        <f t="shared" si="10"/>
        <v>0</v>
      </c>
      <c r="K99" s="10">
        <f t="shared" ref="K99:K130" si="11">H99*I99</f>
        <v>0</v>
      </c>
      <c r="L99" s="11">
        <f>IFERROR(IF(B99="funkcna poziadavka",VLOOKUP(G99,[1]MODULY_CBA!$B$3:$E$23,4,0)*H99/SUMIFS($H$3:$H$201,$G$3:$G$201,G99,$B$3:$B$201,B99),),)</f>
        <v>0</v>
      </c>
      <c r="M99" s="10">
        <f>IFERROR(IF(B99="Funkcna poziadavka",VLOOKUP(G99,[1]MODULY_CBA!$B$3:$E$23,3,0),),)</f>
        <v>0</v>
      </c>
      <c r="N99" s="10">
        <f>IFERROR(IF(B99="funkcna poziadavka",VLOOKUP(G99,[1]MODULY_CBA!$B$3:$E$23,2,0),),)</f>
        <v>0</v>
      </c>
      <c r="O99" s="9">
        <f t="shared" si="9"/>
        <v>0</v>
      </c>
      <c r="P99" s="8">
        <f>IFERROR(O99*VLOOKUP(G99,[1]MODULY_CBA!$B$3:$F$23,5,0),)</f>
        <v>0</v>
      </c>
      <c r="Q99" s="7" t="str">
        <f>IFERROR(VLOOKUP(G99,[1]MODULY_CBA!$B$3:$I$23,6,0),"")</f>
        <v/>
      </c>
      <c r="R99" s="22"/>
      <c r="S99" s="22"/>
      <c r="T99" s="22"/>
      <c r="U99" s="22"/>
      <c r="V99" s="24"/>
      <c r="W99" s="23"/>
      <c r="X99" s="23"/>
      <c r="Y99" s="22"/>
      <c r="Z99" s="22"/>
      <c r="AA99" s="22"/>
      <c r="AB99" s="22"/>
      <c r="AC99" s="22"/>
      <c r="AD99" s="22"/>
      <c r="AE99" s="22"/>
    </row>
    <row r="100" spans="1:31" ht="15" x14ac:dyDescent="0.2">
      <c r="A100" s="13"/>
      <c r="B100" s="13"/>
      <c r="C100" s="17"/>
      <c r="D100" s="20"/>
      <c r="E100" s="20"/>
      <c r="F100" s="19"/>
      <c r="G100" s="19"/>
      <c r="H100" s="18"/>
      <c r="I100" s="18"/>
      <c r="J100" s="10">
        <f t="shared" si="10"/>
        <v>0</v>
      </c>
      <c r="K100" s="10">
        <f t="shared" si="11"/>
        <v>0</v>
      </c>
      <c r="L100" s="11">
        <f>IFERROR(IF(B100="funkcna poziadavka",VLOOKUP(G100,[1]MODULY_CBA!$B$3:$E$23,4,0)*H100/SUMIFS($H$3:$H$201,$G$3:$G$201,G100,$B$3:$B$201,B100),),)</f>
        <v>0</v>
      </c>
      <c r="M100" s="10">
        <f>IFERROR(IF(B100="Funkcna poziadavka",VLOOKUP(G100,[1]MODULY_CBA!$B$3:$E$23,3,0),),)</f>
        <v>0</v>
      </c>
      <c r="N100" s="10">
        <f>IFERROR(IF(B100="funkcna poziadavka",VLOOKUP(G100,[1]MODULY_CBA!$B$3:$E$23,2,0),),)</f>
        <v>0</v>
      </c>
      <c r="O100" s="9">
        <f t="shared" si="9"/>
        <v>0</v>
      </c>
      <c r="P100" s="8">
        <f>IFERROR(O100*VLOOKUP(G100,[1]MODULY_CBA!$B$3:$F$23,5,0),)</f>
        <v>0</v>
      </c>
      <c r="Q100" s="7" t="str">
        <f>IFERROR(VLOOKUP(G100,[1]MODULY_CBA!$B$3:$I$23,6,0),"")</f>
        <v/>
      </c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ht="15" x14ac:dyDescent="0.2">
      <c r="A101" s="13"/>
      <c r="B101" s="13"/>
      <c r="C101" s="19"/>
      <c r="D101" s="20"/>
      <c r="E101" s="20"/>
      <c r="F101" s="19"/>
      <c r="G101" s="19"/>
      <c r="H101" s="18"/>
      <c r="I101" s="18"/>
      <c r="J101" s="10">
        <f t="shared" si="10"/>
        <v>0</v>
      </c>
      <c r="K101" s="10">
        <f t="shared" si="11"/>
        <v>0</v>
      </c>
      <c r="L101" s="11">
        <f>IFERROR(IF(B101="funkcna poziadavka",VLOOKUP(G101,[1]MODULY_CBA!$B$3:$E$23,4,0)*H101/SUMIFS($H$3:$H$201,$G$3:$G$201,G101,$B$3:$B$201,B101),),)</f>
        <v>0</v>
      </c>
      <c r="M101" s="10">
        <f>IFERROR(IF(B101="Funkcna poziadavka",VLOOKUP(G101,[1]MODULY_CBA!$B$3:$E$23,3,0),),)</f>
        <v>0</v>
      </c>
      <c r="N101" s="10">
        <f>IFERROR(IF(B101="funkcna poziadavka",VLOOKUP(G101,[1]MODULY_CBA!$B$3:$E$23,2,0),),)</f>
        <v>0</v>
      </c>
      <c r="O101" s="9">
        <f t="shared" si="9"/>
        <v>0</v>
      </c>
      <c r="P101" s="8">
        <f>IFERROR(O101*VLOOKUP(G101,[1]MODULY_CBA!$B$3:$F$23,5,0),)</f>
        <v>0</v>
      </c>
      <c r="Q101" s="7" t="str">
        <f>IFERROR(VLOOKUP(G101,[1]MODULY_CBA!$B$3:$I$23,6,0),"")</f>
        <v/>
      </c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ht="15" x14ac:dyDescent="0.2">
      <c r="A102" s="13"/>
      <c r="B102" s="13"/>
      <c r="C102" s="17"/>
      <c r="D102" s="20"/>
      <c r="E102" s="21"/>
      <c r="F102" s="19"/>
      <c r="G102" s="19"/>
      <c r="H102" s="18"/>
      <c r="I102" s="18"/>
      <c r="J102" s="10">
        <f t="shared" si="10"/>
        <v>0</v>
      </c>
      <c r="K102" s="10">
        <f t="shared" si="11"/>
        <v>0</v>
      </c>
      <c r="L102" s="11">
        <f>IFERROR(IF(B102="funkcna poziadavka",VLOOKUP(G102,[1]MODULY_CBA!$B$3:$E$23,4,0)*H102/SUMIFS($H$3:$H$201,$G$3:$G$201,G102,$B$3:$B$201,B102),),)</f>
        <v>0</v>
      </c>
      <c r="M102" s="10">
        <f>IFERROR(IF(B102="Funkcna poziadavka",VLOOKUP(G102,[1]MODULY_CBA!$B$3:$E$23,3,0),),)</f>
        <v>0</v>
      </c>
      <c r="N102" s="10">
        <f>IFERROR(IF(B102="funkcna poziadavka",VLOOKUP(G102,[1]MODULY_CBA!$B$3:$E$23,2,0),),)</f>
        <v>0</v>
      </c>
      <c r="O102" s="9">
        <f t="shared" si="9"/>
        <v>0</v>
      </c>
      <c r="P102" s="8">
        <f>IFERROR(O102*VLOOKUP(G102,[1]MODULY_CBA!$B$3:$F$23,5,0),)</f>
        <v>0</v>
      </c>
      <c r="Q102" s="7" t="str">
        <f>IFERROR(VLOOKUP(G102,[1]MODULY_CBA!$B$3:$I$23,6,0),"")</f>
        <v/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ht="15" x14ac:dyDescent="0.2">
      <c r="A103" s="13"/>
      <c r="B103" s="13"/>
      <c r="C103" s="17"/>
      <c r="D103" s="20"/>
      <c r="E103" s="20"/>
      <c r="F103" s="19"/>
      <c r="G103" s="19"/>
      <c r="H103" s="18"/>
      <c r="I103" s="18"/>
      <c r="J103" s="10">
        <f t="shared" si="10"/>
        <v>0</v>
      </c>
      <c r="K103" s="10">
        <f t="shared" si="11"/>
        <v>0</v>
      </c>
      <c r="L103" s="11">
        <f>IFERROR(IF(B103="funkcna poziadavka",VLOOKUP(G103,[1]MODULY_CBA!$B$3:$E$23,4,0)*H103/SUMIFS($H$3:$H$201,$G$3:$G$201,G103,$B$3:$B$201,B103),),)</f>
        <v>0</v>
      </c>
      <c r="M103" s="10">
        <f>IFERROR(IF(B103="Funkcna poziadavka",VLOOKUP(G103,[1]MODULY_CBA!$B$3:$E$23,3,0),),)</f>
        <v>0</v>
      </c>
      <c r="N103" s="10">
        <f>IFERROR(IF(B103="funkcna poziadavka",VLOOKUP(G103,[1]MODULY_CBA!$B$3:$E$23,2,0),),)</f>
        <v>0</v>
      </c>
      <c r="O103" s="9">
        <f t="shared" si="9"/>
        <v>0</v>
      </c>
      <c r="P103" s="8">
        <f>IFERROR(O103*VLOOKUP(G103,[1]MODULY_CBA!$B$3:$F$23,5,0),)</f>
        <v>0</v>
      </c>
      <c r="Q103" s="7" t="str">
        <f>IFERROR(VLOOKUP(G103,[1]MODULY_CBA!$B$3:$I$23,6,0),"")</f>
        <v/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ht="15" x14ac:dyDescent="0.2">
      <c r="A104" s="13"/>
      <c r="B104" s="13"/>
      <c r="C104" s="19"/>
      <c r="D104" s="20"/>
      <c r="E104" s="20"/>
      <c r="F104" s="19"/>
      <c r="G104" s="19"/>
      <c r="H104" s="18"/>
      <c r="I104" s="18"/>
      <c r="J104" s="10">
        <f t="shared" si="10"/>
        <v>0</v>
      </c>
      <c r="K104" s="10">
        <f t="shared" si="11"/>
        <v>0</v>
      </c>
      <c r="L104" s="11">
        <f>IFERROR(IF(B104="funkcna poziadavka",VLOOKUP(G104,[1]MODULY_CBA!$B$3:$E$23,4,0)*H104/SUMIFS($H$3:$H$201,$G$3:$G$201,G104,$B$3:$B$201,B104),),)</f>
        <v>0</v>
      </c>
      <c r="M104" s="10">
        <f>IFERROR(IF(B104="Funkcna poziadavka",VLOOKUP(G104,[1]MODULY_CBA!$B$3:$E$23,3,0),),)</f>
        <v>0</v>
      </c>
      <c r="N104" s="10">
        <f>IFERROR(IF(B104="funkcna poziadavka",VLOOKUP(G104,[1]MODULY_CBA!$B$3:$E$23,2,0),),)</f>
        <v>0</v>
      </c>
      <c r="O104" s="9">
        <f t="shared" si="9"/>
        <v>0</v>
      </c>
      <c r="P104" s="8">
        <f>IFERROR(O104*VLOOKUP(G104,[1]MODULY_CBA!$B$3:$F$23,5,0),)</f>
        <v>0</v>
      </c>
      <c r="Q104" s="7" t="str">
        <f>IFERROR(VLOOKUP(G104,[1]MODULY_CBA!$B$3:$I$23,6,0),"")</f>
        <v/>
      </c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ht="15" x14ac:dyDescent="0.2">
      <c r="A105" s="13"/>
      <c r="B105" s="13"/>
      <c r="C105" s="17"/>
      <c r="D105" s="20"/>
      <c r="E105" s="20"/>
      <c r="F105" s="19"/>
      <c r="G105" s="19"/>
      <c r="H105" s="18"/>
      <c r="I105" s="18"/>
      <c r="J105" s="10">
        <f t="shared" si="10"/>
        <v>0</v>
      </c>
      <c r="K105" s="10">
        <f t="shared" si="11"/>
        <v>0</v>
      </c>
      <c r="L105" s="11">
        <f>IFERROR(IF(B105="funkcna poziadavka",VLOOKUP(G105,[1]MODULY_CBA!$B$3:$E$23,4,0)*H105/SUMIFS($H$3:$H$201,$G$3:$G$201,G105,$B$3:$B$201,B105),),)</f>
        <v>0</v>
      </c>
      <c r="M105" s="10">
        <f>IFERROR(IF(B105="Funkcna poziadavka",VLOOKUP(G105,[1]MODULY_CBA!$B$3:$E$23,3,0),),)</f>
        <v>0</v>
      </c>
      <c r="N105" s="10">
        <f>IFERROR(IF(B105="funkcna poziadavka",VLOOKUP(G105,[1]MODULY_CBA!$B$3:$E$23,2,0),),)</f>
        <v>0</v>
      </c>
      <c r="O105" s="9">
        <f t="shared" si="9"/>
        <v>0</v>
      </c>
      <c r="P105" s="8">
        <f>IFERROR(O105*VLOOKUP(G105,[1]MODULY_CBA!$B$3:$F$23,5,0),)</f>
        <v>0</v>
      </c>
      <c r="Q105" s="7" t="str">
        <f>IFERROR(VLOOKUP(G105,[1]MODULY_CBA!$B$3:$I$23,6,0),"")</f>
        <v/>
      </c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ht="15" x14ac:dyDescent="0.2">
      <c r="A106" s="13"/>
      <c r="B106" s="13"/>
      <c r="C106" s="16"/>
      <c r="D106" s="16"/>
      <c r="E106" s="16"/>
      <c r="F106" s="12"/>
      <c r="G106" s="12"/>
      <c r="H106" s="6"/>
      <c r="I106" s="6"/>
      <c r="J106" s="10">
        <f t="shared" si="10"/>
        <v>0</v>
      </c>
      <c r="K106" s="10">
        <f t="shared" si="11"/>
        <v>0</v>
      </c>
      <c r="L106" s="11">
        <f>IFERROR(IF(B106="funkcna poziadavka",VLOOKUP(G106,[1]MODULY_CBA!$B$3:$E$23,4,0)*H106/SUMIFS($H$3:$H$201,$G$3:$G$201,G106,$B$3:$B$201,B106),),)</f>
        <v>0</v>
      </c>
      <c r="M106" s="10">
        <f>IFERROR(IF(B106="Funkcna poziadavka",VLOOKUP(G106,[1]MODULY_CBA!$B$3:$E$23,3,0),),)</f>
        <v>0</v>
      </c>
      <c r="N106" s="10">
        <f>IFERROR(IF(B106="funkcna poziadavka",VLOOKUP(G106,[1]MODULY_CBA!$B$3:$E$23,2,0),),)</f>
        <v>0</v>
      </c>
      <c r="O106" s="9">
        <f t="shared" si="9"/>
        <v>0</v>
      </c>
      <c r="P106" s="8">
        <f>IFERROR(O106*VLOOKUP(G106,[1]MODULY_CBA!$B$3:$F$23,5,0),)</f>
        <v>0</v>
      </c>
      <c r="Q106" s="7" t="str">
        <f>IFERROR(VLOOKUP(G106,[1]MODULY_CBA!$B$3:$I$23,6,0),"")</f>
        <v/>
      </c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15" x14ac:dyDescent="0.2">
      <c r="A107" s="13"/>
      <c r="B107" s="13"/>
      <c r="C107" s="16"/>
      <c r="D107" s="16"/>
      <c r="E107" s="16"/>
      <c r="F107" s="12"/>
      <c r="G107" s="12"/>
      <c r="H107" s="6"/>
      <c r="I107" s="6"/>
      <c r="J107" s="10">
        <f t="shared" si="10"/>
        <v>0</v>
      </c>
      <c r="K107" s="10">
        <f t="shared" si="11"/>
        <v>0</v>
      </c>
      <c r="L107" s="11">
        <f>IFERROR(IF(B107="funkcna poziadavka",VLOOKUP(G107,[1]MODULY_CBA!$B$3:$E$23,4,0)*H107/SUMIFS($H$3:$H$201,$G$3:$G$201,G107,$B$3:$B$201,B107),),)</f>
        <v>0</v>
      </c>
      <c r="M107" s="10">
        <f>IFERROR(IF(B107="Funkcna poziadavka",VLOOKUP(G107,[1]MODULY_CBA!$B$3:$E$23,3,0),),)</f>
        <v>0</v>
      </c>
      <c r="N107" s="10">
        <f>IFERROR(IF(B107="funkcna poziadavka",VLOOKUP(G107,[1]MODULY_CBA!$B$3:$E$23,2,0),),)</f>
        <v>0</v>
      </c>
      <c r="O107" s="9">
        <f t="shared" si="9"/>
        <v>0</v>
      </c>
      <c r="P107" s="8">
        <f>IFERROR(O107*VLOOKUP(G107,[1]MODULY_CBA!$B$3:$F$23,5,0),)</f>
        <v>0</v>
      </c>
      <c r="Q107" s="7" t="str">
        <f>IFERROR(VLOOKUP(G107,[1]MODULY_CBA!$B$3:$I$23,6,0),"")</f>
        <v/>
      </c>
      <c r="R107" s="6" t="s">
        <v>0</v>
      </c>
      <c r="S107" s="6" t="s">
        <v>0</v>
      </c>
      <c r="T107" s="6" t="s">
        <v>0</v>
      </c>
      <c r="U107" s="6" t="s">
        <v>0</v>
      </c>
      <c r="V107" s="6" t="s">
        <v>0</v>
      </c>
      <c r="W107" s="6" t="s">
        <v>0</v>
      </c>
      <c r="X107" s="6" t="s">
        <v>0</v>
      </c>
      <c r="Y107" s="6" t="s">
        <v>0</v>
      </c>
      <c r="Z107" s="6" t="s">
        <v>0</v>
      </c>
      <c r="AA107" s="6" t="s">
        <v>0</v>
      </c>
      <c r="AB107" s="6" t="s">
        <v>0</v>
      </c>
      <c r="AC107" s="6" t="s">
        <v>0</v>
      </c>
      <c r="AD107" s="6" t="s">
        <v>0</v>
      </c>
      <c r="AE107" s="6" t="s">
        <v>0</v>
      </c>
    </row>
    <row r="108" spans="1:31" ht="15" x14ac:dyDescent="0.2">
      <c r="A108" s="13"/>
      <c r="B108" s="13"/>
      <c r="C108" s="16"/>
      <c r="D108" s="16"/>
      <c r="E108" s="16"/>
      <c r="F108" s="12"/>
      <c r="G108" s="12"/>
      <c r="H108" s="6"/>
      <c r="I108" s="6"/>
      <c r="J108" s="10">
        <f t="shared" si="10"/>
        <v>0</v>
      </c>
      <c r="K108" s="10">
        <f t="shared" si="11"/>
        <v>0</v>
      </c>
      <c r="L108" s="11">
        <f>IFERROR(IF(B108="funkcna poziadavka",VLOOKUP(G108,[1]MODULY_CBA!$B$3:$E$23,4,0)*H108/SUMIFS($H$3:$H$201,$G$3:$G$201,G108,$B$3:$B$201,B108),),)</f>
        <v>0</v>
      </c>
      <c r="M108" s="10">
        <f>IFERROR(IF(B108="Funkcna poziadavka",VLOOKUP(G108,[1]MODULY_CBA!$B$3:$E$23,3,0),),)</f>
        <v>0</v>
      </c>
      <c r="N108" s="10">
        <f>IFERROR(IF(B108="funkcna poziadavka",VLOOKUP(G108,[1]MODULY_CBA!$B$3:$E$23,2,0),),)</f>
        <v>0</v>
      </c>
      <c r="O108" s="9">
        <f t="shared" ref="O108:O139" si="12">(K108+L108)*M108*N108</f>
        <v>0</v>
      </c>
      <c r="P108" s="8">
        <f>IFERROR(O108*VLOOKUP(G108,[1]MODULY_CBA!$B$3:$F$23,5,0),)</f>
        <v>0</v>
      </c>
      <c r="Q108" s="7" t="str">
        <f>IFERROR(VLOOKUP(G108,[1]MODULY_CBA!$B$3:$I$23,6,0),"")</f>
        <v/>
      </c>
      <c r="R108" s="6" t="s">
        <v>0</v>
      </c>
      <c r="S108" s="6" t="s">
        <v>0</v>
      </c>
      <c r="T108" s="6" t="s">
        <v>0</v>
      </c>
      <c r="U108" s="6" t="s">
        <v>0</v>
      </c>
      <c r="V108" s="6" t="s">
        <v>0</v>
      </c>
      <c r="W108" s="6" t="s">
        <v>0</v>
      </c>
      <c r="X108" s="6" t="s">
        <v>0</v>
      </c>
      <c r="Y108" s="6" t="s">
        <v>0</v>
      </c>
      <c r="Z108" s="6" t="s">
        <v>0</v>
      </c>
      <c r="AA108" s="6" t="s">
        <v>0</v>
      </c>
      <c r="AB108" s="6" t="s">
        <v>0</v>
      </c>
      <c r="AC108" s="6" t="s">
        <v>0</v>
      </c>
      <c r="AD108" s="6" t="s">
        <v>0</v>
      </c>
      <c r="AE108" s="6" t="s">
        <v>0</v>
      </c>
    </row>
    <row r="109" spans="1:31" ht="15" x14ac:dyDescent="0.2">
      <c r="A109" s="13"/>
      <c r="B109" s="13"/>
      <c r="C109" s="16"/>
      <c r="D109" s="16"/>
      <c r="E109" s="16"/>
      <c r="F109" s="15"/>
      <c r="G109" s="12"/>
      <c r="H109" s="14"/>
      <c r="I109" s="14"/>
      <c r="J109" s="10">
        <f t="shared" si="10"/>
        <v>0</v>
      </c>
      <c r="K109" s="10">
        <f t="shared" si="11"/>
        <v>0</v>
      </c>
      <c r="L109" s="11">
        <f>IFERROR(IF(B109="funkcna poziadavka",VLOOKUP(G109,[1]MODULY_CBA!$B$3:$E$23,4,0)*H109/SUMIFS($H$3:$H$201,$G$3:$G$201,G109,$B$3:$B$201,B109),),)</f>
        <v>0</v>
      </c>
      <c r="M109" s="10">
        <f>IFERROR(IF(B109="Funkcna poziadavka",VLOOKUP(G109,[1]MODULY_CBA!$B$3:$E$23,3,0),),)</f>
        <v>0</v>
      </c>
      <c r="N109" s="10">
        <f>IFERROR(IF(B109="funkcna poziadavka",VLOOKUP(G109,[1]MODULY_CBA!$B$3:$E$23,2,0),),)</f>
        <v>0</v>
      </c>
      <c r="O109" s="9">
        <f t="shared" si="12"/>
        <v>0</v>
      </c>
      <c r="P109" s="8">
        <f>IFERROR(O109*VLOOKUP(G109,[1]MODULY_CBA!$B$3:$F$23,5,0),)</f>
        <v>0</v>
      </c>
      <c r="Q109" s="7" t="str">
        <f>IFERROR(VLOOKUP(G109,[1]MODULY_CBA!$B$3:$I$23,6,0),"")</f>
        <v/>
      </c>
      <c r="R109" s="14" t="s">
        <v>0</v>
      </c>
      <c r="S109" s="14" t="s">
        <v>0</v>
      </c>
      <c r="T109" s="14" t="s">
        <v>0</v>
      </c>
      <c r="U109" s="14" t="s">
        <v>0</v>
      </c>
      <c r="V109" s="14" t="s">
        <v>0</v>
      </c>
      <c r="W109" s="14" t="s">
        <v>0</v>
      </c>
      <c r="X109" s="14" t="s">
        <v>0</v>
      </c>
      <c r="Y109" s="14" t="s">
        <v>0</v>
      </c>
      <c r="Z109" s="14" t="s">
        <v>0</v>
      </c>
      <c r="AA109" s="14" t="s">
        <v>0</v>
      </c>
      <c r="AB109" s="14" t="s">
        <v>0</v>
      </c>
      <c r="AC109" s="14" t="s">
        <v>0</v>
      </c>
      <c r="AD109" s="14" t="s">
        <v>0</v>
      </c>
      <c r="AE109" s="14" t="s">
        <v>0</v>
      </c>
    </row>
    <row r="110" spans="1:31" ht="15" x14ac:dyDescent="0.2">
      <c r="A110" s="13"/>
      <c r="B110" s="13"/>
      <c r="C110" s="16"/>
      <c r="D110" s="16"/>
      <c r="E110" s="16"/>
      <c r="F110" s="15"/>
      <c r="G110" s="12"/>
      <c r="H110" s="14"/>
      <c r="I110" s="14"/>
      <c r="J110" s="10">
        <f t="shared" si="10"/>
        <v>0</v>
      </c>
      <c r="K110" s="10">
        <f t="shared" si="11"/>
        <v>0</v>
      </c>
      <c r="L110" s="11">
        <f>IFERROR(IF(B110="funkcna poziadavka",VLOOKUP(G110,[1]MODULY_CBA!$B$3:$E$23,4,0)*H110/SUMIFS($H$3:$H$201,$G$3:$G$201,G110,$B$3:$B$201,B110),),)</f>
        <v>0</v>
      </c>
      <c r="M110" s="10">
        <f>IFERROR(IF(B110="Funkcna poziadavka",VLOOKUP(G110,[1]MODULY_CBA!$B$3:$E$23,3,0),),)</f>
        <v>0</v>
      </c>
      <c r="N110" s="10">
        <f>IFERROR(IF(B110="funkcna poziadavka",VLOOKUP(G110,[1]MODULY_CBA!$B$3:$E$23,2,0),),)</f>
        <v>0</v>
      </c>
      <c r="O110" s="9">
        <f t="shared" si="12"/>
        <v>0</v>
      </c>
      <c r="P110" s="8">
        <f>IFERROR(O110*VLOOKUP(G110,[1]MODULY_CBA!$B$3:$F$23,5,0),)</f>
        <v>0</v>
      </c>
      <c r="Q110" s="7" t="str">
        <f>IFERROR(VLOOKUP(G110,[1]MODULY_CBA!$B$3:$I$23,6,0),"")</f>
        <v/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 ht="15" x14ac:dyDescent="0.2">
      <c r="A111" s="13"/>
      <c r="B111" s="13"/>
      <c r="C111" s="16"/>
      <c r="D111" s="16"/>
      <c r="E111" s="16"/>
      <c r="F111" s="15"/>
      <c r="G111" s="12"/>
      <c r="H111" s="14"/>
      <c r="I111" s="14"/>
      <c r="J111" s="10">
        <f t="shared" si="10"/>
        <v>0</v>
      </c>
      <c r="K111" s="10">
        <f t="shared" si="11"/>
        <v>0</v>
      </c>
      <c r="L111" s="11">
        <f>IFERROR(IF(B111="funkcna poziadavka",VLOOKUP(G111,[1]MODULY_CBA!$B$3:$E$23,4,0)*H111/SUMIFS($H$3:$H$201,$G$3:$G$201,G111,$B$3:$B$201,B111),),)</f>
        <v>0</v>
      </c>
      <c r="M111" s="10">
        <f>IFERROR(IF(B111="Funkcna poziadavka",VLOOKUP(G111,[1]MODULY_CBA!$B$3:$E$23,3,0),),)</f>
        <v>0</v>
      </c>
      <c r="N111" s="10">
        <f>IFERROR(IF(B111="funkcna poziadavka",VLOOKUP(G111,[1]MODULY_CBA!$B$3:$E$23,2,0),),)</f>
        <v>0</v>
      </c>
      <c r="O111" s="9">
        <f t="shared" si="12"/>
        <v>0</v>
      </c>
      <c r="P111" s="8">
        <f>IFERROR(O111*VLOOKUP(G111,[1]MODULY_CBA!$B$3:$F$23,5,0),)</f>
        <v>0</v>
      </c>
      <c r="Q111" s="7" t="str">
        <f>IFERROR(VLOOKUP(G111,[1]MODULY_CBA!$B$3:$I$23,6,0),"")</f>
        <v/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ht="15" x14ac:dyDescent="0.2">
      <c r="A112" s="13"/>
      <c r="B112" s="13"/>
      <c r="C112" s="16"/>
      <c r="D112" s="16"/>
      <c r="E112" s="16"/>
      <c r="F112" s="15"/>
      <c r="G112" s="12"/>
      <c r="H112" s="14"/>
      <c r="I112" s="14"/>
      <c r="J112" s="10">
        <f t="shared" si="10"/>
        <v>0</v>
      </c>
      <c r="K112" s="10">
        <f t="shared" si="11"/>
        <v>0</v>
      </c>
      <c r="L112" s="11">
        <f>IFERROR(IF(B112="funkcna poziadavka",VLOOKUP(G112,[1]MODULY_CBA!$B$3:$E$23,4,0)*H112/SUMIFS($H$3:$H$201,$G$3:$G$201,G112,$B$3:$B$201,B112),),)</f>
        <v>0</v>
      </c>
      <c r="M112" s="10">
        <f>IFERROR(IF(B112="Funkcna poziadavka",VLOOKUP(G112,[1]MODULY_CBA!$B$3:$E$23,3,0),),)</f>
        <v>0</v>
      </c>
      <c r="N112" s="10">
        <f>IFERROR(IF(B112="funkcna poziadavka",VLOOKUP(G112,[1]MODULY_CBA!$B$3:$E$23,2,0),),)</f>
        <v>0</v>
      </c>
      <c r="O112" s="9">
        <f t="shared" si="12"/>
        <v>0</v>
      </c>
      <c r="P112" s="8">
        <f>IFERROR(O112*VLOOKUP(G112,[1]MODULY_CBA!$B$3:$F$23,5,0),)</f>
        <v>0</v>
      </c>
      <c r="Q112" s="7" t="str">
        <f>IFERROR(VLOOKUP(G112,[1]MODULY_CBA!$B$3:$I$23,6,0),"")</f>
        <v/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ht="15" x14ac:dyDescent="0.2">
      <c r="A113" s="13"/>
      <c r="B113" s="13"/>
      <c r="C113" s="16"/>
      <c r="D113" s="16"/>
      <c r="E113" s="16"/>
      <c r="F113" s="15"/>
      <c r="G113" s="12"/>
      <c r="H113" s="14"/>
      <c r="I113" s="14"/>
      <c r="J113" s="10">
        <f t="shared" si="10"/>
        <v>0</v>
      </c>
      <c r="K113" s="10">
        <f t="shared" si="11"/>
        <v>0</v>
      </c>
      <c r="L113" s="11">
        <f>IFERROR(IF(B113="funkcna poziadavka",VLOOKUP(G113,[1]MODULY_CBA!$B$3:$E$23,4,0)*H113/SUMIFS($H$3:$H$201,$G$3:$G$201,G113,$B$3:$B$201,B113),),)</f>
        <v>0</v>
      </c>
      <c r="M113" s="10">
        <f>IFERROR(IF(B113="Funkcna poziadavka",VLOOKUP(G113,[1]MODULY_CBA!$B$3:$E$23,3,0),),)</f>
        <v>0</v>
      </c>
      <c r="N113" s="10">
        <f>IFERROR(IF(B113="funkcna poziadavka",VLOOKUP(G113,[1]MODULY_CBA!$B$3:$E$23,2,0),),)</f>
        <v>0</v>
      </c>
      <c r="O113" s="9">
        <f t="shared" si="12"/>
        <v>0</v>
      </c>
      <c r="P113" s="8">
        <f>IFERROR(O113*VLOOKUP(G113,[1]MODULY_CBA!$B$3:$F$23,5,0),)</f>
        <v>0</v>
      </c>
      <c r="Q113" s="7" t="str">
        <f>IFERROR(VLOOKUP(G113,[1]MODULY_CBA!$B$3:$I$23,6,0),"")</f>
        <v/>
      </c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ht="15" x14ac:dyDescent="0.2">
      <c r="A114" s="13"/>
      <c r="B114" s="13"/>
      <c r="C114" s="16"/>
      <c r="D114" s="16"/>
      <c r="E114" s="16"/>
      <c r="F114" s="15"/>
      <c r="G114" s="12"/>
      <c r="H114" s="14"/>
      <c r="I114" s="14"/>
      <c r="J114" s="10">
        <f t="shared" si="10"/>
        <v>0</v>
      </c>
      <c r="K114" s="10">
        <f t="shared" si="11"/>
        <v>0</v>
      </c>
      <c r="L114" s="11">
        <f>IFERROR(IF(B114="funkcna poziadavka",VLOOKUP(G114,[1]MODULY_CBA!$B$3:$E$23,4,0)*H114/SUMIFS($H$3:$H$201,$G$3:$G$201,G114,$B$3:$B$201,B114),),)</f>
        <v>0</v>
      </c>
      <c r="M114" s="10">
        <f>IFERROR(IF(B114="Funkcna poziadavka",VLOOKUP(G114,[1]MODULY_CBA!$B$3:$E$23,3,0),),)</f>
        <v>0</v>
      </c>
      <c r="N114" s="10">
        <f>IFERROR(IF(B114="funkcna poziadavka",VLOOKUP(G114,[1]MODULY_CBA!$B$3:$E$23,2,0),),)</f>
        <v>0</v>
      </c>
      <c r="O114" s="9">
        <f t="shared" si="12"/>
        <v>0</v>
      </c>
      <c r="P114" s="8">
        <f>IFERROR(O114*VLOOKUP(G114,[1]MODULY_CBA!$B$3:$F$23,5,0),)</f>
        <v>0</v>
      </c>
      <c r="Q114" s="7" t="str">
        <f>IFERROR(VLOOKUP(G114,[1]MODULY_CBA!$B$3:$I$23,6,0),"")</f>
        <v/>
      </c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 ht="15" x14ac:dyDescent="0.2">
      <c r="A115" s="13"/>
      <c r="B115" s="13"/>
      <c r="C115" s="16"/>
      <c r="D115" s="16"/>
      <c r="E115" s="16"/>
      <c r="F115" s="15"/>
      <c r="G115" s="12"/>
      <c r="H115" s="14"/>
      <c r="I115" s="14"/>
      <c r="J115" s="10">
        <f t="shared" si="10"/>
        <v>0</v>
      </c>
      <c r="K115" s="10">
        <f t="shared" si="11"/>
        <v>0</v>
      </c>
      <c r="L115" s="11">
        <f>IFERROR(IF(B115="funkcna poziadavka",VLOOKUP(G115,[1]MODULY_CBA!$B$3:$E$23,4,0)*H115/SUMIFS($H$3:$H$201,$G$3:$G$201,G115,$B$3:$B$201,B115),),)</f>
        <v>0</v>
      </c>
      <c r="M115" s="10">
        <f>IFERROR(IF(B115="Funkcna poziadavka",VLOOKUP(G115,[1]MODULY_CBA!$B$3:$E$23,3,0),),)</f>
        <v>0</v>
      </c>
      <c r="N115" s="10">
        <f>IFERROR(IF(B115="funkcna poziadavka",VLOOKUP(G115,[1]MODULY_CBA!$B$3:$E$23,2,0),),)</f>
        <v>0</v>
      </c>
      <c r="O115" s="9">
        <f t="shared" si="12"/>
        <v>0</v>
      </c>
      <c r="P115" s="8">
        <f>IFERROR(O115*VLOOKUP(G115,[1]MODULY_CBA!$B$3:$F$23,5,0),)</f>
        <v>0</v>
      </c>
      <c r="Q115" s="7" t="str">
        <f>IFERROR(VLOOKUP(G115,[1]MODULY_CBA!$B$3:$I$23,6,0),"")</f>
        <v/>
      </c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 ht="15" x14ac:dyDescent="0.2">
      <c r="A116" s="13"/>
      <c r="B116" s="13"/>
      <c r="C116" s="16"/>
      <c r="D116" s="16"/>
      <c r="E116" s="16"/>
      <c r="F116" s="15"/>
      <c r="G116" s="12"/>
      <c r="H116" s="14"/>
      <c r="I116" s="14"/>
      <c r="J116" s="10">
        <f t="shared" si="10"/>
        <v>0</v>
      </c>
      <c r="K116" s="10">
        <f t="shared" si="11"/>
        <v>0</v>
      </c>
      <c r="L116" s="11">
        <f>IFERROR(IF(B116="funkcna poziadavka",VLOOKUP(G116,[1]MODULY_CBA!$B$3:$E$23,4,0)*H116/SUMIFS($H$3:$H$201,$G$3:$G$201,G116,$B$3:$B$201,B116),),)</f>
        <v>0</v>
      </c>
      <c r="M116" s="10">
        <f>IFERROR(IF(B116="Funkcna poziadavka",VLOOKUP(G116,[1]MODULY_CBA!$B$3:$E$23,3,0),),)</f>
        <v>0</v>
      </c>
      <c r="N116" s="10">
        <f>IFERROR(IF(B116="funkcna poziadavka",VLOOKUP(G116,[1]MODULY_CBA!$B$3:$E$23,2,0),),)</f>
        <v>0</v>
      </c>
      <c r="O116" s="9">
        <f t="shared" si="12"/>
        <v>0</v>
      </c>
      <c r="P116" s="8">
        <f>IFERROR(O116*VLOOKUP(G116,[1]MODULY_CBA!$B$3:$F$23,5,0),)</f>
        <v>0</v>
      </c>
      <c r="Q116" s="7" t="str">
        <f>IFERROR(VLOOKUP(G116,[1]MODULY_CBA!$B$3:$I$23,6,0),"")</f>
        <v/>
      </c>
      <c r="R116" s="14" t="s">
        <v>0</v>
      </c>
      <c r="S116" s="14" t="s">
        <v>0</v>
      </c>
      <c r="T116" s="14" t="s">
        <v>0</v>
      </c>
      <c r="U116" s="14" t="s">
        <v>0</v>
      </c>
      <c r="V116" s="14" t="s">
        <v>0</v>
      </c>
      <c r="W116" s="14" t="s">
        <v>0</v>
      </c>
      <c r="X116" s="14" t="s">
        <v>0</v>
      </c>
      <c r="Y116" s="14" t="s">
        <v>0</v>
      </c>
      <c r="Z116" s="14" t="s">
        <v>0</v>
      </c>
      <c r="AA116" s="14" t="s">
        <v>0</v>
      </c>
      <c r="AB116" s="14" t="s">
        <v>0</v>
      </c>
      <c r="AC116" s="14" t="s">
        <v>0</v>
      </c>
      <c r="AD116" s="14" t="s">
        <v>0</v>
      </c>
      <c r="AE116" s="14" t="s">
        <v>0</v>
      </c>
    </row>
    <row r="117" spans="1:31" ht="15" x14ac:dyDescent="0.2">
      <c r="A117" s="13"/>
      <c r="B117" s="13"/>
      <c r="C117" s="16"/>
      <c r="D117" s="16"/>
      <c r="E117" s="17"/>
      <c r="F117" s="15"/>
      <c r="G117" s="12"/>
      <c r="H117" s="14"/>
      <c r="I117" s="14"/>
      <c r="J117" s="10">
        <f t="shared" si="10"/>
        <v>0</v>
      </c>
      <c r="K117" s="10">
        <f t="shared" si="11"/>
        <v>0</v>
      </c>
      <c r="L117" s="11">
        <f>IFERROR(IF(B117="funkcna poziadavka",VLOOKUP(G117,[1]MODULY_CBA!$B$3:$E$23,4,0)*H117/SUMIFS($H$3:$H$201,$G$3:$G$201,G117,$B$3:$B$201,B117),),)</f>
        <v>0</v>
      </c>
      <c r="M117" s="10">
        <f>IFERROR(IF(B117="Funkcna poziadavka",VLOOKUP(G117,[1]MODULY_CBA!$B$3:$E$23,3,0),),)</f>
        <v>0</v>
      </c>
      <c r="N117" s="10">
        <f>IFERROR(IF(B117="funkcna poziadavka",VLOOKUP(G117,[1]MODULY_CBA!$B$3:$E$23,2,0),),)</f>
        <v>0</v>
      </c>
      <c r="O117" s="9">
        <f t="shared" si="12"/>
        <v>0</v>
      </c>
      <c r="P117" s="8">
        <f>IFERROR(O117*VLOOKUP(G117,[1]MODULY_CBA!$B$3:$F$23,5,0),)</f>
        <v>0</v>
      </c>
      <c r="Q117" s="7" t="str">
        <f>IFERROR(VLOOKUP(G117,[1]MODULY_CBA!$B$3:$I$23,6,0),"")</f>
        <v/>
      </c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ht="15" x14ac:dyDescent="0.2">
      <c r="A118" s="13"/>
      <c r="B118" s="13"/>
      <c r="C118" s="16"/>
      <c r="D118" s="16"/>
      <c r="E118" s="17"/>
      <c r="F118" s="15"/>
      <c r="G118" s="12"/>
      <c r="H118" s="14"/>
      <c r="I118" s="14"/>
      <c r="J118" s="10">
        <f t="shared" si="10"/>
        <v>0</v>
      </c>
      <c r="K118" s="10">
        <f t="shared" si="11"/>
        <v>0</v>
      </c>
      <c r="L118" s="11">
        <f>IFERROR(IF(B118="funkcna poziadavka",VLOOKUP(G118,[1]MODULY_CBA!$B$3:$E$23,4,0)*H118/SUMIFS($H$3:$H$201,$G$3:$G$201,G118,$B$3:$B$201,B118),),)</f>
        <v>0</v>
      </c>
      <c r="M118" s="10">
        <f>IFERROR(IF(B118="Funkcna poziadavka",VLOOKUP(G118,[1]MODULY_CBA!$B$3:$E$23,3,0),),)</f>
        <v>0</v>
      </c>
      <c r="N118" s="10">
        <f>IFERROR(IF(B118="funkcna poziadavka",VLOOKUP(G118,[1]MODULY_CBA!$B$3:$E$23,2,0),),)</f>
        <v>0</v>
      </c>
      <c r="O118" s="9">
        <f t="shared" si="12"/>
        <v>0</v>
      </c>
      <c r="P118" s="8">
        <f>IFERROR(O118*VLOOKUP(G118,[1]MODULY_CBA!$B$3:$F$23,5,0),)</f>
        <v>0</v>
      </c>
      <c r="Q118" s="7" t="str">
        <f>IFERROR(VLOOKUP(G118,[1]MODULY_CBA!$B$3:$I$23,6,0),"")</f>
        <v/>
      </c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ht="15" x14ac:dyDescent="0.2">
      <c r="A119" s="13"/>
      <c r="B119" s="13"/>
      <c r="C119" s="16"/>
      <c r="D119" s="16"/>
      <c r="E119" s="17"/>
      <c r="F119" s="15"/>
      <c r="G119" s="12"/>
      <c r="H119" s="14"/>
      <c r="I119" s="14"/>
      <c r="J119" s="10">
        <f t="shared" si="10"/>
        <v>0</v>
      </c>
      <c r="K119" s="10">
        <f t="shared" si="11"/>
        <v>0</v>
      </c>
      <c r="L119" s="11">
        <f>IFERROR(IF(B119="funkcna poziadavka",VLOOKUP(G119,[1]MODULY_CBA!$B$3:$E$23,4,0)*H119/SUMIFS($H$3:$H$201,$G$3:$G$201,G119,$B$3:$B$201,B119),),)</f>
        <v>0</v>
      </c>
      <c r="M119" s="10">
        <f>IFERROR(IF(B119="Funkcna poziadavka",VLOOKUP(G119,[1]MODULY_CBA!$B$3:$E$23,3,0),),)</f>
        <v>0</v>
      </c>
      <c r="N119" s="10">
        <f>IFERROR(IF(B119="funkcna poziadavka",VLOOKUP(G119,[1]MODULY_CBA!$B$3:$E$23,2,0),),)</f>
        <v>0</v>
      </c>
      <c r="O119" s="9">
        <f t="shared" si="12"/>
        <v>0</v>
      </c>
      <c r="P119" s="8">
        <f>IFERROR(O119*VLOOKUP(G119,[1]MODULY_CBA!$B$3:$F$23,5,0),)</f>
        <v>0</v>
      </c>
      <c r="Q119" s="7" t="str">
        <f>IFERROR(VLOOKUP(G119,[1]MODULY_CBA!$B$3:$I$23,6,0),"")</f>
        <v/>
      </c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ht="15" x14ac:dyDescent="0.2">
      <c r="A120" s="13"/>
      <c r="B120" s="13"/>
      <c r="C120" s="16"/>
      <c r="D120" s="16"/>
      <c r="E120" s="17"/>
      <c r="F120" s="15"/>
      <c r="G120" s="12"/>
      <c r="H120" s="14"/>
      <c r="I120" s="14"/>
      <c r="J120" s="10">
        <f t="shared" si="10"/>
        <v>0</v>
      </c>
      <c r="K120" s="10">
        <f t="shared" si="11"/>
        <v>0</v>
      </c>
      <c r="L120" s="11">
        <f>IFERROR(IF(B120="funkcna poziadavka",VLOOKUP(G120,[1]MODULY_CBA!$B$3:$E$23,4,0)*H120/SUMIFS($H$3:$H$201,$G$3:$G$201,G120,$B$3:$B$201,B120),),)</f>
        <v>0</v>
      </c>
      <c r="M120" s="10">
        <f>IFERROR(IF(B120="Funkcna poziadavka",VLOOKUP(G120,[1]MODULY_CBA!$B$3:$E$23,3,0),),)</f>
        <v>0</v>
      </c>
      <c r="N120" s="10">
        <f>IFERROR(IF(B120="funkcna poziadavka",VLOOKUP(G120,[1]MODULY_CBA!$B$3:$E$23,2,0),),)</f>
        <v>0</v>
      </c>
      <c r="O120" s="9">
        <f t="shared" si="12"/>
        <v>0</v>
      </c>
      <c r="P120" s="8">
        <f>IFERROR(O120*VLOOKUP(G120,[1]MODULY_CBA!$B$3:$F$23,5,0),)</f>
        <v>0</v>
      </c>
      <c r="Q120" s="7" t="str">
        <f>IFERROR(VLOOKUP(G120,[1]MODULY_CBA!$B$3:$I$23,6,0),"")</f>
        <v/>
      </c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 ht="15" x14ac:dyDescent="0.2">
      <c r="A121" s="13"/>
      <c r="B121" s="13"/>
      <c r="C121" s="17"/>
      <c r="D121" s="16"/>
      <c r="E121" s="17"/>
      <c r="F121" s="15"/>
      <c r="G121" s="12"/>
      <c r="H121" s="14"/>
      <c r="I121" s="14"/>
      <c r="J121" s="10">
        <f t="shared" si="10"/>
        <v>0</v>
      </c>
      <c r="K121" s="10">
        <f t="shared" si="11"/>
        <v>0</v>
      </c>
      <c r="L121" s="11">
        <f>IFERROR(IF(B121="funkcna poziadavka",VLOOKUP(G121,[1]MODULY_CBA!$B$3:$E$23,4,0)*H121/SUMIFS($H$3:$H$201,$G$3:$G$201,G121,$B$3:$B$201,B121),),)</f>
        <v>0</v>
      </c>
      <c r="M121" s="10">
        <f>IFERROR(IF(B121="Funkcna poziadavka",VLOOKUP(G121,[1]MODULY_CBA!$B$3:$E$23,3,0),),)</f>
        <v>0</v>
      </c>
      <c r="N121" s="10">
        <f>IFERROR(IF(B121="funkcna poziadavka",VLOOKUP(G121,[1]MODULY_CBA!$B$3:$E$23,2,0),),)</f>
        <v>0</v>
      </c>
      <c r="O121" s="9">
        <f t="shared" si="12"/>
        <v>0</v>
      </c>
      <c r="P121" s="8">
        <f>IFERROR(O121*VLOOKUP(G121,[1]MODULY_CBA!$B$3:$F$23,5,0),)</f>
        <v>0</v>
      </c>
      <c r="Q121" s="7" t="str">
        <f>IFERROR(VLOOKUP(G121,[1]MODULY_CBA!$B$3:$I$23,6,0),"")</f>
        <v/>
      </c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ht="15" x14ac:dyDescent="0.2">
      <c r="A122" s="13"/>
      <c r="B122" s="13"/>
      <c r="C122" s="16"/>
      <c r="D122" s="16"/>
      <c r="E122" s="17"/>
      <c r="F122" s="15"/>
      <c r="G122" s="12"/>
      <c r="H122" s="14"/>
      <c r="I122" s="14"/>
      <c r="J122" s="10">
        <f t="shared" si="10"/>
        <v>0</v>
      </c>
      <c r="K122" s="10">
        <f t="shared" si="11"/>
        <v>0</v>
      </c>
      <c r="L122" s="11">
        <f>IFERROR(IF(B122="funkcna poziadavka",VLOOKUP(G122,[1]MODULY_CBA!$B$3:$E$23,4,0)*H122/SUMIFS($H$3:$H$201,$G$3:$G$201,G122,$B$3:$B$201,B122),),)</f>
        <v>0</v>
      </c>
      <c r="M122" s="10">
        <f>IFERROR(IF(B122="Funkcna poziadavka",VLOOKUP(G122,[1]MODULY_CBA!$B$3:$E$23,3,0),),)</f>
        <v>0</v>
      </c>
      <c r="N122" s="10">
        <f>IFERROR(IF(B122="funkcna poziadavka",VLOOKUP(G122,[1]MODULY_CBA!$B$3:$E$23,2,0),),)</f>
        <v>0</v>
      </c>
      <c r="O122" s="9">
        <f t="shared" si="12"/>
        <v>0</v>
      </c>
      <c r="P122" s="8">
        <f>IFERROR(O122*VLOOKUP(G122,[1]MODULY_CBA!$B$3:$F$23,5,0),)</f>
        <v>0</v>
      </c>
      <c r="Q122" s="7" t="str">
        <f>IFERROR(VLOOKUP(G122,[1]MODULY_CBA!$B$3:$I$23,6,0),"")</f>
        <v/>
      </c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 ht="15" x14ac:dyDescent="0.2">
      <c r="A123" s="13"/>
      <c r="B123" s="13"/>
      <c r="C123" s="16"/>
      <c r="D123" s="16"/>
      <c r="E123" s="17"/>
      <c r="F123" s="15"/>
      <c r="G123" s="12"/>
      <c r="H123" s="14"/>
      <c r="I123" s="14"/>
      <c r="J123" s="10">
        <f t="shared" si="10"/>
        <v>0</v>
      </c>
      <c r="K123" s="10">
        <f t="shared" si="11"/>
        <v>0</v>
      </c>
      <c r="L123" s="11">
        <f>IFERROR(IF(B123="funkcna poziadavka",VLOOKUP(G123,[1]MODULY_CBA!$B$3:$E$23,4,0)*H123/SUMIFS($H$3:$H$201,$G$3:$G$201,G123,$B$3:$B$201,B123),),)</f>
        <v>0</v>
      </c>
      <c r="M123" s="10">
        <f>IFERROR(IF(B123="Funkcna poziadavka",VLOOKUP(G123,[1]MODULY_CBA!$B$3:$E$23,3,0),),)</f>
        <v>0</v>
      </c>
      <c r="N123" s="10">
        <f>IFERROR(IF(B123="funkcna poziadavka",VLOOKUP(G123,[1]MODULY_CBA!$B$3:$E$23,2,0),),)</f>
        <v>0</v>
      </c>
      <c r="O123" s="9">
        <f t="shared" si="12"/>
        <v>0</v>
      </c>
      <c r="P123" s="8">
        <f>IFERROR(O123*VLOOKUP(G123,[1]MODULY_CBA!$B$3:$F$23,5,0),)</f>
        <v>0</v>
      </c>
      <c r="Q123" s="7" t="str">
        <f>IFERROR(VLOOKUP(G123,[1]MODULY_CBA!$B$3:$I$23,6,0),"")</f>
        <v/>
      </c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 ht="15" x14ac:dyDescent="0.2">
      <c r="A124" s="13"/>
      <c r="B124" s="13"/>
      <c r="C124" s="16"/>
      <c r="D124" s="16"/>
      <c r="E124" s="17"/>
      <c r="F124" s="15"/>
      <c r="G124" s="12"/>
      <c r="H124" s="14"/>
      <c r="I124" s="14"/>
      <c r="J124" s="10">
        <f t="shared" si="10"/>
        <v>0</v>
      </c>
      <c r="K124" s="10">
        <f t="shared" si="11"/>
        <v>0</v>
      </c>
      <c r="L124" s="11">
        <f>IFERROR(IF(B124="funkcna poziadavka",VLOOKUP(G124,[1]MODULY_CBA!$B$3:$E$23,4,0)*H124/SUMIFS($H$3:$H$201,$G$3:$G$201,G124,$B$3:$B$201,B124),),)</f>
        <v>0</v>
      </c>
      <c r="M124" s="10">
        <f>IFERROR(IF(B124="Funkcna poziadavka",VLOOKUP(G124,[1]MODULY_CBA!$B$3:$E$23,3,0),),)</f>
        <v>0</v>
      </c>
      <c r="N124" s="10">
        <f>IFERROR(IF(B124="funkcna poziadavka",VLOOKUP(G124,[1]MODULY_CBA!$B$3:$E$23,2,0),),)</f>
        <v>0</v>
      </c>
      <c r="O124" s="9">
        <f t="shared" si="12"/>
        <v>0</v>
      </c>
      <c r="P124" s="8">
        <f>IFERROR(O124*VLOOKUP(G124,[1]MODULY_CBA!$B$3:$F$23,5,0),)</f>
        <v>0</v>
      </c>
      <c r="Q124" s="7" t="str">
        <f>IFERROR(VLOOKUP(G124,[1]MODULY_CBA!$B$3:$I$23,6,0),"")</f>
        <v/>
      </c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 ht="15" x14ac:dyDescent="0.2">
      <c r="A125" s="13"/>
      <c r="B125" s="13"/>
      <c r="C125" s="16"/>
      <c r="D125" s="16"/>
      <c r="E125" s="17"/>
      <c r="F125" s="15"/>
      <c r="G125" s="12"/>
      <c r="H125" s="14"/>
      <c r="I125" s="14"/>
      <c r="J125" s="10">
        <f t="shared" si="10"/>
        <v>0</v>
      </c>
      <c r="K125" s="10">
        <f t="shared" si="11"/>
        <v>0</v>
      </c>
      <c r="L125" s="11">
        <f>IFERROR(IF(B125="funkcna poziadavka",VLOOKUP(G125,[1]MODULY_CBA!$B$3:$E$23,4,0)*H125/SUMIFS($H$3:$H$201,$G$3:$G$201,G125,$B$3:$B$201,B125),),)</f>
        <v>0</v>
      </c>
      <c r="M125" s="10">
        <f>IFERROR(IF(B125="Funkcna poziadavka",VLOOKUP(G125,[1]MODULY_CBA!$B$3:$E$23,3,0),),)</f>
        <v>0</v>
      </c>
      <c r="N125" s="10">
        <f>IFERROR(IF(B125="funkcna poziadavka",VLOOKUP(G125,[1]MODULY_CBA!$B$3:$E$23,2,0),),)</f>
        <v>0</v>
      </c>
      <c r="O125" s="9">
        <f t="shared" si="12"/>
        <v>0</v>
      </c>
      <c r="P125" s="8">
        <f>IFERROR(O125*VLOOKUP(G125,[1]MODULY_CBA!$B$3:$F$23,5,0),)</f>
        <v>0</v>
      </c>
      <c r="Q125" s="7" t="str">
        <f>IFERROR(VLOOKUP(G125,[1]MODULY_CBA!$B$3:$I$23,6,0),"")</f>
        <v/>
      </c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ht="15" x14ac:dyDescent="0.2">
      <c r="A126" s="13"/>
      <c r="B126" s="13"/>
      <c r="C126" s="16"/>
      <c r="D126" s="16"/>
      <c r="E126" s="17"/>
      <c r="F126" s="15"/>
      <c r="G126" s="12"/>
      <c r="H126" s="14"/>
      <c r="I126" s="14"/>
      <c r="J126" s="10">
        <f t="shared" si="10"/>
        <v>0</v>
      </c>
      <c r="K126" s="10">
        <f t="shared" si="11"/>
        <v>0</v>
      </c>
      <c r="L126" s="11">
        <f>IFERROR(IF(B126="funkcna poziadavka",VLOOKUP(G126,[1]MODULY_CBA!$B$3:$E$23,4,0)*H126/SUMIFS($H$3:$H$201,$G$3:$G$201,G126,$B$3:$B$201,B126),),)</f>
        <v>0</v>
      </c>
      <c r="M126" s="10">
        <f>IFERROR(IF(B126="Funkcna poziadavka",VLOOKUP(G126,[1]MODULY_CBA!$B$3:$E$23,3,0),),)</f>
        <v>0</v>
      </c>
      <c r="N126" s="10">
        <f>IFERROR(IF(B126="funkcna poziadavka",VLOOKUP(G126,[1]MODULY_CBA!$B$3:$E$23,2,0),),)</f>
        <v>0</v>
      </c>
      <c r="O126" s="9">
        <f t="shared" si="12"/>
        <v>0</v>
      </c>
      <c r="P126" s="8">
        <f>IFERROR(O126*VLOOKUP(G126,[1]MODULY_CBA!$B$3:$F$23,5,0),)</f>
        <v>0</v>
      </c>
      <c r="Q126" s="7" t="str">
        <f>IFERROR(VLOOKUP(G126,[1]MODULY_CBA!$B$3:$I$23,6,0),"")</f>
        <v/>
      </c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ht="15" x14ac:dyDescent="0.2">
      <c r="A127" s="13"/>
      <c r="B127" s="13"/>
      <c r="C127" s="16"/>
      <c r="D127" s="16"/>
      <c r="E127" s="17"/>
      <c r="F127" s="15"/>
      <c r="G127" s="12"/>
      <c r="H127" s="14"/>
      <c r="I127" s="14"/>
      <c r="J127" s="10">
        <f t="shared" si="10"/>
        <v>0</v>
      </c>
      <c r="K127" s="10">
        <f t="shared" si="11"/>
        <v>0</v>
      </c>
      <c r="L127" s="11">
        <f>IFERROR(IF(B127="funkcna poziadavka",VLOOKUP(G127,[1]MODULY_CBA!$B$3:$E$23,4,0)*H127/SUMIFS($H$3:$H$201,$G$3:$G$201,G127,$B$3:$B$201,B127),),)</f>
        <v>0</v>
      </c>
      <c r="M127" s="10">
        <f>IFERROR(IF(B127="Funkcna poziadavka",VLOOKUP(G127,[1]MODULY_CBA!$B$3:$E$23,3,0),),)</f>
        <v>0</v>
      </c>
      <c r="N127" s="10">
        <f>IFERROR(IF(B127="funkcna poziadavka",VLOOKUP(G127,[1]MODULY_CBA!$B$3:$E$23,2,0),),)</f>
        <v>0</v>
      </c>
      <c r="O127" s="9">
        <f t="shared" si="12"/>
        <v>0</v>
      </c>
      <c r="P127" s="8">
        <f>IFERROR(O127*VLOOKUP(G127,[1]MODULY_CBA!$B$3:$F$23,5,0),)</f>
        <v>0</v>
      </c>
      <c r="Q127" s="7" t="str">
        <f>IFERROR(VLOOKUP(G127,[1]MODULY_CBA!$B$3:$I$23,6,0),"")</f>
        <v/>
      </c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ht="15" x14ac:dyDescent="0.2">
      <c r="A128" s="13"/>
      <c r="B128" s="13"/>
      <c r="C128" s="16"/>
      <c r="D128" s="16"/>
      <c r="E128" s="17"/>
      <c r="F128" s="15"/>
      <c r="G128" s="12"/>
      <c r="H128" s="14"/>
      <c r="I128" s="14"/>
      <c r="J128" s="10">
        <f t="shared" ref="J128:J159" si="13">IF(ISNUMBER(H128),H128,)</f>
        <v>0</v>
      </c>
      <c r="K128" s="10">
        <f t="shared" si="11"/>
        <v>0</v>
      </c>
      <c r="L128" s="11">
        <f>IFERROR(IF(B128="funkcna poziadavka",VLOOKUP(G128,[1]MODULY_CBA!$B$3:$E$23,4,0)*H128/SUMIFS($H$3:$H$201,$G$3:$G$201,G128,$B$3:$B$201,B128),),)</f>
        <v>0</v>
      </c>
      <c r="M128" s="10">
        <f>IFERROR(IF(B128="Funkcna poziadavka",VLOOKUP(G128,[1]MODULY_CBA!$B$3:$E$23,3,0),),)</f>
        <v>0</v>
      </c>
      <c r="N128" s="10">
        <f>IFERROR(IF(B128="funkcna poziadavka",VLOOKUP(G128,[1]MODULY_CBA!$B$3:$E$23,2,0),),)</f>
        <v>0</v>
      </c>
      <c r="O128" s="9">
        <f t="shared" si="12"/>
        <v>0</v>
      </c>
      <c r="P128" s="8">
        <f>IFERROR(O128*VLOOKUP(G128,[1]MODULY_CBA!$B$3:$F$23,5,0),)</f>
        <v>0</v>
      </c>
      <c r="Q128" s="7" t="str">
        <f>IFERROR(VLOOKUP(G128,[1]MODULY_CBA!$B$3:$I$23,6,0),"")</f>
        <v/>
      </c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 ht="15" x14ac:dyDescent="0.2">
      <c r="A129" s="13"/>
      <c r="B129" s="13"/>
      <c r="C129" s="16"/>
      <c r="D129" s="16"/>
      <c r="E129" s="17"/>
      <c r="F129" s="15"/>
      <c r="G129" s="12"/>
      <c r="H129" s="14"/>
      <c r="I129" s="14"/>
      <c r="J129" s="10">
        <f t="shared" si="13"/>
        <v>0</v>
      </c>
      <c r="K129" s="10">
        <f t="shared" si="11"/>
        <v>0</v>
      </c>
      <c r="L129" s="11">
        <f>IFERROR(IF(B129="funkcna poziadavka",VLOOKUP(G129,[1]MODULY_CBA!$B$3:$E$23,4,0)*H129/SUMIFS($H$3:$H$201,$G$3:$G$201,G129,$B$3:$B$201,B129),),)</f>
        <v>0</v>
      </c>
      <c r="M129" s="10">
        <f>IFERROR(IF(B129="Funkcna poziadavka",VLOOKUP(G129,[1]MODULY_CBA!$B$3:$E$23,3,0),),)</f>
        <v>0</v>
      </c>
      <c r="N129" s="10">
        <f>IFERROR(IF(B129="funkcna poziadavka",VLOOKUP(G129,[1]MODULY_CBA!$B$3:$E$23,2,0),),)</f>
        <v>0</v>
      </c>
      <c r="O129" s="9">
        <f t="shared" si="12"/>
        <v>0</v>
      </c>
      <c r="P129" s="8">
        <f>IFERROR(O129*VLOOKUP(G129,[1]MODULY_CBA!$B$3:$F$23,5,0),)</f>
        <v>0</v>
      </c>
      <c r="Q129" s="7" t="str">
        <f>IFERROR(VLOOKUP(G129,[1]MODULY_CBA!$B$3:$I$23,6,0),"")</f>
        <v/>
      </c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 ht="15" x14ac:dyDescent="0.2">
      <c r="A130" s="13"/>
      <c r="B130" s="13"/>
      <c r="C130" s="16"/>
      <c r="D130" s="16"/>
      <c r="E130" s="16"/>
      <c r="F130" s="15"/>
      <c r="G130" s="12"/>
      <c r="H130" s="14"/>
      <c r="I130" s="14"/>
      <c r="J130" s="10">
        <f t="shared" si="13"/>
        <v>0</v>
      </c>
      <c r="K130" s="10">
        <f t="shared" si="11"/>
        <v>0</v>
      </c>
      <c r="L130" s="11">
        <f>IFERROR(IF(B130="funkcna poziadavka",VLOOKUP(G130,[1]MODULY_CBA!$B$3:$E$23,4,0)*H130/SUMIFS($H$3:$H$201,$G$3:$G$201,G130,$B$3:$B$201,B130),),)</f>
        <v>0</v>
      </c>
      <c r="M130" s="10">
        <f>IFERROR(IF(B130="Funkcna poziadavka",VLOOKUP(G130,[1]MODULY_CBA!$B$3:$E$23,3,0),),)</f>
        <v>0</v>
      </c>
      <c r="N130" s="10">
        <f>IFERROR(IF(B130="funkcna poziadavka",VLOOKUP(G130,[1]MODULY_CBA!$B$3:$E$23,2,0),),)</f>
        <v>0</v>
      </c>
      <c r="O130" s="9">
        <f t="shared" si="12"/>
        <v>0</v>
      </c>
      <c r="P130" s="8">
        <f>IFERROR(O130*VLOOKUP(G130,[1]MODULY_CBA!$B$3:$F$23,5,0),)</f>
        <v>0</v>
      </c>
      <c r="Q130" s="7" t="str">
        <f>IFERROR(VLOOKUP(G130,[1]MODULY_CBA!$B$3:$I$23,6,0),"")</f>
        <v/>
      </c>
      <c r="R130" s="14" t="s">
        <v>0</v>
      </c>
      <c r="S130" s="14" t="s">
        <v>0</v>
      </c>
      <c r="T130" s="14" t="s">
        <v>0</v>
      </c>
      <c r="U130" s="14" t="s">
        <v>0</v>
      </c>
      <c r="V130" s="14" t="s">
        <v>0</v>
      </c>
      <c r="W130" s="14" t="s">
        <v>0</v>
      </c>
      <c r="X130" s="14" t="s">
        <v>0</v>
      </c>
      <c r="Y130" s="14" t="s">
        <v>0</v>
      </c>
      <c r="Z130" s="14" t="s">
        <v>0</v>
      </c>
      <c r="AA130" s="14" t="s">
        <v>0</v>
      </c>
      <c r="AB130" s="14" t="s">
        <v>0</v>
      </c>
      <c r="AC130" s="14" t="s">
        <v>0</v>
      </c>
      <c r="AD130" s="14" t="s">
        <v>0</v>
      </c>
      <c r="AE130" s="14" t="s">
        <v>0</v>
      </c>
    </row>
    <row r="131" spans="1:31" ht="15" x14ac:dyDescent="0.2">
      <c r="A131" s="13"/>
      <c r="B131" s="13"/>
      <c r="C131" s="16"/>
      <c r="D131" s="16"/>
      <c r="E131" s="16"/>
      <c r="F131" s="15"/>
      <c r="G131" s="12"/>
      <c r="H131" s="14"/>
      <c r="I131" s="14"/>
      <c r="J131" s="10">
        <f t="shared" si="13"/>
        <v>0</v>
      </c>
      <c r="K131" s="10">
        <f t="shared" ref="K131:K162" si="14">H131*I131</f>
        <v>0</v>
      </c>
      <c r="L131" s="11">
        <f>IFERROR(IF(B131="funkcna poziadavka",VLOOKUP(G131,[1]MODULY_CBA!$B$3:$E$23,4,0)*H131/SUMIFS($H$3:$H$201,$G$3:$G$201,G131,$B$3:$B$201,B131),),)</f>
        <v>0</v>
      </c>
      <c r="M131" s="10">
        <f>IFERROR(IF(B131="Funkcna poziadavka",VLOOKUP(G131,[1]MODULY_CBA!$B$3:$E$23,3,0),),)</f>
        <v>0</v>
      </c>
      <c r="N131" s="10">
        <f>IFERROR(IF(B131="funkcna poziadavka",VLOOKUP(G131,[1]MODULY_CBA!$B$3:$E$23,2,0),),)</f>
        <v>0</v>
      </c>
      <c r="O131" s="9">
        <f t="shared" si="12"/>
        <v>0</v>
      </c>
      <c r="P131" s="8">
        <f>IFERROR(O131*VLOOKUP(G131,[1]MODULY_CBA!$B$3:$F$23,5,0),)</f>
        <v>0</v>
      </c>
      <c r="Q131" s="7" t="str">
        <f>IFERROR(VLOOKUP(G131,[1]MODULY_CBA!$B$3:$I$23,6,0),"")</f>
        <v/>
      </c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 ht="15" x14ac:dyDescent="0.2">
      <c r="A132" s="13"/>
      <c r="B132" s="13"/>
      <c r="C132" s="16"/>
      <c r="D132" s="16"/>
      <c r="E132" s="16"/>
      <c r="F132" s="15"/>
      <c r="G132" s="12"/>
      <c r="H132" s="14"/>
      <c r="I132" s="14"/>
      <c r="J132" s="10">
        <f t="shared" si="13"/>
        <v>0</v>
      </c>
      <c r="K132" s="10">
        <f t="shared" si="14"/>
        <v>0</v>
      </c>
      <c r="L132" s="11">
        <f>IFERROR(IF(B132="funkcna poziadavka",VLOOKUP(G132,[1]MODULY_CBA!$B$3:$E$23,4,0)*H132/SUMIFS($H$3:$H$201,$G$3:$G$201,G132,$B$3:$B$201,B132),),)</f>
        <v>0</v>
      </c>
      <c r="M132" s="10">
        <f>IFERROR(IF(B132="Funkcna poziadavka",VLOOKUP(G132,[1]MODULY_CBA!$B$3:$E$23,3,0),),)</f>
        <v>0</v>
      </c>
      <c r="N132" s="10">
        <f>IFERROR(IF(B132="funkcna poziadavka",VLOOKUP(G132,[1]MODULY_CBA!$B$3:$E$23,2,0),),)</f>
        <v>0</v>
      </c>
      <c r="O132" s="9">
        <f t="shared" si="12"/>
        <v>0</v>
      </c>
      <c r="P132" s="8">
        <f>IFERROR(O132*VLOOKUP(G132,[1]MODULY_CBA!$B$3:$F$23,5,0),)</f>
        <v>0</v>
      </c>
      <c r="Q132" s="7" t="str">
        <f>IFERROR(VLOOKUP(G132,[1]MODULY_CBA!$B$3:$I$23,6,0),"")</f>
        <v/>
      </c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 ht="15" x14ac:dyDescent="0.2">
      <c r="A133" s="13"/>
      <c r="B133" s="13"/>
      <c r="C133" s="16"/>
      <c r="D133" s="16"/>
      <c r="E133" s="16"/>
      <c r="F133" s="15"/>
      <c r="G133" s="12"/>
      <c r="H133" s="14"/>
      <c r="I133" s="14"/>
      <c r="J133" s="10">
        <f t="shared" si="13"/>
        <v>0</v>
      </c>
      <c r="K133" s="10">
        <f t="shared" si="14"/>
        <v>0</v>
      </c>
      <c r="L133" s="11">
        <f>IFERROR(IF(B133="funkcna poziadavka",VLOOKUP(G133,[1]MODULY_CBA!$B$3:$E$23,4,0)*H133/SUMIFS($H$3:$H$201,$G$3:$G$201,G133,$B$3:$B$201,B133),),)</f>
        <v>0</v>
      </c>
      <c r="M133" s="10">
        <f>IFERROR(IF(B133="Funkcna poziadavka",VLOOKUP(G133,[1]MODULY_CBA!$B$3:$E$23,3,0),),)</f>
        <v>0</v>
      </c>
      <c r="N133" s="10">
        <f>IFERROR(IF(B133="funkcna poziadavka",VLOOKUP(G133,[1]MODULY_CBA!$B$3:$E$23,2,0),),)</f>
        <v>0</v>
      </c>
      <c r="O133" s="9">
        <f t="shared" si="12"/>
        <v>0</v>
      </c>
      <c r="P133" s="8">
        <f>IFERROR(O133*VLOOKUP(G133,[1]MODULY_CBA!$B$3:$F$23,5,0),)</f>
        <v>0</v>
      </c>
      <c r="Q133" s="7" t="str">
        <f>IFERROR(VLOOKUP(G133,[1]MODULY_CBA!$B$3:$I$23,6,0),"")</f>
        <v/>
      </c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 ht="15" x14ac:dyDescent="0.2">
      <c r="A134" s="13"/>
      <c r="B134" s="13"/>
      <c r="C134" s="16"/>
      <c r="D134" s="16"/>
      <c r="E134" s="16"/>
      <c r="F134" s="15"/>
      <c r="G134" s="12"/>
      <c r="H134" s="14"/>
      <c r="I134" s="14"/>
      <c r="J134" s="10">
        <f t="shared" si="13"/>
        <v>0</v>
      </c>
      <c r="K134" s="10">
        <f t="shared" si="14"/>
        <v>0</v>
      </c>
      <c r="L134" s="11">
        <f>IFERROR(IF(B134="funkcna poziadavka",VLOOKUP(G134,[1]MODULY_CBA!$B$3:$E$23,4,0)*H134/SUMIFS($H$3:$H$201,$G$3:$G$201,G134,$B$3:$B$201,B134),),)</f>
        <v>0</v>
      </c>
      <c r="M134" s="10">
        <f>IFERROR(IF(B134="Funkcna poziadavka",VLOOKUP(G134,[1]MODULY_CBA!$B$3:$E$23,3,0),),)</f>
        <v>0</v>
      </c>
      <c r="N134" s="10">
        <f>IFERROR(IF(B134="funkcna poziadavka",VLOOKUP(G134,[1]MODULY_CBA!$B$3:$E$23,2,0),),)</f>
        <v>0</v>
      </c>
      <c r="O134" s="9">
        <f t="shared" si="12"/>
        <v>0</v>
      </c>
      <c r="P134" s="8">
        <f>IFERROR(O134*VLOOKUP(G134,[1]MODULY_CBA!$B$3:$F$23,5,0),)</f>
        <v>0</v>
      </c>
      <c r="Q134" s="7" t="str">
        <f>IFERROR(VLOOKUP(G134,[1]MODULY_CBA!$B$3:$I$23,6,0),"")</f>
        <v/>
      </c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 ht="15" x14ac:dyDescent="0.2">
      <c r="A135" s="13"/>
      <c r="B135" s="13"/>
      <c r="C135" s="16"/>
      <c r="D135" s="16"/>
      <c r="E135" s="16"/>
      <c r="F135" s="15"/>
      <c r="G135" s="12"/>
      <c r="H135" s="14"/>
      <c r="I135" s="14"/>
      <c r="J135" s="10">
        <f t="shared" si="13"/>
        <v>0</v>
      </c>
      <c r="K135" s="10">
        <f t="shared" si="14"/>
        <v>0</v>
      </c>
      <c r="L135" s="11">
        <f>IFERROR(IF(B135="funkcna poziadavka",VLOOKUP(G135,[1]MODULY_CBA!$B$3:$E$23,4,0)*H135/SUMIFS($H$3:$H$201,$G$3:$G$201,G135,$B$3:$B$201,B135),),)</f>
        <v>0</v>
      </c>
      <c r="M135" s="10">
        <f>IFERROR(IF(B135="Funkcna poziadavka",VLOOKUP(G135,[1]MODULY_CBA!$B$3:$E$23,3,0),),)</f>
        <v>0</v>
      </c>
      <c r="N135" s="10">
        <f>IFERROR(IF(B135="funkcna poziadavka",VLOOKUP(G135,[1]MODULY_CBA!$B$3:$E$23,2,0),),)</f>
        <v>0</v>
      </c>
      <c r="O135" s="9">
        <f t="shared" si="12"/>
        <v>0</v>
      </c>
      <c r="P135" s="8">
        <f>IFERROR(O135*VLOOKUP(G135,[1]MODULY_CBA!$B$3:$F$23,5,0),)</f>
        <v>0</v>
      </c>
      <c r="Q135" s="7" t="str">
        <f>IFERROR(VLOOKUP(G135,[1]MODULY_CBA!$B$3:$I$23,6,0),"")</f>
        <v/>
      </c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 ht="15" x14ac:dyDescent="0.2">
      <c r="A136" s="13"/>
      <c r="B136" s="13"/>
      <c r="C136" s="16"/>
      <c r="D136" s="16"/>
      <c r="E136" s="16"/>
      <c r="F136" s="15"/>
      <c r="G136" s="12"/>
      <c r="H136" s="14"/>
      <c r="I136" s="14"/>
      <c r="J136" s="10">
        <f t="shared" si="13"/>
        <v>0</v>
      </c>
      <c r="K136" s="10">
        <f t="shared" si="14"/>
        <v>0</v>
      </c>
      <c r="L136" s="11">
        <f>IFERROR(IF(B136="funkcna poziadavka",VLOOKUP(G136,[1]MODULY_CBA!$B$3:$E$23,4,0)*H136/SUMIFS($H$3:$H$201,$G$3:$G$201,G136,$B$3:$B$201,B136),),)</f>
        <v>0</v>
      </c>
      <c r="M136" s="10">
        <f>IFERROR(IF(B136="Funkcna poziadavka",VLOOKUP(G136,[1]MODULY_CBA!$B$3:$E$23,3,0),),)</f>
        <v>0</v>
      </c>
      <c r="N136" s="10">
        <f>IFERROR(IF(B136="funkcna poziadavka",VLOOKUP(G136,[1]MODULY_CBA!$B$3:$E$23,2,0),),)</f>
        <v>0</v>
      </c>
      <c r="O136" s="9">
        <f t="shared" si="12"/>
        <v>0</v>
      </c>
      <c r="P136" s="8">
        <f>IFERROR(O136*VLOOKUP(G136,[1]MODULY_CBA!$B$3:$F$23,5,0),)</f>
        <v>0</v>
      </c>
      <c r="Q136" s="7" t="str">
        <f>IFERROR(VLOOKUP(G136,[1]MODULY_CBA!$B$3:$I$23,6,0),"")</f>
        <v/>
      </c>
      <c r="R136" s="14" t="s">
        <v>0</v>
      </c>
      <c r="S136" s="14" t="s">
        <v>0</v>
      </c>
      <c r="T136" s="14" t="s">
        <v>0</v>
      </c>
      <c r="U136" s="14" t="s">
        <v>0</v>
      </c>
      <c r="V136" s="14" t="s">
        <v>0</v>
      </c>
      <c r="W136" s="14" t="s">
        <v>0</v>
      </c>
      <c r="X136" s="14" t="s">
        <v>0</v>
      </c>
      <c r="Y136" s="14" t="s">
        <v>0</v>
      </c>
      <c r="Z136" s="14" t="s">
        <v>0</v>
      </c>
      <c r="AA136" s="14" t="s">
        <v>0</v>
      </c>
      <c r="AB136" s="14" t="s">
        <v>0</v>
      </c>
      <c r="AC136" s="14" t="s">
        <v>0</v>
      </c>
      <c r="AD136" s="14" t="s">
        <v>0</v>
      </c>
      <c r="AE136" s="14" t="s">
        <v>0</v>
      </c>
    </row>
    <row r="137" spans="1:31" ht="15" x14ac:dyDescent="0.2">
      <c r="A137" s="13"/>
      <c r="B137" s="13"/>
      <c r="C137" s="16"/>
      <c r="D137" s="16"/>
      <c r="E137" s="16"/>
      <c r="F137" s="15"/>
      <c r="G137" s="12"/>
      <c r="H137" s="14"/>
      <c r="I137" s="14"/>
      <c r="J137" s="10">
        <f t="shared" si="13"/>
        <v>0</v>
      </c>
      <c r="K137" s="10">
        <f t="shared" si="14"/>
        <v>0</v>
      </c>
      <c r="L137" s="11">
        <f>IFERROR(IF(B137="funkcna poziadavka",VLOOKUP(G137,[1]MODULY_CBA!$B$3:$E$23,4,0)*H137/SUMIFS($H$3:$H$201,$G$3:$G$201,G137,$B$3:$B$201,B137),),)</f>
        <v>0</v>
      </c>
      <c r="M137" s="10">
        <f>IFERROR(IF(B137="Funkcna poziadavka",VLOOKUP(G137,[1]MODULY_CBA!$B$3:$E$23,3,0),),)</f>
        <v>0</v>
      </c>
      <c r="N137" s="10">
        <f>IFERROR(IF(B137="funkcna poziadavka",VLOOKUP(G137,[1]MODULY_CBA!$B$3:$E$23,2,0),),)</f>
        <v>0</v>
      </c>
      <c r="O137" s="9">
        <f t="shared" si="12"/>
        <v>0</v>
      </c>
      <c r="P137" s="8">
        <f>IFERROR(O137*VLOOKUP(G137,[1]MODULY_CBA!$B$3:$F$23,5,0),)</f>
        <v>0</v>
      </c>
      <c r="Q137" s="7" t="str">
        <f>IFERROR(VLOOKUP(G137,[1]MODULY_CBA!$B$3:$I$23,6,0),"")</f>
        <v/>
      </c>
      <c r="R137" s="14" t="s">
        <v>0</v>
      </c>
      <c r="S137" s="14" t="s">
        <v>0</v>
      </c>
      <c r="T137" s="14" t="s">
        <v>0</v>
      </c>
      <c r="U137" s="14" t="s">
        <v>0</v>
      </c>
      <c r="V137" s="14" t="s">
        <v>0</v>
      </c>
      <c r="W137" s="14" t="s">
        <v>0</v>
      </c>
      <c r="X137" s="14" t="s">
        <v>0</v>
      </c>
      <c r="Y137" s="14" t="s">
        <v>0</v>
      </c>
      <c r="Z137" s="14" t="s">
        <v>0</v>
      </c>
      <c r="AA137" s="14" t="s">
        <v>0</v>
      </c>
      <c r="AB137" s="14" t="s">
        <v>0</v>
      </c>
      <c r="AC137" s="14" t="s">
        <v>0</v>
      </c>
      <c r="AD137" s="14" t="s">
        <v>0</v>
      </c>
      <c r="AE137" s="14" t="s">
        <v>0</v>
      </c>
    </row>
    <row r="138" spans="1:31" ht="15" x14ac:dyDescent="0.2">
      <c r="A138" s="13"/>
      <c r="B138" s="13"/>
      <c r="C138" s="16"/>
      <c r="D138" s="16"/>
      <c r="E138" s="16"/>
      <c r="F138" s="15"/>
      <c r="G138" s="12"/>
      <c r="H138" s="14"/>
      <c r="I138" s="14"/>
      <c r="J138" s="10">
        <f t="shared" si="13"/>
        <v>0</v>
      </c>
      <c r="K138" s="10">
        <f t="shared" si="14"/>
        <v>0</v>
      </c>
      <c r="L138" s="11">
        <f>IFERROR(IF(B138="funkcna poziadavka",VLOOKUP(G138,[1]MODULY_CBA!$B$3:$E$23,4,0)*H138/SUMIFS($H$3:$H$201,$G$3:$G$201,G138,$B$3:$B$201,B138),),)</f>
        <v>0</v>
      </c>
      <c r="M138" s="10">
        <f>IFERROR(IF(B138="Funkcna poziadavka",VLOOKUP(G138,[1]MODULY_CBA!$B$3:$E$23,3,0),),)</f>
        <v>0</v>
      </c>
      <c r="N138" s="10">
        <f>IFERROR(IF(B138="funkcna poziadavka",VLOOKUP(G138,[1]MODULY_CBA!$B$3:$E$23,2,0),),)</f>
        <v>0</v>
      </c>
      <c r="O138" s="9">
        <f t="shared" si="12"/>
        <v>0</v>
      </c>
      <c r="P138" s="8">
        <f>IFERROR(O138*VLOOKUP(G138,[1]MODULY_CBA!$B$3:$F$23,5,0),)</f>
        <v>0</v>
      </c>
      <c r="Q138" s="7" t="str">
        <f>IFERROR(VLOOKUP(G138,[1]MODULY_CBA!$B$3:$I$23,6,0),"")</f>
        <v/>
      </c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 ht="15" x14ac:dyDescent="0.2">
      <c r="A139" s="13"/>
      <c r="B139" s="13"/>
      <c r="C139" s="16"/>
      <c r="D139" s="16"/>
      <c r="E139" s="16"/>
      <c r="F139" s="15"/>
      <c r="G139" s="12"/>
      <c r="H139" s="14"/>
      <c r="I139" s="14"/>
      <c r="J139" s="10">
        <f t="shared" si="13"/>
        <v>0</v>
      </c>
      <c r="K139" s="10">
        <f t="shared" si="14"/>
        <v>0</v>
      </c>
      <c r="L139" s="11">
        <f>IFERROR(IF(B139="funkcna poziadavka",VLOOKUP(G139,[1]MODULY_CBA!$B$3:$E$23,4,0)*H139/SUMIFS($H$3:$H$201,$G$3:$G$201,G139,$B$3:$B$201,B139),),)</f>
        <v>0</v>
      </c>
      <c r="M139" s="10">
        <f>IFERROR(IF(B139="Funkcna poziadavka",VLOOKUP(G139,[1]MODULY_CBA!$B$3:$E$23,3,0),),)</f>
        <v>0</v>
      </c>
      <c r="N139" s="10">
        <f>IFERROR(IF(B139="funkcna poziadavka",VLOOKUP(G139,[1]MODULY_CBA!$B$3:$E$23,2,0),),)</f>
        <v>0</v>
      </c>
      <c r="O139" s="9">
        <f t="shared" si="12"/>
        <v>0</v>
      </c>
      <c r="P139" s="8">
        <f>IFERROR(O139*VLOOKUP(G139,[1]MODULY_CBA!$B$3:$F$23,5,0),)</f>
        <v>0</v>
      </c>
      <c r="Q139" s="7" t="str">
        <f>IFERROR(VLOOKUP(G139,[1]MODULY_CBA!$B$3:$I$23,6,0),"")</f>
        <v/>
      </c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 ht="15" x14ac:dyDescent="0.2">
      <c r="A140" s="13"/>
      <c r="B140" s="13"/>
      <c r="C140" s="16"/>
      <c r="D140" s="16"/>
      <c r="E140" s="16"/>
      <c r="F140" s="15"/>
      <c r="G140" s="12"/>
      <c r="H140" s="14"/>
      <c r="I140" s="14"/>
      <c r="J140" s="10">
        <f t="shared" si="13"/>
        <v>0</v>
      </c>
      <c r="K140" s="10">
        <f t="shared" si="14"/>
        <v>0</v>
      </c>
      <c r="L140" s="11">
        <f>IFERROR(IF(B140="funkcna poziadavka",VLOOKUP(G140,[1]MODULY_CBA!$B$3:$E$23,4,0)*H140/SUMIFS($H$3:$H$201,$G$3:$G$201,G140,$B$3:$B$201,B140),),)</f>
        <v>0</v>
      </c>
      <c r="M140" s="10">
        <f>IFERROR(IF(B140="Funkcna poziadavka",VLOOKUP(G140,[1]MODULY_CBA!$B$3:$E$23,3,0),),)</f>
        <v>0</v>
      </c>
      <c r="N140" s="10">
        <f>IFERROR(IF(B140="funkcna poziadavka",VLOOKUP(G140,[1]MODULY_CBA!$B$3:$E$23,2,0),),)</f>
        <v>0</v>
      </c>
      <c r="O140" s="9">
        <f t="shared" ref="O140:O171" si="15">(K140+L140)*M140*N140</f>
        <v>0</v>
      </c>
      <c r="P140" s="8">
        <f>IFERROR(O140*VLOOKUP(G140,[1]MODULY_CBA!$B$3:$F$23,5,0),)</f>
        <v>0</v>
      </c>
      <c r="Q140" s="7" t="str">
        <f>IFERROR(VLOOKUP(G140,[1]MODULY_CBA!$B$3:$I$23,6,0),"")</f>
        <v/>
      </c>
      <c r="R140" s="14" t="s">
        <v>0</v>
      </c>
      <c r="S140" s="14" t="s">
        <v>0</v>
      </c>
      <c r="T140" s="14" t="s">
        <v>0</v>
      </c>
      <c r="U140" s="14" t="s">
        <v>0</v>
      </c>
      <c r="V140" s="14" t="s">
        <v>0</v>
      </c>
      <c r="W140" s="14" t="s">
        <v>0</v>
      </c>
      <c r="X140" s="14" t="s">
        <v>0</v>
      </c>
      <c r="Y140" s="14" t="s">
        <v>0</v>
      </c>
      <c r="Z140" s="14" t="s">
        <v>0</v>
      </c>
      <c r="AA140" s="14" t="s">
        <v>0</v>
      </c>
      <c r="AB140" s="14" t="s">
        <v>0</v>
      </c>
      <c r="AC140" s="14" t="s">
        <v>0</v>
      </c>
      <c r="AD140" s="14" t="s">
        <v>0</v>
      </c>
      <c r="AE140" s="14" t="s">
        <v>0</v>
      </c>
    </row>
    <row r="141" spans="1:31" ht="15" x14ac:dyDescent="0.2">
      <c r="A141" s="13"/>
      <c r="B141" s="13"/>
      <c r="C141" s="16"/>
      <c r="D141" s="16"/>
      <c r="E141" s="16"/>
      <c r="F141" s="15"/>
      <c r="G141" s="12"/>
      <c r="H141" s="14"/>
      <c r="I141" s="14"/>
      <c r="J141" s="10">
        <f t="shared" si="13"/>
        <v>0</v>
      </c>
      <c r="K141" s="10">
        <f t="shared" si="14"/>
        <v>0</v>
      </c>
      <c r="L141" s="11">
        <f>IFERROR(IF(B141="funkcna poziadavka",VLOOKUP(G141,[1]MODULY_CBA!$B$3:$E$23,4,0)*H141/SUMIFS($H$3:$H$201,$G$3:$G$201,G141,$B$3:$B$201,B141),),)</f>
        <v>0</v>
      </c>
      <c r="M141" s="10">
        <f>IFERROR(IF(B141="Funkcna poziadavka",VLOOKUP(G141,[1]MODULY_CBA!$B$3:$E$23,3,0),),)</f>
        <v>0</v>
      </c>
      <c r="N141" s="10">
        <f>IFERROR(IF(B141="funkcna poziadavka",VLOOKUP(G141,[1]MODULY_CBA!$B$3:$E$23,2,0),),)</f>
        <v>0</v>
      </c>
      <c r="O141" s="9">
        <f t="shared" si="15"/>
        <v>0</v>
      </c>
      <c r="P141" s="8">
        <f>IFERROR(O141*VLOOKUP(G141,[1]MODULY_CBA!$B$3:$F$23,5,0),)</f>
        <v>0</v>
      </c>
      <c r="Q141" s="7" t="str">
        <f>IFERROR(VLOOKUP(G141,[1]MODULY_CBA!$B$3:$I$23,6,0),"")</f>
        <v/>
      </c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 ht="15" x14ac:dyDescent="0.2">
      <c r="A142" s="13"/>
      <c r="B142" s="13"/>
      <c r="C142" s="16"/>
      <c r="D142" s="16"/>
      <c r="E142" s="16"/>
      <c r="F142" s="15"/>
      <c r="G142" s="12"/>
      <c r="H142" s="14"/>
      <c r="I142" s="14"/>
      <c r="J142" s="10">
        <f t="shared" si="13"/>
        <v>0</v>
      </c>
      <c r="K142" s="10">
        <f t="shared" si="14"/>
        <v>0</v>
      </c>
      <c r="L142" s="11">
        <f>IFERROR(IF(B142="funkcna poziadavka",VLOOKUP(G142,[1]MODULY_CBA!$B$3:$E$23,4,0)*H142/SUMIFS($H$3:$H$201,$G$3:$G$201,G142,$B$3:$B$201,B142),),)</f>
        <v>0</v>
      </c>
      <c r="M142" s="10">
        <f>IFERROR(IF(B142="Funkcna poziadavka",VLOOKUP(G142,[1]MODULY_CBA!$B$3:$E$23,3,0),),)</f>
        <v>0</v>
      </c>
      <c r="N142" s="10">
        <f>IFERROR(IF(B142="funkcna poziadavka",VLOOKUP(G142,[1]MODULY_CBA!$B$3:$E$23,2,0),),)</f>
        <v>0</v>
      </c>
      <c r="O142" s="9">
        <f t="shared" si="15"/>
        <v>0</v>
      </c>
      <c r="P142" s="8">
        <f>IFERROR(O142*VLOOKUP(G142,[1]MODULY_CBA!$B$3:$F$23,5,0),)</f>
        <v>0</v>
      </c>
      <c r="Q142" s="7" t="str">
        <f>IFERROR(VLOOKUP(G142,[1]MODULY_CBA!$B$3:$I$23,6,0),"")</f>
        <v/>
      </c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 ht="15" x14ac:dyDescent="0.2">
      <c r="A143" s="13"/>
      <c r="B143" s="13"/>
      <c r="C143" s="16"/>
      <c r="D143" s="16"/>
      <c r="E143" s="16"/>
      <c r="F143" s="15"/>
      <c r="G143" s="12"/>
      <c r="H143" s="14"/>
      <c r="I143" s="14"/>
      <c r="J143" s="10">
        <f t="shared" si="13"/>
        <v>0</v>
      </c>
      <c r="K143" s="10">
        <f t="shared" si="14"/>
        <v>0</v>
      </c>
      <c r="L143" s="11">
        <f>IFERROR(IF(B143="funkcna poziadavka",VLOOKUP(G143,[1]MODULY_CBA!$B$3:$E$23,4,0)*H143/SUMIFS($H$3:$H$201,$G$3:$G$201,G143,$B$3:$B$201,B143),),)</f>
        <v>0</v>
      </c>
      <c r="M143" s="10">
        <f>IFERROR(IF(B143="Funkcna poziadavka",VLOOKUP(G143,[1]MODULY_CBA!$B$3:$E$23,3,0),),)</f>
        <v>0</v>
      </c>
      <c r="N143" s="10">
        <f>IFERROR(IF(B143="funkcna poziadavka",VLOOKUP(G143,[1]MODULY_CBA!$B$3:$E$23,2,0),),)</f>
        <v>0</v>
      </c>
      <c r="O143" s="9">
        <f t="shared" si="15"/>
        <v>0</v>
      </c>
      <c r="P143" s="8">
        <f>IFERROR(O143*VLOOKUP(G143,[1]MODULY_CBA!$B$3:$F$23,5,0),)</f>
        <v>0</v>
      </c>
      <c r="Q143" s="7" t="str">
        <f>IFERROR(VLOOKUP(G143,[1]MODULY_CBA!$B$3:$I$23,6,0),"")</f>
        <v/>
      </c>
      <c r="R143" s="14" t="s">
        <v>0</v>
      </c>
      <c r="S143" s="14" t="s">
        <v>0</v>
      </c>
      <c r="T143" s="14" t="s">
        <v>0</v>
      </c>
      <c r="U143" s="14" t="s">
        <v>0</v>
      </c>
      <c r="V143" s="14" t="s">
        <v>0</v>
      </c>
      <c r="W143" s="14" t="s">
        <v>0</v>
      </c>
      <c r="X143" s="14" t="s">
        <v>0</v>
      </c>
      <c r="Y143" s="14" t="s">
        <v>0</v>
      </c>
      <c r="Z143" s="14" t="s">
        <v>0</v>
      </c>
      <c r="AA143" s="14" t="s">
        <v>0</v>
      </c>
      <c r="AB143" s="14" t="s">
        <v>0</v>
      </c>
      <c r="AC143" s="14" t="s">
        <v>0</v>
      </c>
      <c r="AD143" s="14" t="s">
        <v>0</v>
      </c>
      <c r="AE143" s="14" t="s">
        <v>0</v>
      </c>
    </row>
    <row r="144" spans="1:31" ht="15" x14ac:dyDescent="0.2">
      <c r="A144" s="13"/>
      <c r="B144" s="13"/>
      <c r="C144" s="16"/>
      <c r="D144" s="16"/>
      <c r="E144" s="16"/>
      <c r="F144" s="15"/>
      <c r="G144" s="12"/>
      <c r="H144" s="14"/>
      <c r="I144" s="14"/>
      <c r="J144" s="10">
        <f t="shared" si="13"/>
        <v>0</v>
      </c>
      <c r="K144" s="10">
        <f t="shared" si="14"/>
        <v>0</v>
      </c>
      <c r="L144" s="11">
        <f>IFERROR(IF(B144="funkcna poziadavka",VLOOKUP(G144,[1]MODULY_CBA!$B$3:$E$23,4,0)*H144/SUMIFS($H$3:$H$201,$G$3:$G$201,G144,$B$3:$B$201,B144),),)</f>
        <v>0</v>
      </c>
      <c r="M144" s="10">
        <f>IFERROR(IF(B144="Funkcna poziadavka",VLOOKUP(G144,[1]MODULY_CBA!$B$3:$E$23,3,0),),)</f>
        <v>0</v>
      </c>
      <c r="N144" s="10">
        <f>IFERROR(IF(B144="funkcna poziadavka",VLOOKUP(G144,[1]MODULY_CBA!$B$3:$E$23,2,0),),)</f>
        <v>0</v>
      </c>
      <c r="O144" s="9">
        <f t="shared" si="15"/>
        <v>0</v>
      </c>
      <c r="P144" s="8">
        <f>IFERROR(O144*VLOOKUP(G144,[1]MODULY_CBA!$B$3:$F$23,5,0),)</f>
        <v>0</v>
      </c>
      <c r="Q144" s="7" t="str">
        <f>IFERROR(VLOOKUP(G144,[1]MODULY_CBA!$B$3:$I$23,6,0),"")</f>
        <v/>
      </c>
      <c r="R144" s="14" t="s">
        <v>0</v>
      </c>
      <c r="S144" s="14" t="s">
        <v>0</v>
      </c>
      <c r="T144" s="14" t="s">
        <v>0</v>
      </c>
      <c r="U144" s="14" t="s">
        <v>0</v>
      </c>
      <c r="V144" s="14" t="s">
        <v>0</v>
      </c>
      <c r="W144" s="14" t="s">
        <v>0</v>
      </c>
      <c r="X144" s="14" t="s">
        <v>0</v>
      </c>
      <c r="Y144" s="14" t="s">
        <v>0</v>
      </c>
      <c r="Z144" s="14" t="s">
        <v>0</v>
      </c>
      <c r="AA144" s="14" t="s">
        <v>0</v>
      </c>
      <c r="AB144" s="14" t="s">
        <v>0</v>
      </c>
      <c r="AC144" s="14" t="s">
        <v>0</v>
      </c>
      <c r="AD144" s="14" t="s">
        <v>0</v>
      </c>
      <c r="AE144" s="14" t="s">
        <v>0</v>
      </c>
    </row>
    <row r="145" spans="1:31" ht="15" x14ac:dyDescent="0.2">
      <c r="A145" s="13"/>
      <c r="B145" s="13"/>
      <c r="C145" s="16"/>
      <c r="D145" s="16"/>
      <c r="E145" s="16"/>
      <c r="F145" s="15"/>
      <c r="G145" s="12"/>
      <c r="H145" s="14"/>
      <c r="I145" s="14"/>
      <c r="J145" s="10">
        <f t="shared" si="13"/>
        <v>0</v>
      </c>
      <c r="K145" s="10">
        <f t="shared" si="14"/>
        <v>0</v>
      </c>
      <c r="L145" s="11">
        <f>IFERROR(IF(B145="funkcna poziadavka",VLOOKUP(G145,[1]MODULY_CBA!$B$3:$E$23,4,0)*H145/SUMIFS($H$3:$H$201,$G$3:$G$201,G145,$B$3:$B$201,B145),),)</f>
        <v>0</v>
      </c>
      <c r="M145" s="10">
        <f>IFERROR(IF(B145="Funkcna poziadavka",VLOOKUP(G145,[1]MODULY_CBA!$B$3:$E$23,3,0),),)</f>
        <v>0</v>
      </c>
      <c r="N145" s="10">
        <f>IFERROR(IF(B145="funkcna poziadavka",VLOOKUP(G145,[1]MODULY_CBA!$B$3:$E$23,2,0),),)</f>
        <v>0</v>
      </c>
      <c r="O145" s="9">
        <f t="shared" si="15"/>
        <v>0</v>
      </c>
      <c r="P145" s="8">
        <f>IFERROR(O145*VLOOKUP(G145,[1]MODULY_CBA!$B$3:$F$23,5,0),)</f>
        <v>0</v>
      </c>
      <c r="Q145" s="7" t="str">
        <f>IFERROR(VLOOKUP(G145,[1]MODULY_CBA!$B$3:$I$23,6,0),"")</f>
        <v/>
      </c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 ht="15" x14ac:dyDescent="0.2">
      <c r="A146" s="13"/>
      <c r="B146" s="13"/>
      <c r="C146" s="16"/>
      <c r="D146" s="16"/>
      <c r="E146" s="16"/>
      <c r="F146" s="15"/>
      <c r="G146" s="12"/>
      <c r="H146" s="14"/>
      <c r="I146" s="14"/>
      <c r="J146" s="10">
        <f t="shared" si="13"/>
        <v>0</v>
      </c>
      <c r="K146" s="10">
        <f t="shared" si="14"/>
        <v>0</v>
      </c>
      <c r="L146" s="11">
        <f>IFERROR(IF(B146="funkcna poziadavka",VLOOKUP(G146,[1]MODULY_CBA!$B$3:$E$23,4,0)*H146/SUMIFS($H$3:$H$201,$G$3:$G$201,G146,$B$3:$B$201,B146),),)</f>
        <v>0</v>
      </c>
      <c r="M146" s="10">
        <f>IFERROR(IF(B146="Funkcna poziadavka",VLOOKUP(G146,[1]MODULY_CBA!$B$3:$E$23,3,0),),)</f>
        <v>0</v>
      </c>
      <c r="N146" s="10">
        <f>IFERROR(IF(B146="funkcna poziadavka",VLOOKUP(G146,[1]MODULY_CBA!$B$3:$E$23,2,0),),)</f>
        <v>0</v>
      </c>
      <c r="O146" s="9">
        <f t="shared" si="15"/>
        <v>0</v>
      </c>
      <c r="P146" s="8">
        <f>IFERROR(O146*VLOOKUP(G146,[1]MODULY_CBA!$B$3:$F$23,5,0),)</f>
        <v>0</v>
      </c>
      <c r="Q146" s="7" t="str">
        <f>IFERROR(VLOOKUP(G146,[1]MODULY_CBA!$B$3:$I$23,6,0),"")</f>
        <v/>
      </c>
      <c r="R146" s="14" t="s">
        <v>0</v>
      </c>
      <c r="S146" s="14" t="s">
        <v>0</v>
      </c>
      <c r="T146" s="14" t="s">
        <v>0</v>
      </c>
      <c r="U146" s="14" t="s">
        <v>0</v>
      </c>
      <c r="V146" s="14" t="s">
        <v>0</v>
      </c>
      <c r="W146" s="14" t="s">
        <v>0</v>
      </c>
      <c r="X146" s="14" t="s">
        <v>0</v>
      </c>
      <c r="Y146" s="14" t="s">
        <v>0</v>
      </c>
      <c r="Z146" s="14" t="s">
        <v>0</v>
      </c>
      <c r="AA146" s="14" t="s">
        <v>0</v>
      </c>
      <c r="AB146" s="14" t="s">
        <v>0</v>
      </c>
      <c r="AC146" s="14" t="s">
        <v>0</v>
      </c>
      <c r="AD146" s="14" t="s">
        <v>0</v>
      </c>
      <c r="AE146" s="14" t="s">
        <v>0</v>
      </c>
    </row>
    <row r="147" spans="1:31" ht="15" x14ac:dyDescent="0.2">
      <c r="A147" s="13"/>
      <c r="B147" s="13"/>
      <c r="C147" s="16"/>
      <c r="D147" s="16"/>
      <c r="E147" s="16"/>
      <c r="F147" s="15"/>
      <c r="G147" s="12"/>
      <c r="H147" s="14"/>
      <c r="I147" s="14"/>
      <c r="J147" s="10">
        <f t="shared" si="13"/>
        <v>0</v>
      </c>
      <c r="K147" s="10">
        <f t="shared" si="14"/>
        <v>0</v>
      </c>
      <c r="L147" s="11">
        <f>IFERROR(IF(B147="funkcna poziadavka",VLOOKUP(G147,[1]MODULY_CBA!$B$3:$E$23,4,0)*H147/SUMIFS($H$3:$H$201,$G$3:$G$201,G147,$B$3:$B$201,B147),),)</f>
        <v>0</v>
      </c>
      <c r="M147" s="10">
        <f>IFERROR(IF(B147="Funkcna poziadavka",VLOOKUP(G147,[1]MODULY_CBA!$B$3:$E$23,3,0),),)</f>
        <v>0</v>
      </c>
      <c r="N147" s="10">
        <f>IFERROR(IF(B147="funkcna poziadavka",VLOOKUP(G147,[1]MODULY_CBA!$B$3:$E$23,2,0),),)</f>
        <v>0</v>
      </c>
      <c r="O147" s="9">
        <f t="shared" si="15"/>
        <v>0</v>
      </c>
      <c r="P147" s="8">
        <f>IFERROR(O147*VLOOKUP(G147,[1]MODULY_CBA!$B$3:$F$23,5,0),)</f>
        <v>0</v>
      </c>
      <c r="Q147" s="7" t="str">
        <f>IFERROR(VLOOKUP(G147,[1]MODULY_CBA!$B$3:$I$23,6,0),"")</f>
        <v/>
      </c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 ht="15" x14ac:dyDescent="0.2">
      <c r="A148" s="13"/>
      <c r="B148" s="13"/>
      <c r="C148" s="16"/>
      <c r="D148" s="16"/>
      <c r="E148" s="16"/>
      <c r="F148" s="15"/>
      <c r="G148" s="12"/>
      <c r="H148" s="14"/>
      <c r="I148" s="14"/>
      <c r="J148" s="10">
        <f t="shared" si="13"/>
        <v>0</v>
      </c>
      <c r="K148" s="10">
        <f t="shared" si="14"/>
        <v>0</v>
      </c>
      <c r="L148" s="11">
        <f>IFERROR(IF(B148="funkcna poziadavka",VLOOKUP(G148,[1]MODULY_CBA!$B$3:$E$23,4,0)*H148/SUMIFS($H$3:$H$201,$G$3:$G$201,G148,$B$3:$B$201,B148),),)</f>
        <v>0</v>
      </c>
      <c r="M148" s="10">
        <f>IFERROR(IF(B148="Funkcna poziadavka",VLOOKUP(G148,[1]MODULY_CBA!$B$3:$E$23,3,0),),)</f>
        <v>0</v>
      </c>
      <c r="N148" s="10">
        <f>IFERROR(IF(B148="funkcna poziadavka",VLOOKUP(G148,[1]MODULY_CBA!$B$3:$E$23,2,0),),)</f>
        <v>0</v>
      </c>
      <c r="O148" s="9">
        <f t="shared" si="15"/>
        <v>0</v>
      </c>
      <c r="P148" s="8">
        <f>IFERROR(O148*VLOOKUP(G148,[1]MODULY_CBA!$B$3:$F$23,5,0),)</f>
        <v>0</v>
      </c>
      <c r="Q148" s="7" t="str">
        <f>IFERROR(VLOOKUP(G148,[1]MODULY_CBA!$B$3:$I$23,6,0),"")</f>
        <v/>
      </c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 ht="15" x14ac:dyDescent="0.2">
      <c r="A149" s="13"/>
      <c r="B149" s="13"/>
      <c r="C149" s="16"/>
      <c r="D149" s="16"/>
      <c r="E149" s="16"/>
      <c r="F149" s="15"/>
      <c r="G149" s="12"/>
      <c r="H149" s="14"/>
      <c r="I149" s="14"/>
      <c r="J149" s="10">
        <f t="shared" si="13"/>
        <v>0</v>
      </c>
      <c r="K149" s="10">
        <f t="shared" si="14"/>
        <v>0</v>
      </c>
      <c r="L149" s="11">
        <f>IFERROR(IF(B149="funkcna poziadavka",VLOOKUP(G149,[1]MODULY_CBA!$B$3:$E$23,4,0)*H149/SUMIFS($H$3:$H$201,$G$3:$G$201,G149,$B$3:$B$201,B149),),)</f>
        <v>0</v>
      </c>
      <c r="M149" s="10">
        <f>IFERROR(IF(B149="Funkcna poziadavka",VLOOKUP(G149,[1]MODULY_CBA!$B$3:$E$23,3,0),),)</f>
        <v>0</v>
      </c>
      <c r="N149" s="10">
        <f>IFERROR(IF(B149="funkcna poziadavka",VLOOKUP(G149,[1]MODULY_CBA!$B$3:$E$23,2,0),),)</f>
        <v>0</v>
      </c>
      <c r="O149" s="9">
        <f t="shared" si="15"/>
        <v>0</v>
      </c>
      <c r="P149" s="8">
        <f>IFERROR(O149*VLOOKUP(G149,[1]MODULY_CBA!$B$3:$F$23,5,0),)</f>
        <v>0</v>
      </c>
      <c r="Q149" s="7" t="str">
        <f>IFERROR(VLOOKUP(G149,[1]MODULY_CBA!$B$3:$I$23,6,0),"")</f>
        <v/>
      </c>
      <c r="R149" s="14" t="s">
        <v>0</v>
      </c>
      <c r="S149" s="14" t="s">
        <v>0</v>
      </c>
      <c r="T149" s="14" t="s">
        <v>0</v>
      </c>
      <c r="U149" s="14" t="s">
        <v>0</v>
      </c>
      <c r="V149" s="14" t="s">
        <v>0</v>
      </c>
      <c r="W149" s="14" t="s">
        <v>0</v>
      </c>
      <c r="X149" s="14" t="s">
        <v>0</v>
      </c>
      <c r="Y149" s="14" t="s">
        <v>0</v>
      </c>
      <c r="Z149" s="14" t="s">
        <v>0</v>
      </c>
      <c r="AA149" s="14" t="s">
        <v>0</v>
      </c>
      <c r="AB149" s="14" t="s">
        <v>0</v>
      </c>
      <c r="AC149" s="14" t="s">
        <v>0</v>
      </c>
      <c r="AD149" s="14" t="s">
        <v>0</v>
      </c>
      <c r="AE149" s="14" t="s">
        <v>0</v>
      </c>
    </row>
    <row r="150" spans="1:31" ht="15" x14ac:dyDescent="0.2">
      <c r="A150" s="13"/>
      <c r="B150" s="13"/>
      <c r="C150" s="16"/>
      <c r="D150" s="16"/>
      <c r="E150" s="16"/>
      <c r="F150" s="15"/>
      <c r="G150" s="12"/>
      <c r="H150" s="14"/>
      <c r="I150" s="14"/>
      <c r="J150" s="10">
        <f t="shared" si="13"/>
        <v>0</v>
      </c>
      <c r="K150" s="10">
        <f t="shared" si="14"/>
        <v>0</v>
      </c>
      <c r="L150" s="11">
        <f>IFERROR(IF(B150="funkcna poziadavka",VLOOKUP(G150,[1]MODULY_CBA!$B$3:$E$23,4,0)*H150/SUMIFS($H$3:$H$201,$G$3:$G$201,G150,$B$3:$B$201,B150),),)</f>
        <v>0</v>
      </c>
      <c r="M150" s="10">
        <f>IFERROR(IF(B150="Funkcna poziadavka",VLOOKUP(G150,[1]MODULY_CBA!$B$3:$E$23,3,0),),)</f>
        <v>0</v>
      </c>
      <c r="N150" s="10">
        <f>IFERROR(IF(B150="funkcna poziadavka",VLOOKUP(G150,[1]MODULY_CBA!$B$3:$E$23,2,0),),)</f>
        <v>0</v>
      </c>
      <c r="O150" s="9">
        <f t="shared" si="15"/>
        <v>0</v>
      </c>
      <c r="P150" s="8">
        <f>IFERROR(O150*VLOOKUP(G150,[1]MODULY_CBA!$B$3:$F$23,5,0),)</f>
        <v>0</v>
      </c>
      <c r="Q150" s="7" t="str">
        <f>IFERROR(VLOOKUP(G150,[1]MODULY_CBA!$B$3:$I$23,6,0),"")</f>
        <v/>
      </c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 ht="15" x14ac:dyDescent="0.2">
      <c r="A151" s="13"/>
      <c r="B151" s="13"/>
      <c r="C151" s="16"/>
      <c r="D151" s="16"/>
      <c r="E151" s="16"/>
      <c r="F151" s="15"/>
      <c r="G151" s="12"/>
      <c r="H151" s="14"/>
      <c r="I151" s="14"/>
      <c r="J151" s="10">
        <f t="shared" si="13"/>
        <v>0</v>
      </c>
      <c r="K151" s="10">
        <f t="shared" si="14"/>
        <v>0</v>
      </c>
      <c r="L151" s="11">
        <f>IFERROR(IF(B151="funkcna poziadavka",VLOOKUP(G151,[1]MODULY_CBA!$B$3:$E$23,4,0)*H151/SUMIFS($H$3:$H$201,$G$3:$G$201,G151,$B$3:$B$201,B151),),)</f>
        <v>0</v>
      </c>
      <c r="M151" s="10">
        <f>IFERROR(IF(B151="Funkcna poziadavka",VLOOKUP(G151,[1]MODULY_CBA!$B$3:$E$23,3,0),),)</f>
        <v>0</v>
      </c>
      <c r="N151" s="10">
        <f>IFERROR(IF(B151="funkcna poziadavka",VLOOKUP(G151,[1]MODULY_CBA!$B$3:$E$23,2,0),),)</f>
        <v>0</v>
      </c>
      <c r="O151" s="9">
        <f t="shared" si="15"/>
        <v>0</v>
      </c>
      <c r="P151" s="8">
        <f>IFERROR(O151*VLOOKUP(G151,[1]MODULY_CBA!$B$3:$F$23,5,0),)</f>
        <v>0</v>
      </c>
      <c r="Q151" s="7" t="str">
        <f>IFERROR(VLOOKUP(G151,[1]MODULY_CBA!$B$3:$I$23,6,0),"")</f>
        <v/>
      </c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 ht="15" x14ac:dyDescent="0.2">
      <c r="A152" s="13"/>
      <c r="B152" s="13"/>
      <c r="C152" s="16"/>
      <c r="D152" s="16"/>
      <c r="E152" s="16"/>
      <c r="F152" s="15"/>
      <c r="G152" s="12"/>
      <c r="H152" s="14"/>
      <c r="I152" s="14"/>
      <c r="J152" s="10">
        <f t="shared" si="13"/>
        <v>0</v>
      </c>
      <c r="K152" s="10">
        <f t="shared" si="14"/>
        <v>0</v>
      </c>
      <c r="L152" s="11">
        <f>IFERROR(IF(B152="funkcna poziadavka",VLOOKUP(G152,[1]MODULY_CBA!$B$3:$E$23,4,0)*H152/SUMIFS($H$3:$H$201,$G$3:$G$201,G152,$B$3:$B$201,B152),),)</f>
        <v>0</v>
      </c>
      <c r="M152" s="10">
        <f>IFERROR(IF(B152="Funkcna poziadavka",VLOOKUP(G152,[1]MODULY_CBA!$B$3:$E$23,3,0),),)</f>
        <v>0</v>
      </c>
      <c r="N152" s="10">
        <f>IFERROR(IF(B152="funkcna poziadavka",VLOOKUP(G152,[1]MODULY_CBA!$B$3:$E$23,2,0),),)</f>
        <v>0</v>
      </c>
      <c r="O152" s="9">
        <f t="shared" si="15"/>
        <v>0</v>
      </c>
      <c r="P152" s="8">
        <f>IFERROR(O152*VLOOKUP(G152,[1]MODULY_CBA!$B$3:$F$23,5,0),)</f>
        <v>0</v>
      </c>
      <c r="Q152" s="7" t="str">
        <f>IFERROR(VLOOKUP(G152,[1]MODULY_CBA!$B$3:$I$23,6,0),"")</f>
        <v/>
      </c>
      <c r="R152" s="14" t="s">
        <v>0</v>
      </c>
      <c r="S152" s="14" t="s">
        <v>0</v>
      </c>
      <c r="T152" s="14" t="s">
        <v>0</v>
      </c>
      <c r="U152" s="14" t="s">
        <v>0</v>
      </c>
      <c r="V152" s="14" t="s">
        <v>0</v>
      </c>
      <c r="W152" s="14" t="s">
        <v>0</v>
      </c>
      <c r="X152" s="14" t="s">
        <v>0</v>
      </c>
      <c r="Y152" s="14" t="s">
        <v>0</v>
      </c>
      <c r="Z152" s="14" t="s">
        <v>0</v>
      </c>
      <c r="AA152" s="14" t="s">
        <v>0</v>
      </c>
      <c r="AB152" s="14" t="s">
        <v>0</v>
      </c>
      <c r="AC152" s="14" t="s">
        <v>0</v>
      </c>
      <c r="AD152" s="14" t="s">
        <v>0</v>
      </c>
      <c r="AE152" s="14" t="s">
        <v>0</v>
      </c>
    </row>
    <row r="153" spans="1:31" ht="15" x14ac:dyDescent="0.2">
      <c r="A153" s="13"/>
      <c r="B153" s="13"/>
      <c r="C153" s="16"/>
      <c r="D153" s="16"/>
      <c r="E153" s="16"/>
      <c r="F153" s="15"/>
      <c r="G153" s="12"/>
      <c r="H153" s="14"/>
      <c r="I153" s="14"/>
      <c r="J153" s="10">
        <f t="shared" si="13"/>
        <v>0</v>
      </c>
      <c r="K153" s="10">
        <f t="shared" si="14"/>
        <v>0</v>
      </c>
      <c r="L153" s="11">
        <f>IFERROR(IF(B153="funkcna poziadavka",VLOOKUP(G153,[1]MODULY_CBA!$B$3:$E$23,4,0)*H153/SUMIFS($H$3:$H$201,$G$3:$G$201,G153,$B$3:$B$201,B153),),)</f>
        <v>0</v>
      </c>
      <c r="M153" s="10">
        <f>IFERROR(IF(B153="Funkcna poziadavka",VLOOKUP(G153,[1]MODULY_CBA!$B$3:$E$23,3,0),),)</f>
        <v>0</v>
      </c>
      <c r="N153" s="10">
        <f>IFERROR(IF(B153="funkcna poziadavka",VLOOKUP(G153,[1]MODULY_CBA!$B$3:$E$23,2,0),),)</f>
        <v>0</v>
      </c>
      <c r="O153" s="9">
        <f t="shared" si="15"/>
        <v>0</v>
      </c>
      <c r="P153" s="8">
        <f>IFERROR(O153*VLOOKUP(G153,[1]MODULY_CBA!$B$3:$F$23,5,0),)</f>
        <v>0</v>
      </c>
      <c r="Q153" s="7" t="str">
        <f>IFERROR(VLOOKUP(G153,[1]MODULY_CBA!$B$3:$I$23,6,0),"")</f>
        <v/>
      </c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 ht="15" x14ac:dyDescent="0.2">
      <c r="A154" s="13"/>
      <c r="B154" s="13"/>
      <c r="C154" s="16"/>
      <c r="D154" s="16"/>
      <c r="E154" s="16"/>
      <c r="F154" s="15"/>
      <c r="G154" s="12"/>
      <c r="H154" s="14"/>
      <c r="I154" s="14"/>
      <c r="J154" s="10">
        <f t="shared" si="13"/>
        <v>0</v>
      </c>
      <c r="K154" s="10">
        <f t="shared" si="14"/>
        <v>0</v>
      </c>
      <c r="L154" s="11">
        <f>IFERROR(IF(B154="funkcna poziadavka",VLOOKUP(G154,[1]MODULY_CBA!$B$3:$E$23,4,0)*H154/SUMIFS($H$3:$H$201,$G$3:$G$201,G154,$B$3:$B$201,B154),),)</f>
        <v>0</v>
      </c>
      <c r="M154" s="10">
        <f>IFERROR(IF(B154="Funkcna poziadavka",VLOOKUP(G154,[1]MODULY_CBA!$B$3:$E$23,3,0),),)</f>
        <v>0</v>
      </c>
      <c r="N154" s="10">
        <f>IFERROR(IF(B154="funkcna poziadavka",VLOOKUP(G154,[1]MODULY_CBA!$B$3:$E$23,2,0),),)</f>
        <v>0</v>
      </c>
      <c r="O154" s="9">
        <f t="shared" si="15"/>
        <v>0</v>
      </c>
      <c r="P154" s="8">
        <f>IFERROR(O154*VLOOKUP(G154,[1]MODULY_CBA!$B$3:$F$23,5,0),)</f>
        <v>0</v>
      </c>
      <c r="Q154" s="7" t="str">
        <f>IFERROR(VLOOKUP(G154,[1]MODULY_CBA!$B$3:$I$23,6,0),"")</f>
        <v/>
      </c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 ht="15" x14ac:dyDescent="0.2">
      <c r="A155" s="13"/>
      <c r="B155" s="13"/>
      <c r="C155" s="16"/>
      <c r="D155" s="16"/>
      <c r="E155" s="16"/>
      <c r="F155" s="15"/>
      <c r="G155" s="12"/>
      <c r="H155" s="14"/>
      <c r="I155" s="14"/>
      <c r="J155" s="10">
        <f t="shared" si="13"/>
        <v>0</v>
      </c>
      <c r="K155" s="10">
        <f t="shared" si="14"/>
        <v>0</v>
      </c>
      <c r="L155" s="11">
        <f>IFERROR(IF(B155="funkcna poziadavka",VLOOKUP(G155,[1]MODULY_CBA!$B$3:$E$23,4,0)*H155/SUMIFS($H$3:$H$201,$G$3:$G$201,G155,$B$3:$B$201,B155),),)</f>
        <v>0</v>
      </c>
      <c r="M155" s="10">
        <f>IFERROR(IF(B155="Funkcna poziadavka",VLOOKUP(G155,[1]MODULY_CBA!$B$3:$E$23,3,0),),)</f>
        <v>0</v>
      </c>
      <c r="N155" s="10">
        <f>IFERROR(IF(B155="funkcna poziadavka",VLOOKUP(G155,[1]MODULY_CBA!$B$3:$E$23,2,0),),)</f>
        <v>0</v>
      </c>
      <c r="O155" s="9">
        <f t="shared" si="15"/>
        <v>0</v>
      </c>
      <c r="P155" s="8">
        <f>IFERROR(O155*VLOOKUP(G155,[1]MODULY_CBA!$B$3:$F$23,5,0),)</f>
        <v>0</v>
      </c>
      <c r="Q155" s="7" t="str">
        <f>IFERROR(VLOOKUP(G155,[1]MODULY_CBA!$B$3:$I$23,6,0),"")</f>
        <v/>
      </c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 ht="15" x14ac:dyDescent="0.2">
      <c r="A156" s="13"/>
      <c r="B156" s="13"/>
      <c r="C156" s="16"/>
      <c r="D156" s="16"/>
      <c r="E156" s="16"/>
      <c r="F156" s="15"/>
      <c r="G156" s="12"/>
      <c r="H156" s="14"/>
      <c r="I156" s="14"/>
      <c r="J156" s="10">
        <f t="shared" si="13"/>
        <v>0</v>
      </c>
      <c r="K156" s="10">
        <f t="shared" si="14"/>
        <v>0</v>
      </c>
      <c r="L156" s="11">
        <f>IFERROR(IF(B156="funkcna poziadavka",VLOOKUP(G156,[1]MODULY_CBA!$B$3:$E$23,4,0)*H156/SUMIFS($H$3:$H$201,$G$3:$G$201,G156,$B$3:$B$201,B156),),)</f>
        <v>0</v>
      </c>
      <c r="M156" s="10">
        <f>IFERROR(IF(B156="Funkcna poziadavka",VLOOKUP(G156,[1]MODULY_CBA!$B$3:$E$23,3,0),),)</f>
        <v>0</v>
      </c>
      <c r="N156" s="10">
        <f>IFERROR(IF(B156="funkcna poziadavka",VLOOKUP(G156,[1]MODULY_CBA!$B$3:$E$23,2,0),),)</f>
        <v>0</v>
      </c>
      <c r="O156" s="9">
        <f t="shared" si="15"/>
        <v>0</v>
      </c>
      <c r="P156" s="8">
        <f>IFERROR(O156*VLOOKUP(G156,[1]MODULY_CBA!$B$3:$F$23,5,0),)</f>
        <v>0</v>
      </c>
      <c r="Q156" s="7" t="str">
        <f>IFERROR(VLOOKUP(G156,[1]MODULY_CBA!$B$3:$I$23,6,0),"")</f>
        <v/>
      </c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 ht="15" x14ac:dyDescent="0.2">
      <c r="A157" s="13"/>
      <c r="B157" s="13"/>
      <c r="C157" s="16"/>
      <c r="D157" s="16"/>
      <c r="E157" s="16"/>
      <c r="F157" s="15"/>
      <c r="G157" s="12"/>
      <c r="H157" s="14"/>
      <c r="I157" s="14"/>
      <c r="J157" s="10">
        <f t="shared" si="13"/>
        <v>0</v>
      </c>
      <c r="K157" s="10">
        <f t="shared" si="14"/>
        <v>0</v>
      </c>
      <c r="L157" s="11">
        <f>IFERROR(IF(B157="funkcna poziadavka",VLOOKUP(G157,[1]MODULY_CBA!$B$3:$E$23,4,0)*H157/SUMIFS($H$3:$H$201,$G$3:$G$201,G157,$B$3:$B$201,B157),),)</f>
        <v>0</v>
      </c>
      <c r="M157" s="10">
        <f>IFERROR(IF(B157="Funkcna poziadavka",VLOOKUP(G157,[1]MODULY_CBA!$B$3:$E$23,3,0),),)</f>
        <v>0</v>
      </c>
      <c r="N157" s="10">
        <f>IFERROR(IF(B157="funkcna poziadavka",VLOOKUP(G157,[1]MODULY_CBA!$B$3:$E$23,2,0),),)</f>
        <v>0</v>
      </c>
      <c r="O157" s="9">
        <f t="shared" si="15"/>
        <v>0</v>
      </c>
      <c r="P157" s="8">
        <f>IFERROR(O157*VLOOKUP(G157,[1]MODULY_CBA!$B$3:$F$23,5,0),)</f>
        <v>0</v>
      </c>
      <c r="Q157" s="7" t="str">
        <f>IFERROR(VLOOKUP(G157,[1]MODULY_CBA!$B$3:$I$23,6,0),"")</f>
        <v/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 ht="15" x14ac:dyDescent="0.2">
      <c r="A158" s="13"/>
      <c r="B158" s="13"/>
      <c r="C158" s="16"/>
      <c r="D158" s="16"/>
      <c r="E158" s="16"/>
      <c r="F158" s="15"/>
      <c r="G158" s="12"/>
      <c r="H158" s="14"/>
      <c r="I158" s="14"/>
      <c r="J158" s="10">
        <f t="shared" si="13"/>
        <v>0</v>
      </c>
      <c r="K158" s="10">
        <f t="shared" si="14"/>
        <v>0</v>
      </c>
      <c r="L158" s="11">
        <f>IFERROR(IF(B158="funkcna poziadavka",VLOOKUP(G158,[1]MODULY_CBA!$B$3:$E$23,4,0)*H158/SUMIFS($H$3:$H$201,$G$3:$G$201,G158,$B$3:$B$201,B158),),)</f>
        <v>0</v>
      </c>
      <c r="M158" s="10">
        <f>IFERROR(IF(B158="Funkcna poziadavka",VLOOKUP(G158,[1]MODULY_CBA!$B$3:$E$23,3,0),),)</f>
        <v>0</v>
      </c>
      <c r="N158" s="10">
        <f>IFERROR(IF(B158="funkcna poziadavka",VLOOKUP(G158,[1]MODULY_CBA!$B$3:$E$23,2,0),),)</f>
        <v>0</v>
      </c>
      <c r="O158" s="9">
        <f t="shared" si="15"/>
        <v>0</v>
      </c>
      <c r="P158" s="8">
        <f>IFERROR(O158*VLOOKUP(G158,[1]MODULY_CBA!$B$3:$F$23,5,0),)</f>
        <v>0</v>
      </c>
      <c r="Q158" s="7" t="str">
        <f>IFERROR(VLOOKUP(G158,[1]MODULY_CBA!$B$3:$I$23,6,0),"")</f>
        <v/>
      </c>
      <c r="R158" s="14" t="s">
        <v>0</v>
      </c>
      <c r="S158" s="14" t="s">
        <v>0</v>
      </c>
      <c r="T158" s="14" t="s">
        <v>0</v>
      </c>
      <c r="U158" s="14" t="s">
        <v>0</v>
      </c>
      <c r="V158" s="14" t="s">
        <v>0</v>
      </c>
      <c r="W158" s="14" t="s">
        <v>0</v>
      </c>
      <c r="X158" s="14" t="s">
        <v>0</v>
      </c>
      <c r="Y158" s="14" t="s">
        <v>0</v>
      </c>
      <c r="Z158" s="14" t="s">
        <v>0</v>
      </c>
      <c r="AA158" s="14" t="s">
        <v>0</v>
      </c>
      <c r="AB158" s="14" t="s">
        <v>0</v>
      </c>
      <c r="AC158" s="14" t="s">
        <v>0</v>
      </c>
      <c r="AD158" s="14" t="s">
        <v>0</v>
      </c>
      <c r="AE158" s="14" t="s">
        <v>0</v>
      </c>
    </row>
    <row r="159" spans="1:31" ht="15" x14ac:dyDescent="0.2">
      <c r="A159" s="13"/>
      <c r="B159" s="13"/>
      <c r="C159" s="16"/>
      <c r="D159" s="16"/>
      <c r="E159" s="16"/>
      <c r="F159" s="15"/>
      <c r="G159" s="12"/>
      <c r="H159" s="14"/>
      <c r="I159" s="14"/>
      <c r="J159" s="10">
        <f t="shared" si="13"/>
        <v>0</v>
      </c>
      <c r="K159" s="10">
        <f t="shared" si="14"/>
        <v>0</v>
      </c>
      <c r="L159" s="11">
        <f>IFERROR(IF(B159="funkcna poziadavka",VLOOKUP(G159,[1]MODULY_CBA!$B$3:$E$23,4,0)*H159/SUMIFS($H$3:$H$201,$G$3:$G$201,G159,$B$3:$B$201,B159),),)</f>
        <v>0</v>
      </c>
      <c r="M159" s="10">
        <f>IFERROR(IF(B159="Funkcna poziadavka",VLOOKUP(G159,[1]MODULY_CBA!$B$3:$E$23,3,0),),)</f>
        <v>0</v>
      </c>
      <c r="N159" s="10">
        <f>IFERROR(IF(B159="funkcna poziadavka",VLOOKUP(G159,[1]MODULY_CBA!$B$3:$E$23,2,0),),)</f>
        <v>0</v>
      </c>
      <c r="O159" s="9">
        <f t="shared" si="15"/>
        <v>0</v>
      </c>
      <c r="P159" s="8">
        <f>IFERROR(O159*VLOOKUP(G159,[1]MODULY_CBA!$B$3:$F$23,5,0),)</f>
        <v>0</v>
      </c>
      <c r="Q159" s="7" t="str">
        <f>IFERROR(VLOOKUP(G159,[1]MODULY_CBA!$B$3:$I$23,6,0),"")</f>
        <v/>
      </c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 ht="15" x14ac:dyDescent="0.2">
      <c r="A160" s="13"/>
      <c r="B160" s="13"/>
      <c r="C160" s="16"/>
      <c r="D160" s="16"/>
      <c r="E160" s="17"/>
      <c r="F160" s="15"/>
      <c r="G160" s="12"/>
      <c r="H160" s="14"/>
      <c r="I160" s="14"/>
      <c r="J160" s="10">
        <f t="shared" ref="J160:J172" si="16">IF(ISNUMBER(H160),H160,)</f>
        <v>0</v>
      </c>
      <c r="K160" s="10">
        <f t="shared" si="14"/>
        <v>0</v>
      </c>
      <c r="L160" s="11">
        <f>IFERROR(IF(B160="funkcna poziadavka",VLOOKUP(G160,[1]MODULY_CBA!$B$3:$E$23,4,0)*H160/SUMIFS($H$3:$H$201,$G$3:$G$201,G160,$B$3:$B$201,B160),),)</f>
        <v>0</v>
      </c>
      <c r="M160" s="10">
        <f>IFERROR(IF(B160="Funkcna poziadavka",VLOOKUP(G160,[1]MODULY_CBA!$B$3:$E$23,3,0),),)</f>
        <v>0</v>
      </c>
      <c r="N160" s="10">
        <f>IFERROR(IF(B160="funkcna poziadavka",VLOOKUP(G160,[1]MODULY_CBA!$B$3:$E$23,2,0),),)</f>
        <v>0</v>
      </c>
      <c r="O160" s="9">
        <f t="shared" si="15"/>
        <v>0</v>
      </c>
      <c r="P160" s="8">
        <f>IFERROR(O160*VLOOKUP(G160,[1]MODULY_CBA!$B$3:$F$23,5,0),)</f>
        <v>0</v>
      </c>
      <c r="Q160" s="7" t="str">
        <f>IFERROR(VLOOKUP(G160,[1]MODULY_CBA!$B$3:$I$23,6,0),"")</f>
        <v/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2" ht="15" x14ac:dyDescent="0.2">
      <c r="A161" s="13"/>
      <c r="B161" s="13"/>
      <c r="C161" s="16"/>
      <c r="D161" s="16"/>
      <c r="E161" s="17"/>
      <c r="F161" s="15"/>
      <c r="G161" s="15"/>
      <c r="H161" s="14"/>
      <c r="I161" s="14"/>
      <c r="J161" s="10">
        <f t="shared" si="16"/>
        <v>0</v>
      </c>
      <c r="K161" s="10">
        <f t="shared" si="14"/>
        <v>0</v>
      </c>
      <c r="L161" s="11">
        <f>IFERROR(IF(B161="funkcna poziadavka",VLOOKUP(G161,[1]MODULY_CBA!$B$3:$E$23,4,0)*H161/SUMIFS($H$3:$H$201,$G$3:$G$201,G161,$B$3:$B$201,B161),),)</f>
        <v>0</v>
      </c>
      <c r="M161" s="10">
        <f>IFERROR(IF(B161="Funkcna poziadavka",VLOOKUP(G161,[1]MODULY_CBA!$B$3:$E$23,3,0),),)</f>
        <v>0</v>
      </c>
      <c r="N161" s="10">
        <f>IFERROR(IF(B161="funkcna poziadavka",VLOOKUP(G161,[1]MODULY_CBA!$B$3:$E$23,2,0),),)</f>
        <v>0</v>
      </c>
      <c r="O161" s="9">
        <f t="shared" si="15"/>
        <v>0</v>
      </c>
      <c r="P161" s="8">
        <f>IFERROR(O161*VLOOKUP(G161,[1]MODULY_CBA!$B$3:$F$23,5,0),)</f>
        <v>0</v>
      </c>
      <c r="Q161" s="7" t="str">
        <f>IFERROR(VLOOKUP(G161,[1]MODULY_CBA!$B$3:$I$23,6,0),"")</f>
        <v/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2" ht="15" x14ac:dyDescent="0.2">
      <c r="A162" s="13"/>
      <c r="B162" s="13"/>
      <c r="C162" s="16"/>
      <c r="D162" s="16"/>
      <c r="E162" s="16"/>
      <c r="F162" s="15"/>
      <c r="G162" s="15"/>
      <c r="H162" s="14"/>
      <c r="I162" s="14"/>
      <c r="J162" s="10">
        <f t="shared" si="16"/>
        <v>0</v>
      </c>
      <c r="K162" s="10">
        <f t="shared" si="14"/>
        <v>0</v>
      </c>
      <c r="L162" s="11">
        <f>IFERROR(IF(B162="funkcna poziadavka",VLOOKUP(G162,[1]MODULY_CBA!$B$3:$E$23,4,0)*H162/SUMIFS($H$3:$H$201,$G$3:$G$201,G162,$B$3:$B$201,B162),),)</f>
        <v>0</v>
      </c>
      <c r="M162" s="10">
        <f>IFERROR(IF(B162="Funkcna poziadavka",VLOOKUP(G162,[1]MODULY_CBA!$B$3:$E$23,3,0),),)</f>
        <v>0</v>
      </c>
      <c r="N162" s="10">
        <f>IFERROR(IF(B162="funkcna poziadavka",VLOOKUP(G162,[1]MODULY_CBA!$B$3:$E$23,2,0),),)</f>
        <v>0</v>
      </c>
      <c r="O162" s="9">
        <f t="shared" si="15"/>
        <v>0</v>
      </c>
      <c r="P162" s="8">
        <f>IFERROR(O162*VLOOKUP(G162,[1]MODULY_CBA!$B$3:$F$23,5,0),)</f>
        <v>0</v>
      </c>
      <c r="Q162" s="7" t="str">
        <f>IFERROR(VLOOKUP(G162,[1]MODULY_CBA!$B$3:$I$23,6,0),"")</f>
        <v/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2" ht="15" x14ac:dyDescent="0.2">
      <c r="A163" s="13"/>
      <c r="B163" s="13"/>
      <c r="C163" s="16"/>
      <c r="D163" s="16"/>
      <c r="E163" s="16"/>
      <c r="F163" s="15"/>
      <c r="G163" s="15"/>
      <c r="H163" s="14"/>
      <c r="I163" s="14"/>
      <c r="J163" s="10">
        <f t="shared" si="16"/>
        <v>0</v>
      </c>
      <c r="K163" s="10">
        <f t="shared" ref="K163:K172" si="17">H163*I163</f>
        <v>0</v>
      </c>
      <c r="L163" s="11">
        <f>IFERROR(IF(B163="funkcna poziadavka",VLOOKUP(G163,[1]MODULY_CBA!$B$3:$E$23,4,0)*H163/SUMIFS($H$3:$H$201,$G$3:$G$201,G163,$B$3:$B$201,B163),),)</f>
        <v>0</v>
      </c>
      <c r="M163" s="10">
        <f>IFERROR(IF(B163="Funkcna poziadavka",VLOOKUP(G163,[1]MODULY_CBA!$B$3:$E$23,3,0),),)</f>
        <v>0</v>
      </c>
      <c r="N163" s="10">
        <f>IFERROR(IF(B163="funkcna poziadavka",VLOOKUP(G163,[1]MODULY_CBA!$B$3:$E$23,2,0),),)</f>
        <v>0</v>
      </c>
      <c r="O163" s="9">
        <f t="shared" si="15"/>
        <v>0</v>
      </c>
      <c r="P163" s="8">
        <f>IFERROR(O163*VLOOKUP(G163,[1]MODULY_CBA!$B$3:$F$23,5,0),)</f>
        <v>0</v>
      </c>
      <c r="Q163" s="7" t="str">
        <f>IFERROR(VLOOKUP(G163,[1]MODULY_CBA!$B$3:$I$23,6,0),"")</f>
        <v/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2" ht="15" x14ac:dyDescent="0.2">
      <c r="A164" s="13"/>
      <c r="B164" s="13"/>
      <c r="C164" s="16"/>
      <c r="D164" s="16"/>
      <c r="E164" s="16"/>
      <c r="F164" s="15"/>
      <c r="G164" s="15"/>
      <c r="H164" s="14"/>
      <c r="I164" s="14"/>
      <c r="J164" s="10">
        <f t="shared" si="16"/>
        <v>0</v>
      </c>
      <c r="K164" s="10">
        <f t="shared" si="17"/>
        <v>0</v>
      </c>
      <c r="L164" s="11">
        <f>IFERROR(IF(B164="funkcna poziadavka",VLOOKUP(G164,[1]MODULY_CBA!$B$3:$E$23,4,0)*H164/SUMIFS($H$3:$H$201,$G$3:$G$201,G164,$B$3:$B$201,B164),),)</f>
        <v>0</v>
      </c>
      <c r="M164" s="10">
        <f>IFERROR(IF(B164="Funkcna poziadavka",VLOOKUP(G164,[1]MODULY_CBA!$B$3:$E$23,3,0),),)</f>
        <v>0</v>
      </c>
      <c r="N164" s="10">
        <f>IFERROR(IF(B164="funkcna poziadavka",VLOOKUP(G164,[1]MODULY_CBA!$B$3:$E$23,2,0),),)</f>
        <v>0</v>
      </c>
      <c r="O164" s="9">
        <f t="shared" si="15"/>
        <v>0</v>
      </c>
      <c r="P164" s="8">
        <f>IFERROR(O164*VLOOKUP(G164,[1]MODULY_CBA!$B$3:$F$23,5,0),)</f>
        <v>0</v>
      </c>
      <c r="Q164" s="7" t="str">
        <f>IFERROR(VLOOKUP(G164,[1]MODULY_CBA!$B$3:$I$23,6,0),"")</f>
        <v/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2" ht="15" x14ac:dyDescent="0.2">
      <c r="A165" s="13"/>
      <c r="B165" s="13"/>
      <c r="C165" s="16"/>
      <c r="D165" s="16"/>
      <c r="E165" s="16"/>
      <c r="F165" s="15"/>
      <c r="G165" s="15"/>
      <c r="H165" s="14"/>
      <c r="I165" s="14"/>
      <c r="J165" s="10">
        <f t="shared" si="16"/>
        <v>0</v>
      </c>
      <c r="K165" s="10">
        <f t="shared" si="17"/>
        <v>0</v>
      </c>
      <c r="L165" s="11">
        <f>IFERROR(IF(B165="funkcna poziadavka",VLOOKUP(G165,[1]MODULY_CBA!$B$3:$E$23,4,0)*H165/SUMIFS($H$3:$H$201,$G$3:$G$201,G165,$B$3:$B$201,B165),),)</f>
        <v>0</v>
      </c>
      <c r="M165" s="10">
        <f>IFERROR(IF(B165="Funkcna poziadavka",VLOOKUP(G165,[1]MODULY_CBA!$B$3:$E$23,3,0),),)</f>
        <v>0</v>
      </c>
      <c r="N165" s="10">
        <f>IFERROR(IF(B165="funkcna poziadavka",VLOOKUP(G165,[1]MODULY_CBA!$B$3:$E$23,2,0),),)</f>
        <v>0</v>
      </c>
      <c r="O165" s="9">
        <f t="shared" si="15"/>
        <v>0</v>
      </c>
      <c r="P165" s="8">
        <f>IFERROR(O165*VLOOKUP(G165,[1]MODULY_CBA!$B$3:$F$23,5,0),)</f>
        <v>0</v>
      </c>
      <c r="Q165" s="7" t="str">
        <f>IFERROR(VLOOKUP(G165,[1]MODULY_CBA!$B$3:$I$23,6,0),"")</f>
        <v/>
      </c>
      <c r="R165" s="14" t="s">
        <v>0</v>
      </c>
      <c r="S165" s="14" t="s">
        <v>0</v>
      </c>
      <c r="T165" s="14" t="s">
        <v>0</v>
      </c>
      <c r="U165" s="14" t="s">
        <v>0</v>
      </c>
      <c r="V165" s="14" t="s">
        <v>0</v>
      </c>
      <c r="W165" s="14" t="s">
        <v>0</v>
      </c>
      <c r="X165" s="14" t="s">
        <v>0</v>
      </c>
      <c r="Y165" s="14" t="s">
        <v>0</v>
      </c>
      <c r="Z165" s="14" t="s">
        <v>0</v>
      </c>
      <c r="AA165" s="14" t="s">
        <v>0</v>
      </c>
      <c r="AB165" s="14" t="s">
        <v>0</v>
      </c>
      <c r="AC165" s="14" t="s">
        <v>0</v>
      </c>
      <c r="AD165" s="14" t="s">
        <v>0</v>
      </c>
      <c r="AE165" s="14" t="s">
        <v>0</v>
      </c>
    </row>
    <row r="166" spans="1:32" ht="15" x14ac:dyDescent="0.2">
      <c r="A166" s="13"/>
      <c r="B166" s="13"/>
      <c r="C166" s="16"/>
      <c r="D166" s="16"/>
      <c r="E166" s="16"/>
      <c r="F166" s="15"/>
      <c r="G166" s="15"/>
      <c r="H166" s="14"/>
      <c r="I166" s="14"/>
      <c r="J166" s="10">
        <f t="shared" si="16"/>
        <v>0</v>
      </c>
      <c r="K166" s="10">
        <f t="shared" si="17"/>
        <v>0</v>
      </c>
      <c r="L166" s="11">
        <f>IFERROR(IF(B166="funkcna poziadavka",VLOOKUP(G166,[1]MODULY_CBA!$B$3:$E$23,4,0)*H166/SUMIFS($H$3:$H$201,$G$3:$G$201,G166,$B$3:$B$201,B166),),)</f>
        <v>0</v>
      </c>
      <c r="M166" s="10">
        <f>IFERROR(IF(B166="Funkcna poziadavka",VLOOKUP(G166,[1]MODULY_CBA!$B$3:$E$23,3,0),),)</f>
        <v>0</v>
      </c>
      <c r="N166" s="10">
        <f>IFERROR(IF(B166="funkcna poziadavka",VLOOKUP(G166,[1]MODULY_CBA!$B$3:$E$23,2,0),),)</f>
        <v>0</v>
      </c>
      <c r="O166" s="9">
        <f t="shared" si="15"/>
        <v>0</v>
      </c>
      <c r="P166" s="8">
        <f>IFERROR(O166*VLOOKUP(G166,[1]MODULY_CBA!$B$3:$F$23,5,0),)</f>
        <v>0</v>
      </c>
      <c r="Q166" s="7" t="str">
        <f>IFERROR(VLOOKUP(G166,[1]MODULY_CBA!$B$3:$I$23,6,0),"")</f>
        <v/>
      </c>
      <c r="R166" s="14" t="s">
        <v>0</v>
      </c>
      <c r="S166" s="14" t="s">
        <v>0</v>
      </c>
      <c r="T166" s="14" t="s">
        <v>0</v>
      </c>
      <c r="U166" s="14" t="s">
        <v>0</v>
      </c>
      <c r="V166" s="14" t="s">
        <v>0</v>
      </c>
      <c r="W166" s="14" t="s">
        <v>0</v>
      </c>
      <c r="X166" s="14" t="s">
        <v>0</v>
      </c>
      <c r="Y166" s="14" t="s">
        <v>0</v>
      </c>
      <c r="Z166" s="14" t="s">
        <v>0</v>
      </c>
      <c r="AA166" s="14" t="s">
        <v>0</v>
      </c>
      <c r="AB166" s="14" t="s">
        <v>0</v>
      </c>
      <c r="AC166" s="14" t="s">
        <v>0</v>
      </c>
      <c r="AD166" s="14" t="s">
        <v>0</v>
      </c>
      <c r="AE166" s="14" t="s">
        <v>0</v>
      </c>
      <c r="AF166" s="5"/>
    </row>
    <row r="167" spans="1:32" ht="15" x14ac:dyDescent="0.2">
      <c r="A167" s="13"/>
      <c r="B167" s="13"/>
      <c r="C167" s="16"/>
      <c r="D167" s="16"/>
      <c r="E167" s="16"/>
      <c r="F167" s="15"/>
      <c r="G167" s="15"/>
      <c r="H167" s="14"/>
      <c r="I167" s="14"/>
      <c r="J167" s="10">
        <f t="shared" si="16"/>
        <v>0</v>
      </c>
      <c r="K167" s="10">
        <f t="shared" si="17"/>
        <v>0</v>
      </c>
      <c r="L167" s="11">
        <f>IFERROR(IF(B167="funkcna poziadavka",VLOOKUP(G167,[1]MODULY_CBA!$B$3:$E$23,4,0)*H167/SUMIFS($H$3:$H$201,$G$3:$G$201,G167,$B$3:$B$201,B167),),)</f>
        <v>0</v>
      </c>
      <c r="M167" s="10">
        <f>IFERROR(IF(B167="Funkcna poziadavka",VLOOKUP(G167,[1]MODULY_CBA!$B$3:$E$23,3,0),),)</f>
        <v>0</v>
      </c>
      <c r="N167" s="10">
        <f>IFERROR(IF(B167="funkcna poziadavka",VLOOKUP(G167,[1]MODULY_CBA!$B$3:$E$23,2,0),),)</f>
        <v>0</v>
      </c>
      <c r="O167" s="9">
        <f t="shared" si="15"/>
        <v>0</v>
      </c>
      <c r="P167" s="8">
        <f>IFERROR(O167*VLOOKUP(G167,[1]MODULY_CBA!$B$3:$F$23,5,0),)</f>
        <v>0</v>
      </c>
      <c r="Q167" s="7" t="str">
        <f>IFERROR(VLOOKUP(G167,[1]MODULY_CBA!$B$3:$I$23,6,0),"")</f>
        <v/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5"/>
    </row>
    <row r="168" spans="1:32" ht="15" x14ac:dyDescent="0.2">
      <c r="A168" s="13"/>
      <c r="B168" s="13"/>
      <c r="C168" s="16"/>
      <c r="D168" s="16"/>
      <c r="E168" s="16"/>
      <c r="F168" s="15"/>
      <c r="G168" s="15"/>
      <c r="H168" s="14"/>
      <c r="I168" s="14"/>
      <c r="J168" s="10">
        <f t="shared" si="16"/>
        <v>0</v>
      </c>
      <c r="K168" s="10">
        <f t="shared" si="17"/>
        <v>0</v>
      </c>
      <c r="L168" s="11">
        <f>IFERROR(IF(B168="funkcna poziadavka",VLOOKUP(G168,[1]MODULY_CBA!$B$3:$E$23,4,0)*H168/SUMIFS($H$3:$H$201,$G$3:$G$201,G168,$B$3:$B$201,B168),),)</f>
        <v>0</v>
      </c>
      <c r="M168" s="10">
        <f>IFERROR(IF(B168="Funkcna poziadavka",VLOOKUP(G168,[1]MODULY_CBA!$B$3:$E$23,3,0),),)</f>
        <v>0</v>
      </c>
      <c r="N168" s="10">
        <f>IFERROR(IF(B168="funkcna poziadavka",VLOOKUP(G168,[1]MODULY_CBA!$B$3:$E$23,2,0),),)</f>
        <v>0</v>
      </c>
      <c r="O168" s="9">
        <f t="shared" si="15"/>
        <v>0</v>
      </c>
      <c r="P168" s="8">
        <f>IFERROR(O168*VLOOKUP(G168,[1]MODULY_CBA!$B$3:$F$23,5,0),)</f>
        <v>0</v>
      </c>
      <c r="Q168" s="7" t="str">
        <f>IFERROR(VLOOKUP(G168,[1]MODULY_CBA!$B$3:$I$23,6,0),"")</f>
        <v/>
      </c>
      <c r="R168" s="14" t="s">
        <v>0</v>
      </c>
      <c r="S168" s="14" t="s">
        <v>0</v>
      </c>
      <c r="T168" s="14" t="s">
        <v>0</v>
      </c>
      <c r="U168" s="14" t="s">
        <v>0</v>
      </c>
      <c r="V168" s="14" t="s">
        <v>0</v>
      </c>
      <c r="W168" s="14" t="s">
        <v>0</v>
      </c>
      <c r="X168" s="14" t="s">
        <v>0</v>
      </c>
      <c r="Y168" s="14" t="s">
        <v>0</v>
      </c>
      <c r="Z168" s="14" t="s">
        <v>0</v>
      </c>
      <c r="AA168" s="14" t="s">
        <v>0</v>
      </c>
      <c r="AB168" s="14" t="s">
        <v>0</v>
      </c>
      <c r="AC168" s="14" t="s">
        <v>0</v>
      </c>
      <c r="AD168" s="14" t="s">
        <v>0</v>
      </c>
      <c r="AE168" s="14" t="s">
        <v>0</v>
      </c>
      <c r="AF168" s="5"/>
    </row>
    <row r="169" spans="1:32" ht="15" x14ac:dyDescent="0.2">
      <c r="A169" s="13"/>
      <c r="B169" s="13"/>
      <c r="C169" s="16"/>
      <c r="D169" s="16"/>
      <c r="E169" s="16"/>
      <c r="F169" s="15"/>
      <c r="G169" s="15"/>
      <c r="H169" s="14"/>
      <c r="I169" s="14"/>
      <c r="J169" s="10">
        <f t="shared" si="16"/>
        <v>0</v>
      </c>
      <c r="K169" s="10">
        <f t="shared" si="17"/>
        <v>0</v>
      </c>
      <c r="L169" s="11">
        <f>IFERROR(IF(B169="funkcna poziadavka",VLOOKUP(G169,[1]MODULY_CBA!$B$3:$E$23,4,0)*H169/SUMIFS($H$3:$H$201,$G$3:$G$201,G169,$B$3:$B$201,B169),),)</f>
        <v>0</v>
      </c>
      <c r="M169" s="10">
        <f>IFERROR(IF(B169="Funkcna poziadavka",VLOOKUP(G169,[1]MODULY_CBA!$B$3:$E$23,3,0),),)</f>
        <v>0</v>
      </c>
      <c r="N169" s="10">
        <f>IFERROR(IF(B169="funkcna poziadavka",VLOOKUP(G169,[1]MODULY_CBA!$B$3:$E$23,2,0),),)</f>
        <v>0</v>
      </c>
      <c r="O169" s="9">
        <f t="shared" si="15"/>
        <v>0</v>
      </c>
      <c r="P169" s="8">
        <f>IFERROR(O169*VLOOKUP(G169,[1]MODULY_CBA!$B$3:$F$23,5,0),)</f>
        <v>0</v>
      </c>
      <c r="Q169" s="7" t="str">
        <f>IFERROR(VLOOKUP(G169,[1]MODULY_CBA!$B$3:$I$23,6,0),"")</f>
        <v/>
      </c>
      <c r="R169" s="14" t="s">
        <v>0</v>
      </c>
      <c r="S169" s="14" t="s">
        <v>0</v>
      </c>
      <c r="T169" s="14" t="s">
        <v>0</v>
      </c>
      <c r="U169" s="14" t="s">
        <v>0</v>
      </c>
      <c r="V169" s="14" t="s">
        <v>0</v>
      </c>
      <c r="W169" s="14" t="s">
        <v>0</v>
      </c>
      <c r="X169" s="14" t="s">
        <v>0</v>
      </c>
      <c r="Y169" s="14" t="s">
        <v>0</v>
      </c>
      <c r="Z169" s="14" t="s">
        <v>0</v>
      </c>
      <c r="AA169" s="14" t="s">
        <v>0</v>
      </c>
      <c r="AB169" s="14" t="s">
        <v>0</v>
      </c>
      <c r="AC169" s="14" t="s">
        <v>0</v>
      </c>
      <c r="AD169" s="14" t="s">
        <v>0</v>
      </c>
      <c r="AE169" s="14" t="s">
        <v>0</v>
      </c>
      <c r="AF169" s="5"/>
    </row>
    <row r="170" spans="1:32" ht="15" x14ac:dyDescent="0.2">
      <c r="A170" s="13"/>
      <c r="B170" s="13"/>
      <c r="C170" s="16"/>
      <c r="D170" s="16"/>
      <c r="E170" s="16"/>
      <c r="F170" s="15"/>
      <c r="G170" s="15"/>
      <c r="H170" s="14"/>
      <c r="I170" s="14"/>
      <c r="J170" s="10">
        <f t="shared" si="16"/>
        <v>0</v>
      </c>
      <c r="K170" s="10">
        <f t="shared" si="17"/>
        <v>0</v>
      </c>
      <c r="L170" s="11">
        <f>IFERROR(IF(B170="funkcna poziadavka",VLOOKUP(G170,[1]MODULY_CBA!$B$3:$E$23,4,0)*H170/SUMIFS($H$3:$H$201,$G$3:$G$201,G170,$B$3:$B$201,B170),),)</f>
        <v>0</v>
      </c>
      <c r="M170" s="10">
        <f>IFERROR(IF(B170="Funkcna poziadavka",VLOOKUP(G170,[1]MODULY_CBA!$B$3:$E$23,3,0),),)</f>
        <v>0</v>
      </c>
      <c r="N170" s="10">
        <f>IFERROR(IF(B170="funkcna poziadavka",VLOOKUP(G170,[1]MODULY_CBA!$B$3:$E$23,2,0),),)</f>
        <v>0</v>
      </c>
      <c r="O170" s="9">
        <f t="shared" si="15"/>
        <v>0</v>
      </c>
      <c r="P170" s="8">
        <f>IFERROR(O170*VLOOKUP(G170,[1]MODULY_CBA!$B$3:$F$23,5,0),)</f>
        <v>0</v>
      </c>
      <c r="Q170" s="7" t="str">
        <f>IFERROR(VLOOKUP(G170,[1]MODULY_CBA!$B$3:$I$23,6,0),"")</f>
        <v/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5"/>
    </row>
    <row r="171" spans="1:32" ht="15" x14ac:dyDescent="0.2">
      <c r="A171" s="13"/>
      <c r="B171" s="13"/>
      <c r="C171" s="16"/>
      <c r="D171" s="16"/>
      <c r="E171" s="16"/>
      <c r="F171" s="15"/>
      <c r="G171" s="15"/>
      <c r="H171" s="14"/>
      <c r="I171" s="14"/>
      <c r="J171" s="10">
        <f t="shared" si="16"/>
        <v>0</v>
      </c>
      <c r="K171" s="10">
        <f t="shared" si="17"/>
        <v>0</v>
      </c>
      <c r="L171" s="11">
        <f>IFERROR(IF(B171="funkcna poziadavka",VLOOKUP(G171,[1]MODULY_CBA!$B$3:$E$23,4,0)*H171/SUMIFS($H$3:$H$201,$G$3:$G$201,G171,$B$3:$B$201,B171),),)</f>
        <v>0</v>
      </c>
      <c r="M171" s="10">
        <f>IFERROR(IF(B171="Funkcna poziadavka",VLOOKUP(G171,[1]MODULY_CBA!$B$3:$E$23,3,0),),)</f>
        <v>0</v>
      </c>
      <c r="N171" s="10">
        <f>IFERROR(IF(B171="funkcna poziadavka",VLOOKUP(G171,[1]MODULY_CBA!$B$3:$E$23,2,0),),)</f>
        <v>0</v>
      </c>
      <c r="O171" s="9">
        <f t="shared" si="15"/>
        <v>0</v>
      </c>
      <c r="P171" s="8">
        <f>IFERROR(O171*VLOOKUP(G171,[1]MODULY_CBA!$B$3:$F$23,5,0),)</f>
        <v>0</v>
      </c>
      <c r="Q171" s="7" t="str">
        <f>IFERROR(VLOOKUP(G171,[1]MODULY_CBA!$B$3:$I$23,6,0),"")</f>
        <v/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5"/>
    </row>
    <row r="172" spans="1:32" ht="15" x14ac:dyDescent="0.2">
      <c r="A172" s="13"/>
      <c r="B172" s="13"/>
      <c r="C172" s="12"/>
      <c r="D172" s="12"/>
      <c r="E172" s="12"/>
      <c r="F172" s="12"/>
      <c r="G172" s="12"/>
      <c r="H172" s="6"/>
      <c r="I172" s="6"/>
      <c r="J172" s="10">
        <f t="shared" si="16"/>
        <v>0</v>
      </c>
      <c r="K172" s="10">
        <f t="shared" si="17"/>
        <v>0</v>
      </c>
      <c r="L172" s="11">
        <f>IFERROR(IF(B172="funkcna poziadavka",VLOOKUP(G172,[1]MODULY_CBA!$B$3:$E$23,4,0)*H172/SUMIFS($H$3:$H$201,$G$3:$G$201,G172,$B$3:$B$201,B172),),)</f>
        <v>0</v>
      </c>
      <c r="M172" s="10">
        <f>IFERROR(IF(B172="Funkcna poziadavka",VLOOKUP(G172,[1]MODULY_CBA!$B$3:$E$23,3,0),),)</f>
        <v>0</v>
      </c>
      <c r="N172" s="10">
        <f>IFERROR(IF(B172="funkcna poziadavka",VLOOKUP(G172,[1]MODULY_CBA!$B$3:$E$23,2,0),),)</f>
        <v>0</v>
      </c>
      <c r="O172" s="9">
        <f t="shared" ref="O172:O203" si="18">(K172+L172)*M172*N172</f>
        <v>0</v>
      </c>
      <c r="P172" s="8">
        <f>IFERROR(O172*VLOOKUP(G172,[1]MODULY_CBA!$B$3:$F$23,5,0),)</f>
        <v>0</v>
      </c>
      <c r="Q172" s="7" t="str">
        <f>IFERROR(VLOOKUP(G172,[1]MODULY_CBA!$B$3:$I$23,6,0),"")</f>
        <v/>
      </c>
      <c r="R172" s="6" t="s">
        <v>0</v>
      </c>
      <c r="S172" s="6" t="s">
        <v>0</v>
      </c>
      <c r="T172" s="6" t="s">
        <v>0</v>
      </c>
      <c r="U172" s="6" t="s">
        <v>0</v>
      </c>
      <c r="V172" s="6" t="s">
        <v>0</v>
      </c>
      <c r="W172" s="6" t="s">
        <v>0</v>
      </c>
      <c r="X172" s="6" t="s">
        <v>0</v>
      </c>
      <c r="Y172" s="6" t="s">
        <v>0</v>
      </c>
      <c r="Z172" s="6" t="s">
        <v>0</v>
      </c>
      <c r="AA172" s="6" t="s">
        <v>0</v>
      </c>
      <c r="AB172" s="6" t="s">
        <v>0</v>
      </c>
      <c r="AC172" s="6" t="s">
        <v>0</v>
      </c>
      <c r="AD172" s="6" t="s">
        <v>0</v>
      </c>
      <c r="AE172" s="6" t="s">
        <v>0</v>
      </c>
      <c r="AF172" s="5"/>
    </row>
    <row r="173" spans="1:32" x14ac:dyDescent="0.2">
      <c r="C173" s="5"/>
      <c r="D173" s="5"/>
      <c r="E173" s="5"/>
      <c r="F173" s="5"/>
      <c r="G173" s="5"/>
      <c r="H173" s="5"/>
      <c r="I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x14ac:dyDescent="0.2">
      <c r="C174" s="5"/>
      <c r="D174" s="5"/>
      <c r="E174" s="5"/>
      <c r="F174" s="5"/>
      <c r="G174" s="5"/>
      <c r="H174" s="5"/>
      <c r="I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x14ac:dyDescent="0.2">
      <c r="C175" s="5"/>
      <c r="D175" s="5"/>
      <c r="E175" s="5"/>
      <c r="F175" s="5"/>
      <c r="G175" s="5"/>
      <c r="H175" s="5"/>
      <c r="I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 x14ac:dyDescent="0.2">
      <c r="C176" s="5"/>
      <c r="D176" s="5"/>
      <c r="E176" s="5"/>
      <c r="F176" s="5"/>
      <c r="G176" s="5"/>
      <c r="H176" s="5"/>
      <c r="I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3:32" x14ac:dyDescent="0.2">
      <c r="C177" s="5"/>
      <c r="D177" s="5"/>
      <c r="E177" s="5"/>
      <c r="F177" s="5"/>
      <c r="G177" s="5"/>
      <c r="H177" s="5"/>
      <c r="I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3:32" x14ac:dyDescent="0.2">
      <c r="C178" s="5"/>
      <c r="D178" s="5"/>
      <c r="E178" s="5"/>
      <c r="F178" s="5"/>
      <c r="G178" s="5"/>
      <c r="H178" s="5"/>
      <c r="I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3:32" x14ac:dyDescent="0.2">
      <c r="C179" s="5"/>
      <c r="D179" s="5"/>
      <c r="E179" s="5"/>
      <c r="F179" s="5"/>
      <c r="G179" s="5"/>
      <c r="H179" s="5"/>
      <c r="I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spans="3:32" x14ac:dyDescent="0.2">
      <c r="C180" s="5"/>
      <c r="D180" s="5"/>
      <c r="E180" s="5"/>
      <c r="F180" s="5"/>
      <c r="G180" s="5"/>
      <c r="H180" s="5"/>
      <c r="I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spans="3:32" x14ac:dyDescent="0.2">
      <c r="C181" s="5"/>
      <c r="D181" s="5"/>
      <c r="E181" s="5"/>
      <c r="F181" s="5"/>
      <c r="G181" s="5"/>
      <c r="H181" s="5"/>
      <c r="I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spans="3:32" x14ac:dyDescent="0.2">
      <c r="C182" s="5"/>
      <c r="D182" s="5"/>
      <c r="E182" s="5"/>
      <c r="F182" s="5"/>
      <c r="G182" s="5"/>
      <c r="H182" s="5"/>
      <c r="I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3:32" x14ac:dyDescent="0.2">
      <c r="C183" s="5"/>
      <c r="D183" s="5"/>
      <c r="E183" s="5"/>
      <c r="F183" s="5"/>
      <c r="G183" s="5"/>
      <c r="H183" s="5"/>
      <c r="I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spans="3:32" x14ac:dyDescent="0.2">
      <c r="C184" s="5"/>
      <c r="D184" s="5"/>
      <c r="E184" s="5"/>
      <c r="F184" s="5"/>
      <c r="G184" s="5"/>
      <c r="H184" s="5"/>
      <c r="I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spans="3:32" x14ac:dyDescent="0.2">
      <c r="C185" s="5"/>
      <c r="D185" s="5"/>
      <c r="E185" s="5"/>
      <c r="F185" s="5"/>
      <c r="G185" s="5"/>
      <c r="H185" s="5"/>
      <c r="I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spans="3:32" x14ac:dyDescent="0.2">
      <c r="C186" s="5"/>
      <c r="D186" s="5"/>
      <c r="E186" s="5"/>
      <c r="F186" s="5"/>
      <c r="G186" s="5"/>
      <c r="H186" s="5"/>
      <c r="I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spans="3:32" x14ac:dyDescent="0.2">
      <c r="C187" s="5"/>
      <c r="D187" s="5"/>
      <c r="E187" s="5"/>
      <c r="F187" s="5"/>
      <c r="G187" s="5"/>
      <c r="H187" s="5"/>
      <c r="I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 spans="3:32" x14ac:dyDescent="0.2">
      <c r="C188" s="5"/>
      <c r="D188" s="5"/>
      <c r="E188" s="5"/>
      <c r="F188" s="5"/>
      <c r="G188" s="5"/>
      <c r="H188" s="5"/>
      <c r="I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 spans="3:32" x14ac:dyDescent="0.2">
      <c r="C189" s="5"/>
      <c r="D189" s="5"/>
      <c r="E189" s="5"/>
      <c r="F189" s="5"/>
      <c r="G189" s="5"/>
      <c r="H189" s="5"/>
      <c r="I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spans="3:32" x14ac:dyDescent="0.2">
      <c r="C190" s="5"/>
      <c r="D190" s="5"/>
      <c r="E190" s="5"/>
      <c r="F190" s="5"/>
      <c r="G190" s="5"/>
      <c r="H190" s="5"/>
      <c r="I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 spans="3:32" x14ac:dyDescent="0.2">
      <c r="C191" s="5"/>
      <c r="D191" s="5"/>
      <c r="E191" s="5"/>
      <c r="F191" s="5"/>
      <c r="G191" s="5"/>
      <c r="H191" s="5"/>
      <c r="I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 spans="3:32" x14ac:dyDescent="0.2">
      <c r="C192" s="5"/>
      <c r="D192" s="5"/>
      <c r="E192" s="5"/>
      <c r="F192" s="5"/>
      <c r="G192" s="5"/>
      <c r="H192" s="5"/>
      <c r="I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 spans="3:32" x14ac:dyDescent="0.2">
      <c r="C193" s="5"/>
      <c r="D193" s="5"/>
      <c r="E193" s="5"/>
      <c r="F193" s="5"/>
      <c r="G193" s="5"/>
      <c r="H193" s="5"/>
      <c r="I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 spans="3:32" x14ac:dyDescent="0.2">
      <c r="C194" s="5"/>
      <c r="D194" s="5"/>
      <c r="E194" s="5"/>
      <c r="F194" s="5"/>
      <c r="G194" s="5"/>
      <c r="H194" s="5"/>
      <c r="I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spans="3:32" x14ac:dyDescent="0.2">
      <c r="C195" s="5"/>
      <c r="D195" s="5"/>
      <c r="E195" s="5"/>
      <c r="F195" s="5"/>
      <c r="G195" s="5"/>
      <c r="H195" s="5"/>
      <c r="I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 spans="3:32" x14ac:dyDescent="0.2">
      <c r="C196" s="5"/>
      <c r="D196" s="5"/>
      <c r="E196" s="5"/>
      <c r="F196" s="5"/>
      <c r="G196" s="5"/>
      <c r="H196" s="5"/>
      <c r="I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 spans="3:32" x14ac:dyDescent="0.2">
      <c r="C197" s="5"/>
      <c r="D197" s="5"/>
      <c r="E197" s="5"/>
      <c r="F197" s="5"/>
      <c r="G197" s="5"/>
      <c r="H197" s="5"/>
      <c r="I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spans="3:32" x14ac:dyDescent="0.2">
      <c r="C198" s="5"/>
      <c r="D198" s="5"/>
      <c r="E198" s="5"/>
      <c r="F198" s="5"/>
      <c r="G198" s="5"/>
      <c r="H198" s="5"/>
      <c r="I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 spans="3:32" x14ac:dyDescent="0.2">
      <c r="C199" s="5"/>
      <c r="D199" s="5"/>
      <c r="E199" s="5"/>
      <c r="F199" s="5"/>
      <c r="G199" s="5"/>
      <c r="H199" s="5"/>
      <c r="I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spans="3:32" x14ac:dyDescent="0.2">
      <c r="C200" s="5"/>
      <c r="D200" s="5"/>
      <c r="E200" s="5"/>
      <c r="F200" s="5"/>
      <c r="G200" s="5"/>
      <c r="H200" s="5"/>
      <c r="I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 spans="3:32" x14ac:dyDescent="0.2">
      <c r="C201" s="5"/>
      <c r="D201" s="5"/>
      <c r="E201" s="5"/>
      <c r="F201" s="5"/>
      <c r="G201" s="5"/>
      <c r="H201" s="5"/>
      <c r="I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spans="3:32" x14ac:dyDescent="0.2">
      <c r="C202" s="5"/>
      <c r="D202" s="5"/>
      <c r="E202" s="5"/>
      <c r="F202" s="5"/>
      <c r="G202" s="5"/>
      <c r="H202" s="5"/>
      <c r="I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spans="3:32" x14ac:dyDescent="0.2">
      <c r="C203" s="5"/>
      <c r="D203" s="5"/>
      <c r="E203" s="5"/>
      <c r="F203" s="5"/>
      <c r="G203" s="5"/>
      <c r="H203" s="5"/>
      <c r="I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spans="3:32" x14ac:dyDescent="0.2">
      <c r="C204" s="5"/>
      <c r="D204" s="5"/>
      <c r="E204" s="5"/>
      <c r="F204" s="5"/>
      <c r="G204" s="5"/>
      <c r="H204" s="5"/>
      <c r="I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spans="3:32" x14ac:dyDescent="0.2">
      <c r="C205" s="5"/>
      <c r="D205" s="5"/>
      <c r="E205" s="5"/>
      <c r="F205" s="5"/>
      <c r="G205" s="5"/>
      <c r="H205" s="5"/>
      <c r="I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spans="3:32" x14ac:dyDescent="0.2">
      <c r="C206" s="5"/>
      <c r="D206" s="5"/>
      <c r="E206" s="5"/>
      <c r="F206" s="5"/>
      <c r="G206" s="5"/>
      <c r="H206" s="5"/>
      <c r="I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spans="3:32" x14ac:dyDescent="0.2">
      <c r="C207" s="5"/>
      <c r="D207" s="5"/>
      <c r="E207" s="5"/>
      <c r="F207" s="5"/>
      <c r="G207" s="5"/>
      <c r="H207" s="5"/>
      <c r="I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 spans="3:32" x14ac:dyDescent="0.2">
      <c r="C208" s="5"/>
      <c r="D208" s="5"/>
      <c r="E208" s="5"/>
      <c r="F208" s="5"/>
      <c r="G208" s="5"/>
      <c r="H208" s="5"/>
      <c r="I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</row>
    <row r="209" spans="3:32" x14ac:dyDescent="0.2">
      <c r="C209" s="5"/>
      <c r="D209" s="5"/>
      <c r="E209" s="5"/>
      <c r="F209" s="5"/>
      <c r="G209" s="5"/>
      <c r="H209" s="5"/>
      <c r="I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 spans="3:32" x14ac:dyDescent="0.2">
      <c r="C210" s="5"/>
      <c r="D210" s="5"/>
      <c r="E210" s="5"/>
      <c r="F210" s="5"/>
      <c r="G210" s="5"/>
      <c r="H210" s="5"/>
      <c r="I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 spans="3:32" x14ac:dyDescent="0.2">
      <c r="C211" s="5"/>
      <c r="D211" s="5"/>
      <c r="E211" s="5"/>
      <c r="F211" s="5"/>
      <c r="G211" s="5"/>
      <c r="H211" s="5"/>
      <c r="I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</row>
    <row r="212" spans="3:32" x14ac:dyDescent="0.2">
      <c r="C212" s="5"/>
      <c r="D212" s="5"/>
      <c r="E212" s="5"/>
      <c r="F212" s="5"/>
      <c r="G212" s="5"/>
      <c r="H212" s="5"/>
      <c r="I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spans="3:32" x14ac:dyDescent="0.2">
      <c r="C213" s="5"/>
      <c r="D213" s="5"/>
      <c r="E213" s="5"/>
      <c r="F213" s="5"/>
      <c r="G213" s="5"/>
      <c r="H213" s="5"/>
      <c r="I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spans="3:32" x14ac:dyDescent="0.2">
      <c r="C214" s="5"/>
      <c r="D214" s="5"/>
      <c r="E214" s="5"/>
      <c r="F214" s="5"/>
      <c r="G214" s="5"/>
      <c r="H214" s="5"/>
      <c r="I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spans="3:32" x14ac:dyDescent="0.2">
      <c r="C215" s="5"/>
      <c r="D215" s="5"/>
      <c r="E215" s="5"/>
      <c r="F215" s="5"/>
      <c r="G215" s="5"/>
      <c r="H215" s="5"/>
      <c r="I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spans="3:32" x14ac:dyDescent="0.2">
      <c r="C216" s="5"/>
      <c r="D216" s="5"/>
      <c r="E216" s="5"/>
      <c r="F216" s="5"/>
      <c r="G216" s="5"/>
      <c r="H216" s="5"/>
      <c r="I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spans="3:32" x14ac:dyDescent="0.2">
      <c r="C217" s="5"/>
      <c r="D217" s="5"/>
      <c r="E217" s="5"/>
      <c r="F217" s="5"/>
      <c r="G217" s="5"/>
      <c r="H217" s="5"/>
      <c r="I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spans="3:32" x14ac:dyDescent="0.2">
      <c r="C218" s="5"/>
      <c r="D218" s="5"/>
      <c r="E218" s="5"/>
      <c r="F218" s="5"/>
      <c r="G218" s="5"/>
      <c r="H218" s="5"/>
      <c r="I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spans="3:32" x14ac:dyDescent="0.2">
      <c r="C219" s="5"/>
      <c r="D219" s="5"/>
      <c r="E219" s="5"/>
      <c r="F219" s="5"/>
      <c r="G219" s="5"/>
      <c r="H219" s="5"/>
      <c r="I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spans="3:32" x14ac:dyDescent="0.2">
      <c r="C220" s="5"/>
      <c r="D220" s="5"/>
      <c r="E220" s="5"/>
      <c r="F220" s="5"/>
      <c r="G220" s="5"/>
      <c r="H220" s="5"/>
      <c r="I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spans="3:32" x14ac:dyDescent="0.2">
      <c r="C221" s="5"/>
      <c r="D221" s="5"/>
      <c r="E221" s="5"/>
      <c r="F221" s="5"/>
      <c r="G221" s="5"/>
      <c r="H221" s="5"/>
      <c r="I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spans="3:32" x14ac:dyDescent="0.2">
      <c r="C222" s="5"/>
      <c r="D222" s="5"/>
      <c r="E222" s="5"/>
      <c r="F222" s="5"/>
      <c r="G222" s="5"/>
      <c r="H222" s="5"/>
      <c r="I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spans="3:32" x14ac:dyDescent="0.2">
      <c r="C223" s="5"/>
      <c r="D223" s="5"/>
      <c r="E223" s="5"/>
      <c r="F223" s="5"/>
      <c r="G223" s="5"/>
      <c r="H223" s="5"/>
      <c r="I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spans="3:32" x14ac:dyDescent="0.2">
      <c r="C224" s="5"/>
      <c r="D224" s="5"/>
      <c r="E224" s="5"/>
      <c r="F224" s="5"/>
      <c r="G224" s="5"/>
      <c r="H224" s="5"/>
      <c r="I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spans="3:32" x14ac:dyDescent="0.2">
      <c r="C225" s="5"/>
      <c r="D225" s="5"/>
      <c r="E225" s="5"/>
      <c r="F225" s="5"/>
      <c r="G225" s="5"/>
      <c r="H225" s="5"/>
      <c r="I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spans="3:32" x14ac:dyDescent="0.2">
      <c r="C226" s="5"/>
      <c r="D226" s="5"/>
      <c r="E226" s="5"/>
      <c r="F226" s="5"/>
      <c r="G226" s="5"/>
      <c r="H226" s="5"/>
      <c r="I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spans="3:32" x14ac:dyDescent="0.2">
      <c r="C227" s="5"/>
      <c r="D227" s="5"/>
      <c r="E227" s="5"/>
      <c r="F227" s="5"/>
      <c r="G227" s="5"/>
      <c r="H227" s="5"/>
      <c r="I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spans="3:32" x14ac:dyDescent="0.2">
      <c r="C228" s="5"/>
      <c r="D228" s="5"/>
      <c r="E228" s="5"/>
      <c r="F228" s="5"/>
      <c r="G228" s="5"/>
      <c r="H228" s="5"/>
      <c r="I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spans="3:32" x14ac:dyDescent="0.2">
      <c r="C229" s="5"/>
      <c r="D229" s="5"/>
      <c r="E229" s="5"/>
      <c r="F229" s="5"/>
      <c r="G229" s="5"/>
      <c r="H229" s="5"/>
      <c r="I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spans="3:32" x14ac:dyDescent="0.2">
      <c r="C230" s="5"/>
      <c r="D230" s="5"/>
      <c r="E230" s="5"/>
      <c r="F230" s="5"/>
      <c r="G230" s="5"/>
      <c r="H230" s="5"/>
      <c r="I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spans="3:32" x14ac:dyDescent="0.2">
      <c r="C231" s="5"/>
      <c r="D231" s="5"/>
      <c r="E231" s="5"/>
      <c r="F231" s="5"/>
      <c r="G231" s="5"/>
      <c r="H231" s="5"/>
      <c r="I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spans="3:32" x14ac:dyDescent="0.2">
      <c r="C232" s="5"/>
      <c r="D232" s="5"/>
      <c r="E232" s="5"/>
      <c r="F232" s="5"/>
      <c r="G232" s="5"/>
      <c r="H232" s="5"/>
      <c r="I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spans="3:32" x14ac:dyDescent="0.2">
      <c r="C233" s="5"/>
      <c r="D233" s="5"/>
      <c r="E233" s="5"/>
      <c r="F233" s="5"/>
      <c r="G233" s="5"/>
      <c r="H233" s="5"/>
      <c r="I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spans="3:32" x14ac:dyDescent="0.2">
      <c r="C234" s="5"/>
      <c r="D234" s="5"/>
      <c r="E234" s="5"/>
      <c r="F234" s="5"/>
      <c r="G234" s="5"/>
      <c r="H234" s="5"/>
      <c r="I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spans="3:32" x14ac:dyDescent="0.2">
      <c r="C235" s="5"/>
      <c r="D235" s="5"/>
      <c r="E235" s="5"/>
      <c r="F235" s="5"/>
      <c r="G235" s="5"/>
      <c r="H235" s="5"/>
      <c r="I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spans="3:32" x14ac:dyDescent="0.2">
      <c r="C236" s="5"/>
      <c r="D236" s="5"/>
      <c r="E236" s="5"/>
      <c r="F236" s="5"/>
      <c r="G236" s="5"/>
      <c r="H236" s="5"/>
      <c r="I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spans="3:32" x14ac:dyDescent="0.2">
      <c r="C237" s="5"/>
      <c r="D237" s="5"/>
      <c r="E237" s="5"/>
      <c r="F237" s="5"/>
      <c r="G237" s="5"/>
      <c r="H237" s="5"/>
      <c r="I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spans="3:32" x14ac:dyDescent="0.2">
      <c r="C238" s="5"/>
      <c r="D238" s="5"/>
      <c r="E238" s="5"/>
      <c r="F238" s="5"/>
      <c r="G238" s="5"/>
      <c r="H238" s="5"/>
      <c r="I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spans="3:32" x14ac:dyDescent="0.2">
      <c r="C239" s="5"/>
      <c r="D239" s="5"/>
      <c r="E239" s="5"/>
      <c r="F239" s="5"/>
      <c r="G239" s="5"/>
      <c r="H239" s="5"/>
      <c r="I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spans="3:32" x14ac:dyDescent="0.2">
      <c r="C240" s="5"/>
      <c r="D240" s="5"/>
      <c r="E240" s="5"/>
      <c r="F240" s="5"/>
      <c r="G240" s="5"/>
      <c r="H240" s="5"/>
      <c r="I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spans="3:32" x14ac:dyDescent="0.2">
      <c r="C241" s="5"/>
      <c r="D241" s="5"/>
      <c r="E241" s="5"/>
      <c r="F241" s="5"/>
      <c r="G241" s="5"/>
      <c r="H241" s="5"/>
      <c r="I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spans="3:32" x14ac:dyDescent="0.2">
      <c r="C242" s="5"/>
      <c r="D242" s="5"/>
      <c r="E242" s="5"/>
      <c r="F242" s="5"/>
      <c r="G242" s="5"/>
      <c r="H242" s="5"/>
      <c r="I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</sheetData>
  <autoFilter ref="A2:AE172" xr:uid="{00000000-0009-0000-0000-000009000000}">
    <sortState xmlns:xlrd2="http://schemas.microsoft.com/office/spreadsheetml/2017/richdata2" ref="A3:AE172">
      <sortCondition ref="B3:B172"/>
    </sortState>
  </autoFilter>
  <mergeCells count="4">
    <mergeCell ref="A1:S1"/>
    <mergeCell ref="T1:V1"/>
    <mergeCell ref="W1:AC1"/>
    <mergeCell ref="AD1:AE1"/>
  </mergeCells>
  <conditionalFormatting sqref="J3:P25 J26:K26 J27:P172">
    <cfRule type="expression" dxfId="2" priority="3">
      <formula>$B3="funkcna poziadavka"</formula>
    </cfRule>
  </conditionalFormatting>
  <conditionalFormatting sqref="H3:I172">
    <cfRule type="expression" dxfId="1" priority="2">
      <formula>$B3="Funkcna poziadavka"</formula>
    </cfRule>
  </conditionalFormatting>
  <conditionalFormatting sqref="L26:P26">
    <cfRule type="expression" dxfId="0" priority="1">
      <formula>$B26="funkcna poziadavka"</formula>
    </cfRule>
  </conditionalFormatting>
  <dataValidations count="4">
    <dataValidation type="list" allowBlank="1" showInputMessage="1" showErrorMessage="1" sqref="I3:I172" xr:uid="{B2414B1A-A99C-475E-BC1E-506F2A16FA8A}">
      <formula1>"5,10,15"</formula1>
    </dataValidation>
    <dataValidation type="list" allowBlank="1" showInputMessage="1" showErrorMessage="1" sqref="G3:G1048576" xr:uid="{91A2608A-2F98-4075-9DEB-512035A9D767}">
      <formula1>Moduly_2</formula1>
    </dataValidation>
    <dataValidation type="list" allowBlank="1" showInputMessage="1" showErrorMessage="1" sqref="B172" xr:uid="{FE6D6A99-2018-4A4F-8618-51CDB3EBF67A}">
      <formula1>Poziadavky</formula1>
    </dataValidation>
    <dataValidation type="list" allowBlank="1" showInputMessage="1" showErrorMessage="1" sqref="B3:B171" xr:uid="{9C8DC48E-E31E-48CD-866C-2B7DCE9A12AB}">
      <formula1>"Funkcna poziadavka, Ne-Funkcna poziadavka, Technicka poziadavka"</formula1>
    </dataValidation>
  </dataValidations>
  <pageMargins left="0.7" right="0.7" top="0.75" bottom="0.75" header="0.3" footer="0.3"/>
  <pageSetup paperSize="9" orientation="landscape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KATALOG_POZIADAVKY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Mundier</dc:creator>
  <cp:lastModifiedBy>Microsoft Office User</cp:lastModifiedBy>
  <dcterms:created xsi:type="dcterms:W3CDTF">2022-02-17T08:06:32Z</dcterms:created>
  <dcterms:modified xsi:type="dcterms:W3CDTF">2022-02-23T18:56:37Z</dcterms:modified>
</cp:coreProperties>
</file>