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artina.vesela\OneDrive - Hlavne mesto SR Bratislava\Desktop\Veselá ZZZ\SV DNS 8 a 9\výzva č. 9\"/>
    </mc:Choice>
  </mc:AlternateContent>
  <xr:revisionPtr revIDLastSave="0" documentId="13_ncr:1_{677975A5-5252-498E-8A3E-246FE77EC54E}" xr6:coauthVersionLast="47" xr6:coauthVersionMax="47" xr10:uidLastSave="{00000000-0000-0000-0000-000000000000}"/>
  <bookViews>
    <workbookView xWindow="28680" yWindow="-1560" windowWidth="29040" windowHeight="15840" tabRatio="792" activeTab="1" xr2:uid="{00000000-000D-0000-FFFF-FFFF00000000}"/>
  </bookViews>
  <sheets>
    <sheet name="Rekapitulácia" sheetId="1" r:id="rId1"/>
    <sheet name="Návrh na plnenie kritéria" sheetId="21" r:id="rId2"/>
    <sheet name="VV-01" sheetId="2" r:id="rId3"/>
    <sheet name="VV-02" sheetId="3" r:id="rId4"/>
    <sheet name="VV-03" sheetId="4" r:id="rId5"/>
    <sheet name="VV-04" sheetId="6" r:id="rId6"/>
    <sheet name="VV-05" sheetId="7" r:id="rId7"/>
    <sheet name="VV-06" sheetId="8" r:id="rId8"/>
    <sheet name="VV-07" sheetId="9" r:id="rId9"/>
    <sheet name="VV-08" sheetId="10" r:id="rId10"/>
    <sheet name="VV-09" sheetId="11" r:id="rId11"/>
    <sheet name="VV-10" sheetId="12" r:id="rId12"/>
    <sheet name="VV-11" sheetId="13" r:id="rId13"/>
    <sheet name="VV-12" sheetId="16" r:id="rId14"/>
    <sheet name="VV-13" sheetId="17" r:id="rId15"/>
    <sheet name="VV-14" sheetId="18" r:id="rId16"/>
    <sheet name="VV-15" sheetId="19" r:id="rId17"/>
    <sheet name="VV-16" sheetId="20" r:id="rId18"/>
  </sheets>
  <definedNames>
    <definedName name="_xlnm._FilterDatabase" localSheetId="2" hidden="1">'VV-01'!$A$12:$G$78</definedName>
    <definedName name="_xlnm._FilterDatabase" localSheetId="3" hidden="1">'VV-02'!$A$12:$G$89</definedName>
    <definedName name="_xlnm._FilterDatabase" localSheetId="4" hidden="1">'VV-03'!$A$12:$G$93</definedName>
    <definedName name="_xlnm._FilterDatabase" localSheetId="5" hidden="1">'VV-04'!$A$12:$G$83</definedName>
    <definedName name="_xlnm._FilterDatabase" localSheetId="6" hidden="1">'VV-05'!$A$12:$G$78</definedName>
    <definedName name="_xlnm._FilterDatabase" localSheetId="7" hidden="1">'VV-06'!$A$12:$G$53</definedName>
    <definedName name="_xlnm._FilterDatabase" localSheetId="8" hidden="1">'VV-07'!$A$12:$G$49</definedName>
    <definedName name="_xlnm._FilterDatabase" localSheetId="9" hidden="1">'VV-08'!$A$12:$G$52</definedName>
    <definedName name="_xlnm._FilterDatabase" localSheetId="10" hidden="1">'VV-09'!$A$12:$G$76</definedName>
    <definedName name="_xlnm._FilterDatabase" localSheetId="11" hidden="1">'VV-10'!$A$12:$G$80</definedName>
    <definedName name="_xlnm._FilterDatabase" localSheetId="12" hidden="1">'VV-11'!$A$12:$G$46</definedName>
    <definedName name="_xlnm._FilterDatabase" localSheetId="13" hidden="1">'VV-12'!$A$12:$G$82</definedName>
    <definedName name="_xlnm._FilterDatabase" localSheetId="14" hidden="1">'VV-13'!$A$12:$G$77</definedName>
    <definedName name="_xlnm._FilterDatabase" localSheetId="15" hidden="1">'VV-14'!$A$12:$G$51</definedName>
    <definedName name="_xlnm._FilterDatabase" localSheetId="16" hidden="1">'VV-15'!$A$12:$G$77</definedName>
    <definedName name="_xlnm._FilterDatabase" localSheetId="17" hidden="1">'VV-16'!$A$12:$G$78</definedName>
    <definedName name="Excel_BuiltIn__FilterDatabase" localSheetId="0">Rekapitulácia!#REF!</definedName>
    <definedName name="Excel_BuiltIn__FilterDatabase" localSheetId="2">'VV-01'!$A$12:$G$78</definedName>
    <definedName name="Excel_BuiltIn__FilterDatabase" localSheetId="3">'VV-02'!$A$12:$G$89</definedName>
    <definedName name="Excel_BuiltIn__FilterDatabase" localSheetId="4">'VV-03'!$A$12:$G$93</definedName>
    <definedName name="Excel_BuiltIn__FilterDatabase" localSheetId="5">'VV-04'!$A$12:$G$83</definedName>
    <definedName name="Excel_BuiltIn__FilterDatabase" localSheetId="6">'VV-05'!$A$12:$G$78</definedName>
    <definedName name="Excel_BuiltIn__FilterDatabase" localSheetId="7">'VV-06'!$A$12:$G$53</definedName>
    <definedName name="Excel_BuiltIn__FilterDatabase" localSheetId="8">'VV-07'!$A$12:$G$49</definedName>
    <definedName name="Excel_BuiltIn__FilterDatabase" localSheetId="9">'VV-08'!$A$12:$G$52</definedName>
    <definedName name="Excel_BuiltIn__FilterDatabase" localSheetId="10">'VV-09'!$A$12:$G$76</definedName>
    <definedName name="Excel_BuiltIn__FilterDatabase" localSheetId="11">'VV-10'!$A$12:$G$80</definedName>
    <definedName name="Excel_BuiltIn__FilterDatabase" localSheetId="12">'VV-11'!$A$12:$G$46</definedName>
    <definedName name="Excel_BuiltIn__FilterDatabase" localSheetId="13">'VV-12'!$A$12:$G$82</definedName>
    <definedName name="Excel_BuiltIn__FilterDatabase" localSheetId="14">'VV-13'!$A$12:$G$77</definedName>
    <definedName name="Excel_BuiltIn__FilterDatabase" localSheetId="15">'VV-14'!$A$12:$G$51</definedName>
    <definedName name="Excel_BuiltIn__FilterDatabase" localSheetId="16">'VV-15'!$A$12:$G$77</definedName>
    <definedName name="Excel_BuiltIn__FilterDatabase" localSheetId="17">'VV-16'!$A$12:$G$78</definedName>
    <definedName name="_xlnm.Print_Area" localSheetId="0">Rekapitulácia!$A$1:$G$26</definedName>
    <definedName name="_xlnm.Print_Area" localSheetId="2">'VV-01'!$A$1:$G$80</definedName>
    <definedName name="_xlnm.Print_Area" localSheetId="3">'VV-02'!$A$1:$G$91</definedName>
    <definedName name="_xlnm.Print_Area" localSheetId="4">'VV-03'!$A$1:$G$95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21" l="1"/>
  <c r="E24" i="2"/>
  <c r="F17" i="8"/>
  <c r="E57" i="20"/>
  <c r="E42" i="20"/>
  <c r="E26" i="20"/>
  <c r="E22" i="20"/>
  <c r="E21" i="20"/>
  <c r="E70" i="19"/>
  <c r="E56" i="19"/>
  <c r="E41" i="19"/>
  <c r="E25" i="19"/>
  <c r="E21" i="19"/>
  <c r="F21" i="19" s="1"/>
  <c r="E20" i="19"/>
  <c r="E44" i="18"/>
  <c r="F44" i="18"/>
  <c r="E33" i="18"/>
  <c r="E29" i="18"/>
  <c r="E20" i="18"/>
  <c r="E70" i="17"/>
  <c r="E56" i="17"/>
  <c r="E42" i="17"/>
  <c r="E24" i="17"/>
  <c r="F24" i="17"/>
  <c r="E20" i="17"/>
  <c r="E19" i="17"/>
  <c r="F30" i="17"/>
  <c r="F33" i="17"/>
  <c r="F47" i="16"/>
  <c r="E75" i="16"/>
  <c r="E61" i="16"/>
  <c r="F61" i="16"/>
  <c r="E46" i="16"/>
  <c r="E28" i="16"/>
  <c r="E23" i="16"/>
  <c r="E22" i="16"/>
  <c r="F38" i="16"/>
  <c r="E28" i="12"/>
  <c r="F45" i="12"/>
  <c r="E73" i="12"/>
  <c r="E59" i="12"/>
  <c r="E44" i="12"/>
  <c r="E23" i="12"/>
  <c r="E24" i="12"/>
  <c r="E54" i="11"/>
  <c r="F54" i="11"/>
  <c r="E42" i="11"/>
  <c r="E26" i="11"/>
  <c r="F26" i="11"/>
  <c r="E21" i="11"/>
  <c r="E20" i="11"/>
  <c r="F20" i="11" s="1"/>
  <c r="C48" i="11"/>
  <c r="F48" i="11" s="1"/>
  <c r="F30" i="11"/>
  <c r="E45" i="10"/>
  <c r="F45" i="10"/>
  <c r="E34" i="10"/>
  <c r="E28" i="10"/>
  <c r="F28" i="10"/>
  <c r="E17" i="10"/>
  <c r="F17" i="10" s="1"/>
  <c r="E32" i="9"/>
  <c r="E27" i="9"/>
  <c r="F27" i="9"/>
  <c r="E18" i="9"/>
  <c r="F18" i="9"/>
  <c r="E19" i="3"/>
  <c r="E18" i="3"/>
  <c r="F18" i="3" s="1"/>
  <c r="F19" i="3" s="1"/>
  <c r="E20" i="4"/>
  <c r="E19" i="4"/>
  <c r="F19" i="4"/>
  <c r="E19" i="6"/>
  <c r="E18" i="6"/>
  <c r="E19" i="7"/>
  <c r="E18" i="7"/>
  <c r="E71" i="7"/>
  <c r="F71" i="7"/>
  <c r="E57" i="7"/>
  <c r="E42" i="7"/>
  <c r="F42" i="7"/>
  <c r="E23" i="7"/>
  <c r="F23" i="7"/>
  <c r="F32" i="7"/>
  <c r="F28" i="7"/>
  <c r="E62" i="6"/>
  <c r="F62" i="6"/>
  <c r="E47" i="6"/>
  <c r="E25" i="6"/>
  <c r="C36" i="6"/>
  <c r="C35" i="6"/>
  <c r="C34" i="6"/>
  <c r="F34" i="6" s="1"/>
  <c r="C33" i="6"/>
  <c r="C32" i="6"/>
  <c r="C31" i="6"/>
  <c r="E86" i="4"/>
  <c r="F86" i="4" s="1"/>
  <c r="E72" i="4"/>
  <c r="F72" i="4"/>
  <c r="E50" i="4"/>
  <c r="F50" i="4" s="1"/>
  <c r="E25" i="4"/>
  <c r="F25" i="4"/>
  <c r="C60" i="4"/>
  <c r="F60" i="4" s="1"/>
  <c r="F33" i="4"/>
  <c r="F47" i="3"/>
  <c r="E82" i="3"/>
  <c r="F82" i="3" s="1"/>
  <c r="E68" i="3"/>
  <c r="F68" i="3" s="1"/>
  <c r="E46" i="3"/>
  <c r="F46" i="3" s="1"/>
  <c r="E23" i="3"/>
  <c r="F23" i="3" s="1"/>
  <c r="C57" i="3"/>
  <c r="F57" i="3" s="1"/>
  <c r="F33" i="3"/>
  <c r="C51" i="3"/>
  <c r="F51" i="3" s="1"/>
  <c r="C46" i="2"/>
  <c r="F46" i="2" s="1"/>
  <c r="F30" i="2"/>
  <c r="F14" i="2"/>
  <c r="F15" i="2"/>
  <c r="F16" i="2"/>
  <c r="F17" i="2"/>
  <c r="F22" i="2"/>
  <c r="F23" i="2"/>
  <c r="F27" i="2"/>
  <c r="F28" i="2"/>
  <c r="F29" i="2"/>
  <c r="C48" i="2"/>
  <c r="F48" i="2" s="1"/>
  <c r="F34" i="2"/>
  <c r="F35" i="2"/>
  <c r="F36" i="2"/>
  <c r="F37" i="2"/>
  <c r="F38" i="2"/>
  <c r="F39" i="2"/>
  <c r="F40" i="2"/>
  <c r="C44" i="2"/>
  <c r="F44" i="2" s="1"/>
  <c r="F49" i="2"/>
  <c r="F50" i="2"/>
  <c r="F51" i="2"/>
  <c r="F52" i="2"/>
  <c r="F53" i="2"/>
  <c r="F54" i="2"/>
  <c r="F55" i="2"/>
  <c r="F56" i="2"/>
  <c r="F60" i="2"/>
  <c r="F61" i="2"/>
  <c r="F62" i="2"/>
  <c r="F63" i="2"/>
  <c r="F64" i="2"/>
  <c r="F65" i="2"/>
  <c r="F66" i="2"/>
  <c r="F67" i="2"/>
  <c r="F68" i="2"/>
  <c r="F69" i="2"/>
  <c r="F70" i="2"/>
  <c r="F14" i="3"/>
  <c r="F15" i="3"/>
  <c r="F16" i="3"/>
  <c r="F17" i="3"/>
  <c r="F22" i="3"/>
  <c r="F26" i="3"/>
  <c r="F27" i="3"/>
  <c r="F28" i="3"/>
  <c r="F29" i="3"/>
  <c r="F31" i="3"/>
  <c r="F34" i="3"/>
  <c r="F37" i="3"/>
  <c r="F38" i="3"/>
  <c r="F39" i="3"/>
  <c r="F40" i="3"/>
  <c r="F41" i="3"/>
  <c r="F42" i="3"/>
  <c r="F43" i="3"/>
  <c r="F44" i="3"/>
  <c r="F45" i="3"/>
  <c r="C49" i="3"/>
  <c r="F49" i="3" s="1"/>
  <c r="C50" i="3"/>
  <c r="F50" i="3" s="1"/>
  <c r="F58" i="3"/>
  <c r="C59" i="3"/>
  <c r="F59" i="3" s="1"/>
  <c r="F60" i="3"/>
  <c r="F61" i="3"/>
  <c r="F62" i="3"/>
  <c r="F63" i="3"/>
  <c r="F64" i="3"/>
  <c r="F65" i="3"/>
  <c r="F66" i="3"/>
  <c r="F67" i="3"/>
  <c r="F71" i="3"/>
  <c r="F72" i="3"/>
  <c r="F73" i="3"/>
  <c r="F74" i="3"/>
  <c r="F75" i="3"/>
  <c r="F76" i="3"/>
  <c r="F77" i="3"/>
  <c r="F78" i="3"/>
  <c r="F79" i="3"/>
  <c r="F80" i="3"/>
  <c r="F81" i="3"/>
  <c r="F14" i="4"/>
  <c r="F15" i="4"/>
  <c r="F16" i="4"/>
  <c r="F17" i="4"/>
  <c r="F18" i="4"/>
  <c r="F23" i="4"/>
  <c r="F24" i="4"/>
  <c r="F28" i="4"/>
  <c r="F29" i="4"/>
  <c r="F30" i="4"/>
  <c r="F31" i="4"/>
  <c r="F32" i="4"/>
  <c r="C56" i="4"/>
  <c r="F56" i="4" s="1"/>
  <c r="C57" i="4"/>
  <c r="F57" i="4" s="1"/>
  <c r="F39" i="4"/>
  <c r="F40" i="4"/>
  <c r="F41" i="4"/>
  <c r="F42" i="4"/>
  <c r="F43" i="4"/>
  <c r="F44" i="4"/>
  <c r="F45" i="4"/>
  <c r="F46" i="4"/>
  <c r="F47" i="4"/>
  <c r="F48" i="4"/>
  <c r="F49" i="4"/>
  <c r="C53" i="4"/>
  <c r="F53" i="4" s="1"/>
  <c r="C54" i="4"/>
  <c r="F54" i="4" s="1"/>
  <c r="F62" i="4"/>
  <c r="C63" i="4"/>
  <c r="F63" i="4" s="1"/>
  <c r="F64" i="4"/>
  <c r="F65" i="4"/>
  <c r="F66" i="4"/>
  <c r="F67" i="4"/>
  <c r="F68" i="4"/>
  <c r="F69" i="4"/>
  <c r="F70" i="4"/>
  <c r="F71" i="4"/>
  <c r="F75" i="4"/>
  <c r="F76" i="4"/>
  <c r="F77" i="4"/>
  <c r="F78" i="4"/>
  <c r="F79" i="4"/>
  <c r="F80" i="4"/>
  <c r="F81" i="4"/>
  <c r="F82" i="4"/>
  <c r="F83" i="4"/>
  <c r="F84" i="4"/>
  <c r="F85" i="4"/>
  <c r="F14" i="6"/>
  <c r="F15" i="6"/>
  <c r="F16" i="6"/>
  <c r="F17" i="6"/>
  <c r="F18" i="6"/>
  <c r="F22" i="6"/>
  <c r="F23" i="6"/>
  <c r="F24" i="6"/>
  <c r="F25" i="6"/>
  <c r="F28" i="6"/>
  <c r="F29" i="6"/>
  <c r="F30" i="6"/>
  <c r="F31" i="6"/>
  <c r="C53" i="6"/>
  <c r="F53" i="6" s="1"/>
  <c r="F35" i="6"/>
  <c r="C54" i="6"/>
  <c r="F54" i="6" s="1"/>
  <c r="F37" i="6"/>
  <c r="F38" i="6"/>
  <c r="F39" i="6"/>
  <c r="F40" i="6"/>
  <c r="F41" i="6"/>
  <c r="F42" i="6"/>
  <c r="F43" i="6"/>
  <c r="F44" i="6"/>
  <c r="F45" i="6"/>
  <c r="F46" i="6"/>
  <c r="F47" i="6"/>
  <c r="F48" i="6" s="1"/>
  <c r="F55" i="6"/>
  <c r="F56" i="6"/>
  <c r="F57" i="6"/>
  <c r="F58" i="6"/>
  <c r="F59" i="6"/>
  <c r="F60" i="6"/>
  <c r="F61" i="6"/>
  <c r="F65" i="6"/>
  <c r="F66" i="6"/>
  <c r="F67" i="6"/>
  <c r="F68" i="6"/>
  <c r="F69" i="6"/>
  <c r="F70" i="6"/>
  <c r="F71" i="6"/>
  <c r="F72" i="6"/>
  <c r="F73" i="6"/>
  <c r="F74" i="6"/>
  <c r="F75" i="6"/>
  <c r="F14" i="7"/>
  <c r="F15" i="7"/>
  <c r="F16" i="7"/>
  <c r="F17" i="7"/>
  <c r="F18" i="7"/>
  <c r="F19" i="7" s="1"/>
  <c r="F22" i="7"/>
  <c r="F26" i="7"/>
  <c r="F27" i="7"/>
  <c r="C46" i="7"/>
  <c r="F46" i="7" s="1"/>
  <c r="C47" i="7"/>
  <c r="F47" i="7" s="1"/>
  <c r="F33" i="7"/>
  <c r="F34" i="7"/>
  <c r="F35" i="7"/>
  <c r="F36" i="7"/>
  <c r="F37" i="7"/>
  <c r="F38" i="7"/>
  <c r="F39" i="7"/>
  <c r="F40" i="7"/>
  <c r="F41" i="7"/>
  <c r="F50" i="7"/>
  <c r="F51" i="7"/>
  <c r="F52" i="7"/>
  <c r="F53" i="7"/>
  <c r="F54" i="7"/>
  <c r="F55" i="7"/>
  <c r="F56" i="7"/>
  <c r="F57" i="7"/>
  <c r="F60" i="7"/>
  <c r="F61" i="7"/>
  <c r="F62" i="7"/>
  <c r="F63" i="7"/>
  <c r="F64" i="7"/>
  <c r="F65" i="7"/>
  <c r="F66" i="7"/>
  <c r="F67" i="7"/>
  <c r="F68" i="7"/>
  <c r="F69" i="7"/>
  <c r="F70" i="7"/>
  <c r="F16" i="8"/>
  <c r="F18" i="8"/>
  <c r="F19" i="8"/>
  <c r="F23" i="8"/>
  <c r="F24" i="8"/>
  <c r="F25" i="8"/>
  <c r="F26" i="8"/>
  <c r="F27" i="8"/>
  <c r="F28" i="8"/>
  <c r="F29" i="8"/>
  <c r="F33" i="8"/>
  <c r="E36" i="8" s="1"/>
  <c r="F36" i="8" s="1"/>
  <c r="F34" i="8"/>
  <c r="F35" i="8"/>
  <c r="F39" i="8"/>
  <c r="E46" i="8" s="1"/>
  <c r="F46" i="8" s="1"/>
  <c r="F40" i="8"/>
  <c r="F41" i="8"/>
  <c r="F42" i="8"/>
  <c r="F43" i="8"/>
  <c r="F44" i="8"/>
  <c r="F45" i="8"/>
  <c r="F45" i="9"/>
  <c r="F16" i="9"/>
  <c r="F17" i="9"/>
  <c r="F21" i="9"/>
  <c r="F22" i="9"/>
  <c r="F23" i="9"/>
  <c r="F24" i="9"/>
  <c r="F25" i="9"/>
  <c r="F26" i="9"/>
  <c r="F30" i="9"/>
  <c r="F31" i="9"/>
  <c r="F32" i="9"/>
  <c r="F35" i="9"/>
  <c r="F36" i="9"/>
  <c r="F37" i="9"/>
  <c r="E42" i="9" s="1"/>
  <c r="F42" i="9" s="1"/>
  <c r="F38" i="9"/>
  <c r="F39" i="9"/>
  <c r="F40" i="9"/>
  <c r="F41" i="9"/>
  <c r="F48" i="10"/>
  <c r="F16" i="10"/>
  <c r="F20" i="10"/>
  <c r="F21" i="10"/>
  <c r="F22" i="10"/>
  <c r="F23" i="10"/>
  <c r="F24" i="10"/>
  <c r="F25" i="10"/>
  <c r="F26" i="10"/>
  <c r="F27" i="10"/>
  <c r="F31" i="10"/>
  <c r="F32" i="10"/>
  <c r="F33" i="10"/>
  <c r="F34" i="10"/>
  <c r="F37" i="10"/>
  <c r="F38" i="10"/>
  <c r="F39" i="10"/>
  <c r="F40" i="10"/>
  <c r="F41" i="10"/>
  <c r="F42" i="10"/>
  <c r="F43" i="10"/>
  <c r="F44" i="10"/>
  <c r="F14" i="11"/>
  <c r="F15" i="11"/>
  <c r="F16" i="11"/>
  <c r="F17" i="11"/>
  <c r="F18" i="11"/>
  <c r="F19" i="11"/>
  <c r="F21" i="11"/>
  <c r="F24" i="11"/>
  <c r="F25" i="11"/>
  <c r="F29" i="11"/>
  <c r="F33" i="11"/>
  <c r="C47" i="11"/>
  <c r="F47" i="11" s="1"/>
  <c r="F35" i="11"/>
  <c r="F36" i="11"/>
  <c r="F37" i="11"/>
  <c r="F38" i="11"/>
  <c r="F39" i="11"/>
  <c r="F40" i="11"/>
  <c r="F41" i="11"/>
  <c r="F42" i="11"/>
  <c r="F50" i="11"/>
  <c r="F51" i="11"/>
  <c r="F52" i="11"/>
  <c r="F53" i="11"/>
  <c r="F57" i="11"/>
  <c r="F58" i="11"/>
  <c r="F59" i="11"/>
  <c r="F60" i="11"/>
  <c r="F61" i="11"/>
  <c r="F62" i="11"/>
  <c r="F63" i="11"/>
  <c r="E69" i="11" s="1"/>
  <c r="F69" i="11" s="1"/>
  <c r="F64" i="11"/>
  <c r="F65" i="11"/>
  <c r="F66" i="11"/>
  <c r="F67" i="11"/>
  <c r="F68" i="11"/>
  <c r="F14" i="12"/>
  <c r="F15" i="12"/>
  <c r="F16" i="12"/>
  <c r="F17" i="12"/>
  <c r="F18" i="12"/>
  <c r="F19" i="12"/>
  <c r="F20" i="12"/>
  <c r="F21" i="12"/>
  <c r="F22" i="12"/>
  <c r="F23" i="12"/>
  <c r="F24" i="12"/>
  <c r="F27" i="12"/>
  <c r="F28" i="12"/>
  <c r="F31" i="12"/>
  <c r="F32" i="12"/>
  <c r="F33" i="12"/>
  <c r="F35" i="12"/>
  <c r="F34" i="12"/>
  <c r="C49" i="12"/>
  <c r="F49" i="12" s="1"/>
  <c r="F36" i="12"/>
  <c r="C51" i="12"/>
  <c r="F51" i="12" s="1"/>
  <c r="F37" i="12"/>
  <c r="F38" i="12"/>
  <c r="F39" i="12"/>
  <c r="F40" i="12"/>
  <c r="F41" i="12"/>
  <c r="F42" i="12"/>
  <c r="F43" i="12"/>
  <c r="F44" i="12"/>
  <c r="C47" i="12"/>
  <c r="F47" i="12" s="1"/>
  <c r="C48" i="12"/>
  <c r="F48" i="12" s="1"/>
  <c r="C50" i="12"/>
  <c r="F50" i="12" s="1"/>
  <c r="F52" i="12"/>
  <c r="F53" i="12"/>
  <c r="F54" i="12"/>
  <c r="F55" i="12"/>
  <c r="F56" i="12"/>
  <c r="F57" i="12"/>
  <c r="F58" i="12"/>
  <c r="F59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42" i="13"/>
  <c r="F16" i="13"/>
  <c r="E17" i="13" s="1"/>
  <c r="F17" i="13" s="1"/>
  <c r="F20" i="13"/>
  <c r="F21" i="13"/>
  <c r="F22" i="13"/>
  <c r="F23" i="13"/>
  <c r="F27" i="13"/>
  <c r="F28" i="13"/>
  <c r="F29" i="13"/>
  <c r="F33" i="13"/>
  <c r="F34" i="13"/>
  <c r="F35" i="13"/>
  <c r="F36" i="13"/>
  <c r="F37" i="13"/>
  <c r="F38" i="13"/>
  <c r="F14" i="16"/>
  <c r="F15" i="16"/>
  <c r="F16" i="16"/>
  <c r="F17" i="16"/>
  <c r="F18" i="16"/>
  <c r="F19" i="16"/>
  <c r="F20" i="16"/>
  <c r="F21" i="16"/>
  <c r="F22" i="16"/>
  <c r="F23" i="16"/>
  <c r="F26" i="16"/>
  <c r="F27" i="16"/>
  <c r="F28" i="16"/>
  <c r="F31" i="16"/>
  <c r="F32" i="16"/>
  <c r="F33" i="16"/>
  <c r="F34" i="16"/>
  <c r="C53" i="16"/>
  <c r="F53" i="16" s="1"/>
  <c r="C51" i="16"/>
  <c r="F51" i="16" s="1"/>
  <c r="C54" i="16"/>
  <c r="F54" i="16" s="1"/>
  <c r="F40" i="16"/>
  <c r="F41" i="16"/>
  <c r="F42" i="16"/>
  <c r="F43" i="16"/>
  <c r="F44" i="16"/>
  <c r="F45" i="16"/>
  <c r="F46" i="16"/>
  <c r="C49" i="16"/>
  <c r="F49" i="16" s="1"/>
  <c r="F55" i="16"/>
  <c r="F56" i="16"/>
  <c r="F57" i="16"/>
  <c r="F58" i="16"/>
  <c r="F59" i="16"/>
  <c r="F60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14" i="17"/>
  <c r="F15" i="17"/>
  <c r="F16" i="17"/>
  <c r="F17" i="17"/>
  <c r="F18" i="17"/>
  <c r="F19" i="17"/>
  <c r="F20" i="17"/>
  <c r="F23" i="17"/>
  <c r="F27" i="17"/>
  <c r="F28" i="17"/>
  <c r="F29" i="17"/>
  <c r="F46" i="17"/>
  <c r="F32" i="17"/>
  <c r="F34" i="17"/>
  <c r="F35" i="17"/>
  <c r="F36" i="17"/>
  <c r="F37" i="17"/>
  <c r="F38" i="17"/>
  <c r="F39" i="17"/>
  <c r="F40" i="17"/>
  <c r="F41" i="17"/>
  <c r="F42" i="17"/>
  <c r="F47" i="17"/>
  <c r="F48" i="17"/>
  <c r="F50" i="17"/>
  <c r="F51" i="17"/>
  <c r="F52" i="17"/>
  <c r="F53" i="17"/>
  <c r="F54" i="17"/>
  <c r="F55" i="17"/>
  <c r="F56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47" i="18"/>
  <c r="F16" i="18"/>
  <c r="F17" i="18"/>
  <c r="F18" i="18"/>
  <c r="F19" i="18"/>
  <c r="F20" i="18"/>
  <c r="F23" i="18"/>
  <c r="F24" i="18"/>
  <c r="F25" i="18"/>
  <c r="F26" i="18"/>
  <c r="F27" i="18"/>
  <c r="F28" i="18"/>
  <c r="F29" i="18"/>
  <c r="F32" i="18"/>
  <c r="F33" i="18"/>
  <c r="F36" i="18"/>
  <c r="F37" i="18"/>
  <c r="F38" i="18"/>
  <c r="F39" i="18"/>
  <c r="F40" i="18"/>
  <c r="F41" i="18"/>
  <c r="F42" i="18"/>
  <c r="F43" i="18"/>
  <c r="F14" i="19"/>
  <c r="F15" i="19"/>
  <c r="F16" i="19"/>
  <c r="F17" i="19"/>
  <c r="F18" i="19"/>
  <c r="F19" i="19"/>
  <c r="F20" i="19"/>
  <c r="F24" i="19"/>
  <c r="F25" i="19"/>
  <c r="F28" i="19"/>
  <c r="F29" i="19"/>
  <c r="F30" i="19"/>
  <c r="F32" i="19"/>
  <c r="F34" i="19"/>
  <c r="F35" i="19"/>
  <c r="F36" i="19"/>
  <c r="F37" i="19"/>
  <c r="F38" i="19"/>
  <c r="F39" i="19"/>
  <c r="F40" i="19"/>
  <c r="F41" i="19"/>
  <c r="F44" i="19"/>
  <c r="F48" i="19"/>
  <c r="F49" i="19"/>
  <c r="F50" i="19"/>
  <c r="F51" i="19"/>
  <c r="F52" i="19"/>
  <c r="F53" i="19"/>
  <c r="F54" i="19"/>
  <c r="F55" i="19"/>
  <c r="F56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14" i="20"/>
  <c r="F15" i="20"/>
  <c r="F16" i="20"/>
  <c r="F17" i="20"/>
  <c r="F18" i="20"/>
  <c r="F19" i="20"/>
  <c r="F20" i="20"/>
  <c r="F21" i="20"/>
  <c r="F22" i="20"/>
  <c r="F25" i="20"/>
  <c r="F26" i="20"/>
  <c r="F29" i="20"/>
  <c r="F30" i="20"/>
  <c r="F48" i="20"/>
  <c r="F33" i="20"/>
  <c r="F34" i="20"/>
  <c r="F49" i="20"/>
  <c r="F36" i="20"/>
  <c r="F37" i="20"/>
  <c r="F38" i="20"/>
  <c r="F39" i="20"/>
  <c r="F40" i="20"/>
  <c r="F41" i="20"/>
  <c r="F42" i="20"/>
  <c r="F45" i="20"/>
  <c r="F47" i="20"/>
  <c r="F50" i="20"/>
  <c r="F51" i="20"/>
  <c r="F52" i="20"/>
  <c r="F53" i="20"/>
  <c r="F54" i="20"/>
  <c r="F55" i="20"/>
  <c r="F56" i="20"/>
  <c r="F57" i="20"/>
  <c r="F60" i="20"/>
  <c r="F61" i="20"/>
  <c r="F62" i="20"/>
  <c r="F63" i="20"/>
  <c r="E71" i="20" s="1"/>
  <c r="F71" i="20" s="1"/>
  <c r="F64" i="20"/>
  <c r="F65" i="20"/>
  <c r="F66" i="20"/>
  <c r="F67" i="20"/>
  <c r="F68" i="20"/>
  <c r="F69" i="20"/>
  <c r="F70" i="20"/>
  <c r="E76" i="6" l="1"/>
  <c r="F76" i="6" s="1"/>
  <c r="F77" i="6" s="1"/>
  <c r="F83" i="6" s="1"/>
  <c r="E39" i="13"/>
  <c r="F39" i="13" s="1"/>
  <c r="E30" i="13"/>
  <c r="F30" i="13" s="1"/>
  <c r="F31" i="13" s="1"/>
  <c r="F45" i="13" s="1"/>
  <c r="E24" i="13"/>
  <c r="F24" i="13" s="1"/>
  <c r="F25" i="13" s="1"/>
  <c r="F44" i="13" s="1"/>
  <c r="F24" i="2"/>
  <c r="F25" i="2" s="1"/>
  <c r="F75" i="2" s="1"/>
  <c r="E19" i="2"/>
  <c r="E71" i="2"/>
  <c r="F71" i="2" s="1"/>
  <c r="F72" i="2" s="1"/>
  <c r="F78" i="2" s="1"/>
  <c r="E18" i="2"/>
  <c r="F18" i="2" s="1"/>
  <c r="E30" i="8"/>
  <c r="F30" i="8" s="1"/>
  <c r="F31" i="8" s="1"/>
  <c r="F51" i="8" s="1"/>
  <c r="E20" i="8"/>
  <c r="F20" i="8" s="1"/>
  <c r="F21" i="8" s="1"/>
  <c r="F50" i="8" s="1"/>
  <c r="F72" i="20"/>
  <c r="F78" i="20" s="1"/>
  <c r="F26" i="19"/>
  <c r="F74" i="19" s="1"/>
  <c r="F22" i="19"/>
  <c r="F73" i="19" s="1"/>
  <c r="F34" i="18"/>
  <c r="F50" i="18" s="1"/>
  <c r="F45" i="18"/>
  <c r="F51" i="18" s="1"/>
  <c r="F21" i="18"/>
  <c r="F48" i="18" s="1"/>
  <c r="F71" i="17"/>
  <c r="F77" i="17" s="1"/>
  <c r="F25" i="17"/>
  <c r="F74" i="17" s="1"/>
  <c r="F21" i="17"/>
  <c r="F73" i="17" s="1"/>
  <c r="F29" i="16"/>
  <c r="F79" i="16" s="1"/>
  <c r="F76" i="16"/>
  <c r="F82" i="16" s="1"/>
  <c r="F36" i="16"/>
  <c r="C52" i="16"/>
  <c r="F52" i="16" s="1"/>
  <c r="F24" i="16"/>
  <c r="F78" i="16" s="1"/>
  <c r="F40" i="13"/>
  <c r="F46" i="13" s="1"/>
  <c r="F18" i="13"/>
  <c r="F43" i="13" s="1"/>
  <c r="F29" i="12"/>
  <c r="F77" i="12" s="1"/>
  <c r="F74" i="12"/>
  <c r="F80" i="12" s="1"/>
  <c r="F25" i="12"/>
  <c r="F76" i="12" s="1"/>
  <c r="F27" i="11"/>
  <c r="F73" i="11" s="1"/>
  <c r="C46" i="11"/>
  <c r="F46" i="11" s="1"/>
  <c r="C45" i="11"/>
  <c r="F45" i="11" s="1"/>
  <c r="F32" i="11"/>
  <c r="F22" i="11"/>
  <c r="F72" i="11" s="1"/>
  <c r="C49" i="11"/>
  <c r="F49" i="11" s="1"/>
  <c r="F34" i="11"/>
  <c r="F31" i="11"/>
  <c r="F70" i="11"/>
  <c r="F76" i="11" s="1"/>
  <c r="F46" i="10"/>
  <c r="F52" i="10" s="1"/>
  <c r="F18" i="10"/>
  <c r="F49" i="10" s="1"/>
  <c r="F43" i="9"/>
  <c r="F49" i="9" s="1"/>
  <c r="F19" i="9"/>
  <c r="F46" i="9" s="1"/>
  <c r="F20" i="4"/>
  <c r="F19" i="6"/>
  <c r="F37" i="8"/>
  <c r="F52" i="8" s="1"/>
  <c r="F47" i="8"/>
  <c r="F53" i="8" s="1"/>
  <c r="F49" i="8"/>
  <c r="C45" i="7"/>
  <c r="F45" i="7" s="1"/>
  <c r="F31" i="7"/>
  <c r="F72" i="7"/>
  <c r="F78" i="7" s="1"/>
  <c r="F24" i="7"/>
  <c r="F75" i="7" s="1"/>
  <c r="F20" i="7"/>
  <c r="F74" i="7" s="1"/>
  <c r="C48" i="7"/>
  <c r="F48" i="7" s="1"/>
  <c r="F29" i="7"/>
  <c r="C50" i="6"/>
  <c r="F50" i="6" s="1"/>
  <c r="F33" i="6"/>
  <c r="C52" i="6"/>
  <c r="F52" i="6" s="1"/>
  <c r="C51" i="6"/>
  <c r="F51" i="6" s="1"/>
  <c r="F32" i="6"/>
  <c r="F26" i="6"/>
  <c r="F80" i="6" s="1"/>
  <c r="F20" i="6"/>
  <c r="F79" i="6" s="1"/>
  <c r="F36" i="4"/>
  <c r="F35" i="4"/>
  <c r="F21" i="4"/>
  <c r="F89" i="4" s="1"/>
  <c r="F87" i="4"/>
  <c r="F93" i="4" s="1"/>
  <c r="F26" i="4"/>
  <c r="F90" i="4" s="1"/>
  <c r="C55" i="4"/>
  <c r="F55" i="4" s="1"/>
  <c r="C61" i="4"/>
  <c r="F61" i="4" s="1"/>
  <c r="F37" i="4"/>
  <c r="F34" i="4"/>
  <c r="F83" i="3"/>
  <c r="F89" i="3" s="1"/>
  <c r="F20" i="3"/>
  <c r="F85" i="3" s="1"/>
  <c r="C56" i="3"/>
  <c r="F56" i="3" s="1"/>
  <c r="F24" i="3"/>
  <c r="F86" i="3" s="1"/>
  <c r="C52" i="3"/>
  <c r="F52" i="3" s="1"/>
  <c r="F32" i="3"/>
  <c r="C45" i="2"/>
  <c r="F45" i="2" s="1"/>
  <c r="F33" i="2"/>
  <c r="F31" i="2"/>
  <c r="F32" i="2"/>
  <c r="E41" i="2" s="1"/>
  <c r="F41" i="2" s="1"/>
  <c r="F42" i="2" s="1"/>
  <c r="C47" i="2"/>
  <c r="F47" i="2" s="1"/>
  <c r="F31" i="20"/>
  <c r="F46" i="20"/>
  <c r="F58" i="20" s="1"/>
  <c r="F77" i="20" s="1"/>
  <c r="F23" i="20"/>
  <c r="F74" i="20" s="1"/>
  <c r="F43" i="11"/>
  <c r="F74" i="11" s="1"/>
  <c r="F33" i="19"/>
  <c r="F46" i="19"/>
  <c r="F27" i="20"/>
  <c r="F75" i="20" s="1"/>
  <c r="F71" i="19"/>
  <c r="F77" i="19" s="1"/>
  <c r="F78" i="12"/>
  <c r="F60" i="12"/>
  <c r="F79" i="12" s="1"/>
  <c r="F30" i="18"/>
  <c r="F49" i="18" s="1"/>
  <c r="F32" i="20"/>
  <c r="F49" i="17"/>
  <c r="F31" i="17"/>
  <c r="F43" i="17" s="1"/>
  <c r="F75" i="17" s="1"/>
  <c r="F37" i="16"/>
  <c r="F35" i="16"/>
  <c r="F29" i="10"/>
  <c r="F50" i="10" s="1"/>
  <c r="C49" i="7"/>
  <c r="F49" i="7" s="1"/>
  <c r="F30" i="7"/>
  <c r="F30" i="3"/>
  <c r="F45" i="17"/>
  <c r="F57" i="17" s="1"/>
  <c r="F76" i="17" s="1"/>
  <c r="F33" i="9"/>
  <c r="F48" i="9" s="1"/>
  <c r="C53" i="3"/>
  <c r="F53" i="3" s="1"/>
  <c r="F31" i="19"/>
  <c r="C50" i="16"/>
  <c r="F50" i="16" s="1"/>
  <c r="F28" i="9"/>
  <c r="F47" i="9" s="1"/>
  <c r="F36" i="6"/>
  <c r="F81" i="6" s="1"/>
  <c r="F36" i="3"/>
  <c r="F35" i="20"/>
  <c r="F47" i="19"/>
  <c r="F45" i="19"/>
  <c r="F39" i="16"/>
  <c r="F19" i="2" l="1"/>
  <c r="F20" i="2" s="1"/>
  <c r="F74" i="2" s="1"/>
  <c r="E57" i="2"/>
  <c r="F57" i="2" s="1"/>
  <c r="F58" i="2" s="1"/>
  <c r="F77" i="2" s="1"/>
  <c r="F43" i="20"/>
  <c r="F76" i="20" s="1"/>
  <c r="F80" i="20" s="1"/>
  <c r="F42" i="19"/>
  <c r="F75" i="19" s="1"/>
  <c r="F57" i="19"/>
  <c r="F76" i="19" s="1"/>
  <c r="F53" i="18"/>
  <c r="F62" i="16"/>
  <c r="F81" i="16" s="1"/>
  <c r="F80" i="16"/>
  <c r="F48" i="13"/>
  <c r="F82" i="12"/>
  <c r="F55" i="11"/>
  <c r="F75" i="11" s="1"/>
  <c r="F78" i="11" s="1"/>
  <c r="F35" i="10"/>
  <c r="F51" i="10" s="1"/>
  <c r="F54" i="10" s="1"/>
  <c r="F51" i="9"/>
  <c r="F55" i="8"/>
  <c r="F43" i="7"/>
  <c r="F76" i="7" s="1"/>
  <c r="F58" i="7"/>
  <c r="F77" i="7" s="1"/>
  <c r="F63" i="6"/>
  <c r="F82" i="6" s="1"/>
  <c r="F85" i="6" s="1"/>
  <c r="F51" i="4"/>
  <c r="F91" i="4" s="1"/>
  <c r="F73" i="4"/>
  <c r="F92" i="4" s="1"/>
  <c r="F69" i="3"/>
  <c r="F88" i="3" s="1"/>
  <c r="F87" i="3"/>
  <c r="F76" i="2"/>
  <c r="F79" i="17"/>
  <c r="F79" i="19" l="1"/>
  <c r="F84" i="16"/>
  <c r="F80" i="7"/>
  <c r="F95" i="4"/>
  <c r="F91" i="3"/>
  <c r="F80" i="2"/>
  <c r="D14" i="21" l="1"/>
  <c r="E14" i="21"/>
</calcChain>
</file>

<file path=xl/sharedStrings.xml><?xml version="1.0" encoding="utf-8"?>
<sst xmlns="http://schemas.openxmlformats.org/spreadsheetml/2006/main" count="3031" uniqueCount="296">
  <si>
    <t>MAGISTRÁT HLAVNÉHO MESTA SR BRATISLAVY</t>
  </si>
  <si>
    <t>SEKCIA VÝSTAVBY</t>
  </si>
  <si>
    <t>ODDELENIE OSVETLENIA, SIETÍ A ENERGETIKY</t>
  </si>
  <si>
    <t>Príloha:</t>
  </si>
  <si>
    <t>Výkaz výmer</t>
  </si>
  <si>
    <t>Stavba:</t>
  </si>
  <si>
    <t>Osvetlenie priechodov pre chodcov</t>
  </si>
  <si>
    <t>Objekt:</t>
  </si>
  <si>
    <t>01. Tomášikova ul. pri Ľanovej ul</t>
  </si>
  <si>
    <t>2xVGL</t>
  </si>
  <si>
    <t>02. Palmová ul. pri kostole sv. Mikuláša_Jarovce</t>
  </si>
  <si>
    <t>03. Hradská ul. pri Rajeckej ul</t>
  </si>
  <si>
    <t>2 x SL</t>
  </si>
  <si>
    <t>výmena za LED</t>
  </si>
  <si>
    <t>P.Č.</t>
  </si>
  <si>
    <t>Skrátený popis</t>
  </si>
  <si>
    <t>MJ</t>
  </si>
  <si>
    <t>Cena jednotková</t>
  </si>
  <si>
    <t>Poznámka</t>
  </si>
  <si>
    <t>01</t>
  </si>
  <si>
    <t>Zemné práce</t>
  </si>
  <si>
    <t>0101</t>
  </si>
  <si>
    <t>Zhotovenie napojenia do jestv. Stožiara - Rozbúranie stožiarového základu, privedenie káblového vedenia, zatiahnutie do drieku stožiara, zhotovenie napojenia zo stožiarovej svorkovnice, spätná úprava, uvedenie do pôvodného stavu</t>
  </si>
  <si>
    <t>ks</t>
  </si>
  <si>
    <t>0105</t>
  </si>
  <si>
    <t>Výkop a zásyp ryhy 35x60cm (š x h) v  asfaltovom chodníku / betóne vrátane rozbúrania a spätnej úpravy všetkých vrstiev</t>
  </si>
  <si>
    <t>m</t>
  </si>
  <si>
    <t>0106</t>
  </si>
  <si>
    <t>Výkop a zásyp ryhy 35x60cm (š x h) v  chodníku z dlažby vrátane rozobratia dlažby, rozbúrania podkladových vrstiev a spätnej úpravy všetkých vrstiev s položením a vyškárovaním dlažby</t>
  </si>
  <si>
    <t>0107</t>
  </si>
  <si>
    <t>Výkop a zásyp ryhy 35x80cm (š x h) v zeleni so spätnou úpravou vrátane zatrávnenia</t>
  </si>
  <si>
    <t>0110</t>
  </si>
  <si>
    <t>Výkop stožiarovej jamy</t>
  </si>
  <si>
    <t>m3</t>
  </si>
  <si>
    <t>0111</t>
  </si>
  <si>
    <t>Rezanie asfaltu, odstránenie povrchu v chodníku a spätná uprava po výkop.prácach</t>
  </si>
  <si>
    <t>m2</t>
  </si>
  <si>
    <t>v zmysle VZN</t>
  </si>
  <si>
    <t>0112</t>
  </si>
  <si>
    <t>Rozobratie zámk.dlažby, zatrávňovacej dlažby a pod.+spätná úprava povrchu a montáž dlažby po výkop.prácach</t>
  </si>
  <si>
    <t>0116</t>
  </si>
  <si>
    <t xml:space="preserve">Zhotovenie stožiarového základu pre stožiar do výšky 12m </t>
  </si>
  <si>
    <t>0117</t>
  </si>
  <si>
    <t xml:space="preserve">Zhotovenie stožiarového základu pre stožiar pre osvetlenie priechodov pre chodcov do výšky 6m </t>
  </si>
  <si>
    <t>0119</t>
  </si>
  <si>
    <t>Pretlak pod komunikáciou - výkop štartovacej a cieľovej jamy</t>
  </si>
  <si>
    <t>0120</t>
  </si>
  <si>
    <t>Pretlak pod komunikáciou - vrátane chráničky d=110mm</t>
  </si>
  <si>
    <t>0121</t>
  </si>
  <si>
    <t>Podiel pridružených výkonov</t>
  </si>
  <si>
    <t>%</t>
  </si>
  <si>
    <t>0199</t>
  </si>
  <si>
    <t>Podružný materiál</t>
  </si>
  <si>
    <t>Spolu:</t>
  </si>
  <si>
    <t>bez DPH</t>
  </si>
  <si>
    <t>02</t>
  </si>
  <si>
    <t>Demontážne práce</t>
  </si>
  <si>
    <t>0201</t>
  </si>
  <si>
    <t>Demontáž dopravného značenia resp. reklamy</t>
  </si>
  <si>
    <t>0202</t>
  </si>
  <si>
    <t>Demontáž dopravnej značky prechod pre chodcov</t>
  </si>
  <si>
    <t>0205</t>
  </si>
  <si>
    <t>Demontáž svorkovnice stožiarovej, demontáž vodičov prierezu do 4x35mm, odpojenie vývodu pre svietidlo</t>
  </si>
  <si>
    <t>0206</t>
  </si>
  <si>
    <t xml:space="preserve">Demontáž vývodu pre svietidlo v stožiarovej svorkovnici, uzatvorenie svorkovnice </t>
  </si>
  <si>
    <t>0209</t>
  </si>
  <si>
    <t>Demontáž uličného svietidla do výšky 12m</t>
  </si>
  <si>
    <t>0210</t>
  </si>
  <si>
    <t>Demontáž výložníka 1-ramenného</t>
  </si>
  <si>
    <t>0211</t>
  </si>
  <si>
    <t>Demontáž výložníka 2-ramenného</t>
  </si>
  <si>
    <t>0212</t>
  </si>
  <si>
    <t xml:space="preserve">Úprava konca stožiara </t>
  </si>
  <si>
    <t>0299</t>
  </si>
  <si>
    <t>03</t>
  </si>
  <si>
    <t>Montážne práce</t>
  </si>
  <si>
    <t>0302</t>
  </si>
  <si>
    <t>Montáž dopravnej značky prechod pre chodcov</t>
  </si>
  <si>
    <t>0303</t>
  </si>
  <si>
    <t>Montáž - kábel CYKY-J 3x1,5 - napojenie svietidla zo stožiarovej svorkovnice</t>
  </si>
  <si>
    <t>zvodový kábel</t>
  </si>
  <si>
    <t>0304</t>
  </si>
  <si>
    <t>Montáž - kábel CYKY-J 3x2,5 – volne</t>
  </si>
  <si>
    <t>0305</t>
  </si>
  <si>
    <t>Montáž - kábel CYKY 3Cx2,5 – pevne</t>
  </si>
  <si>
    <t>0306</t>
  </si>
  <si>
    <t>Montáž - kábel CYKY-J 4x10 voľne</t>
  </si>
  <si>
    <t>0313</t>
  </si>
  <si>
    <t>Pokládka chráničky ohybnej  z HDPE d=63mm</t>
  </si>
  <si>
    <t>0316</t>
  </si>
  <si>
    <t xml:space="preserve">Príplatok na zaťahovanie káblov, váha kábla do 0.75 kg   </t>
  </si>
  <si>
    <t>0320</t>
  </si>
  <si>
    <t>Montáž - pásovina FeZn 30x4 vrátane pokládky do výkopu, realizácie spojov vrátane ich izolácie</t>
  </si>
  <si>
    <t>0321</t>
  </si>
  <si>
    <t>Montáž - guľatina FeZn d=10mm vrátane pokládky pripojenia k pásovine a ku stožiaru, realizácie spojov vrátane ich izolácie, izolácia prestupu zem-vzduch</t>
  </si>
  <si>
    <t>0323</t>
  </si>
  <si>
    <t xml:space="preserve">Pokládka výstražnej fólie </t>
  </si>
  <si>
    <t>0324</t>
  </si>
  <si>
    <t xml:space="preserve">Montáž svorkovnice stožiarovej, pripevnenie svorkovnice, úprava káblov, montáž vodičov prierezu do 4x16mm, zapojenie vývodu pre svietidlo, uzatvorenie svorkovnice </t>
  </si>
  <si>
    <t>0325</t>
  </si>
  <si>
    <t xml:space="preserve">Zapojenie vývodu pre svietidlo v stožiarovej svorkovnici, uzatvorenie svorkovnice </t>
  </si>
  <si>
    <t>0327</t>
  </si>
  <si>
    <t>Montáž poistkového kompletu pre svietidlo na vzdušnom vedení / závesné svietidlo</t>
  </si>
  <si>
    <t>0338</t>
  </si>
  <si>
    <t>Montáž základového roštu ZR 1-5 (300x300mm)</t>
  </si>
  <si>
    <t>0340</t>
  </si>
  <si>
    <t>Montáž výložníka 1-ramenného</t>
  </si>
  <si>
    <t>0341</t>
  </si>
  <si>
    <t>Montáž výložníka 1-ramenného nad 2m</t>
  </si>
  <si>
    <t>0342</t>
  </si>
  <si>
    <t>Montáž výložníka 1-ramenného strmeňového</t>
  </si>
  <si>
    <t>0344</t>
  </si>
  <si>
    <t>Montáž výložníka 2-ramenného</t>
  </si>
  <si>
    <t>0345</t>
  </si>
  <si>
    <t>Montáž pomocnej konzoly/uhlové natočenie</t>
  </si>
  <si>
    <t>0346</t>
  </si>
  <si>
    <t>Kompletizácia svietidla, predmontáž</t>
  </si>
  <si>
    <t>0348</t>
  </si>
  <si>
    <t>Montáž uličného svietidla do výšky 12m</t>
  </si>
  <si>
    <t>0349</t>
  </si>
  <si>
    <t>Montáž uličného svietidla priechodového do výšky 6m</t>
  </si>
  <si>
    <t>0350</t>
  </si>
  <si>
    <t>Montáž svietidla pre osvetlenie priechodov uličná optika + presvetlená značka do výšky 6m</t>
  </si>
  <si>
    <t>0352</t>
  </si>
  <si>
    <t>Prechod konštrukciou stožiara-vŕtanie</t>
  </si>
  <si>
    <t>0353</t>
  </si>
  <si>
    <t>Montáž svorky prepichovacej</t>
  </si>
  <si>
    <t>0358</t>
  </si>
  <si>
    <t>Montáž – oceľového lanka+upevnenie</t>
  </si>
  <si>
    <t>0363</t>
  </si>
  <si>
    <t>Manipulácia na vedení, zaistenie vypnutého stavu, presmerovanie napájania</t>
  </si>
  <si>
    <t>hod</t>
  </si>
  <si>
    <t>0399</t>
  </si>
  <si>
    <t>04</t>
  </si>
  <si>
    <t>Materiál</t>
  </si>
  <si>
    <t>0401</t>
  </si>
  <si>
    <t xml:space="preserve">Kábel CYKY-J 3x1,5 </t>
  </si>
  <si>
    <t>0402</t>
  </si>
  <si>
    <t xml:space="preserve">Kábel CYKY-J 3x2,5 </t>
  </si>
  <si>
    <t>0403</t>
  </si>
  <si>
    <t>Kábel CYKY-J 4x10</t>
  </si>
  <si>
    <t>0412</t>
  </si>
  <si>
    <t>Uzemňovacia pásovina 30x4 - Fe/Zn - (1kg/1,06m), vrátane spojovacích svoriek a izolačného materiálu pre izoláciu spojov</t>
  </si>
  <si>
    <t>kg</t>
  </si>
  <si>
    <t>0413</t>
  </si>
  <si>
    <t>Uzemňovacia guľatina d=10mm - Fe/Zn - (1kg/1,6m), vrátane spojovacích svoriek a izolačného materiálu pre izoláciu spojov a prestupu zem-vzduch</t>
  </si>
  <si>
    <t>0414</t>
  </si>
  <si>
    <t>Chránička ohybná plastová d=63mm</t>
  </si>
  <si>
    <t>0415</t>
  </si>
  <si>
    <t>0416</t>
  </si>
  <si>
    <t>Výstražná fólia blesk</t>
  </si>
  <si>
    <t>0417</t>
  </si>
  <si>
    <t>Stožiarová svorkovnica typ GURO EKM 2072-1D2 vrátane poistiek</t>
  </si>
  <si>
    <t>0418</t>
  </si>
  <si>
    <t>Stožiarová svorkovnica typ GURO EKM 2072-2D2 vrátane poistiek</t>
  </si>
  <si>
    <t>0419</t>
  </si>
  <si>
    <t>Stožiarová svorkovnica typ GURO EKM 2035-1D2 vrátane poistiek</t>
  </si>
  <si>
    <t>0420</t>
  </si>
  <si>
    <t>Nosné oceľové lanko 3mm vrátane kotevných prvkov</t>
  </si>
  <si>
    <t>0423</t>
  </si>
  <si>
    <t>0424</t>
  </si>
  <si>
    <t>0425</t>
  </si>
  <si>
    <t>0427</t>
  </si>
  <si>
    <t>Poistkový komplet pre svietidlo na vzdušnom vedení</t>
  </si>
  <si>
    <t>Prepichovacia svorka na vzdušné vedenie</t>
  </si>
  <si>
    <t>0434</t>
  </si>
  <si>
    <t>0436</t>
  </si>
  <si>
    <t>0438</t>
  </si>
  <si>
    <t>Stožiar oceľový prírubový pre osvetlenie priechodov pre chodcov kužeľový typ STK 4/60/3K12-I, RAL 7016 mat, vrátane pripojovacej svorky pre uzemňovaciu sústavu, h=6m</t>
  </si>
  <si>
    <t>0440</t>
  </si>
  <si>
    <t xml:space="preserve">Základový rošť ZR 1-5 </t>
  </si>
  <si>
    <t>0445</t>
  </si>
  <si>
    <t>Stožiar oceľový typ OSUD10 , RAL 7016 mat, vrátane pripojovacej svorky pre uzemňovaciu sústavu, h=10m</t>
  </si>
  <si>
    <t>0447</t>
  </si>
  <si>
    <t>0448</t>
  </si>
  <si>
    <t>Výložník oceľový 1-ramenný, dĺžka vyloženia 2m, typ: V1T-20-114, RAL 7016 alebo ekvivalent</t>
  </si>
  <si>
    <t>0452</t>
  </si>
  <si>
    <t>Výložník oceľový 1-ramenný, dĺžka vyloženia 3,5m, typ: 1T-OP-35-114, RAL 7016 alebo ekvivalent</t>
  </si>
  <si>
    <t>0454</t>
  </si>
  <si>
    <t>Výložník oceľový 1-ramenný, dĺžka vyloženia 5m, typ: 1T-OP-50-114, RAL 7016 alebo ekvivalent</t>
  </si>
  <si>
    <t>Výložník oceľový 1-ramenný, dĺžka vyloženia 6m, typ: 1T-OP-60-114, RAL 7016 alebo ekvivalent</t>
  </si>
  <si>
    <t>0456</t>
  </si>
  <si>
    <t>0457</t>
  </si>
  <si>
    <t>Výložník oceľový 1-ramenný, dĺžka vyloženia 1,5m, typ: V1T-S-15-X, RAL 7016 alebo ekvivalent</t>
  </si>
  <si>
    <t>0462</t>
  </si>
  <si>
    <r>
      <rPr>
        <sz val="9"/>
        <rFont val="Arial"/>
        <family val="2"/>
        <charset val="1"/>
      </rPr>
      <t xml:space="preserve">Svietidlo cestné, typ U1, SL11 midi 4000K (5XC3A42T08MC) </t>
    </r>
    <r>
      <rPr>
        <sz val="9"/>
        <color indexed="8"/>
        <rFont val="Arial"/>
        <family val="2"/>
        <charset val="238"/>
      </rPr>
      <t xml:space="preserve">vrátane prívodného kábla  + príruba d60mm alebo ekvivalent </t>
    </r>
  </si>
  <si>
    <t>0463</t>
  </si>
  <si>
    <t>0464</t>
  </si>
  <si>
    <r>
      <rPr>
        <sz val="9"/>
        <rFont val="Arial"/>
        <family val="2"/>
        <charset val="1"/>
      </rPr>
      <t xml:space="preserve">Svietidlo cestné, typ U3, SL11 midi 4000K </t>
    </r>
    <r>
      <rPr>
        <sz val="9"/>
        <color indexed="8"/>
        <rFont val="Arial"/>
        <family val="2"/>
        <charset val="238"/>
      </rPr>
      <t xml:space="preserve">vrátane prívodného kábla  + príruba d60mm  alebo ekvivalent </t>
    </r>
    <r>
      <rPr>
        <sz val="9"/>
        <rFont val="Arial"/>
        <family val="2"/>
        <charset val="1"/>
      </rPr>
      <t xml:space="preserve">   </t>
    </r>
  </si>
  <si>
    <t>0468</t>
  </si>
  <si>
    <t>0469</t>
  </si>
  <si>
    <r>
      <rPr>
        <sz val="9"/>
        <rFont val="Arial"/>
        <family val="2"/>
        <charset val="1"/>
      </rPr>
      <t xml:space="preserve">Svietidlo pre osvetlenie priechodov pre chodcov,  typ P1-P, SL11 midi 4000K (5XC3F42D08MC)  asym. optika pre osvetlenie priechodu pre chodcov pravá alebo </t>
    </r>
    <r>
      <rPr>
        <sz val="9"/>
        <color indexed="8"/>
        <rFont val="Arial"/>
        <family val="2"/>
        <charset val="238"/>
      </rPr>
      <t xml:space="preserve">vrátane prívodného kábla  + príruba d60mm  alebo ekvivalent </t>
    </r>
  </si>
  <si>
    <t>0472</t>
  </si>
  <si>
    <r>
      <rPr>
        <sz val="9"/>
        <rFont val="Arial"/>
        <family val="2"/>
        <charset val="1"/>
      </rPr>
      <t xml:space="preserve">Svietidlo pre osvetlenie priechodov pre chodcov,  typ P1-L, SL11 midi 4000K (5XC3E42D08MC) asym. optika pre osvetlenie priechodu pre chodcov ľavá  </t>
    </r>
    <r>
      <rPr>
        <sz val="9"/>
        <color indexed="8"/>
        <rFont val="Arial"/>
        <family val="2"/>
        <charset val="238"/>
      </rPr>
      <t xml:space="preserve">vrátane prívodného kábla  + príruba d60mm  alebo ekvivalent </t>
    </r>
  </si>
  <si>
    <t>0473</t>
  </si>
  <si>
    <t>0476</t>
  </si>
  <si>
    <t>Svietidlo pre osvetlenie priechodov pre chodcov,  typ PZ1-P, 2 optické systémy, asym. optika pre osvetlenie priechodu pre chodcov pravá + presvetlená dopravné značka chodec,  HELLUX VGL 31-7 4000K, 1x37.5W, 5000lm alebo ekvivalent</t>
  </si>
  <si>
    <t>Svietidlo pre osvetlenie priechodov pre chodcov,  typ PZ1-L, 2 optické systémy, asym. optika pre osvetlenie priechodu pre chodcov ľavá + presvetlená dopravné značka chodec,  HELLUX VGL 31-7 4000K, 1x37.5W, 5000lm alebo ekvivalent</t>
  </si>
  <si>
    <t>0478</t>
  </si>
  <si>
    <t>Konzola pre 1 bodové zavesenie a uhlové natočenie svietidla -  presvetlenej dopravnej značky</t>
  </si>
  <si>
    <t>0488</t>
  </si>
  <si>
    <t>Dopravná značka prechod pre chodcov IP 6</t>
  </si>
  <si>
    <t>05</t>
  </si>
  <si>
    <t>Iné práce</t>
  </si>
  <si>
    <t>0501</t>
  </si>
  <si>
    <t>Vypracovanie POD, prerokovanie a schválenie operatívnej dopravnej komisii</t>
  </si>
  <si>
    <t>kpl</t>
  </si>
  <si>
    <t>0502</t>
  </si>
  <si>
    <t>Prenosné dopravné značenie</t>
  </si>
  <si>
    <t>0503</t>
  </si>
  <si>
    <t>Predrealizačné vytýčenie inžinierskych sietí</t>
  </si>
  <si>
    <t>0504</t>
  </si>
  <si>
    <t>Prieskum, identifikácia rozvodov VO – meracie vozidlo</t>
  </si>
  <si>
    <t>0505</t>
  </si>
  <si>
    <t>Projektový manažment, inžiniering</t>
  </si>
  <si>
    <t>0506</t>
  </si>
  <si>
    <t>Montážna plošina do 10 m</t>
  </si>
  <si>
    <t>0507</t>
  </si>
  <si>
    <t>Odvoz a likvidácia odpadu</t>
  </si>
  <si>
    <t>0508</t>
  </si>
  <si>
    <t>Doprava zariadení a materiálu</t>
  </si>
  <si>
    <t>0509</t>
  </si>
  <si>
    <t>Funkčné skúšky zariadení a inštalácie</t>
  </si>
  <si>
    <t>0510</t>
  </si>
  <si>
    <t>Východisková revízia</t>
  </si>
  <si>
    <t>0511</t>
  </si>
  <si>
    <t xml:space="preserve">Dokumentácia skutočného vyhotovenia - Zanesenie do technickej evidencie vrátane technickej mapy mesta  </t>
  </si>
  <si>
    <t>0512</t>
  </si>
  <si>
    <t>Geodetické zameranie svetelných miest vrátane káblových vedení</t>
  </si>
  <si>
    <t>0599</t>
  </si>
  <si>
    <t>Rekapitulácia</t>
  </si>
  <si>
    <t>Celkom</t>
  </si>
  <si>
    <t>02. Palmová ul. pri kostole sv. Mikuláša, Jarovce</t>
  </si>
  <si>
    <t>0301</t>
  </si>
  <si>
    <t>0322</t>
  </si>
  <si>
    <t>Montáž uzemňovacej tyče, pripojenie</t>
  </si>
  <si>
    <t>Uzemňovacia tyč   ocelová žiarovo zinkovaná  označenie  ZT 1,5 m</t>
  </si>
  <si>
    <t>Svorka  k uzemňovacej tyči  ocelová žiarovo zinkovaná  označenie  SJ 02</t>
  </si>
  <si>
    <t>0441</t>
  </si>
  <si>
    <t>0499</t>
  </si>
  <si>
    <t>Poistkový komplet pre svietidlo na vzdušnom vedení / závesné svietidlo</t>
  </si>
  <si>
    <t>Výložník oceľový 2-ramenný, dĺžka vyloženia 1,5m, typ: V2T-10-D-90°, RAL 7016 alebo ekvivalent</t>
  </si>
  <si>
    <t>Rezanie asfaltu, odstránenie povrchu v chodníku a spätná úprava po výkop.prácach</t>
  </si>
  <si>
    <t>N214/073</t>
  </si>
  <si>
    <t>Výmera</t>
  </si>
  <si>
    <t>Cena celkom</t>
  </si>
  <si>
    <t>vrátane nákladov na likvidáciu/uskladnenie</t>
  </si>
  <si>
    <t>Príloha: 02_OOSaE_DNS-03_02_SIT-01.pdf</t>
  </si>
  <si>
    <t>Výkaz výmer - rekapitulácia</t>
  </si>
  <si>
    <t>04. Račianska pri Ursínyho</t>
  </si>
  <si>
    <t>05. Račianska pri Černockého</t>
  </si>
  <si>
    <t>06. Hodonínska ul. pri Bakošovej ul.</t>
  </si>
  <si>
    <t>07. Hodonínska ul. pri ul. Podháj</t>
  </si>
  <si>
    <t>08. Hodonínska pri Vrančovičovej ul</t>
  </si>
  <si>
    <t>09. Podháj pri Studenohorskej ul.</t>
  </si>
  <si>
    <t>10. Lamačská cesta pri ŽS Lamač</t>
  </si>
  <si>
    <t>11. Janka Alexyho pri ul Na vrátkach</t>
  </si>
  <si>
    <t>12. M.Hella pri Drieňovej</t>
  </si>
  <si>
    <t>13. Budatínska pri ZŠ Budatínska</t>
  </si>
  <si>
    <t>14. Križovanie Vajnorská - Bajkalská - Jarošova ul</t>
  </si>
  <si>
    <t>15. Tomášikova ul pri Obilnej</t>
  </si>
  <si>
    <t>16. Tomášikova ul. č.7</t>
  </si>
  <si>
    <t>Príloha: 02_OOSaE_DNS-03_02_SIT-02.pdf</t>
  </si>
  <si>
    <t>Príloha: 02_OOSaE_DNS-03_02_SIT-03.pdf</t>
  </si>
  <si>
    <t>Príloha: 02_OOSaE_DNS-03_02_SIT-04.pdf</t>
  </si>
  <si>
    <t>Príloha: 02_OOSaE_DNS-03_02_SIT-05.pdf</t>
  </si>
  <si>
    <t>Príloha: 02_OOSaE_DNS-03_02_SIT-06.pdf</t>
  </si>
  <si>
    <t>Príloha: 02_OOSaE_DNS-03_02_SIT-07.pdf</t>
  </si>
  <si>
    <t>Príloha: 02_OOSaE_DNS-03_02_SIT-08.pdf</t>
  </si>
  <si>
    <t>Príloha: 02_OOSaE_DNS-03_02_SIT-09.pdf</t>
  </si>
  <si>
    <t>Príloha: 02_OOSaE_DNS-03_02_SIT-10.pdf</t>
  </si>
  <si>
    <t>Príloha: 02_OOSaE_DNS-03_02_SIT-11.pdf</t>
  </si>
  <si>
    <t>Príloha: 02_OOSaE_DNS-03_02_SIT-12.pdf</t>
  </si>
  <si>
    <t>Príloha: 02_OOSaE_DNS-03_02_SIT-13.pdf</t>
  </si>
  <si>
    <t>Príloha: 02_OOSaE_DNS-03_02_SIT-14.pdf</t>
  </si>
  <si>
    <t>Príloha: 02_OOSaE_DNS-03_02_SIT-15.pdf</t>
  </si>
  <si>
    <t>Príloha: 02_OOSaE_DNS-03_02_SIT-16.pdf</t>
  </si>
  <si>
    <t>Montáž dopravného značenia</t>
  </si>
  <si>
    <t>Zemné práce nie sú predmetom tohto stavebného objektu</t>
  </si>
  <si>
    <t xml:space="preserve">Zemné práce </t>
  </si>
  <si>
    <t>Príloha č. 2 - Návrh na plnenie kritéria a výkazy výmer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</si>
  <si>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</si>
  <si>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</si>
  <si>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</si>
  <si>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</si>
  <si>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</si>
  <si>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</si>
  <si>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</si>
  <si>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</si>
  <si>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</si>
  <si>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Cena celkom za celý predmet zákazky v eur bez DPH</t>
  </si>
  <si>
    <t>DPH</t>
  </si>
  <si>
    <t>Cena celkom za celý predmet zákazky v eur s DPH</t>
  </si>
  <si>
    <t>V ................</t>
  </si>
  <si>
    <t>dňa: ..........................</t>
  </si>
  <si>
    <t>Podpis zástupcu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</si>
</sst>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/yyyy"/>
    <numFmt numFmtId="165" formatCode="0\ %"/>
    <numFmt numFmtId="166" formatCode="#,##0.00\ [$€-1]"/>
    <numFmt numFmtId="167" formatCode="#,##0.0000\ [$€-1]"/>
    <numFmt numFmtId="168" formatCode="#,##0.00&quot; €&quot;"/>
    <numFmt numFmtId="169" formatCode="#,##0.00,&quot;Sk&quot;"/>
    <numFmt numFmtId="170" formatCode="#,##0.00\ [$€-41B];[Red]\-#,##0.00\ [$€-41B]"/>
    <numFmt numFmtId="171" formatCode="#,##0.00\ &quot;€&quot;"/>
    <numFmt numFmtId="172" formatCode="#,##0.00\ _€"/>
  </numFmts>
  <fonts count="2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.5"/>
      <name val="Calibri"/>
      <family val="2"/>
      <charset val="238"/>
    </font>
    <font>
      <b/>
      <sz val="8"/>
      <color indexed="16"/>
      <name val="Calibri"/>
      <family val="2"/>
      <charset val="238"/>
    </font>
    <font>
      <sz val="8"/>
      <color indexed="16"/>
      <name val="Calibri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indexed="8"/>
      <name val="Arial"/>
      <family val="2"/>
      <charset val="1"/>
    </font>
    <font>
      <sz val="9"/>
      <color indexed="8"/>
      <name val="Arial"/>
      <family val="2"/>
      <charset val="238"/>
    </font>
    <font>
      <sz val="9"/>
      <name val="Arial"/>
      <family val="2"/>
      <charset val="1"/>
    </font>
    <font>
      <sz val="9"/>
      <color indexed="57"/>
      <name val="Arial"/>
      <family val="2"/>
      <charset val="238"/>
    </font>
    <font>
      <sz val="9"/>
      <color indexed="17"/>
      <name val="Arial"/>
      <family val="2"/>
      <charset val="238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</cellStyleXfs>
  <cellXfs count="194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5" xfId="0" applyFill="1" applyBorder="1"/>
    <xf numFmtId="2" fontId="6" fillId="2" borderId="5" xfId="8" applyNumberFormat="1" applyFont="1" applyFill="1" applyBorder="1" applyAlignment="1">
      <alignment vertical="center"/>
    </xf>
    <xf numFmtId="0" fontId="7" fillId="2" borderId="0" xfId="0" applyFont="1" applyFill="1"/>
    <xf numFmtId="2" fontId="6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0" applyFont="1" applyFill="1" applyAlignment="1"/>
    <xf numFmtId="0" fontId="0" fillId="2" borderId="0" xfId="0" applyFont="1" applyFill="1" applyAlignment="1">
      <alignment horizontal="left" indent="4"/>
    </xf>
    <xf numFmtId="0" fontId="9" fillId="2" borderId="0" xfId="0" applyFont="1" applyFill="1" applyAlignment="1">
      <alignment horizontal="right"/>
    </xf>
    <xf numFmtId="164" fontId="9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indent="4"/>
    </xf>
    <xf numFmtId="0" fontId="10" fillId="2" borderId="0" xfId="0" applyFont="1" applyFill="1" applyAlignment="1">
      <alignment horizontal="left" indent="4"/>
    </xf>
    <xf numFmtId="165" fontId="0" fillId="2" borderId="0" xfId="0" applyNumberFormat="1" applyFill="1"/>
    <xf numFmtId="0" fontId="9" fillId="2" borderId="0" xfId="0" applyFont="1" applyFill="1"/>
    <xf numFmtId="0" fontId="11" fillId="2" borderId="5" xfId="0" applyFont="1" applyFill="1" applyBorder="1" applyAlignment="1"/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center"/>
    </xf>
    <xf numFmtId="166" fontId="9" fillId="0" borderId="7" xfId="0" applyNumberFormat="1" applyFont="1" applyFill="1" applyBorder="1" applyAlignment="1">
      <alignment horizontal="right"/>
    </xf>
    <xf numFmtId="0" fontId="9" fillId="0" borderId="7" xfId="0" applyFont="1" applyFill="1" applyBorder="1"/>
    <xf numFmtId="0" fontId="1" fillId="0" borderId="0" xfId="1"/>
    <xf numFmtId="0" fontId="9" fillId="0" borderId="8" xfId="2" applyFont="1" applyFill="1" applyBorder="1" applyAlignment="1">
      <alignment wrapText="1"/>
    </xf>
    <xf numFmtId="0" fontId="12" fillId="0" borderId="8" xfId="0" applyFont="1" applyFill="1" applyBorder="1" applyAlignment="1" applyProtection="1">
      <alignment horizontal="center"/>
    </xf>
    <xf numFmtId="49" fontId="9" fillId="0" borderId="1" xfId="0" applyNumberFormat="1" applyFont="1" applyFill="1" applyBorder="1" applyAlignment="1">
      <alignment horizontal="center"/>
    </xf>
    <xf numFmtId="166" fontId="11" fillId="0" borderId="10" xfId="0" applyNumberFormat="1" applyFont="1" applyBorder="1"/>
    <xf numFmtId="0" fontId="9" fillId="0" borderId="11" xfId="0" applyFont="1" applyBorder="1"/>
    <xf numFmtId="0" fontId="11" fillId="2" borderId="0" xfId="0" applyFont="1" applyFill="1"/>
    <xf numFmtId="167" fontId="9" fillId="2" borderId="0" xfId="0" applyNumberFormat="1" applyFont="1" applyFill="1"/>
    <xf numFmtId="0" fontId="9" fillId="0" borderId="7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166" fontId="9" fillId="2" borderId="7" xfId="0" applyNumberFormat="1" applyFont="1" applyFill="1" applyBorder="1" applyAlignment="1">
      <alignment horizontal="right"/>
    </xf>
    <xf numFmtId="0" fontId="9" fillId="0" borderId="7" xfId="0" applyFont="1" applyBorder="1"/>
    <xf numFmtId="166" fontId="11" fillId="2" borderId="10" xfId="0" applyNumberFormat="1" applyFont="1" applyFill="1" applyBorder="1"/>
    <xf numFmtId="0" fontId="9" fillId="2" borderId="11" xfId="0" applyFont="1" applyFill="1" applyBorder="1"/>
    <xf numFmtId="0" fontId="11" fillId="0" borderId="6" xfId="0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4" fillId="0" borderId="7" xfId="0" applyFont="1" applyFill="1" applyBorder="1" applyAlignment="1">
      <alignment wrapText="1"/>
    </xf>
    <xf numFmtId="0" fontId="14" fillId="0" borderId="7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/>
    </xf>
    <xf numFmtId="166" fontId="14" fillId="0" borderId="7" xfId="0" applyNumberFormat="1" applyFont="1" applyFill="1" applyBorder="1" applyAlignment="1">
      <alignment horizontal="right"/>
    </xf>
    <xf numFmtId="0" fontId="14" fillId="0" borderId="7" xfId="0" applyFont="1" applyFill="1" applyBorder="1"/>
    <xf numFmtId="0" fontId="9" fillId="0" borderId="11" xfId="0" applyFont="1" applyFill="1" applyBorder="1"/>
    <xf numFmtId="0" fontId="9" fillId="0" borderId="7" xfId="5" applyFont="1" applyFill="1" applyBorder="1"/>
    <xf numFmtId="0" fontId="9" fillId="0" borderId="7" xfId="5" applyFont="1" applyFill="1" applyBorder="1" applyAlignment="1">
      <alignment horizontal="right"/>
    </xf>
    <xf numFmtId="0" fontId="9" fillId="0" borderId="1" xfId="5" applyFont="1" applyFill="1" applyBorder="1" applyAlignment="1">
      <alignment horizontal="center"/>
    </xf>
    <xf numFmtId="0" fontId="9" fillId="0" borderId="7" xfId="0" applyFont="1" applyFill="1" applyBorder="1" applyAlignment="1">
      <alignment horizontal="left" wrapText="1"/>
    </xf>
    <xf numFmtId="168" fontId="9" fillId="0" borderId="7" xfId="0" applyNumberFormat="1" applyFont="1" applyFill="1" applyBorder="1"/>
    <xf numFmtId="0" fontId="9" fillId="0" borderId="7" xfId="0" applyFont="1" applyFill="1" applyBorder="1" applyAlignment="1">
      <alignment horizontal="left"/>
    </xf>
    <xf numFmtId="0" fontId="0" fillId="0" borderId="0" xfId="0" applyFill="1"/>
    <xf numFmtId="0" fontId="9" fillId="0" borderId="7" xfId="6" applyFont="1" applyFill="1" applyBorder="1"/>
    <xf numFmtId="0" fontId="9" fillId="0" borderId="7" xfId="3" applyFont="1" applyFill="1" applyBorder="1"/>
    <xf numFmtId="0" fontId="9" fillId="0" borderId="7" xfId="4" applyFont="1" applyFill="1" applyBorder="1"/>
    <xf numFmtId="0" fontId="9" fillId="0" borderId="1" xfId="5" applyFont="1" applyFill="1" applyBorder="1" applyAlignment="1">
      <alignment wrapText="1"/>
    </xf>
    <xf numFmtId="0" fontId="9" fillId="0" borderId="12" xfId="5" applyFont="1" applyFill="1" applyBorder="1" applyAlignment="1">
      <alignment horizontal="center"/>
    </xf>
    <xf numFmtId="0" fontId="9" fillId="0" borderId="13" xfId="0" applyFont="1" applyFill="1" applyBorder="1" applyAlignment="1">
      <alignment horizontal="right"/>
    </xf>
    <xf numFmtId="0" fontId="9" fillId="2" borderId="7" xfId="0" applyFont="1" applyFill="1" applyBorder="1"/>
    <xf numFmtId="0" fontId="14" fillId="0" borderId="0" xfId="0" applyNumberFormat="1" applyFont="1" applyFill="1"/>
    <xf numFmtId="0" fontId="14" fillId="0" borderId="11" xfId="0" applyFont="1" applyFill="1" applyBorder="1"/>
    <xf numFmtId="0" fontId="15" fillId="0" borderId="13" xfId="0" applyFont="1" applyFill="1" applyBorder="1" applyAlignment="1">
      <alignment wrapText="1"/>
    </xf>
    <xf numFmtId="0" fontId="9" fillId="0" borderId="6" xfId="0" applyFont="1" applyFill="1" applyBorder="1"/>
    <xf numFmtId="0" fontId="9" fillId="0" borderId="14" xfId="0" applyFont="1" applyFill="1" applyBorder="1" applyAlignment="1">
      <alignment horizontal="center"/>
    </xf>
    <xf numFmtId="166" fontId="9" fillId="0" borderId="13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wrapText="1"/>
    </xf>
    <xf numFmtId="0" fontId="14" fillId="0" borderId="7" xfId="4" applyFont="1" applyFill="1" applyBorder="1" applyAlignment="1">
      <alignment wrapText="1"/>
    </xf>
    <xf numFmtId="0" fontId="16" fillId="0" borderId="7" xfId="0" applyFont="1" applyFill="1" applyBorder="1" applyAlignment="1">
      <alignment horizontal="right"/>
    </xf>
    <xf numFmtId="0" fontId="17" fillId="0" borderId="7" xfId="0" applyFont="1" applyFill="1" applyBorder="1"/>
    <xf numFmtId="169" fontId="18" fillId="0" borderId="11" xfId="7" applyNumberFormat="1" applyFont="1" applyFill="1" applyBorder="1"/>
    <xf numFmtId="0" fontId="2" fillId="0" borderId="0" xfId="7"/>
    <xf numFmtId="166" fontId="11" fillId="2" borderId="15" xfId="0" applyNumberFormat="1" applyFont="1" applyFill="1" applyBorder="1"/>
    <xf numFmtId="169" fontId="18" fillId="0" borderId="11" xfId="7" applyNumberFormat="1" applyFont="1" applyBorder="1"/>
    <xf numFmtId="0" fontId="20" fillId="0" borderId="0" xfId="7" applyFont="1"/>
    <xf numFmtId="0" fontId="0" fillId="0" borderId="0" xfId="7" applyFont="1"/>
    <xf numFmtId="169" fontId="2" fillId="0" borderId="11" xfId="7" applyNumberFormat="1" applyBorder="1"/>
    <xf numFmtId="0" fontId="2" fillId="0" borderId="7" xfId="7" applyFont="1" applyBorder="1" applyAlignment="1">
      <alignment horizontal="left"/>
    </xf>
    <xf numFmtId="169" fontId="2" fillId="0" borderId="12" xfId="7" applyNumberFormat="1" applyBorder="1"/>
    <xf numFmtId="0" fontId="0" fillId="2" borderId="11" xfId="0" applyFont="1" applyFill="1" applyBorder="1"/>
    <xf numFmtId="0" fontId="2" fillId="0" borderId="7" xfId="7" applyFont="1" applyBorder="1"/>
    <xf numFmtId="0" fontId="2" fillId="0" borderId="11" xfId="7" applyFont="1" applyBorder="1"/>
    <xf numFmtId="0" fontId="7" fillId="0" borderId="0" xfId="0" applyFont="1" applyAlignment="1">
      <alignment horizontal="left" vertical="top" wrapText="1"/>
    </xf>
    <xf numFmtId="0" fontId="8" fillId="0" borderId="19" xfId="7" applyFont="1" applyBorder="1"/>
    <xf numFmtId="0" fontId="2" fillId="0" borderId="20" xfId="7" applyBorder="1"/>
    <xf numFmtId="0" fontId="9" fillId="2" borderId="7" xfId="0" applyFont="1" applyFill="1" applyBorder="1" applyAlignment="1">
      <alignment horizontal="right"/>
    </xf>
    <xf numFmtId="0" fontId="21" fillId="0" borderId="7" xfId="0" applyFont="1" applyBorder="1" applyAlignment="1">
      <alignment wrapText="1"/>
    </xf>
    <xf numFmtId="0" fontId="9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right"/>
    </xf>
    <xf numFmtId="0" fontId="9" fillId="0" borderId="21" xfId="0" applyFont="1" applyFill="1" applyBorder="1" applyAlignment="1">
      <alignment horizontal="right"/>
    </xf>
    <xf numFmtId="0" fontId="9" fillId="0" borderId="21" xfId="0" applyFont="1" applyFill="1" applyBorder="1" applyAlignment="1">
      <alignment horizontal="center"/>
    </xf>
    <xf numFmtId="166" fontId="9" fillId="0" borderId="21" xfId="0" applyNumberFormat="1" applyFont="1" applyFill="1" applyBorder="1" applyAlignment="1">
      <alignment horizontal="right"/>
    </xf>
    <xf numFmtId="0" fontId="15" fillId="0" borderId="21" xfId="0" applyFont="1" applyFill="1" applyBorder="1" applyAlignment="1">
      <alignment wrapText="1"/>
    </xf>
    <xf numFmtId="0" fontId="9" fillId="0" borderId="21" xfId="0" applyFont="1" applyFill="1" applyBorder="1"/>
    <xf numFmtId="49" fontId="9" fillId="0" borderId="21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/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/>
    <xf numFmtId="49" fontId="11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49" fontId="9" fillId="0" borderId="22" xfId="0" applyNumberFormat="1" applyFont="1" applyFill="1" applyBorder="1" applyAlignment="1">
      <alignment horizontal="center"/>
    </xf>
    <xf numFmtId="49" fontId="9" fillId="0" borderId="14" xfId="0" applyNumberFormat="1" applyFont="1" applyFill="1" applyBorder="1" applyAlignment="1">
      <alignment horizontal="center"/>
    </xf>
    <xf numFmtId="0" fontId="19" fillId="0" borderId="0" xfId="7" applyFont="1" applyFill="1" applyAlignment="1">
      <alignment horizontal="center"/>
    </xf>
    <xf numFmtId="0" fontId="2" fillId="0" borderId="0" xfId="7" applyFill="1" applyAlignment="1">
      <alignment horizontal="center"/>
    </xf>
    <xf numFmtId="0" fontId="9" fillId="0" borderId="23" xfId="0" applyFont="1" applyFill="1" applyBorder="1" applyAlignment="1">
      <alignment vertical="top" wrapText="1"/>
    </xf>
    <xf numFmtId="0" fontId="9" fillId="0" borderId="23" xfId="0" applyFont="1" applyFill="1" applyBorder="1" applyAlignment="1">
      <alignment horizontal="center"/>
    </xf>
    <xf numFmtId="0" fontId="9" fillId="0" borderId="13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/>
    </xf>
    <xf numFmtId="0" fontId="9" fillId="0" borderId="21" xfId="0" applyFont="1" applyFill="1" applyBorder="1" applyAlignment="1">
      <alignment vertical="top" wrapText="1"/>
    </xf>
    <xf numFmtId="0" fontId="9" fillId="0" borderId="21" xfId="2" applyFont="1" applyFill="1" applyBorder="1" applyAlignment="1">
      <alignment wrapText="1"/>
    </xf>
    <xf numFmtId="0" fontId="12" fillId="0" borderId="21" xfId="0" applyFont="1" applyFill="1" applyBorder="1" applyAlignment="1" applyProtection="1">
      <alignment horizontal="center"/>
    </xf>
    <xf numFmtId="170" fontId="23" fillId="0" borderId="7" xfId="0" applyNumberFormat="1" applyFont="1" applyBorder="1"/>
    <xf numFmtId="0" fontId="23" fillId="0" borderId="7" xfId="0" applyFont="1" applyBorder="1" applyAlignment="1">
      <alignment wrapText="1"/>
    </xf>
    <xf numFmtId="169" fontId="2" fillId="0" borderId="12" xfId="7" applyNumberFormat="1" applyFill="1" applyBorder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166" fontId="9" fillId="0" borderId="11" xfId="0" applyNumberFormat="1" applyFont="1" applyFill="1" applyBorder="1" applyAlignment="1">
      <alignment horizontal="right"/>
    </xf>
    <xf numFmtId="171" fontId="9" fillId="0" borderId="7" xfId="0" applyNumberFormat="1" applyFont="1" applyFill="1" applyBorder="1"/>
    <xf numFmtId="171" fontId="9" fillId="0" borderId="11" xfId="0" applyNumberFormat="1" applyFont="1" applyFill="1" applyBorder="1"/>
    <xf numFmtId="171" fontId="9" fillId="0" borderId="7" xfId="5" applyNumberFormat="1" applyFont="1" applyFill="1" applyBorder="1"/>
    <xf numFmtId="171" fontId="14" fillId="0" borderId="7" xfId="0" applyNumberFormat="1" applyFont="1" applyFill="1" applyBorder="1"/>
    <xf numFmtId="171" fontId="9" fillId="0" borderId="21" xfId="0" applyNumberFormat="1" applyFont="1" applyFill="1" applyBorder="1"/>
    <xf numFmtId="171" fontId="16" fillId="0" borderId="7" xfId="0" applyNumberFormat="1" applyFont="1" applyFill="1" applyBorder="1"/>
    <xf numFmtId="171" fontId="18" fillId="0" borderId="7" xfId="7" applyNumberFormat="1" applyFont="1" applyFill="1" applyBorder="1"/>
    <xf numFmtId="171" fontId="9" fillId="0" borderId="23" xfId="0" applyNumberFormat="1" applyFont="1" applyFill="1" applyBorder="1"/>
    <xf numFmtId="171" fontId="11" fillId="0" borderId="6" xfId="0" applyNumberFormat="1" applyFont="1" applyBorder="1" applyAlignment="1">
      <alignment horizontal="left"/>
    </xf>
    <xf numFmtId="171" fontId="9" fillId="0" borderId="7" xfId="0" applyNumberFormat="1" applyFont="1" applyBorder="1"/>
    <xf numFmtId="171" fontId="9" fillId="0" borderId="13" xfId="0" applyNumberFormat="1" applyFont="1" applyFill="1" applyBorder="1"/>
    <xf numFmtId="172" fontId="2" fillId="3" borderId="16" xfId="7" applyNumberFormat="1" applyFill="1" applyBorder="1"/>
    <xf numFmtId="172" fontId="2" fillId="3" borderId="17" xfId="7" applyNumberFormat="1" applyFill="1" applyBorder="1"/>
    <xf numFmtId="172" fontId="2" fillId="3" borderId="18" xfId="7" applyNumberFormat="1" applyFill="1" applyBorder="1"/>
    <xf numFmtId="172" fontId="2" fillId="0" borderId="0" xfId="7" applyNumberFormat="1"/>
    <xf numFmtId="172" fontId="8" fillId="3" borderId="10" xfId="7" applyNumberFormat="1" applyFont="1" applyFill="1" applyBorder="1"/>
    <xf numFmtId="0" fontId="24" fillId="0" borderId="0" xfId="0" applyFont="1"/>
    <xf numFmtId="0" fontId="24" fillId="0" borderId="0" xfId="0" applyFont="1" applyBorder="1" applyAlignment="1">
      <alignment vertical="center"/>
    </xf>
    <xf numFmtId="0" fontId="0" fillId="0" borderId="0" xfId="0" applyBorder="1"/>
    <xf numFmtId="0" fontId="26" fillId="0" borderId="45" xfId="0" applyFont="1" applyBorder="1" applyAlignment="1">
      <alignment horizontal="center" vertical="center" wrapText="1"/>
    </xf>
    <xf numFmtId="4" fontId="26" fillId="0" borderId="50" xfId="0" applyNumberFormat="1" applyFont="1" applyBorder="1" applyAlignment="1" applyProtection="1">
      <alignment horizontal="center" vertical="center"/>
      <protection hidden="1"/>
    </xf>
    <xf numFmtId="0" fontId="7" fillId="5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25" fillId="5" borderId="31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25" fillId="5" borderId="35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37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6" borderId="40" xfId="0" applyFont="1" applyFill="1" applyBorder="1" applyAlignment="1" applyProtection="1">
      <alignment horizontal="center" vertical="center"/>
      <protection locked="0"/>
    </xf>
    <xf numFmtId="0" fontId="24" fillId="6" borderId="41" xfId="0" applyFont="1" applyFill="1" applyBorder="1" applyAlignment="1" applyProtection="1">
      <alignment horizontal="center" vertical="center"/>
      <protection locked="0"/>
    </xf>
    <xf numFmtId="0" fontId="24" fillId="6" borderId="42" xfId="0" applyFont="1" applyFill="1" applyBorder="1" applyAlignment="1" applyProtection="1">
      <alignment horizontal="center" vertical="center"/>
      <protection locked="0"/>
    </xf>
    <xf numFmtId="0" fontId="26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4" fontId="26" fillId="0" borderId="48" xfId="0" applyNumberFormat="1" applyFont="1" applyBorder="1" applyAlignment="1" applyProtection="1">
      <alignment horizontal="center" vertical="center"/>
      <protection hidden="1"/>
    </xf>
    <xf numFmtId="4" fontId="26" fillId="0" borderId="49" xfId="0" applyNumberFormat="1" applyFont="1" applyBorder="1" applyAlignment="1" applyProtection="1">
      <alignment horizontal="center" vertical="center"/>
      <protection hidden="1"/>
    </xf>
    <xf numFmtId="4" fontId="26" fillId="5" borderId="40" xfId="0" applyNumberFormat="1" applyFont="1" applyFill="1" applyBorder="1" applyAlignment="1" applyProtection="1">
      <alignment horizontal="center" vertical="center"/>
      <protection hidden="1"/>
    </xf>
    <xf numFmtId="4" fontId="26" fillId="5" borderId="42" xfId="0" applyNumberFormat="1" applyFont="1" applyFill="1" applyBorder="1" applyAlignment="1" applyProtection="1">
      <alignment horizontal="center" vertical="center"/>
      <protection hidden="1"/>
    </xf>
    <xf numFmtId="0" fontId="24" fillId="6" borderId="51" xfId="0" applyFont="1" applyFill="1" applyBorder="1" applyAlignment="1" applyProtection="1">
      <alignment horizontal="center"/>
      <protection locked="0"/>
    </xf>
    <xf numFmtId="0" fontId="24" fillId="6" borderId="29" xfId="0" applyFont="1" applyFill="1" applyBorder="1" applyAlignment="1" applyProtection="1">
      <alignment horizontal="center"/>
      <protection locked="0"/>
    </xf>
    <xf numFmtId="0" fontId="24" fillId="6" borderId="53" xfId="0" applyFont="1" applyFill="1" applyBorder="1" applyAlignment="1" applyProtection="1">
      <alignment horizontal="center"/>
      <protection locked="0"/>
    </xf>
    <xf numFmtId="0" fontId="24" fillId="6" borderId="31" xfId="0" applyFont="1" applyFill="1" applyBorder="1" applyAlignment="1" applyProtection="1">
      <alignment horizontal="center"/>
      <protection locked="0"/>
    </xf>
    <xf numFmtId="0" fontId="24" fillId="6" borderId="32" xfId="0" applyFont="1" applyFill="1" applyBorder="1" applyAlignment="1" applyProtection="1">
      <alignment horizontal="center"/>
      <protection locked="0"/>
    </xf>
    <xf numFmtId="0" fontId="24" fillId="6" borderId="33" xfId="0" applyFont="1" applyFill="1" applyBorder="1" applyAlignment="1" applyProtection="1">
      <alignment horizontal="center"/>
      <protection locked="0"/>
    </xf>
    <xf numFmtId="0" fontId="24" fillId="6" borderId="30" xfId="0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 applyProtection="1">
      <alignment horizontal="center"/>
      <protection locked="0"/>
    </xf>
    <xf numFmtId="0" fontId="24" fillId="6" borderId="52" xfId="0" applyFont="1" applyFill="1" applyBorder="1" applyAlignment="1" applyProtection="1">
      <alignment horizontal="center"/>
      <protection locked="0"/>
    </xf>
    <xf numFmtId="0" fontId="24" fillId="6" borderId="54" xfId="0" applyFont="1" applyFill="1" applyBorder="1" applyAlignment="1" applyProtection="1">
      <alignment horizontal="center"/>
      <protection locked="0"/>
    </xf>
    <xf numFmtId="0" fontId="24" fillId="6" borderId="55" xfId="0" applyFont="1" applyFill="1" applyBorder="1" applyAlignment="1" applyProtection="1">
      <alignment horizontal="center"/>
      <protection locked="0"/>
    </xf>
    <xf numFmtId="0" fontId="24" fillId="6" borderId="56" xfId="0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>
      <alignment horizontal="right"/>
    </xf>
    <xf numFmtId="0" fontId="3" fillId="0" borderId="1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0" borderId="24" xfId="0" applyFont="1" applyBorder="1" applyAlignment="1">
      <alignment horizontal="right"/>
    </xf>
  </cellXfs>
  <cellStyles count="9">
    <cellStyle name="Normálna" xfId="0" builtinId="0"/>
    <cellStyle name="Normálna 2" xfId="1" xr:uid="{00000000-0005-0000-0000-000001000000}"/>
    <cellStyle name="Normálna 4" xfId="2" xr:uid="{00000000-0005-0000-0000-000002000000}"/>
    <cellStyle name="normálne_Alt1" xfId="3" xr:uid="{00000000-0005-0000-0000-000003000000}"/>
    <cellStyle name="normálne_CP" xfId="4" xr:uid="{00000000-0005-0000-0000-000004000000}"/>
    <cellStyle name="normálne_CP (2)" xfId="5" xr:uid="{00000000-0005-0000-0000-000005000000}"/>
    <cellStyle name="normálne_cp_1" xfId="6" xr:uid="{00000000-0005-0000-0000-000006000000}"/>
    <cellStyle name="normální_vykaz_vymer_st_dubr_siem" xfId="7" xr:uid="{00000000-0005-0000-0000-000007000000}"/>
    <cellStyle name="normální_Železná, VO zemné práce rozpočet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45272</xdr:colOff>
      <xdr:row>1</xdr:row>
      <xdr:rowOff>16585</xdr:rowOff>
    </xdr:from>
    <xdr:to>
      <xdr:col>1</xdr:col>
      <xdr:colOff>1369359</xdr:colOff>
      <xdr:row>3</xdr:row>
      <xdr:rowOff>130885</xdr:rowOff>
    </xdr:to>
    <xdr:pic>
      <xdr:nvPicPr>
        <xdr:cNvPr id="1025" name="Obrázok 1">
          <a:extLst>
            <a:ext uri="{FF2B5EF4-FFF2-40B4-BE49-F238E27FC236}">
              <a16:creationId xmlns:a16="http://schemas.microsoft.com/office/drawing/2014/main" id="{BA5AA30C-E90D-4E1F-84AA-A48AF054D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2" y="186914"/>
          <a:ext cx="1844040" cy="3832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10248" name="Obrázok 1">
          <a:extLst>
            <a:ext uri="{FF2B5EF4-FFF2-40B4-BE49-F238E27FC236}">
              <a16:creationId xmlns:a16="http://schemas.microsoft.com/office/drawing/2014/main" id="{5259BF0A-2F53-4584-9635-C3E18262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11272" name="Obrázok 1">
          <a:extLst>
            <a:ext uri="{FF2B5EF4-FFF2-40B4-BE49-F238E27FC236}">
              <a16:creationId xmlns:a16="http://schemas.microsoft.com/office/drawing/2014/main" id="{4583E25D-9027-4529-ABEE-2FE3DD60A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12296" name="Obrázok 1">
          <a:extLst>
            <a:ext uri="{FF2B5EF4-FFF2-40B4-BE49-F238E27FC236}">
              <a16:creationId xmlns:a16="http://schemas.microsoft.com/office/drawing/2014/main" id="{A580E2B7-5B63-4AD4-B2E6-37DA5DC65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13320" name="Obrázok 1">
          <a:extLst>
            <a:ext uri="{FF2B5EF4-FFF2-40B4-BE49-F238E27FC236}">
              <a16:creationId xmlns:a16="http://schemas.microsoft.com/office/drawing/2014/main" id="{932F6FC9-3993-4BA0-9192-35A5B5358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16392" name="Obrázok 1">
          <a:extLst>
            <a:ext uri="{FF2B5EF4-FFF2-40B4-BE49-F238E27FC236}">
              <a16:creationId xmlns:a16="http://schemas.microsoft.com/office/drawing/2014/main" id="{BE47D01F-90BB-4C5A-8F70-3DB02EEF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17416" name="Obrázok 1">
          <a:extLst>
            <a:ext uri="{FF2B5EF4-FFF2-40B4-BE49-F238E27FC236}">
              <a16:creationId xmlns:a16="http://schemas.microsoft.com/office/drawing/2014/main" id="{18BA9321-D035-4629-80FA-4DAECBDD0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18440" name="Obrázok 1">
          <a:extLst>
            <a:ext uri="{FF2B5EF4-FFF2-40B4-BE49-F238E27FC236}">
              <a16:creationId xmlns:a16="http://schemas.microsoft.com/office/drawing/2014/main" id="{E5D89C6F-4DB2-4FD9-8FE0-15751E0DD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19464" name="Obrázok 1">
          <a:extLst>
            <a:ext uri="{FF2B5EF4-FFF2-40B4-BE49-F238E27FC236}">
              <a16:creationId xmlns:a16="http://schemas.microsoft.com/office/drawing/2014/main" id="{86732ED0-C3A6-4F95-9E13-AB237EE8E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20488" name="Obrázok 1">
          <a:extLst>
            <a:ext uri="{FF2B5EF4-FFF2-40B4-BE49-F238E27FC236}">
              <a16:creationId xmlns:a16="http://schemas.microsoft.com/office/drawing/2014/main" id="{7FA15116-8365-4475-B242-F690B0B9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277586</xdr:colOff>
      <xdr:row>1</xdr:row>
      <xdr:rowOff>155120</xdr:rowOff>
    </xdr:from>
    <xdr:to>
      <xdr:col>2</xdr:col>
      <xdr:colOff>1000125</xdr:colOff>
      <xdr:row>2</xdr:row>
      <xdr:rowOff>619125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0117A8E-953F-4C9E-83EB-5682BF9B10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186" y="355145"/>
          <a:ext cx="2332264" cy="654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66403</xdr:colOff>
      <xdr:row>1</xdr:row>
      <xdr:rowOff>18505</xdr:rowOff>
    </xdr:from>
    <xdr:to>
      <xdr:col>1</xdr:col>
      <xdr:colOff>1387929</xdr:colOff>
      <xdr:row>3</xdr:row>
      <xdr:rowOff>132805</xdr:rowOff>
    </xdr:to>
    <xdr:pic>
      <xdr:nvPicPr>
        <xdr:cNvPr id="2056" name="Obrázok 1">
          <a:extLst>
            <a:ext uri="{FF2B5EF4-FFF2-40B4-BE49-F238E27FC236}">
              <a16:creationId xmlns:a16="http://schemas.microsoft.com/office/drawing/2014/main" id="{3437CC87-8A44-4F7A-8579-9FA0E1EEF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3" y="181791"/>
          <a:ext cx="1844040" cy="3973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3080" name="Obrázok 1">
          <a:extLst>
            <a:ext uri="{FF2B5EF4-FFF2-40B4-BE49-F238E27FC236}">
              <a16:creationId xmlns:a16="http://schemas.microsoft.com/office/drawing/2014/main" id="{7AE8FFED-A126-41DB-BB60-BEEF3A05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4104" name="Obrázok 1">
          <a:extLst>
            <a:ext uri="{FF2B5EF4-FFF2-40B4-BE49-F238E27FC236}">
              <a16:creationId xmlns:a16="http://schemas.microsoft.com/office/drawing/2014/main" id="{D1F73E3A-A377-428C-B2DB-9E9AAD82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6152" name="Obrázok 1">
          <a:extLst>
            <a:ext uri="{FF2B5EF4-FFF2-40B4-BE49-F238E27FC236}">
              <a16:creationId xmlns:a16="http://schemas.microsoft.com/office/drawing/2014/main" id="{7B91B1EA-E22C-4ECC-B58E-0157579C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7176" name="Obrázok 1">
          <a:extLst>
            <a:ext uri="{FF2B5EF4-FFF2-40B4-BE49-F238E27FC236}">
              <a16:creationId xmlns:a16="http://schemas.microsoft.com/office/drawing/2014/main" id="{B602873C-E1BB-4783-A88A-9C447922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8200" name="Obrázok 1">
          <a:extLst>
            <a:ext uri="{FF2B5EF4-FFF2-40B4-BE49-F238E27FC236}">
              <a16:creationId xmlns:a16="http://schemas.microsoft.com/office/drawing/2014/main" id="{369ABD5E-2447-416F-A9BA-C4F3D3CA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7620</xdr:rowOff>
    </xdr:from>
    <xdr:to>
      <xdr:col>1</xdr:col>
      <xdr:colOff>1432560</xdr:colOff>
      <xdr:row>3</xdr:row>
      <xdr:rowOff>121920</xdr:rowOff>
    </xdr:to>
    <xdr:pic>
      <xdr:nvPicPr>
        <xdr:cNvPr id="9224" name="Obrázok 1">
          <a:extLst>
            <a:ext uri="{FF2B5EF4-FFF2-40B4-BE49-F238E27FC236}">
              <a16:creationId xmlns:a16="http://schemas.microsoft.com/office/drawing/2014/main" id="{FA61C139-3949-4E19-9F30-E1B41B3E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18516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view="pageBreakPreview" zoomScale="115" zoomScaleNormal="70" zoomScaleSheetLayoutView="115" workbookViewId="0">
      <selection activeCell="C34" sqref="C34"/>
    </sheetView>
  </sheetViews>
  <sheetFormatPr defaultRowHeight="12.75" x14ac:dyDescent="0.2"/>
  <cols>
    <col min="1" max="1" width="7.5703125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10.9" customHeight="1" x14ac:dyDescent="0.2">
      <c r="A2" s="144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44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44"/>
      <c r="B4" s="3"/>
      <c r="C4" s="3"/>
      <c r="D4" s="3"/>
      <c r="E4" s="4"/>
      <c r="F4" s="147" t="s">
        <v>2</v>
      </c>
      <c r="G4" s="147"/>
    </row>
    <row r="5" spans="1:7" x14ac:dyDescent="0.2">
      <c r="A5" s="5"/>
      <c r="B5" s="1"/>
      <c r="C5" s="1"/>
      <c r="D5" s="1"/>
      <c r="E5" s="1"/>
      <c r="F5" s="6"/>
      <c r="G5" s="7"/>
    </row>
    <row r="6" spans="1:7" x14ac:dyDescent="0.2">
      <c r="A6" s="8" t="s">
        <v>3</v>
      </c>
      <c r="B6" s="9" t="s">
        <v>248</v>
      </c>
      <c r="C6" s="1"/>
      <c r="D6" s="1"/>
      <c r="E6" s="1"/>
      <c r="F6" s="10"/>
      <c r="G6" s="11"/>
    </row>
    <row r="7" spans="1:7" x14ac:dyDescent="0.2">
      <c r="A7" s="5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5"/>
      <c r="B8" s="12"/>
      <c r="C8" s="1"/>
      <c r="D8" s="1"/>
      <c r="E8" s="1"/>
      <c r="F8" s="6"/>
      <c r="G8" s="7"/>
    </row>
    <row r="9" spans="1:7" x14ac:dyDescent="0.2">
      <c r="A9" s="118" t="s">
        <v>7</v>
      </c>
      <c r="B9" s="119" t="s">
        <v>8</v>
      </c>
      <c r="C9" s="143" t="s">
        <v>9</v>
      </c>
      <c r="D9" s="143"/>
      <c r="E9" s="143"/>
      <c r="F9" s="143"/>
      <c r="G9" s="143"/>
    </row>
    <row r="10" spans="1:7" x14ac:dyDescent="0.2">
      <c r="A10" s="120"/>
      <c r="B10" s="119" t="s">
        <v>10</v>
      </c>
      <c r="C10" s="143" t="s">
        <v>9</v>
      </c>
      <c r="D10" s="143"/>
      <c r="E10" s="143"/>
      <c r="F10" s="143"/>
      <c r="G10" s="143"/>
    </row>
    <row r="11" spans="1:7" x14ac:dyDescent="0.2">
      <c r="A11" s="120"/>
      <c r="B11" s="119" t="s">
        <v>11</v>
      </c>
      <c r="C11" s="143" t="s">
        <v>9</v>
      </c>
      <c r="D11" s="143"/>
      <c r="E11" s="143"/>
      <c r="F11" s="143"/>
      <c r="G11" s="143"/>
    </row>
    <row r="12" spans="1:7" x14ac:dyDescent="0.2">
      <c r="A12" s="120"/>
      <c r="B12" s="119" t="s">
        <v>249</v>
      </c>
      <c r="C12" s="143" t="s">
        <v>12</v>
      </c>
      <c r="D12" s="143"/>
      <c r="E12" s="143"/>
      <c r="F12" s="143"/>
      <c r="G12" s="143"/>
    </row>
    <row r="13" spans="1:7" x14ac:dyDescent="0.2">
      <c r="A13" s="120"/>
      <c r="B13" s="119" t="s">
        <v>250</v>
      </c>
      <c r="C13" s="143" t="s">
        <v>12</v>
      </c>
      <c r="D13" s="143"/>
      <c r="E13" s="143"/>
      <c r="F13" s="143"/>
      <c r="G13" s="143"/>
    </row>
    <row r="14" spans="1:7" x14ac:dyDescent="0.2">
      <c r="A14" s="120"/>
      <c r="B14" s="119" t="s">
        <v>251</v>
      </c>
      <c r="C14" s="143" t="s">
        <v>13</v>
      </c>
      <c r="D14" s="143"/>
      <c r="E14" s="143"/>
      <c r="F14" s="143"/>
      <c r="G14" s="143"/>
    </row>
    <row r="15" spans="1:7" x14ac:dyDescent="0.2">
      <c r="A15" s="120"/>
      <c r="B15" s="119" t="s">
        <v>252</v>
      </c>
      <c r="C15" s="143" t="s">
        <v>13</v>
      </c>
      <c r="D15" s="143"/>
      <c r="E15" s="143"/>
      <c r="F15" s="143"/>
      <c r="G15" s="143"/>
    </row>
    <row r="16" spans="1:7" x14ac:dyDescent="0.2">
      <c r="A16" s="120"/>
      <c r="B16" s="119" t="s">
        <v>253</v>
      </c>
      <c r="C16" s="143" t="s">
        <v>12</v>
      </c>
      <c r="D16" s="143"/>
      <c r="E16" s="143"/>
      <c r="F16" s="143"/>
      <c r="G16" s="143"/>
    </row>
    <row r="17" spans="1:7" x14ac:dyDescent="0.2">
      <c r="A17" s="120"/>
      <c r="B17" s="119" t="s">
        <v>254</v>
      </c>
      <c r="C17" s="143" t="s">
        <v>13</v>
      </c>
      <c r="D17" s="143"/>
      <c r="E17" s="143"/>
      <c r="F17" s="143"/>
      <c r="G17" s="143"/>
    </row>
    <row r="18" spans="1:7" x14ac:dyDescent="0.2">
      <c r="A18" s="120"/>
      <c r="B18" s="119" t="s">
        <v>255</v>
      </c>
      <c r="C18" s="143" t="s">
        <v>9</v>
      </c>
      <c r="D18" s="143"/>
      <c r="E18" s="143"/>
      <c r="F18" s="143"/>
      <c r="G18" s="143"/>
    </row>
    <row r="19" spans="1:7" x14ac:dyDescent="0.2">
      <c r="A19" s="120"/>
      <c r="B19" s="119" t="s">
        <v>256</v>
      </c>
      <c r="C19" s="143" t="s">
        <v>13</v>
      </c>
      <c r="D19" s="143"/>
      <c r="E19" s="143"/>
      <c r="F19" s="143"/>
      <c r="G19" s="143"/>
    </row>
    <row r="20" spans="1:7" x14ac:dyDescent="0.2">
      <c r="A20" s="120"/>
      <c r="B20" s="119" t="s">
        <v>257</v>
      </c>
      <c r="C20" s="143" t="s">
        <v>9</v>
      </c>
      <c r="D20" s="143"/>
      <c r="E20" s="143"/>
      <c r="F20" s="143"/>
      <c r="G20" s="143"/>
    </row>
    <row r="21" spans="1:7" x14ac:dyDescent="0.2">
      <c r="A21" s="120"/>
      <c r="B21" s="119" t="s">
        <v>258</v>
      </c>
      <c r="C21" s="143" t="s">
        <v>12</v>
      </c>
      <c r="D21" s="143"/>
      <c r="E21" s="143"/>
      <c r="F21" s="143"/>
      <c r="G21" s="143"/>
    </row>
    <row r="22" spans="1:7" x14ac:dyDescent="0.2">
      <c r="A22" s="120"/>
      <c r="B22" s="119" t="s">
        <v>259</v>
      </c>
      <c r="C22" s="143" t="s">
        <v>13</v>
      </c>
      <c r="D22" s="143"/>
      <c r="E22" s="143"/>
      <c r="F22" s="143"/>
      <c r="G22" s="143"/>
    </row>
    <row r="23" spans="1:7" x14ac:dyDescent="0.2">
      <c r="A23" s="120"/>
      <c r="B23" s="119" t="s">
        <v>260</v>
      </c>
      <c r="C23" s="143" t="s">
        <v>9</v>
      </c>
      <c r="D23" s="143"/>
      <c r="E23" s="143"/>
      <c r="F23" s="143"/>
      <c r="G23" s="143"/>
    </row>
    <row r="24" spans="1:7" x14ac:dyDescent="0.2">
      <c r="A24" s="120"/>
      <c r="B24" s="119" t="s">
        <v>261</v>
      </c>
      <c r="C24" s="143" t="s">
        <v>9</v>
      </c>
      <c r="D24" s="143"/>
      <c r="E24" s="143"/>
      <c r="F24" s="143"/>
      <c r="G24" s="143"/>
    </row>
    <row r="25" spans="1:7" x14ac:dyDescent="0.2">
      <c r="A25" s="120"/>
      <c r="B25" s="120"/>
      <c r="C25" s="120"/>
      <c r="D25" s="120"/>
      <c r="E25" s="120"/>
      <c r="F25" s="120"/>
      <c r="G25" s="120"/>
    </row>
    <row r="26" spans="1:7" x14ac:dyDescent="0.2">
      <c r="A26" s="120"/>
      <c r="B26" s="120"/>
      <c r="C26" s="120"/>
      <c r="D26" s="120"/>
      <c r="E26" s="120"/>
      <c r="F26" s="120"/>
      <c r="G26" s="120"/>
    </row>
  </sheetData>
  <sheetProtection selectLockedCells="1" selectUnlockedCells="1"/>
  <mergeCells count="20">
    <mergeCell ref="C10:G10"/>
    <mergeCell ref="A2:A4"/>
    <mergeCell ref="F2:G2"/>
    <mergeCell ref="F3:G3"/>
    <mergeCell ref="F4:G4"/>
    <mergeCell ref="C9:G9"/>
    <mergeCell ref="C11:G11"/>
    <mergeCell ref="C12:G12"/>
    <mergeCell ref="C13:G13"/>
    <mergeCell ref="C14:G14"/>
    <mergeCell ref="C15:G15"/>
    <mergeCell ref="C21:G21"/>
    <mergeCell ref="C22:G22"/>
    <mergeCell ref="C23:G23"/>
    <mergeCell ref="C24:G24"/>
    <mergeCell ref="C16:G16"/>
    <mergeCell ref="C17:G17"/>
    <mergeCell ref="C18:G18"/>
    <mergeCell ref="C19:G19"/>
    <mergeCell ref="C20:G20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4"/>
  <sheetViews>
    <sheetView view="pageBreakPreview" topLeftCell="A24" zoomScaleNormal="100" zoomScaleSheetLayoutView="100" workbookViewId="0">
      <selection activeCell="F54" sqref="F54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253</v>
      </c>
      <c r="C8" s="1"/>
      <c r="D8" s="1"/>
      <c r="E8" s="1"/>
      <c r="F8" s="6"/>
      <c r="G8" s="7"/>
    </row>
    <row r="9" spans="1:7" x14ac:dyDescent="0.2">
      <c r="B9" s="9" t="s">
        <v>268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278</v>
      </c>
      <c r="C12" s="16"/>
      <c r="D12" s="16"/>
      <c r="E12" s="16"/>
      <c r="F12" s="16"/>
      <c r="G12" s="16"/>
    </row>
    <row r="13" spans="1:7" ht="12" customHeight="1" thickBot="1" x14ac:dyDescent="0.25">
      <c r="A13" s="102"/>
      <c r="B13" s="16"/>
      <c r="C13" s="16"/>
      <c r="D13" s="16"/>
      <c r="E13" s="16"/>
      <c r="F13" s="16"/>
      <c r="G13" s="16"/>
    </row>
    <row r="14" spans="1:7" ht="12" customHeight="1" thickBot="1" x14ac:dyDescent="0.25">
      <c r="A14" s="103"/>
      <c r="B14" s="188" t="s">
        <v>53</v>
      </c>
      <c r="C14" s="188"/>
      <c r="D14" s="188"/>
      <c r="E14" s="188"/>
      <c r="F14" s="26">
        <v>0</v>
      </c>
      <c r="G14" s="27" t="s">
        <v>54</v>
      </c>
    </row>
    <row r="15" spans="1:7" ht="12" customHeight="1" x14ac:dyDescent="0.2">
      <c r="A15" s="102" t="s">
        <v>55</v>
      </c>
      <c r="B15" s="28" t="s">
        <v>56</v>
      </c>
      <c r="C15" s="15"/>
      <c r="D15" s="15"/>
      <c r="E15" s="15"/>
      <c r="F15" s="15"/>
      <c r="G15" s="29"/>
    </row>
    <row r="16" spans="1:7" ht="30.6" customHeight="1" x14ac:dyDescent="0.2">
      <c r="A16" s="25" t="s">
        <v>61</v>
      </c>
      <c r="B16" s="31" t="s">
        <v>62</v>
      </c>
      <c r="C16" s="18">
        <v>2</v>
      </c>
      <c r="D16" s="19" t="s">
        <v>23</v>
      </c>
      <c r="E16" s="122"/>
      <c r="F16" s="20">
        <f t="shared" ref="F16:F17" si="0">C16*E16</f>
        <v>0</v>
      </c>
      <c r="G16" s="30"/>
    </row>
    <row r="17" spans="1:7" s="22" customFormat="1" ht="13.15" customHeight="1" thickBot="1" x14ac:dyDescent="0.3">
      <c r="A17" s="25" t="s">
        <v>73</v>
      </c>
      <c r="B17" s="17" t="s">
        <v>49</v>
      </c>
      <c r="C17" s="18">
        <v>6</v>
      </c>
      <c r="D17" s="19" t="s">
        <v>50</v>
      </c>
      <c r="E17" s="115">
        <f>SUM(F16)/100</f>
        <v>0</v>
      </c>
      <c r="F17" s="20">
        <f t="shared" si="0"/>
        <v>0</v>
      </c>
      <c r="G17" s="21"/>
    </row>
    <row r="18" spans="1:7" ht="12" customHeight="1" thickBot="1" x14ac:dyDescent="0.25">
      <c r="A18" s="103"/>
      <c r="B18" s="189" t="s">
        <v>53</v>
      </c>
      <c r="C18" s="189"/>
      <c r="D18" s="189"/>
      <c r="E18" s="189"/>
      <c r="F18" s="37">
        <f>SUM(F16:F17)</f>
        <v>0</v>
      </c>
      <c r="G18" s="38" t="s">
        <v>54</v>
      </c>
    </row>
    <row r="19" spans="1:7" ht="12" customHeight="1" x14ac:dyDescent="0.2">
      <c r="A19" s="102" t="s">
        <v>74</v>
      </c>
      <c r="B19" s="190" t="s">
        <v>75</v>
      </c>
      <c r="C19" s="190"/>
      <c r="D19" s="190"/>
      <c r="E19" s="190"/>
      <c r="F19" s="190"/>
      <c r="G19" s="190"/>
    </row>
    <row r="20" spans="1:7" ht="25.35" customHeight="1" x14ac:dyDescent="0.2">
      <c r="A20" s="25" t="s">
        <v>78</v>
      </c>
      <c r="B20" s="30" t="s">
        <v>79</v>
      </c>
      <c r="C20" s="18">
        <v>16</v>
      </c>
      <c r="D20" s="40" t="s">
        <v>26</v>
      </c>
      <c r="E20" s="122"/>
      <c r="F20" s="20">
        <f t="shared" ref="F20" si="1">C20*E20</f>
        <v>0</v>
      </c>
      <c r="G20" s="21" t="s">
        <v>80</v>
      </c>
    </row>
    <row r="21" spans="1:7" ht="36" x14ac:dyDescent="0.2">
      <c r="A21" s="25" t="s">
        <v>97</v>
      </c>
      <c r="B21" s="30" t="s">
        <v>98</v>
      </c>
      <c r="C21" s="18">
        <v>2</v>
      </c>
      <c r="D21" s="40" t="s">
        <v>23</v>
      </c>
      <c r="E21" s="122"/>
      <c r="F21" s="20">
        <f t="shared" ref="F21:F28" si="2">C21*E21</f>
        <v>0</v>
      </c>
      <c r="G21" s="21"/>
    </row>
    <row r="22" spans="1:7" ht="24" x14ac:dyDescent="0.2">
      <c r="A22" s="25" t="s">
        <v>99</v>
      </c>
      <c r="B22" s="30" t="s">
        <v>100</v>
      </c>
      <c r="C22" s="18">
        <v>2</v>
      </c>
      <c r="D22" s="40" t="s">
        <v>23</v>
      </c>
      <c r="E22" s="122"/>
      <c r="F22" s="20">
        <f t="shared" si="2"/>
        <v>0</v>
      </c>
      <c r="G22" s="21"/>
    </row>
    <row r="23" spans="1:7" ht="13.15" customHeight="1" x14ac:dyDescent="0.2">
      <c r="A23" s="25" t="s">
        <v>109</v>
      </c>
      <c r="B23" s="50" t="s">
        <v>110</v>
      </c>
      <c r="C23" s="18">
        <v>2</v>
      </c>
      <c r="D23" s="40" t="s">
        <v>23</v>
      </c>
      <c r="E23" s="122"/>
      <c r="F23" s="51">
        <f t="shared" si="2"/>
        <v>0</v>
      </c>
      <c r="G23" s="52"/>
    </row>
    <row r="24" spans="1:7" ht="13.15" customHeight="1" x14ac:dyDescent="0.2">
      <c r="A24" s="25" t="s">
        <v>115</v>
      </c>
      <c r="B24" s="47" t="s">
        <v>116</v>
      </c>
      <c r="C24" s="48">
        <v>2</v>
      </c>
      <c r="D24" s="49" t="s">
        <v>23</v>
      </c>
      <c r="E24" s="124"/>
      <c r="F24" s="20">
        <f t="shared" si="2"/>
        <v>0</v>
      </c>
      <c r="G24" s="47"/>
    </row>
    <row r="25" spans="1:7" ht="13.15" customHeight="1" x14ac:dyDescent="0.2">
      <c r="A25" s="25" t="s">
        <v>119</v>
      </c>
      <c r="B25" s="21" t="s">
        <v>120</v>
      </c>
      <c r="C25" s="18">
        <v>2</v>
      </c>
      <c r="D25" s="40" t="s">
        <v>23</v>
      </c>
      <c r="E25" s="122"/>
      <c r="F25" s="20">
        <f t="shared" si="2"/>
        <v>0</v>
      </c>
      <c r="G25" s="21"/>
    </row>
    <row r="26" spans="1:7" x14ac:dyDescent="0.2">
      <c r="A26" s="25" t="s">
        <v>123</v>
      </c>
      <c r="B26" s="54" t="s">
        <v>124</v>
      </c>
      <c r="C26" s="18">
        <v>2</v>
      </c>
      <c r="D26" s="40" t="s">
        <v>23</v>
      </c>
      <c r="E26" s="122"/>
      <c r="F26" s="20">
        <f t="shared" si="2"/>
        <v>0</v>
      </c>
      <c r="G26" s="46"/>
    </row>
    <row r="27" spans="1:7" ht="25.5" customHeight="1" x14ac:dyDescent="0.2">
      <c r="A27" s="25" t="s">
        <v>129</v>
      </c>
      <c r="B27" s="57" t="s">
        <v>130</v>
      </c>
      <c r="C27" s="48">
        <v>2</v>
      </c>
      <c r="D27" s="58" t="s">
        <v>131</v>
      </c>
      <c r="E27" s="124"/>
      <c r="F27" s="20">
        <f t="shared" si="2"/>
        <v>0</v>
      </c>
      <c r="G27" s="47"/>
    </row>
    <row r="28" spans="1:7" s="22" customFormat="1" ht="13.15" customHeight="1" thickBot="1" x14ac:dyDescent="0.3">
      <c r="A28" s="25" t="s">
        <v>132</v>
      </c>
      <c r="B28" s="17" t="s">
        <v>49</v>
      </c>
      <c r="C28" s="59">
        <v>6</v>
      </c>
      <c r="D28" s="19" t="s">
        <v>50</v>
      </c>
      <c r="E28" s="115">
        <f>SUM(F20:F27)/100</f>
        <v>0</v>
      </c>
      <c r="F28" s="20">
        <f t="shared" si="2"/>
        <v>0</v>
      </c>
      <c r="G28" s="21"/>
    </row>
    <row r="29" spans="1:7" ht="12" customHeight="1" thickBot="1" x14ac:dyDescent="0.25">
      <c r="A29" s="103"/>
      <c r="B29" s="189" t="s">
        <v>53</v>
      </c>
      <c r="C29" s="189"/>
      <c r="D29" s="189"/>
      <c r="E29" s="189"/>
      <c r="F29" s="37">
        <f>SUM(F20:F28)</f>
        <v>0</v>
      </c>
      <c r="G29" s="60" t="s">
        <v>54</v>
      </c>
    </row>
    <row r="30" spans="1:7" ht="12" customHeight="1" x14ac:dyDescent="0.2">
      <c r="A30" s="102" t="s">
        <v>133</v>
      </c>
      <c r="B30" s="191" t="s">
        <v>134</v>
      </c>
      <c r="C30" s="191"/>
      <c r="D30" s="191"/>
      <c r="E30" s="191"/>
      <c r="F30" s="191"/>
      <c r="G30" s="191"/>
    </row>
    <row r="31" spans="1:7" x14ac:dyDescent="0.2">
      <c r="A31" s="25" t="s">
        <v>157</v>
      </c>
      <c r="B31" s="30" t="s">
        <v>154</v>
      </c>
      <c r="C31" s="18">
        <v>2</v>
      </c>
      <c r="D31" s="40" t="s">
        <v>23</v>
      </c>
      <c r="E31" s="122"/>
      <c r="F31" s="20">
        <f t="shared" ref="F31:F34" si="3">C31*E31</f>
        <v>0</v>
      </c>
      <c r="G31" s="46"/>
    </row>
    <row r="32" spans="1:7" ht="24" x14ac:dyDescent="0.2">
      <c r="A32" s="25" t="s">
        <v>176</v>
      </c>
      <c r="B32" s="67" t="s">
        <v>183</v>
      </c>
      <c r="C32" s="46">
        <v>2</v>
      </c>
      <c r="D32" s="40" t="s">
        <v>23</v>
      </c>
      <c r="E32" s="122"/>
      <c r="F32" s="20">
        <f t="shared" si="3"/>
        <v>0</v>
      </c>
      <c r="G32" s="21"/>
    </row>
    <row r="33" spans="1:7" ht="48" x14ac:dyDescent="0.2">
      <c r="A33" s="25" t="s">
        <v>186</v>
      </c>
      <c r="B33" s="67" t="s">
        <v>191</v>
      </c>
      <c r="C33" s="46">
        <v>2</v>
      </c>
      <c r="D33" s="40" t="s">
        <v>23</v>
      </c>
      <c r="E33" s="122"/>
      <c r="F33" s="20">
        <f t="shared" si="3"/>
        <v>0</v>
      </c>
      <c r="G33" s="21"/>
    </row>
    <row r="34" spans="1:7" s="22" customFormat="1" ht="13.15" customHeight="1" thickBot="1" x14ac:dyDescent="0.3">
      <c r="A34" s="25" t="s">
        <v>239</v>
      </c>
      <c r="B34" s="17" t="s">
        <v>52</v>
      </c>
      <c r="C34" s="18">
        <v>3</v>
      </c>
      <c r="D34" s="19" t="s">
        <v>50</v>
      </c>
      <c r="E34" s="115">
        <f>SUM(F31:F33)/100</f>
        <v>0</v>
      </c>
      <c r="F34" s="20">
        <f t="shared" si="3"/>
        <v>0</v>
      </c>
      <c r="G34" s="21"/>
    </row>
    <row r="35" spans="1:7" ht="12" customHeight="1" thickBot="1" x14ac:dyDescent="0.25">
      <c r="A35" s="103"/>
      <c r="B35" s="189" t="s">
        <v>53</v>
      </c>
      <c r="C35" s="189"/>
      <c r="D35" s="189"/>
      <c r="E35" s="189"/>
      <c r="F35" s="37">
        <f>SUM(F31:F34)</f>
        <v>0</v>
      </c>
      <c r="G35" s="38" t="s">
        <v>54</v>
      </c>
    </row>
    <row r="36" spans="1:7" ht="12" customHeight="1" x14ac:dyDescent="0.2">
      <c r="A36" s="102" t="s">
        <v>202</v>
      </c>
      <c r="B36" s="192" t="s">
        <v>203</v>
      </c>
      <c r="C36" s="192"/>
      <c r="D36" s="192"/>
      <c r="E36" s="192"/>
      <c r="F36" s="192"/>
      <c r="G36" s="192"/>
    </row>
    <row r="37" spans="1:7" s="72" customFormat="1" ht="13.15" customHeight="1" x14ac:dyDescent="0.2">
      <c r="A37" s="25" t="s">
        <v>204</v>
      </c>
      <c r="B37" s="21" t="s">
        <v>205</v>
      </c>
      <c r="C37" s="18">
        <v>1</v>
      </c>
      <c r="D37" s="19" t="s">
        <v>206</v>
      </c>
      <c r="E37" s="128"/>
      <c r="F37" s="20">
        <f t="shared" ref="F37:F45" si="4">C37*E37</f>
        <v>0</v>
      </c>
      <c r="G37" s="71"/>
    </row>
    <row r="38" spans="1:7" s="72" customFormat="1" ht="13.15" customHeight="1" x14ac:dyDescent="0.2">
      <c r="A38" s="25" t="s">
        <v>207</v>
      </c>
      <c r="B38" s="21" t="s">
        <v>208</v>
      </c>
      <c r="C38" s="18">
        <v>1</v>
      </c>
      <c r="D38" s="19" t="s">
        <v>206</v>
      </c>
      <c r="E38" s="128"/>
      <c r="F38" s="20">
        <f t="shared" si="4"/>
        <v>0</v>
      </c>
      <c r="G38" s="71"/>
    </row>
    <row r="39" spans="1:7" s="72" customFormat="1" ht="13.15" customHeight="1" x14ac:dyDescent="0.2">
      <c r="A39" s="25" t="s">
        <v>213</v>
      </c>
      <c r="B39" s="21" t="s">
        <v>214</v>
      </c>
      <c r="C39" s="18">
        <v>1</v>
      </c>
      <c r="D39" s="19" t="s">
        <v>206</v>
      </c>
      <c r="E39" s="128"/>
      <c r="F39" s="20">
        <f t="shared" si="4"/>
        <v>0</v>
      </c>
      <c r="G39" s="71"/>
    </row>
    <row r="40" spans="1:7" s="72" customFormat="1" ht="13.15" customHeight="1" x14ac:dyDescent="0.2">
      <c r="A40" s="25" t="s">
        <v>215</v>
      </c>
      <c r="B40" s="21" t="s">
        <v>216</v>
      </c>
      <c r="C40" s="18">
        <v>2</v>
      </c>
      <c r="D40" s="19" t="s">
        <v>131</v>
      </c>
      <c r="E40" s="128"/>
      <c r="F40" s="20">
        <f t="shared" si="4"/>
        <v>0</v>
      </c>
      <c r="G40" s="71"/>
    </row>
    <row r="41" spans="1:7" s="72" customFormat="1" ht="13.15" customHeight="1" x14ac:dyDescent="0.2">
      <c r="A41" s="25" t="s">
        <v>219</v>
      </c>
      <c r="B41" s="21" t="s">
        <v>220</v>
      </c>
      <c r="C41" s="18">
        <v>1</v>
      </c>
      <c r="D41" s="19" t="s">
        <v>206</v>
      </c>
      <c r="E41" s="128"/>
      <c r="F41" s="20">
        <f t="shared" si="4"/>
        <v>0</v>
      </c>
      <c r="G41" s="71"/>
    </row>
    <row r="42" spans="1:7" s="72" customFormat="1" ht="13.15" customHeight="1" x14ac:dyDescent="0.2">
      <c r="A42" s="25" t="s">
        <v>221</v>
      </c>
      <c r="B42" s="21" t="s">
        <v>222</v>
      </c>
      <c r="C42" s="18">
        <v>1</v>
      </c>
      <c r="D42" s="19" t="s">
        <v>206</v>
      </c>
      <c r="E42" s="128"/>
      <c r="F42" s="20">
        <f t="shared" si="4"/>
        <v>0</v>
      </c>
      <c r="G42" s="71"/>
    </row>
    <row r="43" spans="1:7" s="72" customFormat="1" ht="13.15" customHeight="1" x14ac:dyDescent="0.2">
      <c r="A43" s="25" t="s">
        <v>223</v>
      </c>
      <c r="B43" s="21" t="s">
        <v>224</v>
      </c>
      <c r="C43" s="18">
        <v>1</v>
      </c>
      <c r="D43" s="19" t="s">
        <v>206</v>
      </c>
      <c r="E43" s="128"/>
      <c r="F43" s="20">
        <f t="shared" si="4"/>
        <v>0</v>
      </c>
      <c r="G43" s="71"/>
    </row>
    <row r="44" spans="1:7" ht="24" x14ac:dyDescent="0.2">
      <c r="A44" s="25" t="s">
        <v>225</v>
      </c>
      <c r="B44" s="30" t="s">
        <v>226</v>
      </c>
      <c r="C44" s="18">
        <v>1</v>
      </c>
      <c r="D44" s="19" t="s">
        <v>206</v>
      </c>
      <c r="E44" s="122"/>
      <c r="F44" s="20">
        <f t="shared" si="4"/>
        <v>0</v>
      </c>
      <c r="G44" s="46"/>
    </row>
    <row r="45" spans="1:7" s="22" customFormat="1" ht="13.15" customHeight="1" thickBot="1" x14ac:dyDescent="0.3">
      <c r="A45" s="25" t="s">
        <v>229</v>
      </c>
      <c r="B45" s="17" t="s">
        <v>49</v>
      </c>
      <c r="C45" s="18">
        <v>5</v>
      </c>
      <c r="D45" s="19" t="s">
        <v>50</v>
      </c>
      <c r="E45" s="115">
        <f>SUM(F37:F44)/100</f>
        <v>0</v>
      </c>
      <c r="F45" s="20">
        <f t="shared" si="4"/>
        <v>0</v>
      </c>
      <c r="G45" s="21"/>
    </row>
    <row r="46" spans="1:7" s="72" customFormat="1" ht="12" customHeight="1" thickBot="1" x14ac:dyDescent="0.25">
      <c r="A46" s="103"/>
      <c r="B46" s="186" t="s">
        <v>53</v>
      </c>
      <c r="C46" s="186"/>
      <c r="D46" s="186"/>
      <c r="E46" s="186"/>
      <c r="F46" s="73">
        <f>SUM(F37:F45)</f>
        <v>0</v>
      </c>
      <c r="G46" s="74"/>
    </row>
    <row r="47" spans="1:7" ht="18" customHeight="1" thickBot="1" x14ac:dyDescent="0.3">
      <c r="A47" s="106"/>
      <c r="B47" s="75" t="s">
        <v>230</v>
      </c>
      <c r="C47" s="76"/>
      <c r="D47" s="76"/>
      <c r="E47" s="76"/>
      <c r="F47" s="76"/>
      <c r="G47" s="77"/>
    </row>
    <row r="48" spans="1:7" ht="15" customHeight="1" x14ac:dyDescent="0.2">
      <c r="A48" s="25" t="s">
        <v>19</v>
      </c>
      <c r="B48" s="78" t="s">
        <v>20</v>
      </c>
      <c r="C48" s="79"/>
      <c r="D48" s="79"/>
      <c r="E48" s="79"/>
      <c r="F48" s="133">
        <f>F14</f>
        <v>0</v>
      </c>
      <c r="G48" s="80" t="s">
        <v>54</v>
      </c>
    </row>
    <row r="49" spans="1:7" ht="15" customHeight="1" x14ac:dyDescent="0.2">
      <c r="A49" s="25" t="s">
        <v>55</v>
      </c>
      <c r="B49" s="78" t="s">
        <v>56</v>
      </c>
      <c r="C49" s="79"/>
      <c r="D49" s="79"/>
      <c r="E49" s="79"/>
      <c r="F49" s="134">
        <f>F18</f>
        <v>0</v>
      </c>
      <c r="G49" s="80" t="s">
        <v>54</v>
      </c>
    </row>
    <row r="50" spans="1:7" ht="15" customHeight="1" x14ac:dyDescent="0.2">
      <c r="A50" s="25" t="s">
        <v>74</v>
      </c>
      <c r="B50" s="81" t="s">
        <v>75</v>
      </c>
      <c r="C50" s="79"/>
      <c r="D50" s="79"/>
      <c r="E50" s="79"/>
      <c r="F50" s="134">
        <f>F29</f>
        <v>0</v>
      </c>
      <c r="G50" s="82" t="s">
        <v>54</v>
      </c>
    </row>
    <row r="51" spans="1:7" ht="15" customHeight="1" x14ac:dyDescent="0.2">
      <c r="A51" s="25" t="s">
        <v>133</v>
      </c>
      <c r="B51" s="81" t="s">
        <v>134</v>
      </c>
      <c r="C51" s="79"/>
      <c r="D51" s="79"/>
      <c r="E51" s="79"/>
      <c r="F51" s="134">
        <f>F35</f>
        <v>0</v>
      </c>
      <c r="G51" s="80" t="s">
        <v>54</v>
      </c>
    </row>
    <row r="52" spans="1:7" ht="15" customHeight="1" thickBot="1" x14ac:dyDescent="0.25">
      <c r="A52" s="25" t="s">
        <v>202</v>
      </c>
      <c r="B52" s="81" t="s">
        <v>203</v>
      </c>
      <c r="C52" s="79"/>
      <c r="D52" s="79"/>
      <c r="E52" s="79"/>
      <c r="F52" s="135">
        <f>F46</f>
        <v>0</v>
      </c>
      <c r="G52" s="80" t="s">
        <v>54</v>
      </c>
    </row>
    <row r="53" spans="1:7" ht="15" customHeight="1" thickBot="1" x14ac:dyDescent="0.25">
      <c r="A53" s="107"/>
      <c r="B53" s="72"/>
      <c r="C53" s="72"/>
      <c r="D53" s="72"/>
      <c r="E53" s="72"/>
      <c r="F53" s="136"/>
      <c r="G53" s="83"/>
    </row>
    <row r="54" spans="1:7" ht="15" customHeight="1" thickBot="1" x14ac:dyDescent="0.25">
      <c r="A54" s="107"/>
      <c r="B54" s="84" t="s">
        <v>231</v>
      </c>
      <c r="C54" s="85"/>
      <c r="D54" s="85"/>
      <c r="E54" s="85"/>
      <c r="F54" s="137">
        <f>SUM(F48:F53)</f>
        <v>0</v>
      </c>
      <c r="G54" s="80" t="s">
        <v>54</v>
      </c>
    </row>
  </sheetData>
  <sheetProtection selectLockedCells="1" selectUnlockedCells="1"/>
  <autoFilter ref="A12:G52" xr:uid="{00000000-0009-0000-0000-000009000000}"/>
  <mergeCells count="12">
    <mergeCell ref="B46:E46"/>
    <mergeCell ref="A2:A4"/>
    <mergeCell ref="F2:G2"/>
    <mergeCell ref="F3:G3"/>
    <mergeCell ref="F4:G4"/>
    <mergeCell ref="B14:E14"/>
    <mergeCell ref="B18:E18"/>
    <mergeCell ref="B19:G19"/>
    <mergeCell ref="B29:E29"/>
    <mergeCell ref="B30:G30"/>
    <mergeCell ref="B35:E35"/>
    <mergeCell ref="B36:G36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8"/>
  <sheetViews>
    <sheetView view="pageBreakPreview" topLeftCell="A48" zoomScaleNormal="100" zoomScaleSheetLayoutView="100" workbookViewId="0">
      <selection activeCell="F78" sqref="F78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254</v>
      </c>
      <c r="C8" s="1"/>
      <c r="D8" s="1"/>
      <c r="E8" s="1"/>
      <c r="F8" s="6"/>
      <c r="G8" s="7"/>
    </row>
    <row r="9" spans="1:7" x14ac:dyDescent="0.2">
      <c r="B9" s="9" t="s">
        <v>269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2</v>
      </c>
      <c r="D14" s="19" t="s">
        <v>23</v>
      </c>
      <c r="E14" s="122"/>
      <c r="F14" s="20">
        <f t="shared" ref="F14:F21" si="0">C14*E14</f>
        <v>0</v>
      </c>
      <c r="G14" s="21"/>
    </row>
    <row r="15" spans="1:7" s="22" customFormat="1" ht="24" x14ac:dyDescent="0.25">
      <c r="A15" s="25" t="s">
        <v>24</v>
      </c>
      <c r="B15" s="108" t="s">
        <v>25</v>
      </c>
      <c r="C15" s="91">
        <v>3</v>
      </c>
      <c r="D15" s="109" t="s">
        <v>26</v>
      </c>
      <c r="E15" s="129"/>
      <c r="F15" s="20">
        <f t="shared" si="0"/>
        <v>0</v>
      </c>
      <c r="G15" s="21"/>
    </row>
    <row r="16" spans="1:7" s="22" customFormat="1" ht="24" x14ac:dyDescent="0.25">
      <c r="A16" s="25" t="s">
        <v>29</v>
      </c>
      <c r="B16" s="112" t="s">
        <v>30</v>
      </c>
      <c r="C16" s="92">
        <v>63</v>
      </c>
      <c r="D16" s="93" t="s">
        <v>26</v>
      </c>
      <c r="E16" s="126"/>
      <c r="F16" s="121">
        <f t="shared" si="0"/>
        <v>0</v>
      </c>
      <c r="G16" s="21"/>
    </row>
    <row r="17" spans="1:7" s="22" customFormat="1" ht="13.15" customHeight="1" x14ac:dyDescent="0.25">
      <c r="A17" s="25" t="s">
        <v>31</v>
      </c>
      <c r="B17" s="112" t="s">
        <v>32</v>
      </c>
      <c r="C17" s="92">
        <v>2.048</v>
      </c>
      <c r="D17" s="93" t="s">
        <v>33</v>
      </c>
      <c r="E17" s="126"/>
      <c r="F17" s="121">
        <f t="shared" si="0"/>
        <v>0</v>
      </c>
      <c r="G17" s="21"/>
    </row>
    <row r="18" spans="1:7" s="22" customFormat="1" ht="27.6" customHeight="1" x14ac:dyDescent="0.25">
      <c r="A18" s="25" t="s">
        <v>34</v>
      </c>
      <c r="B18" s="113" t="s">
        <v>35</v>
      </c>
      <c r="C18" s="92">
        <v>6</v>
      </c>
      <c r="D18" s="114" t="s">
        <v>36</v>
      </c>
      <c r="E18" s="126"/>
      <c r="F18" s="121">
        <f t="shared" si="0"/>
        <v>0</v>
      </c>
      <c r="G18" s="21" t="s">
        <v>37</v>
      </c>
    </row>
    <row r="19" spans="1:7" s="22" customFormat="1" ht="13.15" customHeight="1" x14ac:dyDescent="0.25">
      <c r="A19" s="25" t="s">
        <v>40</v>
      </c>
      <c r="B19" s="112" t="s">
        <v>41</v>
      </c>
      <c r="C19" s="92">
        <v>2</v>
      </c>
      <c r="D19" s="93" t="s">
        <v>23</v>
      </c>
      <c r="E19" s="126"/>
      <c r="F19" s="121">
        <f t="shared" si="0"/>
        <v>0</v>
      </c>
      <c r="G19" s="21"/>
    </row>
    <row r="20" spans="1:7" s="22" customFormat="1" ht="13.15" customHeight="1" x14ac:dyDescent="0.25">
      <c r="A20" s="25" t="s">
        <v>48</v>
      </c>
      <c r="B20" s="17" t="s">
        <v>49</v>
      </c>
      <c r="C20" s="18">
        <v>6</v>
      </c>
      <c r="D20" s="19" t="s">
        <v>50</v>
      </c>
      <c r="E20" s="115">
        <f>SUM(F14:F19)/100</f>
        <v>0</v>
      </c>
      <c r="F20" s="20">
        <f t="shared" si="0"/>
        <v>0</v>
      </c>
      <c r="G20" s="21"/>
    </row>
    <row r="21" spans="1:7" s="22" customFormat="1" ht="13.15" customHeight="1" thickBot="1" x14ac:dyDescent="0.3">
      <c r="A21" s="25" t="s">
        <v>51</v>
      </c>
      <c r="B21" s="17" t="s">
        <v>52</v>
      </c>
      <c r="C21" s="18">
        <v>3</v>
      </c>
      <c r="D21" s="19" t="s">
        <v>50</v>
      </c>
      <c r="E21" s="115">
        <f>SUM(F14:F19)/100</f>
        <v>0</v>
      </c>
      <c r="F21" s="20">
        <f t="shared" si="0"/>
        <v>0</v>
      </c>
      <c r="G21" s="21"/>
    </row>
    <row r="22" spans="1:7" ht="12" customHeight="1" thickBot="1" x14ac:dyDescent="0.25">
      <c r="A22" s="103"/>
      <c r="B22" s="188" t="s">
        <v>53</v>
      </c>
      <c r="C22" s="188"/>
      <c r="D22" s="188"/>
      <c r="E22" s="188"/>
      <c r="F22" s="26">
        <f>SUM(F14:F21)</f>
        <v>0</v>
      </c>
      <c r="G22" s="27" t="s">
        <v>54</v>
      </c>
    </row>
    <row r="23" spans="1:7" ht="12" customHeight="1" x14ac:dyDescent="0.2">
      <c r="A23" s="102" t="s">
        <v>55</v>
      </c>
      <c r="B23" s="28" t="s">
        <v>56</v>
      </c>
      <c r="C23" s="15"/>
      <c r="D23" s="15"/>
      <c r="E23" s="15"/>
      <c r="F23" s="15"/>
      <c r="G23" s="29"/>
    </row>
    <row r="24" spans="1:7" ht="30.6" customHeight="1" x14ac:dyDescent="0.2">
      <c r="A24" s="25" t="s">
        <v>63</v>
      </c>
      <c r="B24" s="32" t="s">
        <v>64</v>
      </c>
      <c r="C24" s="33">
        <v>2</v>
      </c>
      <c r="D24" s="34" t="s">
        <v>23</v>
      </c>
      <c r="E24" s="131"/>
      <c r="F24" s="35">
        <f t="shared" ref="F24:F26" si="1">C24*E24</f>
        <v>0</v>
      </c>
      <c r="G24" s="36"/>
    </row>
    <row r="25" spans="1:7" ht="24" x14ac:dyDescent="0.2">
      <c r="A25" s="25" t="s">
        <v>65</v>
      </c>
      <c r="B25" s="21" t="s">
        <v>66</v>
      </c>
      <c r="C25" s="18">
        <v>2</v>
      </c>
      <c r="D25" s="19" t="s">
        <v>23</v>
      </c>
      <c r="E25" s="122"/>
      <c r="F25" s="20">
        <f t="shared" si="1"/>
        <v>0</v>
      </c>
      <c r="G25" s="116" t="s">
        <v>246</v>
      </c>
    </row>
    <row r="26" spans="1:7" s="22" customFormat="1" ht="13.15" customHeight="1" thickBot="1" x14ac:dyDescent="0.3">
      <c r="A26" s="25" t="s">
        <v>73</v>
      </c>
      <c r="B26" s="17" t="s">
        <v>49</v>
      </c>
      <c r="C26" s="18">
        <v>6</v>
      </c>
      <c r="D26" s="19" t="s">
        <v>50</v>
      </c>
      <c r="E26" s="115">
        <f>SUM(F24:F25)/100</f>
        <v>0</v>
      </c>
      <c r="F26" s="20">
        <f t="shared" si="1"/>
        <v>0</v>
      </c>
      <c r="G26" s="21"/>
    </row>
    <row r="27" spans="1:7" ht="12" customHeight="1" thickBot="1" x14ac:dyDescent="0.25">
      <c r="A27" s="103"/>
      <c r="B27" s="189" t="s">
        <v>53</v>
      </c>
      <c r="C27" s="189"/>
      <c r="D27" s="189"/>
      <c r="E27" s="189"/>
      <c r="F27" s="37">
        <f>SUM(F24:F26)</f>
        <v>0</v>
      </c>
      <c r="G27" s="38" t="s">
        <v>54</v>
      </c>
    </row>
    <row r="28" spans="1:7" ht="12" customHeight="1" x14ac:dyDescent="0.2">
      <c r="A28" s="102" t="s">
        <v>74</v>
      </c>
      <c r="B28" s="190" t="s">
        <v>75</v>
      </c>
      <c r="C28" s="190"/>
      <c r="D28" s="190"/>
      <c r="E28" s="190"/>
      <c r="F28" s="190"/>
      <c r="G28" s="190"/>
    </row>
    <row r="29" spans="1:7" ht="25.35" customHeight="1" x14ac:dyDescent="0.2">
      <c r="A29" s="25" t="s">
        <v>78</v>
      </c>
      <c r="B29" s="30" t="s">
        <v>79</v>
      </c>
      <c r="C29" s="18">
        <v>58</v>
      </c>
      <c r="D29" s="40" t="s">
        <v>26</v>
      </c>
      <c r="E29" s="122"/>
      <c r="F29" s="20">
        <f t="shared" ref="F29:F42" si="2">C29*E29</f>
        <v>0</v>
      </c>
      <c r="G29" s="21" t="s">
        <v>80</v>
      </c>
    </row>
    <row r="30" spans="1:7" ht="13.15" customHeight="1" x14ac:dyDescent="0.2">
      <c r="A30" s="25" t="s">
        <v>85</v>
      </c>
      <c r="B30" s="21" t="s">
        <v>86</v>
      </c>
      <c r="C30" s="18">
        <v>77</v>
      </c>
      <c r="D30" s="40" t="s">
        <v>26</v>
      </c>
      <c r="E30" s="122"/>
      <c r="F30" s="20">
        <f t="shared" si="2"/>
        <v>0</v>
      </c>
      <c r="G30" s="21"/>
    </row>
    <row r="31" spans="1:7" ht="13.15" customHeight="1" x14ac:dyDescent="0.2">
      <c r="A31" s="25" t="s">
        <v>87</v>
      </c>
      <c r="B31" s="21" t="s">
        <v>88</v>
      </c>
      <c r="C31" s="18">
        <v>75</v>
      </c>
      <c r="D31" s="40" t="s">
        <v>26</v>
      </c>
      <c r="E31" s="122"/>
      <c r="F31" s="20">
        <f t="shared" si="2"/>
        <v>0</v>
      </c>
      <c r="G31" s="21"/>
    </row>
    <row r="32" spans="1:7" ht="13.15" customHeight="1" x14ac:dyDescent="0.2">
      <c r="A32" s="25" t="s">
        <v>89</v>
      </c>
      <c r="B32" s="21" t="s">
        <v>90</v>
      </c>
      <c r="C32" s="18">
        <v>75</v>
      </c>
      <c r="D32" s="40" t="s">
        <v>26</v>
      </c>
      <c r="E32" s="122"/>
      <c r="F32" s="20">
        <f t="shared" si="2"/>
        <v>0</v>
      </c>
      <c r="G32" s="21"/>
    </row>
    <row r="33" spans="1:7" ht="24" x14ac:dyDescent="0.2">
      <c r="A33" s="25" t="s">
        <v>91</v>
      </c>
      <c r="B33" s="30" t="s">
        <v>92</v>
      </c>
      <c r="C33" s="18">
        <v>70</v>
      </c>
      <c r="D33" s="40" t="s">
        <v>26</v>
      </c>
      <c r="E33" s="122"/>
      <c r="F33" s="20">
        <f t="shared" si="2"/>
        <v>0</v>
      </c>
      <c r="G33" s="21"/>
    </row>
    <row r="34" spans="1:7" ht="35.1" customHeight="1" x14ac:dyDescent="0.2">
      <c r="A34" s="25" t="s">
        <v>93</v>
      </c>
      <c r="B34" s="30" t="s">
        <v>94</v>
      </c>
      <c r="C34" s="18">
        <v>3</v>
      </c>
      <c r="D34" s="40" t="s">
        <v>26</v>
      </c>
      <c r="E34" s="122"/>
      <c r="F34" s="20">
        <f t="shared" si="2"/>
        <v>0</v>
      </c>
      <c r="G34" s="21"/>
    </row>
    <row r="35" spans="1:7" ht="13.15" customHeight="1" x14ac:dyDescent="0.2">
      <c r="A35" s="25" t="s">
        <v>95</v>
      </c>
      <c r="B35" s="21" t="s">
        <v>96</v>
      </c>
      <c r="C35" s="18">
        <v>73</v>
      </c>
      <c r="D35" s="40" t="s">
        <v>26</v>
      </c>
      <c r="E35" s="122"/>
      <c r="F35" s="20">
        <f t="shared" si="2"/>
        <v>0</v>
      </c>
      <c r="G35" s="30"/>
    </row>
    <row r="36" spans="1:7" ht="36" x14ac:dyDescent="0.2">
      <c r="A36" s="25" t="s">
        <v>97</v>
      </c>
      <c r="B36" s="30" t="s">
        <v>98</v>
      </c>
      <c r="C36" s="18">
        <v>2</v>
      </c>
      <c r="D36" s="40" t="s">
        <v>23</v>
      </c>
      <c r="E36" s="122"/>
      <c r="F36" s="20">
        <f t="shared" si="2"/>
        <v>0</v>
      </c>
      <c r="G36" s="21"/>
    </row>
    <row r="37" spans="1:7" ht="24" x14ac:dyDescent="0.2">
      <c r="A37" s="25" t="s">
        <v>99</v>
      </c>
      <c r="B37" s="30" t="s">
        <v>100</v>
      </c>
      <c r="C37" s="18">
        <v>2</v>
      </c>
      <c r="D37" s="40" t="s">
        <v>23</v>
      </c>
      <c r="E37" s="122"/>
      <c r="F37" s="20">
        <f t="shared" si="2"/>
        <v>0</v>
      </c>
      <c r="G37" s="21"/>
    </row>
    <row r="38" spans="1:7" x14ac:dyDescent="0.2">
      <c r="A38" s="25" t="s">
        <v>105</v>
      </c>
      <c r="B38" s="50" t="s">
        <v>106</v>
      </c>
      <c r="C38" s="18">
        <v>2</v>
      </c>
      <c r="D38" s="40" t="s">
        <v>23</v>
      </c>
      <c r="E38" s="122"/>
      <c r="F38" s="51">
        <f t="shared" si="2"/>
        <v>0</v>
      </c>
      <c r="G38" s="52"/>
    </row>
    <row r="39" spans="1:7" ht="13.15" customHeight="1" x14ac:dyDescent="0.2">
      <c r="A39" s="25" t="s">
        <v>115</v>
      </c>
      <c r="B39" s="47" t="s">
        <v>116</v>
      </c>
      <c r="C39" s="48">
        <v>4</v>
      </c>
      <c r="D39" s="49" t="s">
        <v>23</v>
      </c>
      <c r="E39" s="124"/>
      <c r="F39" s="20">
        <f t="shared" si="2"/>
        <v>0</v>
      </c>
      <c r="G39" s="47"/>
    </row>
    <row r="40" spans="1:7" ht="13.15" customHeight="1" x14ac:dyDescent="0.2">
      <c r="A40" s="25" t="s">
        <v>117</v>
      </c>
      <c r="B40" s="21" t="s">
        <v>118</v>
      </c>
      <c r="C40" s="18">
        <v>4</v>
      </c>
      <c r="D40" s="40" t="s">
        <v>23</v>
      </c>
      <c r="E40" s="122"/>
      <c r="F40" s="20">
        <f t="shared" si="2"/>
        <v>0</v>
      </c>
      <c r="G40" s="21"/>
    </row>
    <row r="41" spans="1:7" ht="25.5" customHeight="1" x14ac:dyDescent="0.2">
      <c r="A41" s="25" t="s">
        <v>129</v>
      </c>
      <c r="B41" s="57" t="s">
        <v>130</v>
      </c>
      <c r="C41" s="48">
        <v>4</v>
      </c>
      <c r="D41" s="58" t="s">
        <v>131</v>
      </c>
      <c r="E41" s="124"/>
      <c r="F41" s="20">
        <f t="shared" si="2"/>
        <v>0</v>
      </c>
      <c r="G41" s="47"/>
    </row>
    <row r="42" spans="1:7" s="22" customFormat="1" ht="13.15" customHeight="1" thickBot="1" x14ac:dyDescent="0.3">
      <c r="A42" s="25" t="s">
        <v>132</v>
      </c>
      <c r="B42" s="17" t="s">
        <v>49</v>
      </c>
      <c r="C42" s="59">
        <v>6</v>
      </c>
      <c r="D42" s="19" t="s">
        <v>50</v>
      </c>
      <c r="E42" s="115">
        <f>SUM(F29:F41)/100</f>
        <v>0</v>
      </c>
      <c r="F42" s="20">
        <f t="shared" si="2"/>
        <v>0</v>
      </c>
      <c r="G42" s="21"/>
    </row>
    <row r="43" spans="1:7" ht="12" customHeight="1" thickBot="1" x14ac:dyDescent="0.25">
      <c r="A43" s="103"/>
      <c r="B43" s="189" t="s">
        <v>53</v>
      </c>
      <c r="C43" s="189"/>
      <c r="D43" s="189"/>
      <c r="E43" s="189"/>
      <c r="F43" s="37">
        <f>SUM(F29:F42)</f>
        <v>0</v>
      </c>
      <c r="G43" s="60" t="s">
        <v>54</v>
      </c>
    </row>
    <row r="44" spans="1:7" ht="12" customHeight="1" x14ac:dyDescent="0.2">
      <c r="A44" s="102" t="s">
        <v>133</v>
      </c>
      <c r="B44" s="191" t="s">
        <v>134</v>
      </c>
      <c r="C44" s="191"/>
      <c r="D44" s="191"/>
      <c r="E44" s="191"/>
      <c r="F44" s="191"/>
      <c r="G44" s="191"/>
    </row>
    <row r="45" spans="1:7" ht="12" customHeight="1" x14ac:dyDescent="0.2">
      <c r="A45" s="25" t="s">
        <v>139</v>
      </c>
      <c r="B45" s="41" t="s">
        <v>140</v>
      </c>
      <c r="C45" s="42">
        <f>C30</f>
        <v>77</v>
      </c>
      <c r="D45" s="43" t="s">
        <v>26</v>
      </c>
      <c r="E45" s="125"/>
      <c r="F45" s="44">
        <f t="shared" ref="F45:F50" si="3">C45*E45</f>
        <v>0</v>
      </c>
      <c r="G45" s="62"/>
    </row>
    <row r="46" spans="1:7" ht="24" x14ac:dyDescent="0.2">
      <c r="A46" s="25" t="s">
        <v>141</v>
      </c>
      <c r="B46" s="30" t="s">
        <v>142</v>
      </c>
      <c r="C46" s="18">
        <f>C33</f>
        <v>70</v>
      </c>
      <c r="D46" s="40" t="s">
        <v>143</v>
      </c>
      <c r="E46" s="122"/>
      <c r="F46" s="20">
        <f t="shared" si="3"/>
        <v>0</v>
      </c>
      <c r="G46" s="46"/>
    </row>
    <row r="47" spans="1:7" ht="36" x14ac:dyDescent="0.2">
      <c r="A47" s="25" t="s">
        <v>144</v>
      </c>
      <c r="B47" s="30" t="s">
        <v>145</v>
      </c>
      <c r="C47" s="18">
        <f>ROUNDUP(C34/1.6,0)</f>
        <v>2</v>
      </c>
      <c r="D47" s="40" t="s">
        <v>143</v>
      </c>
      <c r="E47" s="122"/>
      <c r="F47" s="20">
        <f t="shared" si="3"/>
        <v>0</v>
      </c>
      <c r="G47" s="46"/>
    </row>
    <row r="48" spans="1:7" ht="12" customHeight="1" x14ac:dyDescent="0.2">
      <c r="A48" s="25" t="s">
        <v>146</v>
      </c>
      <c r="B48" s="30" t="s">
        <v>147</v>
      </c>
      <c r="C48" s="18">
        <f>C31</f>
        <v>75</v>
      </c>
      <c r="D48" s="40" t="s">
        <v>26</v>
      </c>
      <c r="E48" s="122"/>
      <c r="F48" s="20">
        <f t="shared" si="3"/>
        <v>0</v>
      </c>
      <c r="G48" s="46"/>
    </row>
    <row r="49" spans="1:7" ht="12" customHeight="1" x14ac:dyDescent="0.2">
      <c r="A49" s="25" t="s">
        <v>149</v>
      </c>
      <c r="B49" s="30" t="s">
        <v>150</v>
      </c>
      <c r="C49" s="18">
        <f>C35</f>
        <v>73</v>
      </c>
      <c r="D49" s="40" t="s">
        <v>26</v>
      </c>
      <c r="E49" s="122"/>
      <c r="F49" s="20">
        <f t="shared" si="3"/>
        <v>0</v>
      </c>
      <c r="G49" s="46"/>
    </row>
    <row r="50" spans="1:7" x14ac:dyDescent="0.2">
      <c r="A50" s="25" t="s">
        <v>155</v>
      </c>
      <c r="B50" s="30" t="s">
        <v>156</v>
      </c>
      <c r="C50" s="18">
        <v>2</v>
      </c>
      <c r="D50" s="40" t="s">
        <v>23</v>
      </c>
      <c r="E50" s="122"/>
      <c r="F50" s="20">
        <f t="shared" si="3"/>
        <v>0</v>
      </c>
      <c r="G50" s="46"/>
    </row>
    <row r="51" spans="1:7" ht="26.1" customHeight="1" x14ac:dyDescent="0.2">
      <c r="A51" s="97" t="s">
        <v>171</v>
      </c>
      <c r="B51" s="95" t="s">
        <v>172</v>
      </c>
      <c r="C51" s="96">
        <v>2</v>
      </c>
      <c r="D51" s="93" t="s">
        <v>23</v>
      </c>
      <c r="E51" s="126"/>
      <c r="F51" s="94">
        <f t="shared" ref="F51:F54" si="4">C51*E51</f>
        <v>0</v>
      </c>
      <c r="G51" s="46"/>
    </row>
    <row r="52" spans="1:7" ht="24" x14ac:dyDescent="0.2">
      <c r="A52" s="105" t="s">
        <v>174</v>
      </c>
      <c r="B52" s="63" t="s">
        <v>175</v>
      </c>
      <c r="C52" s="64">
        <v>2</v>
      </c>
      <c r="D52" s="65" t="s">
        <v>23</v>
      </c>
      <c r="E52" s="132"/>
      <c r="F52" s="66">
        <f t="shared" si="4"/>
        <v>0</v>
      </c>
      <c r="G52" s="21"/>
    </row>
    <row r="53" spans="1:7" ht="24" x14ac:dyDescent="0.2">
      <c r="A53" s="25" t="s">
        <v>184</v>
      </c>
      <c r="B53" s="67" t="s">
        <v>185</v>
      </c>
      <c r="C53" s="46">
        <v>4</v>
      </c>
      <c r="D53" s="40" t="s">
        <v>23</v>
      </c>
      <c r="E53" s="122"/>
      <c r="F53" s="20">
        <f t="shared" si="4"/>
        <v>0</v>
      </c>
      <c r="G53" s="21"/>
    </row>
    <row r="54" spans="1:7" s="22" customFormat="1" ht="13.15" customHeight="1" thickBot="1" x14ac:dyDescent="0.3">
      <c r="A54" s="25" t="s">
        <v>198</v>
      </c>
      <c r="B54" s="17" t="s">
        <v>52</v>
      </c>
      <c r="C54" s="18">
        <v>3</v>
      </c>
      <c r="D54" s="19" t="s">
        <v>50</v>
      </c>
      <c r="E54" s="115">
        <f>SUM(F45:F53)/100</f>
        <v>0</v>
      </c>
      <c r="F54" s="20">
        <f t="shared" si="4"/>
        <v>0</v>
      </c>
      <c r="G54" s="21"/>
    </row>
    <row r="55" spans="1:7" ht="12" customHeight="1" thickBot="1" x14ac:dyDescent="0.25">
      <c r="A55" s="103"/>
      <c r="B55" s="189" t="s">
        <v>53</v>
      </c>
      <c r="C55" s="189"/>
      <c r="D55" s="189"/>
      <c r="E55" s="189"/>
      <c r="F55" s="37">
        <f>SUM(F45:F54)</f>
        <v>0</v>
      </c>
      <c r="G55" s="38" t="s">
        <v>54</v>
      </c>
    </row>
    <row r="56" spans="1:7" ht="12" customHeight="1" x14ac:dyDescent="0.2">
      <c r="A56" s="102" t="s">
        <v>202</v>
      </c>
      <c r="B56" s="192" t="s">
        <v>203</v>
      </c>
      <c r="C56" s="192"/>
      <c r="D56" s="192"/>
      <c r="E56" s="192"/>
      <c r="F56" s="192"/>
      <c r="G56" s="192"/>
    </row>
    <row r="57" spans="1:7" s="72" customFormat="1" ht="13.15" customHeight="1" x14ac:dyDescent="0.2">
      <c r="A57" s="25" t="s">
        <v>204</v>
      </c>
      <c r="B57" s="21" t="s">
        <v>205</v>
      </c>
      <c r="C57" s="18">
        <v>1</v>
      </c>
      <c r="D57" s="19" t="s">
        <v>206</v>
      </c>
      <c r="E57" s="128"/>
      <c r="F57" s="20">
        <f t="shared" ref="F57:F69" si="5">C57*E57</f>
        <v>0</v>
      </c>
      <c r="G57" s="71"/>
    </row>
    <row r="58" spans="1:7" s="72" customFormat="1" ht="13.15" customHeight="1" x14ac:dyDescent="0.2">
      <c r="A58" s="25" t="s">
        <v>207</v>
      </c>
      <c r="B58" s="21" t="s">
        <v>208</v>
      </c>
      <c r="C58" s="18">
        <v>1</v>
      </c>
      <c r="D58" s="19" t="s">
        <v>206</v>
      </c>
      <c r="E58" s="128"/>
      <c r="F58" s="20">
        <f t="shared" si="5"/>
        <v>0</v>
      </c>
      <c r="G58" s="71"/>
    </row>
    <row r="59" spans="1:7" s="72" customFormat="1" ht="13.15" customHeight="1" x14ac:dyDescent="0.2">
      <c r="A59" s="25" t="s">
        <v>209</v>
      </c>
      <c r="B59" s="21" t="s">
        <v>210</v>
      </c>
      <c r="C59" s="18">
        <v>1</v>
      </c>
      <c r="D59" s="19" t="s">
        <v>206</v>
      </c>
      <c r="E59" s="128"/>
      <c r="F59" s="20">
        <f t="shared" si="5"/>
        <v>0</v>
      </c>
      <c r="G59" s="71"/>
    </row>
    <row r="60" spans="1:7" s="72" customFormat="1" ht="13.15" customHeight="1" x14ac:dyDescent="0.2">
      <c r="A60" s="25" t="s">
        <v>211</v>
      </c>
      <c r="B60" s="21" t="s">
        <v>212</v>
      </c>
      <c r="C60" s="18">
        <v>2</v>
      </c>
      <c r="D60" s="19" t="s">
        <v>131</v>
      </c>
      <c r="E60" s="128"/>
      <c r="F60" s="20">
        <f t="shared" si="5"/>
        <v>0</v>
      </c>
      <c r="G60" s="71"/>
    </row>
    <row r="61" spans="1:7" s="72" customFormat="1" ht="13.15" customHeight="1" x14ac:dyDescent="0.2">
      <c r="A61" s="25" t="s">
        <v>213</v>
      </c>
      <c r="B61" s="21" t="s">
        <v>214</v>
      </c>
      <c r="C61" s="18">
        <v>1</v>
      </c>
      <c r="D61" s="19" t="s">
        <v>206</v>
      </c>
      <c r="E61" s="128"/>
      <c r="F61" s="20">
        <f t="shared" si="5"/>
        <v>0</v>
      </c>
      <c r="G61" s="71"/>
    </row>
    <row r="62" spans="1:7" s="72" customFormat="1" ht="13.15" customHeight="1" x14ac:dyDescent="0.2">
      <c r="A62" s="25" t="s">
        <v>215</v>
      </c>
      <c r="B62" s="21" t="s">
        <v>216</v>
      </c>
      <c r="C62" s="18">
        <v>2</v>
      </c>
      <c r="D62" s="19" t="s">
        <v>131</v>
      </c>
      <c r="E62" s="128"/>
      <c r="F62" s="20">
        <f t="shared" si="5"/>
        <v>0</v>
      </c>
      <c r="G62" s="71"/>
    </row>
    <row r="63" spans="1:7" s="72" customFormat="1" ht="13.15" customHeight="1" x14ac:dyDescent="0.2">
      <c r="A63" s="25" t="s">
        <v>217</v>
      </c>
      <c r="B63" s="21" t="s">
        <v>218</v>
      </c>
      <c r="C63" s="18">
        <v>1</v>
      </c>
      <c r="D63" s="19" t="s">
        <v>206</v>
      </c>
      <c r="E63" s="128"/>
      <c r="F63" s="20">
        <f t="shared" si="5"/>
        <v>0</v>
      </c>
      <c r="G63" s="71"/>
    </row>
    <row r="64" spans="1:7" s="72" customFormat="1" ht="13.15" customHeight="1" x14ac:dyDescent="0.2">
      <c r="A64" s="25" t="s">
        <v>219</v>
      </c>
      <c r="B64" s="21" t="s">
        <v>220</v>
      </c>
      <c r="C64" s="18">
        <v>1</v>
      </c>
      <c r="D64" s="19" t="s">
        <v>206</v>
      </c>
      <c r="E64" s="128"/>
      <c r="F64" s="20">
        <f t="shared" si="5"/>
        <v>0</v>
      </c>
      <c r="G64" s="71"/>
    </row>
    <row r="65" spans="1:7" s="72" customFormat="1" ht="13.15" customHeight="1" x14ac:dyDescent="0.2">
      <c r="A65" s="25" t="s">
        <v>221</v>
      </c>
      <c r="B65" s="21" t="s">
        <v>222</v>
      </c>
      <c r="C65" s="18">
        <v>1</v>
      </c>
      <c r="D65" s="19" t="s">
        <v>206</v>
      </c>
      <c r="E65" s="128"/>
      <c r="F65" s="20">
        <f t="shared" si="5"/>
        <v>0</v>
      </c>
      <c r="G65" s="71"/>
    </row>
    <row r="66" spans="1:7" s="72" customFormat="1" ht="13.15" customHeight="1" x14ac:dyDescent="0.2">
      <c r="A66" s="25" t="s">
        <v>223</v>
      </c>
      <c r="B66" s="21" t="s">
        <v>224</v>
      </c>
      <c r="C66" s="18">
        <v>1</v>
      </c>
      <c r="D66" s="19" t="s">
        <v>206</v>
      </c>
      <c r="E66" s="128"/>
      <c r="F66" s="20">
        <f t="shared" si="5"/>
        <v>0</v>
      </c>
      <c r="G66" s="71"/>
    </row>
    <row r="67" spans="1:7" ht="24" x14ac:dyDescent="0.2">
      <c r="A67" s="25" t="s">
        <v>225</v>
      </c>
      <c r="B67" s="30" t="s">
        <v>226</v>
      </c>
      <c r="C67" s="18">
        <v>1</v>
      </c>
      <c r="D67" s="19" t="s">
        <v>206</v>
      </c>
      <c r="E67" s="122"/>
      <c r="F67" s="20">
        <f t="shared" si="5"/>
        <v>0</v>
      </c>
      <c r="G67" s="46"/>
    </row>
    <row r="68" spans="1:7" ht="13.15" customHeight="1" x14ac:dyDescent="0.2">
      <c r="A68" s="25" t="s">
        <v>227</v>
      </c>
      <c r="B68" s="21" t="s">
        <v>228</v>
      </c>
      <c r="C68" s="18">
        <v>1</v>
      </c>
      <c r="D68" s="19" t="s">
        <v>206</v>
      </c>
      <c r="E68" s="122"/>
      <c r="F68" s="20">
        <f t="shared" si="5"/>
        <v>0</v>
      </c>
      <c r="G68" s="46"/>
    </row>
    <row r="69" spans="1:7" s="22" customFormat="1" ht="13.15" customHeight="1" thickBot="1" x14ac:dyDescent="0.3">
      <c r="A69" s="25" t="s">
        <v>229</v>
      </c>
      <c r="B69" s="17" t="s">
        <v>49</v>
      </c>
      <c r="C69" s="18">
        <v>5</v>
      </c>
      <c r="D69" s="19" t="s">
        <v>50</v>
      </c>
      <c r="E69" s="115">
        <f>SUM(F57:F68)/100</f>
        <v>0</v>
      </c>
      <c r="F69" s="20">
        <f t="shared" si="5"/>
        <v>0</v>
      </c>
      <c r="G69" s="21"/>
    </row>
    <row r="70" spans="1:7" s="72" customFormat="1" ht="12" customHeight="1" thickBot="1" x14ac:dyDescent="0.25">
      <c r="A70" s="103"/>
      <c r="B70" s="186" t="s">
        <v>53</v>
      </c>
      <c r="C70" s="186"/>
      <c r="D70" s="186"/>
      <c r="E70" s="186"/>
      <c r="F70" s="73">
        <f>SUM(F57:F69)</f>
        <v>0</v>
      </c>
      <c r="G70" s="74"/>
    </row>
    <row r="71" spans="1:7" ht="18" customHeight="1" thickBot="1" x14ac:dyDescent="0.3">
      <c r="A71" s="106"/>
      <c r="B71" s="75" t="s">
        <v>230</v>
      </c>
      <c r="C71" s="76"/>
      <c r="D71" s="76"/>
      <c r="E71" s="76"/>
      <c r="F71" s="76"/>
      <c r="G71" s="77"/>
    </row>
    <row r="72" spans="1:7" ht="15" customHeight="1" x14ac:dyDescent="0.2">
      <c r="A72" s="25" t="s">
        <v>19</v>
      </c>
      <c r="B72" s="78" t="s">
        <v>20</v>
      </c>
      <c r="C72" s="79"/>
      <c r="D72" s="79"/>
      <c r="E72" s="79"/>
      <c r="F72" s="133">
        <f>F22</f>
        <v>0</v>
      </c>
      <c r="G72" s="80" t="s">
        <v>54</v>
      </c>
    </row>
    <row r="73" spans="1:7" ht="15" customHeight="1" x14ac:dyDescent="0.2">
      <c r="A73" s="25" t="s">
        <v>55</v>
      </c>
      <c r="B73" s="78" t="s">
        <v>56</v>
      </c>
      <c r="C73" s="79"/>
      <c r="D73" s="79"/>
      <c r="E73" s="79"/>
      <c r="F73" s="134">
        <f>F27</f>
        <v>0</v>
      </c>
      <c r="G73" s="80" t="s">
        <v>54</v>
      </c>
    </row>
    <row r="74" spans="1:7" ht="15" customHeight="1" x14ac:dyDescent="0.2">
      <c r="A74" s="25" t="s">
        <v>74</v>
      </c>
      <c r="B74" s="81" t="s">
        <v>75</v>
      </c>
      <c r="C74" s="79"/>
      <c r="D74" s="79"/>
      <c r="E74" s="79"/>
      <c r="F74" s="134">
        <f>F43</f>
        <v>0</v>
      </c>
      <c r="G74" s="82" t="s">
        <v>54</v>
      </c>
    </row>
    <row r="75" spans="1:7" ht="15" customHeight="1" x14ac:dyDescent="0.2">
      <c r="A75" s="25" t="s">
        <v>133</v>
      </c>
      <c r="B75" s="81" t="s">
        <v>134</v>
      </c>
      <c r="C75" s="79"/>
      <c r="D75" s="79"/>
      <c r="E75" s="79"/>
      <c r="F75" s="134">
        <f>F55</f>
        <v>0</v>
      </c>
      <c r="G75" s="80" t="s">
        <v>54</v>
      </c>
    </row>
    <row r="76" spans="1:7" ht="15" customHeight="1" thickBot="1" x14ac:dyDescent="0.25">
      <c r="A76" s="25" t="s">
        <v>202</v>
      </c>
      <c r="B76" s="81" t="s">
        <v>203</v>
      </c>
      <c r="C76" s="79"/>
      <c r="D76" s="79"/>
      <c r="E76" s="79"/>
      <c r="F76" s="135">
        <f>F70</f>
        <v>0</v>
      </c>
      <c r="G76" s="80" t="s">
        <v>54</v>
      </c>
    </row>
    <row r="77" spans="1:7" ht="15" customHeight="1" thickBot="1" x14ac:dyDescent="0.25">
      <c r="A77" s="107"/>
      <c r="B77" s="72"/>
      <c r="C77" s="72"/>
      <c r="D77" s="72"/>
      <c r="E77" s="72"/>
      <c r="F77" s="136"/>
      <c r="G77" s="83"/>
    </row>
    <row r="78" spans="1:7" ht="15" customHeight="1" x14ac:dyDescent="0.2">
      <c r="A78" s="107"/>
      <c r="B78" s="84" t="s">
        <v>231</v>
      </c>
      <c r="C78" s="85"/>
      <c r="D78" s="85"/>
      <c r="E78" s="85"/>
      <c r="F78" s="137">
        <f>SUM(F72:F77)</f>
        <v>0</v>
      </c>
      <c r="G78" s="80" t="s">
        <v>54</v>
      </c>
    </row>
  </sheetData>
  <sheetProtection selectLockedCells="1" selectUnlockedCells="1"/>
  <autoFilter ref="A12:G76" xr:uid="{00000000-0009-0000-0000-00000A000000}"/>
  <mergeCells count="12">
    <mergeCell ref="B70:E70"/>
    <mergeCell ref="A2:A4"/>
    <mergeCell ref="F2:G2"/>
    <mergeCell ref="F3:G3"/>
    <mergeCell ref="F4:G4"/>
    <mergeCell ref="B22:E22"/>
    <mergeCell ref="B27:E27"/>
    <mergeCell ref="B28:G28"/>
    <mergeCell ref="B43:E43"/>
    <mergeCell ref="B44:G44"/>
    <mergeCell ref="B55:E55"/>
    <mergeCell ref="B56:G56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82"/>
  <sheetViews>
    <sheetView view="pageBreakPreview" topLeftCell="A52" zoomScaleNormal="100" zoomScaleSheetLayoutView="100" workbookViewId="0">
      <selection activeCell="F82" sqref="F82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255</v>
      </c>
      <c r="C8" s="1"/>
      <c r="D8" s="1"/>
      <c r="E8" s="1"/>
      <c r="F8" s="6"/>
      <c r="G8" s="7"/>
    </row>
    <row r="9" spans="1:7" x14ac:dyDescent="0.2">
      <c r="B9" s="9" t="s">
        <v>270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1</v>
      </c>
      <c r="D14" s="19" t="s">
        <v>23</v>
      </c>
      <c r="E14" s="122"/>
      <c r="F14" s="20">
        <f t="shared" ref="F14:F24" si="0">C14*E14</f>
        <v>0</v>
      </c>
      <c r="G14" s="21"/>
    </row>
    <row r="15" spans="1:7" s="22" customFormat="1" ht="36" x14ac:dyDescent="0.25">
      <c r="A15" s="25" t="s">
        <v>27</v>
      </c>
      <c r="B15" s="108" t="s">
        <v>28</v>
      </c>
      <c r="C15" s="91">
        <v>1</v>
      </c>
      <c r="D15" s="109" t="s">
        <v>26</v>
      </c>
      <c r="E15" s="129"/>
      <c r="F15" s="20">
        <f t="shared" si="0"/>
        <v>0</v>
      </c>
      <c r="G15" s="21"/>
    </row>
    <row r="16" spans="1:7" s="22" customFormat="1" ht="24" x14ac:dyDescent="0.25">
      <c r="A16" s="25" t="s">
        <v>29</v>
      </c>
      <c r="B16" s="112" t="s">
        <v>30</v>
      </c>
      <c r="C16" s="92">
        <v>16</v>
      </c>
      <c r="D16" s="93" t="s">
        <v>26</v>
      </c>
      <c r="E16" s="126"/>
      <c r="F16" s="121">
        <f t="shared" si="0"/>
        <v>0</v>
      </c>
      <c r="G16" s="21"/>
    </row>
    <row r="17" spans="1:7" s="22" customFormat="1" ht="13.15" customHeight="1" x14ac:dyDescent="0.25">
      <c r="A17" s="25" t="s">
        <v>31</v>
      </c>
      <c r="B17" s="112" t="s">
        <v>32</v>
      </c>
      <c r="C17" s="92">
        <v>2</v>
      </c>
      <c r="D17" s="93" t="s">
        <v>33</v>
      </c>
      <c r="E17" s="126"/>
      <c r="F17" s="121">
        <f t="shared" si="0"/>
        <v>0</v>
      </c>
      <c r="G17" s="21"/>
    </row>
    <row r="18" spans="1:7" s="22" customFormat="1" ht="27.6" customHeight="1" x14ac:dyDescent="0.25">
      <c r="A18" s="25" t="s">
        <v>34</v>
      </c>
      <c r="B18" s="113" t="s">
        <v>35</v>
      </c>
      <c r="C18" s="92">
        <v>2</v>
      </c>
      <c r="D18" s="114" t="s">
        <v>36</v>
      </c>
      <c r="E18" s="126"/>
      <c r="F18" s="121">
        <f t="shared" si="0"/>
        <v>0</v>
      </c>
      <c r="G18" s="21" t="s">
        <v>37</v>
      </c>
    </row>
    <row r="19" spans="1:7" s="22" customFormat="1" ht="25.35" customHeight="1" x14ac:dyDescent="0.25">
      <c r="A19" s="25" t="s">
        <v>38</v>
      </c>
      <c r="B19" s="113" t="s">
        <v>39</v>
      </c>
      <c r="C19" s="92">
        <v>1</v>
      </c>
      <c r="D19" s="114" t="s">
        <v>36</v>
      </c>
      <c r="E19" s="126"/>
      <c r="F19" s="121">
        <f t="shared" si="0"/>
        <v>0</v>
      </c>
      <c r="G19" s="21"/>
    </row>
    <row r="20" spans="1:7" s="22" customFormat="1" ht="25.5" customHeight="1" x14ac:dyDescent="0.25">
      <c r="A20" s="25" t="s">
        <v>42</v>
      </c>
      <c r="B20" s="112" t="s">
        <v>43</v>
      </c>
      <c r="C20" s="92">
        <v>2</v>
      </c>
      <c r="D20" s="93" t="s">
        <v>23</v>
      </c>
      <c r="E20" s="126"/>
      <c r="F20" s="121">
        <f t="shared" si="0"/>
        <v>0</v>
      </c>
      <c r="G20" s="21"/>
    </row>
    <row r="21" spans="1:7" s="22" customFormat="1" ht="13.15" customHeight="1" x14ac:dyDescent="0.25">
      <c r="A21" s="25" t="s">
        <v>44</v>
      </c>
      <c r="B21" s="112" t="s">
        <v>45</v>
      </c>
      <c r="C21" s="92">
        <v>5</v>
      </c>
      <c r="D21" s="93" t="s">
        <v>33</v>
      </c>
      <c r="E21" s="126"/>
      <c r="F21" s="121">
        <f t="shared" si="0"/>
        <v>0</v>
      </c>
      <c r="G21" s="21"/>
    </row>
    <row r="22" spans="1:7" s="22" customFormat="1" ht="13.15" customHeight="1" x14ac:dyDescent="0.25">
      <c r="A22" s="25" t="s">
        <v>46</v>
      </c>
      <c r="B22" s="112" t="s">
        <v>47</v>
      </c>
      <c r="C22" s="92">
        <v>14</v>
      </c>
      <c r="D22" s="93" t="s">
        <v>26</v>
      </c>
      <c r="E22" s="126"/>
      <c r="F22" s="121">
        <f t="shared" si="0"/>
        <v>0</v>
      </c>
      <c r="G22" s="21"/>
    </row>
    <row r="23" spans="1:7" s="22" customFormat="1" ht="13.15" customHeight="1" x14ac:dyDescent="0.25">
      <c r="A23" s="25" t="s">
        <v>48</v>
      </c>
      <c r="B23" s="110" t="s">
        <v>49</v>
      </c>
      <c r="C23" s="59">
        <v>6</v>
      </c>
      <c r="D23" s="111" t="s">
        <v>50</v>
      </c>
      <c r="E23" s="115">
        <f>SUM(F14:F22)/100</f>
        <v>0</v>
      </c>
      <c r="F23" s="20">
        <f t="shared" si="0"/>
        <v>0</v>
      </c>
      <c r="G23" s="21"/>
    </row>
    <row r="24" spans="1:7" s="22" customFormat="1" ht="13.15" customHeight="1" thickBot="1" x14ac:dyDescent="0.3">
      <c r="A24" s="25" t="s">
        <v>51</v>
      </c>
      <c r="B24" s="17" t="s">
        <v>52</v>
      </c>
      <c r="C24" s="18">
        <v>3</v>
      </c>
      <c r="D24" s="19" t="s">
        <v>50</v>
      </c>
      <c r="E24" s="115">
        <f>SUM(F14:F22)/100</f>
        <v>0</v>
      </c>
      <c r="F24" s="20">
        <f t="shared" si="0"/>
        <v>0</v>
      </c>
      <c r="G24" s="21"/>
    </row>
    <row r="25" spans="1:7" ht="12" customHeight="1" thickBot="1" x14ac:dyDescent="0.25">
      <c r="A25" s="103"/>
      <c r="B25" s="188" t="s">
        <v>53</v>
      </c>
      <c r="C25" s="188"/>
      <c r="D25" s="188"/>
      <c r="E25" s="188"/>
      <c r="F25" s="26">
        <f>SUM(F14:F24)</f>
        <v>0</v>
      </c>
      <c r="G25" s="27" t="s">
        <v>54</v>
      </c>
    </row>
    <row r="26" spans="1:7" ht="12" customHeight="1" x14ac:dyDescent="0.2">
      <c r="A26" s="102" t="s">
        <v>55</v>
      </c>
      <c r="B26" s="28" t="s">
        <v>56</v>
      </c>
      <c r="C26" s="15"/>
      <c r="D26" s="15"/>
      <c r="E26" s="15"/>
      <c r="F26" s="15"/>
      <c r="G26" s="29"/>
    </row>
    <row r="27" spans="1:7" ht="13.15" customHeight="1" x14ac:dyDescent="0.2">
      <c r="A27" s="25" t="s">
        <v>59</v>
      </c>
      <c r="B27" s="21" t="s">
        <v>60</v>
      </c>
      <c r="C27" s="18">
        <v>2</v>
      </c>
      <c r="D27" s="19" t="s">
        <v>23</v>
      </c>
      <c r="E27" s="122"/>
      <c r="F27" s="20">
        <f t="shared" ref="F27:F28" si="1">C27*E27</f>
        <v>0</v>
      </c>
      <c r="G27" s="30"/>
    </row>
    <row r="28" spans="1:7" s="22" customFormat="1" ht="13.15" customHeight="1" thickBot="1" x14ac:dyDescent="0.3">
      <c r="A28" s="25" t="s">
        <v>73</v>
      </c>
      <c r="B28" s="17" t="s">
        <v>49</v>
      </c>
      <c r="C28" s="18">
        <v>6</v>
      </c>
      <c r="D28" s="19" t="s">
        <v>50</v>
      </c>
      <c r="E28" s="115">
        <f>SUM(F27)/100</f>
        <v>0</v>
      </c>
      <c r="F28" s="20">
        <f t="shared" si="1"/>
        <v>0</v>
      </c>
      <c r="G28" s="21"/>
    </row>
    <row r="29" spans="1:7" ht="12" customHeight="1" thickBot="1" x14ac:dyDescent="0.25">
      <c r="A29" s="103"/>
      <c r="B29" s="189" t="s">
        <v>53</v>
      </c>
      <c r="C29" s="189"/>
      <c r="D29" s="189"/>
      <c r="E29" s="189"/>
      <c r="F29" s="37">
        <f>SUM(F27:F28)</f>
        <v>0</v>
      </c>
      <c r="G29" s="38" t="s">
        <v>54</v>
      </c>
    </row>
    <row r="30" spans="1:7" ht="12" customHeight="1" x14ac:dyDescent="0.2">
      <c r="A30" s="102" t="s">
        <v>74</v>
      </c>
      <c r="B30" s="190" t="s">
        <v>75</v>
      </c>
      <c r="C30" s="190"/>
      <c r="D30" s="190"/>
      <c r="E30" s="190"/>
      <c r="F30" s="190"/>
      <c r="G30" s="190"/>
    </row>
    <row r="31" spans="1:7" ht="26.85" customHeight="1" x14ac:dyDescent="0.2">
      <c r="A31" s="25" t="s">
        <v>76</v>
      </c>
      <c r="B31" s="21" t="s">
        <v>77</v>
      </c>
      <c r="C31" s="18">
        <v>2</v>
      </c>
      <c r="D31" s="19" t="s">
        <v>23</v>
      </c>
      <c r="E31" s="122"/>
      <c r="F31" s="20">
        <f t="shared" ref="F31:F44" si="2">C31*E31</f>
        <v>0</v>
      </c>
      <c r="G31" s="30"/>
    </row>
    <row r="32" spans="1:7" ht="25.35" customHeight="1" x14ac:dyDescent="0.2">
      <c r="A32" s="25" t="s">
        <v>78</v>
      </c>
      <c r="B32" s="30" t="s">
        <v>79</v>
      </c>
      <c r="C32" s="18">
        <v>22</v>
      </c>
      <c r="D32" s="40" t="s">
        <v>26</v>
      </c>
      <c r="E32" s="122"/>
      <c r="F32" s="20">
        <f t="shared" si="2"/>
        <v>0</v>
      </c>
      <c r="G32" s="21" t="s">
        <v>80</v>
      </c>
    </row>
    <row r="33" spans="1:7" ht="13.15" customHeight="1" x14ac:dyDescent="0.2">
      <c r="A33" s="25" t="s">
        <v>85</v>
      </c>
      <c r="B33" s="21" t="s">
        <v>86</v>
      </c>
      <c r="C33" s="18">
        <v>23</v>
      </c>
      <c r="D33" s="40" t="s">
        <v>26</v>
      </c>
      <c r="E33" s="122"/>
      <c r="F33" s="20">
        <f t="shared" si="2"/>
        <v>0</v>
      </c>
      <c r="G33" s="21"/>
    </row>
    <row r="34" spans="1:7" ht="13.15" customHeight="1" x14ac:dyDescent="0.2">
      <c r="A34" s="25" t="s">
        <v>87</v>
      </c>
      <c r="B34" s="21" t="s">
        <v>88</v>
      </c>
      <c r="C34" s="18">
        <v>21</v>
      </c>
      <c r="D34" s="40" t="s">
        <v>26</v>
      </c>
      <c r="E34" s="122"/>
      <c r="F34" s="20">
        <f t="shared" si="2"/>
        <v>0</v>
      </c>
      <c r="G34" s="21"/>
    </row>
    <row r="35" spans="1:7" ht="13.15" customHeight="1" x14ac:dyDescent="0.2">
      <c r="A35" s="25" t="s">
        <v>89</v>
      </c>
      <c r="B35" s="21" t="s">
        <v>90</v>
      </c>
      <c r="C35" s="18">
        <v>21</v>
      </c>
      <c r="D35" s="40" t="s">
        <v>26</v>
      </c>
      <c r="E35" s="122"/>
      <c r="F35" s="20">
        <f t="shared" si="2"/>
        <v>0</v>
      </c>
      <c r="G35" s="21"/>
    </row>
    <row r="36" spans="1:7" ht="24" x14ac:dyDescent="0.2">
      <c r="A36" s="25" t="s">
        <v>91</v>
      </c>
      <c r="B36" s="30" t="s">
        <v>92</v>
      </c>
      <c r="C36" s="18">
        <v>18</v>
      </c>
      <c r="D36" s="40" t="s">
        <v>26</v>
      </c>
      <c r="E36" s="122"/>
      <c r="F36" s="20">
        <f t="shared" si="2"/>
        <v>0</v>
      </c>
      <c r="G36" s="21"/>
    </row>
    <row r="37" spans="1:7" ht="13.15" customHeight="1" x14ac:dyDescent="0.2">
      <c r="A37" s="25" t="s">
        <v>95</v>
      </c>
      <c r="B37" s="21" t="s">
        <v>96</v>
      </c>
      <c r="C37" s="18">
        <v>19</v>
      </c>
      <c r="D37" s="40" t="s">
        <v>26</v>
      </c>
      <c r="E37" s="122"/>
      <c r="F37" s="20">
        <f t="shared" si="2"/>
        <v>0</v>
      </c>
      <c r="G37" s="30"/>
    </row>
    <row r="38" spans="1:7" ht="36" x14ac:dyDescent="0.2">
      <c r="A38" s="25" t="s">
        <v>97</v>
      </c>
      <c r="B38" s="30" t="s">
        <v>98</v>
      </c>
      <c r="C38" s="18">
        <v>2</v>
      </c>
      <c r="D38" s="40" t="s">
        <v>23</v>
      </c>
      <c r="E38" s="122"/>
      <c r="F38" s="20">
        <f t="shared" si="2"/>
        <v>0</v>
      </c>
      <c r="G38" s="21"/>
    </row>
    <row r="39" spans="1:7" ht="13.15" customHeight="1" x14ac:dyDescent="0.2">
      <c r="A39" s="25" t="s">
        <v>103</v>
      </c>
      <c r="B39" s="47" t="s">
        <v>104</v>
      </c>
      <c r="C39" s="48">
        <v>2</v>
      </c>
      <c r="D39" s="49" t="s">
        <v>23</v>
      </c>
      <c r="E39" s="124"/>
      <c r="F39" s="20">
        <f t="shared" si="2"/>
        <v>0</v>
      </c>
      <c r="G39" s="47"/>
    </row>
    <row r="40" spans="1:7" ht="13.15" customHeight="1" x14ac:dyDescent="0.2">
      <c r="A40" s="25" t="s">
        <v>107</v>
      </c>
      <c r="B40" s="50" t="s">
        <v>108</v>
      </c>
      <c r="C40" s="18">
        <v>2</v>
      </c>
      <c r="D40" s="40" t="s">
        <v>23</v>
      </c>
      <c r="E40" s="122"/>
      <c r="F40" s="51">
        <f t="shared" si="2"/>
        <v>0</v>
      </c>
      <c r="G40" s="52"/>
    </row>
    <row r="41" spans="1:7" ht="13.15" customHeight="1" x14ac:dyDescent="0.2">
      <c r="A41" s="25" t="s">
        <v>115</v>
      </c>
      <c r="B41" s="47" t="s">
        <v>116</v>
      </c>
      <c r="C41" s="48">
        <v>2</v>
      </c>
      <c r="D41" s="49" t="s">
        <v>23</v>
      </c>
      <c r="E41" s="124"/>
      <c r="F41" s="20">
        <f t="shared" si="2"/>
        <v>0</v>
      </c>
      <c r="G41" s="47"/>
    </row>
    <row r="42" spans="1:7" ht="25.35" customHeight="1" x14ac:dyDescent="0.2">
      <c r="A42" s="25" t="s">
        <v>121</v>
      </c>
      <c r="B42" s="30" t="s">
        <v>122</v>
      </c>
      <c r="C42" s="18">
        <v>2</v>
      </c>
      <c r="D42" s="40" t="s">
        <v>23</v>
      </c>
      <c r="E42" s="122"/>
      <c r="F42" s="20">
        <f t="shared" si="2"/>
        <v>0</v>
      </c>
      <c r="G42" s="21"/>
    </row>
    <row r="43" spans="1:7" ht="25.5" customHeight="1" x14ac:dyDescent="0.2">
      <c r="A43" s="25" t="s">
        <v>129</v>
      </c>
      <c r="B43" s="57" t="s">
        <v>130</v>
      </c>
      <c r="C43" s="48">
        <v>2</v>
      </c>
      <c r="D43" s="58" t="s">
        <v>131</v>
      </c>
      <c r="E43" s="124"/>
      <c r="F43" s="20">
        <f t="shared" si="2"/>
        <v>0</v>
      </c>
      <c r="G43" s="47"/>
    </row>
    <row r="44" spans="1:7" s="22" customFormat="1" ht="13.15" customHeight="1" thickBot="1" x14ac:dyDescent="0.3">
      <c r="A44" s="25" t="s">
        <v>132</v>
      </c>
      <c r="B44" s="17" t="s">
        <v>49</v>
      </c>
      <c r="C44" s="59">
        <v>6</v>
      </c>
      <c r="D44" s="19" t="s">
        <v>50</v>
      </c>
      <c r="E44" s="115">
        <f>SUM(F31:F43)/100</f>
        <v>0</v>
      </c>
      <c r="F44" s="20">
        <f t="shared" si="2"/>
        <v>0</v>
      </c>
      <c r="G44" s="21"/>
    </row>
    <row r="45" spans="1:7" ht="12" customHeight="1" thickBot="1" x14ac:dyDescent="0.25">
      <c r="A45" s="103"/>
      <c r="B45" s="189" t="s">
        <v>53</v>
      </c>
      <c r="C45" s="189"/>
      <c r="D45" s="189"/>
      <c r="E45" s="189"/>
      <c r="F45" s="37">
        <f>SUM(F31:F44)</f>
        <v>0</v>
      </c>
      <c r="G45" s="60" t="s">
        <v>54</v>
      </c>
    </row>
    <row r="46" spans="1:7" ht="12" customHeight="1" x14ac:dyDescent="0.2">
      <c r="A46" s="102" t="s">
        <v>133</v>
      </c>
      <c r="B46" s="191" t="s">
        <v>134</v>
      </c>
      <c r="C46" s="191"/>
      <c r="D46" s="191"/>
      <c r="E46" s="191"/>
      <c r="F46" s="191"/>
      <c r="G46" s="191"/>
    </row>
    <row r="47" spans="1:7" ht="12" customHeight="1" x14ac:dyDescent="0.2">
      <c r="A47" s="25" t="s">
        <v>135</v>
      </c>
      <c r="B47" s="45" t="s">
        <v>136</v>
      </c>
      <c r="C47" s="61">
        <f>C32</f>
        <v>22</v>
      </c>
      <c r="D47" s="43" t="s">
        <v>26</v>
      </c>
      <c r="E47" s="125"/>
      <c r="F47" s="44">
        <f t="shared" ref="F47:F52" si="3">C47*E47</f>
        <v>0</v>
      </c>
      <c r="G47" s="62"/>
    </row>
    <row r="48" spans="1:7" ht="12" customHeight="1" x14ac:dyDescent="0.2">
      <c r="A48" s="25" t="s">
        <v>139</v>
      </c>
      <c r="B48" s="41" t="s">
        <v>140</v>
      </c>
      <c r="C48" s="42">
        <f>C33</f>
        <v>23</v>
      </c>
      <c r="D48" s="43" t="s">
        <v>26</v>
      </c>
      <c r="E48" s="125"/>
      <c r="F48" s="44">
        <f t="shared" si="3"/>
        <v>0</v>
      </c>
      <c r="G48" s="62"/>
    </row>
    <row r="49" spans="1:7" ht="24" x14ac:dyDescent="0.2">
      <c r="A49" s="25" t="s">
        <v>141</v>
      </c>
      <c r="B49" s="30" t="s">
        <v>142</v>
      </c>
      <c r="C49" s="18">
        <f>C36</f>
        <v>18</v>
      </c>
      <c r="D49" s="40" t="s">
        <v>143</v>
      </c>
      <c r="E49" s="122"/>
      <c r="F49" s="20">
        <f t="shared" si="3"/>
        <v>0</v>
      </c>
      <c r="G49" s="46"/>
    </row>
    <row r="50" spans="1:7" ht="12" customHeight="1" x14ac:dyDescent="0.2">
      <c r="A50" s="25" t="s">
        <v>146</v>
      </c>
      <c r="B50" s="30" t="s">
        <v>147</v>
      </c>
      <c r="C50" s="18">
        <f>C34</f>
        <v>21</v>
      </c>
      <c r="D50" s="40" t="s">
        <v>26</v>
      </c>
      <c r="E50" s="122"/>
      <c r="F50" s="20">
        <f t="shared" si="3"/>
        <v>0</v>
      </c>
      <c r="G50" s="46"/>
    </row>
    <row r="51" spans="1:7" ht="12" customHeight="1" x14ac:dyDescent="0.2">
      <c r="A51" s="25" t="s">
        <v>149</v>
      </c>
      <c r="B51" s="30" t="s">
        <v>150</v>
      </c>
      <c r="C51" s="18">
        <f>C37</f>
        <v>19</v>
      </c>
      <c r="D51" s="40" t="s">
        <v>26</v>
      </c>
      <c r="E51" s="122"/>
      <c r="F51" s="20">
        <f t="shared" si="3"/>
        <v>0</v>
      </c>
      <c r="G51" s="46"/>
    </row>
    <row r="52" spans="1:7" x14ac:dyDescent="0.2">
      <c r="A52" s="25" t="s">
        <v>151</v>
      </c>
      <c r="B52" s="30" t="s">
        <v>152</v>
      </c>
      <c r="C52" s="18">
        <v>2</v>
      </c>
      <c r="D52" s="40" t="s">
        <v>23</v>
      </c>
      <c r="E52" s="122"/>
      <c r="F52" s="20">
        <f t="shared" si="3"/>
        <v>0</v>
      </c>
      <c r="G52" s="46"/>
    </row>
    <row r="53" spans="1:7" ht="39.6" customHeight="1" x14ac:dyDescent="0.2">
      <c r="A53" s="25" t="s">
        <v>167</v>
      </c>
      <c r="B53" s="95" t="s">
        <v>168</v>
      </c>
      <c r="C53" s="96">
        <v>2</v>
      </c>
      <c r="D53" s="93" t="s">
        <v>23</v>
      </c>
      <c r="E53" s="126"/>
      <c r="F53" s="94">
        <f t="shared" ref="F53:F59" si="4">C53*E53</f>
        <v>0</v>
      </c>
      <c r="G53" s="96"/>
    </row>
    <row r="54" spans="1:7" ht="13.35" customHeight="1" x14ac:dyDescent="0.2">
      <c r="A54" s="25" t="s">
        <v>169</v>
      </c>
      <c r="B54" s="95" t="s">
        <v>170</v>
      </c>
      <c r="C54" s="96">
        <v>2</v>
      </c>
      <c r="D54" s="93" t="s">
        <v>23</v>
      </c>
      <c r="E54" s="126"/>
      <c r="F54" s="94">
        <f t="shared" si="4"/>
        <v>0</v>
      </c>
      <c r="G54" s="96"/>
    </row>
    <row r="55" spans="1:7" ht="24" x14ac:dyDescent="0.2">
      <c r="A55" s="25" t="s">
        <v>176</v>
      </c>
      <c r="B55" s="67" t="s">
        <v>177</v>
      </c>
      <c r="C55" s="46">
        <v>1</v>
      </c>
      <c r="D55" s="40" t="s">
        <v>23</v>
      </c>
      <c r="E55" s="122"/>
      <c r="F55" s="20">
        <f t="shared" si="4"/>
        <v>0</v>
      </c>
      <c r="G55" s="21"/>
    </row>
    <row r="56" spans="1:7" ht="24" x14ac:dyDescent="0.2">
      <c r="A56" s="25" t="s">
        <v>178</v>
      </c>
      <c r="B56" s="67" t="s">
        <v>179</v>
      </c>
      <c r="C56" s="46">
        <v>1</v>
      </c>
      <c r="D56" s="40" t="s">
        <v>23</v>
      </c>
      <c r="E56" s="122"/>
      <c r="F56" s="20">
        <f t="shared" si="4"/>
        <v>0</v>
      </c>
      <c r="G56" s="21"/>
    </row>
    <row r="57" spans="1:7" ht="55.15" customHeight="1" x14ac:dyDescent="0.2">
      <c r="A57" s="25" t="s">
        <v>195</v>
      </c>
      <c r="B57" s="67" t="s">
        <v>196</v>
      </c>
      <c r="C57" s="46">
        <v>2</v>
      </c>
      <c r="D57" s="40" t="s">
        <v>23</v>
      </c>
      <c r="E57" s="122"/>
      <c r="F57" s="20">
        <f t="shared" si="4"/>
        <v>0</v>
      </c>
      <c r="G57" s="21"/>
    </row>
    <row r="58" spans="1:7" x14ac:dyDescent="0.2">
      <c r="A58" s="25" t="s">
        <v>200</v>
      </c>
      <c r="B58" s="68" t="s">
        <v>201</v>
      </c>
      <c r="C58" s="42">
        <v>2</v>
      </c>
      <c r="D58" s="40" t="s">
        <v>23</v>
      </c>
      <c r="E58" s="127"/>
      <c r="F58" s="20">
        <f t="shared" si="4"/>
        <v>0</v>
      </c>
      <c r="G58" s="70"/>
    </row>
    <row r="59" spans="1:7" s="22" customFormat="1" ht="13.15" customHeight="1" thickBot="1" x14ac:dyDescent="0.3">
      <c r="A59" s="25" t="s">
        <v>198</v>
      </c>
      <c r="B59" s="17" t="s">
        <v>52</v>
      </c>
      <c r="C59" s="18">
        <v>3</v>
      </c>
      <c r="D59" s="19" t="s">
        <v>50</v>
      </c>
      <c r="E59" s="115">
        <f>SUM(F47:F58)/100</f>
        <v>0</v>
      </c>
      <c r="F59" s="20">
        <f t="shared" si="4"/>
        <v>0</v>
      </c>
      <c r="G59" s="21"/>
    </row>
    <row r="60" spans="1:7" ht="12" customHeight="1" thickBot="1" x14ac:dyDescent="0.25">
      <c r="A60" s="103"/>
      <c r="B60" s="189" t="s">
        <v>53</v>
      </c>
      <c r="C60" s="189"/>
      <c r="D60" s="189"/>
      <c r="E60" s="189"/>
      <c r="F60" s="37">
        <f>SUM(F47:F59)</f>
        <v>0</v>
      </c>
      <c r="G60" s="38" t="s">
        <v>54</v>
      </c>
    </row>
    <row r="61" spans="1:7" ht="12" customHeight="1" x14ac:dyDescent="0.2">
      <c r="A61" s="102" t="s">
        <v>202</v>
      </c>
      <c r="B61" s="192" t="s">
        <v>203</v>
      </c>
      <c r="C61" s="192"/>
      <c r="D61" s="192"/>
      <c r="E61" s="192"/>
      <c r="F61" s="192"/>
      <c r="G61" s="192"/>
    </row>
    <row r="62" spans="1:7" s="72" customFormat="1" ht="13.15" customHeight="1" x14ac:dyDescent="0.2">
      <c r="A62" s="25" t="s">
        <v>204</v>
      </c>
      <c r="B62" s="21" t="s">
        <v>205</v>
      </c>
      <c r="C62" s="18">
        <v>1</v>
      </c>
      <c r="D62" s="19" t="s">
        <v>206</v>
      </c>
      <c r="E62" s="128"/>
      <c r="F62" s="20">
        <f t="shared" ref="F62:F73" si="5">C62*E62</f>
        <v>0</v>
      </c>
      <c r="G62" s="71"/>
    </row>
    <row r="63" spans="1:7" s="72" customFormat="1" ht="13.15" customHeight="1" x14ac:dyDescent="0.2">
      <c r="A63" s="25" t="s">
        <v>207</v>
      </c>
      <c r="B63" s="21" t="s">
        <v>208</v>
      </c>
      <c r="C63" s="18">
        <v>1</v>
      </c>
      <c r="D63" s="19" t="s">
        <v>206</v>
      </c>
      <c r="E63" s="128"/>
      <c r="F63" s="20">
        <f t="shared" si="5"/>
        <v>0</v>
      </c>
      <c r="G63" s="71"/>
    </row>
    <row r="64" spans="1:7" s="72" customFormat="1" ht="13.15" customHeight="1" x14ac:dyDescent="0.2">
      <c r="A64" s="25" t="s">
        <v>209</v>
      </c>
      <c r="B64" s="21" t="s">
        <v>210</v>
      </c>
      <c r="C64" s="18">
        <v>1</v>
      </c>
      <c r="D64" s="19" t="s">
        <v>206</v>
      </c>
      <c r="E64" s="128"/>
      <c r="F64" s="20">
        <f t="shared" si="5"/>
        <v>0</v>
      </c>
      <c r="G64" s="71"/>
    </row>
    <row r="65" spans="1:7" s="72" customFormat="1" ht="13.15" customHeight="1" x14ac:dyDescent="0.2">
      <c r="A65" s="25" t="s">
        <v>213</v>
      </c>
      <c r="B65" s="21" t="s">
        <v>214</v>
      </c>
      <c r="C65" s="18">
        <v>1</v>
      </c>
      <c r="D65" s="19" t="s">
        <v>206</v>
      </c>
      <c r="E65" s="128"/>
      <c r="F65" s="20">
        <f t="shared" si="5"/>
        <v>0</v>
      </c>
      <c r="G65" s="71"/>
    </row>
    <row r="66" spans="1:7" s="72" customFormat="1" ht="13.15" customHeight="1" x14ac:dyDescent="0.2">
      <c r="A66" s="25" t="s">
        <v>215</v>
      </c>
      <c r="B66" s="21" t="s">
        <v>216</v>
      </c>
      <c r="C66" s="18">
        <v>2</v>
      </c>
      <c r="D66" s="19" t="s">
        <v>131</v>
      </c>
      <c r="E66" s="128"/>
      <c r="F66" s="20">
        <f t="shared" si="5"/>
        <v>0</v>
      </c>
      <c r="G66" s="71"/>
    </row>
    <row r="67" spans="1:7" s="72" customFormat="1" ht="13.15" customHeight="1" x14ac:dyDescent="0.2">
      <c r="A67" s="25" t="s">
        <v>217</v>
      </c>
      <c r="B67" s="21" t="s">
        <v>218</v>
      </c>
      <c r="C67" s="18">
        <v>1</v>
      </c>
      <c r="D67" s="19" t="s">
        <v>206</v>
      </c>
      <c r="E67" s="128"/>
      <c r="F67" s="20">
        <f t="shared" si="5"/>
        <v>0</v>
      </c>
      <c r="G67" s="71"/>
    </row>
    <row r="68" spans="1:7" s="72" customFormat="1" ht="13.15" customHeight="1" x14ac:dyDescent="0.2">
      <c r="A68" s="25" t="s">
        <v>219</v>
      </c>
      <c r="B68" s="21" t="s">
        <v>220</v>
      </c>
      <c r="C68" s="18">
        <v>1</v>
      </c>
      <c r="D68" s="19" t="s">
        <v>206</v>
      </c>
      <c r="E68" s="128"/>
      <c r="F68" s="20">
        <f t="shared" si="5"/>
        <v>0</v>
      </c>
      <c r="G68" s="71"/>
    </row>
    <row r="69" spans="1:7" s="72" customFormat="1" ht="13.15" customHeight="1" x14ac:dyDescent="0.2">
      <c r="A69" s="25" t="s">
        <v>221</v>
      </c>
      <c r="B69" s="21" t="s">
        <v>222</v>
      </c>
      <c r="C69" s="18">
        <v>1</v>
      </c>
      <c r="D69" s="19" t="s">
        <v>206</v>
      </c>
      <c r="E69" s="128"/>
      <c r="F69" s="20">
        <f t="shared" si="5"/>
        <v>0</v>
      </c>
      <c r="G69" s="71"/>
    </row>
    <row r="70" spans="1:7" s="72" customFormat="1" ht="13.15" customHeight="1" x14ac:dyDescent="0.2">
      <c r="A70" s="25" t="s">
        <v>223</v>
      </c>
      <c r="B70" s="21" t="s">
        <v>224</v>
      </c>
      <c r="C70" s="18">
        <v>1</v>
      </c>
      <c r="D70" s="19" t="s">
        <v>206</v>
      </c>
      <c r="E70" s="128"/>
      <c r="F70" s="20">
        <f t="shared" si="5"/>
        <v>0</v>
      </c>
      <c r="G70" s="71"/>
    </row>
    <row r="71" spans="1:7" ht="24" x14ac:dyDescent="0.2">
      <c r="A71" s="25" t="s">
        <v>225</v>
      </c>
      <c r="B71" s="30" t="s">
        <v>226</v>
      </c>
      <c r="C71" s="18">
        <v>1</v>
      </c>
      <c r="D71" s="19" t="s">
        <v>206</v>
      </c>
      <c r="E71" s="122"/>
      <c r="F71" s="20">
        <f t="shared" si="5"/>
        <v>0</v>
      </c>
      <c r="G71" s="46"/>
    </row>
    <row r="72" spans="1:7" ht="13.15" customHeight="1" x14ac:dyDescent="0.2">
      <c r="A72" s="25" t="s">
        <v>227</v>
      </c>
      <c r="B72" s="21" t="s">
        <v>228</v>
      </c>
      <c r="C72" s="18">
        <v>1</v>
      </c>
      <c r="D72" s="19" t="s">
        <v>206</v>
      </c>
      <c r="E72" s="122"/>
      <c r="F72" s="20">
        <f t="shared" si="5"/>
        <v>0</v>
      </c>
      <c r="G72" s="46"/>
    </row>
    <row r="73" spans="1:7" s="22" customFormat="1" ht="13.15" customHeight="1" thickBot="1" x14ac:dyDescent="0.3">
      <c r="A73" s="25" t="s">
        <v>229</v>
      </c>
      <c r="B73" s="17" t="s">
        <v>49</v>
      </c>
      <c r="C73" s="18">
        <v>5</v>
      </c>
      <c r="D73" s="19" t="s">
        <v>50</v>
      </c>
      <c r="E73" s="115">
        <f>SUM(F62:F72)/100</f>
        <v>0</v>
      </c>
      <c r="F73" s="20">
        <f t="shared" si="5"/>
        <v>0</v>
      </c>
      <c r="G73" s="21"/>
    </row>
    <row r="74" spans="1:7" s="72" customFormat="1" ht="12" customHeight="1" thickBot="1" x14ac:dyDescent="0.25">
      <c r="A74" s="103"/>
      <c r="B74" s="186" t="s">
        <v>53</v>
      </c>
      <c r="C74" s="186"/>
      <c r="D74" s="186"/>
      <c r="E74" s="186"/>
      <c r="F74" s="73">
        <f>SUM(F62:F73)</f>
        <v>0</v>
      </c>
      <c r="G74" s="74"/>
    </row>
    <row r="75" spans="1:7" ht="18" customHeight="1" thickBot="1" x14ac:dyDescent="0.3">
      <c r="A75" s="106"/>
      <c r="B75" s="75" t="s">
        <v>230</v>
      </c>
      <c r="C75" s="76"/>
      <c r="D75" s="76"/>
      <c r="E75" s="76"/>
      <c r="F75" s="76"/>
      <c r="G75" s="77"/>
    </row>
    <row r="76" spans="1:7" ht="15" customHeight="1" x14ac:dyDescent="0.2">
      <c r="A76" s="25" t="s">
        <v>19</v>
      </c>
      <c r="B76" s="78" t="s">
        <v>20</v>
      </c>
      <c r="C76" s="79"/>
      <c r="D76" s="79"/>
      <c r="E76" s="79"/>
      <c r="F76" s="133">
        <f>F25</f>
        <v>0</v>
      </c>
      <c r="G76" s="80" t="s">
        <v>54</v>
      </c>
    </row>
    <row r="77" spans="1:7" ht="15" customHeight="1" x14ac:dyDescent="0.2">
      <c r="A77" s="25" t="s">
        <v>55</v>
      </c>
      <c r="B77" s="78" t="s">
        <v>56</v>
      </c>
      <c r="C77" s="79"/>
      <c r="D77" s="79"/>
      <c r="E77" s="79"/>
      <c r="F77" s="134">
        <f>F29</f>
        <v>0</v>
      </c>
      <c r="G77" s="80" t="s">
        <v>54</v>
      </c>
    </row>
    <row r="78" spans="1:7" ht="15" customHeight="1" x14ac:dyDescent="0.2">
      <c r="A78" s="25" t="s">
        <v>74</v>
      </c>
      <c r="B78" s="81" t="s">
        <v>75</v>
      </c>
      <c r="C78" s="79"/>
      <c r="D78" s="79"/>
      <c r="E78" s="79"/>
      <c r="F78" s="134">
        <f>F45</f>
        <v>0</v>
      </c>
      <c r="G78" s="82" t="s">
        <v>54</v>
      </c>
    </row>
    <row r="79" spans="1:7" ht="15" customHeight="1" x14ac:dyDescent="0.2">
      <c r="A79" s="25" t="s">
        <v>133</v>
      </c>
      <c r="B79" s="81" t="s">
        <v>134</v>
      </c>
      <c r="C79" s="79"/>
      <c r="D79" s="79"/>
      <c r="E79" s="79"/>
      <c r="F79" s="134">
        <f>F60</f>
        <v>0</v>
      </c>
      <c r="G79" s="80" t="s">
        <v>54</v>
      </c>
    </row>
    <row r="80" spans="1:7" ht="15" customHeight="1" thickBot="1" x14ac:dyDescent="0.25">
      <c r="A80" s="25" t="s">
        <v>202</v>
      </c>
      <c r="B80" s="81" t="s">
        <v>203</v>
      </c>
      <c r="C80" s="79"/>
      <c r="D80" s="79"/>
      <c r="E80" s="79"/>
      <c r="F80" s="135">
        <f>F74</f>
        <v>0</v>
      </c>
      <c r="G80" s="80" t="s">
        <v>54</v>
      </c>
    </row>
    <row r="81" spans="1:7" ht="15" customHeight="1" thickBot="1" x14ac:dyDescent="0.25">
      <c r="A81" s="107"/>
      <c r="B81" s="72"/>
      <c r="C81" s="72"/>
      <c r="D81" s="72"/>
      <c r="E81" s="72"/>
      <c r="F81" s="136"/>
      <c r="G81" s="83"/>
    </row>
    <row r="82" spans="1:7" ht="15" customHeight="1" x14ac:dyDescent="0.2">
      <c r="A82" s="107"/>
      <c r="B82" s="84" t="s">
        <v>231</v>
      </c>
      <c r="C82" s="85"/>
      <c r="D82" s="85"/>
      <c r="E82" s="85"/>
      <c r="F82" s="137">
        <f>SUM(F76:F81)</f>
        <v>0</v>
      </c>
      <c r="G82" s="80" t="s">
        <v>54</v>
      </c>
    </row>
  </sheetData>
  <sheetProtection selectLockedCells="1" selectUnlockedCells="1"/>
  <autoFilter ref="A12:G80" xr:uid="{00000000-0009-0000-0000-00000B000000}"/>
  <mergeCells count="12">
    <mergeCell ref="B74:E74"/>
    <mergeCell ref="A2:A4"/>
    <mergeCell ref="F2:G2"/>
    <mergeCell ref="F3:G3"/>
    <mergeCell ref="F4:G4"/>
    <mergeCell ref="B25:E25"/>
    <mergeCell ref="B29:E29"/>
    <mergeCell ref="B30:G30"/>
    <mergeCell ref="B45:E45"/>
    <mergeCell ref="B46:G46"/>
    <mergeCell ref="B60:E60"/>
    <mergeCell ref="B61:G61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8"/>
  <sheetViews>
    <sheetView view="pageBreakPreview" topLeftCell="A16" zoomScaleNormal="100" zoomScaleSheetLayoutView="100" workbookViewId="0">
      <selection activeCell="F48" sqref="F48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256</v>
      </c>
      <c r="C8" s="1"/>
      <c r="D8" s="1"/>
      <c r="E8" s="1"/>
      <c r="F8" s="6"/>
      <c r="G8" s="7"/>
    </row>
    <row r="9" spans="1:7" x14ac:dyDescent="0.2">
      <c r="B9" s="9" t="s">
        <v>271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278</v>
      </c>
      <c r="C12" s="16"/>
      <c r="D12" s="16"/>
      <c r="E12" s="16"/>
      <c r="F12" s="16"/>
      <c r="G12" s="16"/>
    </row>
    <row r="13" spans="1:7" ht="12" customHeight="1" thickBot="1" x14ac:dyDescent="0.25">
      <c r="A13" s="102"/>
      <c r="B13" s="16"/>
      <c r="C13" s="16"/>
      <c r="D13" s="16"/>
      <c r="E13" s="16"/>
      <c r="F13" s="16"/>
      <c r="G13" s="16"/>
    </row>
    <row r="14" spans="1:7" ht="12" customHeight="1" thickBot="1" x14ac:dyDescent="0.25">
      <c r="A14" s="103"/>
      <c r="B14" s="188" t="s">
        <v>53</v>
      </c>
      <c r="C14" s="188"/>
      <c r="D14" s="188"/>
      <c r="E14" s="188"/>
      <c r="F14" s="26">
        <v>0</v>
      </c>
      <c r="G14" s="27" t="s">
        <v>54</v>
      </c>
    </row>
    <row r="15" spans="1:7" ht="12" customHeight="1" x14ac:dyDescent="0.2">
      <c r="A15" s="102" t="s">
        <v>55</v>
      </c>
      <c r="B15" s="28" t="s">
        <v>56</v>
      </c>
      <c r="C15" s="15"/>
      <c r="D15" s="15"/>
      <c r="E15" s="15"/>
      <c r="F15" s="15"/>
      <c r="G15" s="29"/>
    </row>
    <row r="16" spans="1:7" ht="30.6" customHeight="1" x14ac:dyDescent="0.2">
      <c r="A16" s="25" t="s">
        <v>63</v>
      </c>
      <c r="B16" s="32" t="s">
        <v>64</v>
      </c>
      <c r="C16" s="33">
        <v>1</v>
      </c>
      <c r="D16" s="34" t="s">
        <v>23</v>
      </c>
      <c r="E16" s="131"/>
      <c r="F16" s="35">
        <f t="shared" ref="F16:F17" si="0">C16*E16</f>
        <v>0</v>
      </c>
      <c r="G16" s="36"/>
    </row>
    <row r="17" spans="1:7" s="22" customFormat="1" ht="13.15" customHeight="1" thickBot="1" x14ac:dyDescent="0.3">
      <c r="A17" s="25" t="s">
        <v>73</v>
      </c>
      <c r="B17" s="17" t="s">
        <v>49</v>
      </c>
      <c r="C17" s="18">
        <v>6</v>
      </c>
      <c r="D17" s="19" t="s">
        <v>50</v>
      </c>
      <c r="E17" s="115">
        <f>SUM(F16)/100</f>
        <v>0</v>
      </c>
      <c r="F17" s="20">
        <f t="shared" si="0"/>
        <v>0</v>
      </c>
      <c r="G17" s="21"/>
    </row>
    <row r="18" spans="1:7" ht="12" customHeight="1" thickBot="1" x14ac:dyDescent="0.25">
      <c r="A18" s="103"/>
      <c r="B18" s="189" t="s">
        <v>53</v>
      </c>
      <c r="C18" s="189"/>
      <c r="D18" s="189"/>
      <c r="E18" s="189"/>
      <c r="F18" s="37">
        <f>SUM(F16:F17)</f>
        <v>0</v>
      </c>
      <c r="G18" s="38" t="s">
        <v>54</v>
      </c>
    </row>
    <row r="19" spans="1:7" ht="12" customHeight="1" x14ac:dyDescent="0.2">
      <c r="A19" s="102" t="s">
        <v>74</v>
      </c>
      <c r="B19" s="190" t="s">
        <v>75</v>
      </c>
      <c r="C19" s="190"/>
      <c r="D19" s="190"/>
      <c r="E19" s="190"/>
      <c r="F19" s="190"/>
      <c r="G19" s="190"/>
    </row>
    <row r="20" spans="1:7" ht="25.35" customHeight="1" x14ac:dyDescent="0.2">
      <c r="A20" s="25" t="s">
        <v>78</v>
      </c>
      <c r="B20" s="30" t="s">
        <v>79</v>
      </c>
      <c r="C20" s="18">
        <v>8</v>
      </c>
      <c r="D20" s="40" t="s">
        <v>26</v>
      </c>
      <c r="E20" s="122"/>
      <c r="F20" s="20">
        <f t="shared" ref="F20" si="1">C20*E20</f>
        <v>0</v>
      </c>
      <c r="G20" s="21" t="s">
        <v>80</v>
      </c>
    </row>
    <row r="21" spans="1:7" ht="24" x14ac:dyDescent="0.2">
      <c r="A21" s="25" t="s">
        <v>99</v>
      </c>
      <c r="B21" s="30" t="s">
        <v>100</v>
      </c>
      <c r="C21" s="18">
        <v>1</v>
      </c>
      <c r="D21" s="40" t="s">
        <v>23</v>
      </c>
      <c r="E21" s="122"/>
      <c r="F21" s="20">
        <f t="shared" ref="F21:F24" si="2">C21*E21</f>
        <v>0</v>
      </c>
      <c r="G21" s="21"/>
    </row>
    <row r="22" spans="1:7" ht="13.15" customHeight="1" x14ac:dyDescent="0.2">
      <c r="A22" s="25" t="s">
        <v>115</v>
      </c>
      <c r="B22" s="47" t="s">
        <v>116</v>
      </c>
      <c r="C22" s="48">
        <v>1</v>
      </c>
      <c r="D22" s="49" t="s">
        <v>23</v>
      </c>
      <c r="E22" s="124"/>
      <c r="F22" s="20">
        <f t="shared" si="2"/>
        <v>0</v>
      </c>
      <c r="G22" s="47"/>
    </row>
    <row r="23" spans="1:7" ht="13.15" customHeight="1" x14ac:dyDescent="0.2">
      <c r="A23" s="25" t="s">
        <v>117</v>
      </c>
      <c r="B23" s="21" t="s">
        <v>118</v>
      </c>
      <c r="C23" s="18">
        <v>1</v>
      </c>
      <c r="D23" s="40" t="s">
        <v>23</v>
      </c>
      <c r="E23" s="122"/>
      <c r="F23" s="20">
        <f t="shared" si="2"/>
        <v>0</v>
      </c>
      <c r="G23" s="21"/>
    </row>
    <row r="24" spans="1:7" s="22" customFormat="1" ht="13.15" customHeight="1" thickBot="1" x14ac:dyDescent="0.3">
      <c r="A24" s="25" t="s">
        <v>132</v>
      </c>
      <c r="B24" s="17" t="s">
        <v>49</v>
      </c>
      <c r="C24" s="59">
        <v>6</v>
      </c>
      <c r="D24" s="19" t="s">
        <v>50</v>
      </c>
      <c r="E24" s="115">
        <f>SUM(F20:F23)/100</f>
        <v>0</v>
      </c>
      <c r="F24" s="20">
        <f t="shared" si="2"/>
        <v>0</v>
      </c>
      <c r="G24" s="21"/>
    </row>
    <row r="25" spans="1:7" ht="12" customHeight="1" thickBot="1" x14ac:dyDescent="0.25">
      <c r="A25" s="103"/>
      <c r="B25" s="189" t="s">
        <v>53</v>
      </c>
      <c r="C25" s="189"/>
      <c r="D25" s="189"/>
      <c r="E25" s="189"/>
      <c r="F25" s="37">
        <f>SUM(F20:F24)</f>
        <v>0</v>
      </c>
      <c r="G25" s="60" t="s">
        <v>54</v>
      </c>
    </row>
    <row r="26" spans="1:7" ht="12" customHeight="1" x14ac:dyDescent="0.2">
      <c r="A26" s="102" t="s">
        <v>133</v>
      </c>
      <c r="B26" s="191" t="s">
        <v>134</v>
      </c>
      <c r="C26" s="191"/>
      <c r="D26" s="191"/>
      <c r="E26" s="191"/>
      <c r="F26" s="191"/>
      <c r="G26" s="191"/>
    </row>
    <row r="27" spans="1:7" x14ac:dyDescent="0.2">
      <c r="A27" s="25" t="s">
        <v>157</v>
      </c>
      <c r="B27" s="30" t="s">
        <v>154</v>
      </c>
      <c r="C27" s="18">
        <v>2</v>
      </c>
      <c r="D27" s="40" t="s">
        <v>23</v>
      </c>
      <c r="E27" s="122"/>
      <c r="F27" s="20">
        <f t="shared" ref="F27:F30" si="3">C27*E27</f>
        <v>0</v>
      </c>
      <c r="G27" s="46"/>
    </row>
    <row r="28" spans="1:7" ht="24" x14ac:dyDescent="0.2">
      <c r="A28" s="25" t="s">
        <v>176</v>
      </c>
      <c r="B28" s="67" t="s">
        <v>183</v>
      </c>
      <c r="C28" s="46">
        <v>2</v>
      </c>
      <c r="D28" s="40" t="s">
        <v>23</v>
      </c>
      <c r="E28" s="122"/>
      <c r="F28" s="20">
        <f t="shared" si="3"/>
        <v>0</v>
      </c>
      <c r="G28" s="21"/>
    </row>
    <row r="29" spans="1:7" ht="24" x14ac:dyDescent="0.2">
      <c r="A29" s="25" t="s">
        <v>181</v>
      </c>
      <c r="B29" s="67" t="s">
        <v>188</v>
      </c>
      <c r="C29" s="46">
        <v>1</v>
      </c>
      <c r="D29" s="40" t="s">
        <v>23</v>
      </c>
      <c r="E29" s="122"/>
      <c r="F29" s="20">
        <f t="shared" si="3"/>
        <v>0</v>
      </c>
      <c r="G29" s="21"/>
    </row>
    <row r="30" spans="1:7" s="22" customFormat="1" ht="13.15" customHeight="1" thickBot="1" x14ac:dyDescent="0.3">
      <c r="A30" s="25" t="s">
        <v>239</v>
      </c>
      <c r="B30" s="17" t="s">
        <v>52</v>
      </c>
      <c r="C30" s="18">
        <v>3</v>
      </c>
      <c r="D30" s="19" t="s">
        <v>50</v>
      </c>
      <c r="E30" s="115">
        <f>SUM(F27:F29)/100</f>
        <v>0</v>
      </c>
      <c r="F30" s="20">
        <f t="shared" si="3"/>
        <v>0</v>
      </c>
      <c r="G30" s="21"/>
    </row>
    <row r="31" spans="1:7" ht="12" customHeight="1" thickBot="1" x14ac:dyDescent="0.25">
      <c r="A31" s="103"/>
      <c r="B31" s="189" t="s">
        <v>53</v>
      </c>
      <c r="C31" s="189"/>
      <c r="D31" s="189"/>
      <c r="E31" s="189"/>
      <c r="F31" s="37">
        <f>SUM(F27:F30)</f>
        <v>0</v>
      </c>
      <c r="G31" s="38" t="s">
        <v>54</v>
      </c>
    </row>
    <row r="32" spans="1:7" ht="12" customHeight="1" x14ac:dyDescent="0.2">
      <c r="A32" s="102" t="s">
        <v>202</v>
      </c>
      <c r="B32" s="192" t="s">
        <v>203</v>
      </c>
      <c r="C32" s="192"/>
      <c r="D32" s="192"/>
      <c r="E32" s="192"/>
      <c r="F32" s="192"/>
      <c r="G32" s="192"/>
    </row>
    <row r="33" spans="1:7" s="72" customFormat="1" ht="13.15" customHeight="1" x14ac:dyDescent="0.2">
      <c r="A33" s="25" t="s">
        <v>213</v>
      </c>
      <c r="B33" s="21" t="s">
        <v>214</v>
      </c>
      <c r="C33" s="18">
        <v>1</v>
      </c>
      <c r="D33" s="19" t="s">
        <v>206</v>
      </c>
      <c r="E33" s="128"/>
      <c r="F33" s="20">
        <f t="shared" ref="F33:F39" si="4">C33*E33</f>
        <v>0</v>
      </c>
      <c r="G33" s="71"/>
    </row>
    <row r="34" spans="1:7" s="72" customFormat="1" ht="13.15" customHeight="1" x14ac:dyDescent="0.2">
      <c r="A34" s="25" t="s">
        <v>215</v>
      </c>
      <c r="B34" s="21" t="s">
        <v>216</v>
      </c>
      <c r="C34" s="18">
        <v>2</v>
      </c>
      <c r="D34" s="19" t="s">
        <v>131</v>
      </c>
      <c r="E34" s="128"/>
      <c r="F34" s="20">
        <f t="shared" si="4"/>
        <v>0</v>
      </c>
      <c r="G34" s="71"/>
    </row>
    <row r="35" spans="1:7" s="72" customFormat="1" ht="13.15" customHeight="1" x14ac:dyDescent="0.2">
      <c r="A35" s="25" t="s">
        <v>219</v>
      </c>
      <c r="B35" s="21" t="s">
        <v>220</v>
      </c>
      <c r="C35" s="18">
        <v>1</v>
      </c>
      <c r="D35" s="19" t="s">
        <v>206</v>
      </c>
      <c r="E35" s="128"/>
      <c r="F35" s="20">
        <f t="shared" si="4"/>
        <v>0</v>
      </c>
      <c r="G35" s="71"/>
    </row>
    <row r="36" spans="1:7" s="72" customFormat="1" ht="13.15" customHeight="1" x14ac:dyDescent="0.2">
      <c r="A36" s="25" t="s">
        <v>221</v>
      </c>
      <c r="B36" s="21" t="s">
        <v>222</v>
      </c>
      <c r="C36" s="18">
        <v>1</v>
      </c>
      <c r="D36" s="19" t="s">
        <v>206</v>
      </c>
      <c r="E36" s="128"/>
      <c r="F36" s="20">
        <f t="shared" si="4"/>
        <v>0</v>
      </c>
      <c r="G36" s="71"/>
    </row>
    <row r="37" spans="1:7" s="72" customFormat="1" ht="13.15" customHeight="1" x14ac:dyDescent="0.2">
      <c r="A37" s="25" t="s">
        <v>223</v>
      </c>
      <c r="B37" s="21" t="s">
        <v>224</v>
      </c>
      <c r="C37" s="18">
        <v>1</v>
      </c>
      <c r="D37" s="19" t="s">
        <v>206</v>
      </c>
      <c r="E37" s="128"/>
      <c r="F37" s="20">
        <f t="shared" si="4"/>
        <v>0</v>
      </c>
      <c r="G37" s="71"/>
    </row>
    <row r="38" spans="1:7" ht="24" x14ac:dyDescent="0.2">
      <c r="A38" s="25" t="s">
        <v>225</v>
      </c>
      <c r="B38" s="30" t="s">
        <v>226</v>
      </c>
      <c r="C38" s="18">
        <v>1</v>
      </c>
      <c r="D38" s="19" t="s">
        <v>206</v>
      </c>
      <c r="E38" s="122"/>
      <c r="F38" s="20">
        <f t="shared" si="4"/>
        <v>0</v>
      </c>
      <c r="G38" s="46"/>
    </row>
    <row r="39" spans="1:7" s="22" customFormat="1" ht="13.15" customHeight="1" thickBot="1" x14ac:dyDescent="0.3">
      <c r="A39" s="25" t="s">
        <v>229</v>
      </c>
      <c r="B39" s="17" t="s">
        <v>49</v>
      </c>
      <c r="C39" s="18">
        <v>5</v>
      </c>
      <c r="D39" s="19" t="s">
        <v>50</v>
      </c>
      <c r="E39" s="115">
        <f>SUM(F33:F38)/100</f>
        <v>0</v>
      </c>
      <c r="F39" s="20">
        <f t="shared" si="4"/>
        <v>0</v>
      </c>
      <c r="G39" s="21"/>
    </row>
    <row r="40" spans="1:7" s="72" customFormat="1" ht="12" customHeight="1" thickBot="1" x14ac:dyDescent="0.25">
      <c r="A40" s="103"/>
      <c r="B40" s="186" t="s">
        <v>53</v>
      </c>
      <c r="C40" s="186"/>
      <c r="D40" s="186"/>
      <c r="E40" s="186"/>
      <c r="F40" s="73">
        <f>SUM(F33:F39)</f>
        <v>0</v>
      </c>
      <c r="G40" s="74"/>
    </row>
    <row r="41" spans="1:7" ht="18" customHeight="1" thickBot="1" x14ac:dyDescent="0.3">
      <c r="A41" s="106"/>
      <c r="B41" s="75" t="s">
        <v>230</v>
      </c>
      <c r="C41" s="76"/>
      <c r="D41" s="76"/>
      <c r="E41" s="76"/>
      <c r="F41" s="76"/>
      <c r="G41" s="77"/>
    </row>
    <row r="42" spans="1:7" ht="15" customHeight="1" x14ac:dyDescent="0.2">
      <c r="A42" s="25" t="s">
        <v>19</v>
      </c>
      <c r="B42" s="78" t="s">
        <v>20</v>
      </c>
      <c r="C42" s="79"/>
      <c r="D42" s="79"/>
      <c r="E42" s="79"/>
      <c r="F42" s="133">
        <f>F14</f>
        <v>0</v>
      </c>
      <c r="G42" s="80" t="s">
        <v>54</v>
      </c>
    </row>
    <row r="43" spans="1:7" ht="15" customHeight="1" x14ac:dyDescent="0.2">
      <c r="A43" s="25" t="s">
        <v>55</v>
      </c>
      <c r="B43" s="78" t="s">
        <v>56</v>
      </c>
      <c r="C43" s="79"/>
      <c r="D43" s="79"/>
      <c r="E43" s="79"/>
      <c r="F43" s="134">
        <f>F18</f>
        <v>0</v>
      </c>
      <c r="G43" s="80" t="s">
        <v>54</v>
      </c>
    </row>
    <row r="44" spans="1:7" ht="15" customHeight="1" x14ac:dyDescent="0.2">
      <c r="A44" s="25" t="s">
        <v>74</v>
      </c>
      <c r="B44" s="81" t="s">
        <v>75</v>
      </c>
      <c r="C44" s="79"/>
      <c r="D44" s="79"/>
      <c r="E44" s="79"/>
      <c r="F44" s="134">
        <f>F25</f>
        <v>0</v>
      </c>
      <c r="G44" s="82" t="s">
        <v>54</v>
      </c>
    </row>
    <row r="45" spans="1:7" ht="15" customHeight="1" x14ac:dyDescent="0.2">
      <c r="A45" s="25" t="s">
        <v>133</v>
      </c>
      <c r="B45" s="81" t="s">
        <v>134</v>
      </c>
      <c r="C45" s="79"/>
      <c r="D45" s="79"/>
      <c r="E45" s="79"/>
      <c r="F45" s="134">
        <f>F31</f>
        <v>0</v>
      </c>
      <c r="G45" s="80" t="s">
        <v>54</v>
      </c>
    </row>
    <row r="46" spans="1:7" ht="15" customHeight="1" thickBot="1" x14ac:dyDescent="0.25">
      <c r="A46" s="25" t="s">
        <v>202</v>
      </c>
      <c r="B46" s="81" t="s">
        <v>203</v>
      </c>
      <c r="C46" s="79"/>
      <c r="D46" s="79"/>
      <c r="E46" s="79"/>
      <c r="F46" s="135">
        <f>F40</f>
        <v>0</v>
      </c>
      <c r="G46" s="80" t="s">
        <v>54</v>
      </c>
    </row>
    <row r="47" spans="1:7" ht="15" customHeight="1" thickBot="1" x14ac:dyDescent="0.25">
      <c r="A47" s="107"/>
      <c r="B47" s="72"/>
      <c r="C47" s="72"/>
      <c r="D47" s="72"/>
      <c r="E47" s="72"/>
      <c r="F47" s="136"/>
      <c r="G47" s="83"/>
    </row>
    <row r="48" spans="1:7" ht="15" customHeight="1" thickBot="1" x14ac:dyDescent="0.25">
      <c r="A48" s="107"/>
      <c r="B48" s="84" t="s">
        <v>231</v>
      </c>
      <c r="C48" s="85"/>
      <c r="D48" s="85"/>
      <c r="E48" s="85"/>
      <c r="F48" s="137">
        <f>SUM(F42:F47)</f>
        <v>0</v>
      </c>
      <c r="G48" s="80" t="s">
        <v>54</v>
      </c>
    </row>
  </sheetData>
  <sheetProtection selectLockedCells="1" selectUnlockedCells="1"/>
  <autoFilter ref="A12:G46" xr:uid="{00000000-0009-0000-0000-00000C000000}"/>
  <mergeCells count="12">
    <mergeCell ref="B40:E40"/>
    <mergeCell ref="A2:A4"/>
    <mergeCell ref="F2:G2"/>
    <mergeCell ref="F3:G3"/>
    <mergeCell ref="F4:G4"/>
    <mergeCell ref="B14:E14"/>
    <mergeCell ref="B18:E18"/>
    <mergeCell ref="B19:G19"/>
    <mergeCell ref="B25:E25"/>
    <mergeCell ref="B26:G26"/>
    <mergeCell ref="B31:E31"/>
    <mergeCell ref="B32:G32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84"/>
  <sheetViews>
    <sheetView view="pageBreakPreview" topLeftCell="A54" zoomScaleNormal="100" zoomScaleSheetLayoutView="100" workbookViewId="0">
      <selection activeCell="F84" sqref="F84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257</v>
      </c>
      <c r="C8" s="1"/>
      <c r="D8" s="1"/>
      <c r="E8" s="1"/>
      <c r="F8" s="6"/>
      <c r="G8" s="7"/>
    </row>
    <row r="9" spans="1:7" x14ac:dyDescent="0.2">
      <c r="B9" s="9" t="s">
        <v>272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279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1</v>
      </c>
      <c r="D14" s="19" t="s">
        <v>23</v>
      </c>
      <c r="E14" s="122"/>
      <c r="F14" s="20">
        <f t="shared" ref="F14:F23" si="0">C14*E14</f>
        <v>0</v>
      </c>
      <c r="G14" s="21"/>
    </row>
    <row r="15" spans="1:7" s="22" customFormat="1" ht="24" x14ac:dyDescent="0.25">
      <c r="A15" s="25" t="s">
        <v>24</v>
      </c>
      <c r="B15" s="17" t="s">
        <v>25</v>
      </c>
      <c r="C15" s="18">
        <v>7.5</v>
      </c>
      <c r="D15" s="19" t="s">
        <v>26</v>
      </c>
      <c r="E15" s="122"/>
      <c r="F15" s="20">
        <f t="shared" si="0"/>
        <v>0</v>
      </c>
      <c r="G15" s="21"/>
    </row>
    <row r="16" spans="1:7" s="22" customFormat="1" ht="24" x14ac:dyDescent="0.25">
      <c r="A16" s="25" t="s">
        <v>29</v>
      </c>
      <c r="B16" s="112" t="s">
        <v>30</v>
      </c>
      <c r="C16" s="92">
        <v>8</v>
      </c>
      <c r="D16" s="93" t="s">
        <v>26</v>
      </c>
      <c r="E16" s="126"/>
      <c r="F16" s="121">
        <f t="shared" si="0"/>
        <v>0</v>
      </c>
      <c r="G16" s="21"/>
    </row>
    <row r="17" spans="1:7" s="22" customFormat="1" ht="13.15" customHeight="1" x14ac:dyDescent="0.25">
      <c r="A17" s="25" t="s">
        <v>31</v>
      </c>
      <c r="B17" s="112" t="s">
        <v>32</v>
      </c>
      <c r="C17" s="92">
        <v>2</v>
      </c>
      <c r="D17" s="93" t="s">
        <v>33</v>
      </c>
      <c r="E17" s="126"/>
      <c r="F17" s="121">
        <f t="shared" si="0"/>
        <v>0</v>
      </c>
      <c r="G17" s="21"/>
    </row>
    <row r="18" spans="1:7" s="22" customFormat="1" ht="27.6" customHeight="1" x14ac:dyDescent="0.25">
      <c r="A18" s="25" t="s">
        <v>34</v>
      </c>
      <c r="B18" s="113" t="s">
        <v>242</v>
      </c>
      <c r="C18" s="92">
        <v>3</v>
      </c>
      <c r="D18" s="114" t="s">
        <v>36</v>
      </c>
      <c r="E18" s="126"/>
      <c r="F18" s="121">
        <f t="shared" si="0"/>
        <v>0</v>
      </c>
      <c r="G18" s="21" t="s">
        <v>37</v>
      </c>
    </row>
    <row r="19" spans="1:7" s="22" customFormat="1" ht="25.5" customHeight="1" x14ac:dyDescent="0.25">
      <c r="A19" s="25" t="s">
        <v>42</v>
      </c>
      <c r="B19" s="112" t="s">
        <v>43</v>
      </c>
      <c r="C19" s="92">
        <v>2</v>
      </c>
      <c r="D19" s="93" t="s">
        <v>23</v>
      </c>
      <c r="E19" s="126"/>
      <c r="F19" s="121">
        <f t="shared" si="0"/>
        <v>0</v>
      </c>
      <c r="G19" s="21"/>
    </row>
    <row r="20" spans="1:7" s="22" customFormat="1" ht="13.15" customHeight="1" x14ac:dyDescent="0.25">
      <c r="A20" s="25" t="s">
        <v>44</v>
      </c>
      <c r="B20" s="110" t="s">
        <v>45</v>
      </c>
      <c r="C20" s="59">
        <v>5</v>
      </c>
      <c r="D20" s="111" t="s">
        <v>33</v>
      </c>
      <c r="E20" s="132"/>
      <c r="F20" s="20">
        <f t="shared" si="0"/>
        <v>0</v>
      </c>
      <c r="G20" s="21"/>
    </row>
    <row r="21" spans="1:7" s="22" customFormat="1" ht="13.15" customHeight="1" x14ac:dyDescent="0.25">
      <c r="A21" s="25" t="s">
        <v>46</v>
      </c>
      <c r="B21" s="17" t="s">
        <v>47</v>
      </c>
      <c r="C21" s="18">
        <v>11</v>
      </c>
      <c r="D21" s="19" t="s">
        <v>26</v>
      </c>
      <c r="E21" s="122"/>
      <c r="F21" s="20">
        <f t="shared" si="0"/>
        <v>0</v>
      </c>
      <c r="G21" s="21"/>
    </row>
    <row r="22" spans="1:7" s="22" customFormat="1" ht="13.15" customHeight="1" x14ac:dyDescent="0.25">
      <c r="A22" s="25" t="s">
        <v>48</v>
      </c>
      <c r="B22" s="17" t="s">
        <v>49</v>
      </c>
      <c r="C22" s="18">
        <v>6</v>
      </c>
      <c r="D22" s="19" t="s">
        <v>50</v>
      </c>
      <c r="E22" s="115">
        <f>SUM(F14:F21)/100</f>
        <v>0</v>
      </c>
      <c r="F22" s="20">
        <f t="shared" si="0"/>
        <v>0</v>
      </c>
      <c r="G22" s="21"/>
    </row>
    <row r="23" spans="1:7" s="22" customFormat="1" ht="13.15" customHeight="1" thickBot="1" x14ac:dyDescent="0.3">
      <c r="A23" s="25" t="s">
        <v>51</v>
      </c>
      <c r="B23" s="17" t="s">
        <v>52</v>
      </c>
      <c r="C23" s="18">
        <v>3</v>
      </c>
      <c r="D23" s="19" t="s">
        <v>50</v>
      </c>
      <c r="E23" s="115">
        <f>SUM(F14:F21)/100</f>
        <v>0</v>
      </c>
      <c r="F23" s="20">
        <f t="shared" si="0"/>
        <v>0</v>
      </c>
      <c r="G23" s="21"/>
    </row>
    <row r="24" spans="1:7" ht="12" customHeight="1" thickBot="1" x14ac:dyDescent="0.25">
      <c r="A24" s="103"/>
      <c r="B24" s="188" t="s">
        <v>53</v>
      </c>
      <c r="C24" s="188"/>
      <c r="D24" s="188"/>
      <c r="E24" s="188"/>
      <c r="F24" s="26">
        <f>SUM(F14:F23)</f>
        <v>0</v>
      </c>
      <c r="G24" s="27" t="s">
        <v>54</v>
      </c>
    </row>
    <row r="25" spans="1:7" ht="12" customHeight="1" x14ac:dyDescent="0.2">
      <c r="A25" s="102" t="s">
        <v>55</v>
      </c>
      <c r="B25" s="28" t="s">
        <v>56</v>
      </c>
      <c r="C25" s="15"/>
      <c r="D25" s="15"/>
      <c r="E25" s="15"/>
      <c r="F25" s="15"/>
      <c r="G25" s="29"/>
    </row>
    <row r="26" spans="1:7" ht="13.15" customHeight="1" x14ac:dyDescent="0.2">
      <c r="A26" s="25" t="s">
        <v>57</v>
      </c>
      <c r="B26" s="21" t="s">
        <v>58</v>
      </c>
      <c r="C26" s="18">
        <v>2</v>
      </c>
      <c r="D26" s="19" t="s">
        <v>23</v>
      </c>
      <c r="E26" s="122"/>
      <c r="F26" s="20">
        <f t="shared" ref="F26:F28" si="1">C26*E26</f>
        <v>0</v>
      </c>
      <c r="G26" s="30"/>
    </row>
    <row r="27" spans="1:7" ht="13.15" customHeight="1" x14ac:dyDescent="0.2">
      <c r="A27" s="25" t="s">
        <v>59</v>
      </c>
      <c r="B27" s="21" t="s">
        <v>60</v>
      </c>
      <c r="C27" s="18">
        <v>1</v>
      </c>
      <c r="D27" s="19" t="s">
        <v>23</v>
      </c>
      <c r="E27" s="122"/>
      <c r="F27" s="20">
        <f t="shared" si="1"/>
        <v>0</v>
      </c>
      <c r="G27" s="30"/>
    </row>
    <row r="28" spans="1:7" s="22" customFormat="1" ht="13.15" customHeight="1" thickBot="1" x14ac:dyDescent="0.3">
      <c r="A28" s="25" t="s">
        <v>73</v>
      </c>
      <c r="B28" s="17" t="s">
        <v>49</v>
      </c>
      <c r="C28" s="18">
        <v>6</v>
      </c>
      <c r="D28" s="19" t="s">
        <v>50</v>
      </c>
      <c r="E28" s="115">
        <f>SUM(F26:F27)/100</f>
        <v>0</v>
      </c>
      <c r="F28" s="20">
        <f t="shared" si="1"/>
        <v>0</v>
      </c>
      <c r="G28" s="21"/>
    </row>
    <row r="29" spans="1:7" ht="12" customHeight="1" thickBot="1" x14ac:dyDescent="0.25">
      <c r="A29" s="103"/>
      <c r="B29" s="189" t="s">
        <v>53</v>
      </c>
      <c r="C29" s="189"/>
      <c r="D29" s="189"/>
      <c r="E29" s="189"/>
      <c r="F29" s="37">
        <f>SUM(F26:F28)</f>
        <v>0</v>
      </c>
      <c r="G29" s="38" t="s">
        <v>54</v>
      </c>
    </row>
    <row r="30" spans="1:7" ht="12" customHeight="1" x14ac:dyDescent="0.2">
      <c r="A30" s="102" t="s">
        <v>74</v>
      </c>
      <c r="B30" s="190" t="s">
        <v>75</v>
      </c>
      <c r="C30" s="190"/>
      <c r="D30" s="190"/>
      <c r="E30" s="190"/>
      <c r="F30" s="190"/>
      <c r="G30" s="190"/>
    </row>
    <row r="31" spans="1:7" ht="12" customHeight="1" x14ac:dyDescent="0.2">
      <c r="A31" s="25" t="s">
        <v>233</v>
      </c>
      <c r="B31" s="21" t="s">
        <v>277</v>
      </c>
      <c r="C31" s="18">
        <v>2</v>
      </c>
      <c r="D31" s="19" t="s">
        <v>23</v>
      </c>
      <c r="E31" s="130"/>
      <c r="F31" s="20">
        <f t="shared" ref="F31:F38" si="2">C31*E31</f>
        <v>0</v>
      </c>
      <c r="G31" s="39"/>
    </row>
    <row r="32" spans="1:7" ht="26.85" customHeight="1" x14ac:dyDescent="0.2">
      <c r="A32" s="25" t="s">
        <v>76</v>
      </c>
      <c r="B32" s="21" t="s">
        <v>77</v>
      </c>
      <c r="C32" s="18">
        <v>1</v>
      </c>
      <c r="D32" s="19" t="s">
        <v>23</v>
      </c>
      <c r="E32" s="122"/>
      <c r="F32" s="20">
        <f t="shared" si="2"/>
        <v>0</v>
      </c>
      <c r="G32" s="30"/>
    </row>
    <row r="33" spans="1:7" ht="25.35" customHeight="1" x14ac:dyDescent="0.2">
      <c r="A33" s="25" t="s">
        <v>78</v>
      </c>
      <c r="B33" s="30" t="s">
        <v>79</v>
      </c>
      <c r="C33" s="18">
        <v>25</v>
      </c>
      <c r="D33" s="40" t="s">
        <v>26</v>
      </c>
      <c r="E33" s="122"/>
      <c r="F33" s="20">
        <f t="shared" si="2"/>
        <v>0</v>
      </c>
      <c r="G33" s="21" t="s">
        <v>80</v>
      </c>
    </row>
    <row r="34" spans="1:7" ht="13.15" customHeight="1" x14ac:dyDescent="0.2">
      <c r="A34" s="25" t="s">
        <v>85</v>
      </c>
      <c r="B34" s="21" t="s">
        <v>86</v>
      </c>
      <c r="C34" s="18">
        <v>22</v>
      </c>
      <c r="D34" s="40" t="s">
        <v>26</v>
      </c>
      <c r="E34" s="122"/>
      <c r="F34" s="20">
        <f t="shared" si="2"/>
        <v>0</v>
      </c>
      <c r="G34" s="21"/>
    </row>
    <row r="35" spans="1:7" ht="13.15" customHeight="1" x14ac:dyDescent="0.2">
      <c r="A35" s="25" t="s">
        <v>87</v>
      </c>
      <c r="B35" s="21" t="s">
        <v>88</v>
      </c>
      <c r="C35" s="18">
        <v>20</v>
      </c>
      <c r="D35" s="40" t="s">
        <v>26</v>
      </c>
      <c r="E35" s="122"/>
      <c r="F35" s="20">
        <f t="shared" si="2"/>
        <v>0</v>
      </c>
      <c r="G35" s="21"/>
    </row>
    <row r="36" spans="1:7" ht="13.15" customHeight="1" x14ac:dyDescent="0.2">
      <c r="A36" s="25" t="s">
        <v>89</v>
      </c>
      <c r="B36" s="21" t="s">
        <v>90</v>
      </c>
      <c r="C36" s="18">
        <v>20</v>
      </c>
      <c r="D36" s="40" t="s">
        <v>26</v>
      </c>
      <c r="E36" s="122"/>
      <c r="F36" s="20">
        <f t="shared" si="2"/>
        <v>0</v>
      </c>
      <c r="G36" s="21"/>
    </row>
    <row r="37" spans="1:7" ht="24" x14ac:dyDescent="0.2">
      <c r="A37" s="25" t="s">
        <v>91</v>
      </c>
      <c r="B37" s="30" t="s">
        <v>92</v>
      </c>
      <c r="C37" s="18">
        <v>17</v>
      </c>
      <c r="D37" s="40" t="s">
        <v>26</v>
      </c>
      <c r="E37" s="122"/>
      <c r="F37" s="20">
        <f t="shared" si="2"/>
        <v>0</v>
      </c>
      <c r="G37" s="21"/>
    </row>
    <row r="38" spans="1:7" ht="35.1" customHeight="1" x14ac:dyDescent="0.2">
      <c r="A38" s="25" t="s">
        <v>93</v>
      </c>
      <c r="B38" s="30" t="s">
        <v>94</v>
      </c>
      <c r="C38" s="18">
        <v>3</v>
      </c>
      <c r="D38" s="40" t="s">
        <v>26</v>
      </c>
      <c r="E38" s="122"/>
      <c r="F38" s="20">
        <f t="shared" si="2"/>
        <v>0</v>
      </c>
      <c r="G38" s="21"/>
    </row>
    <row r="39" spans="1:7" ht="13.15" customHeight="1" x14ac:dyDescent="0.2">
      <c r="A39" s="25" t="s">
        <v>95</v>
      </c>
      <c r="B39" s="21" t="s">
        <v>96</v>
      </c>
      <c r="C39" s="18">
        <v>18</v>
      </c>
      <c r="D39" s="40" t="s">
        <v>26</v>
      </c>
      <c r="E39" s="122"/>
      <c r="F39" s="20">
        <f t="shared" ref="F39:F46" si="3">C39*E39</f>
        <v>0</v>
      </c>
      <c r="G39" s="30"/>
    </row>
    <row r="40" spans="1:7" ht="36" x14ac:dyDescent="0.2">
      <c r="A40" s="25" t="s">
        <v>97</v>
      </c>
      <c r="B40" s="30" t="s">
        <v>98</v>
      </c>
      <c r="C40" s="18">
        <v>2</v>
      </c>
      <c r="D40" s="40" t="s">
        <v>23</v>
      </c>
      <c r="E40" s="122"/>
      <c r="F40" s="20">
        <f t="shared" si="3"/>
        <v>0</v>
      </c>
      <c r="G40" s="21"/>
    </row>
    <row r="41" spans="1:7" ht="13.15" customHeight="1" x14ac:dyDescent="0.2">
      <c r="A41" s="25" t="s">
        <v>103</v>
      </c>
      <c r="B41" s="47" t="s">
        <v>104</v>
      </c>
      <c r="C41" s="48">
        <v>2</v>
      </c>
      <c r="D41" s="49" t="s">
        <v>23</v>
      </c>
      <c r="E41" s="124"/>
      <c r="F41" s="20">
        <f t="shared" si="3"/>
        <v>0</v>
      </c>
      <c r="G41" s="47"/>
    </row>
    <row r="42" spans="1:7" ht="13.15" customHeight="1" x14ac:dyDescent="0.2">
      <c r="A42" s="25" t="s">
        <v>107</v>
      </c>
      <c r="B42" s="50" t="s">
        <v>108</v>
      </c>
      <c r="C42" s="18">
        <v>2</v>
      </c>
      <c r="D42" s="40" t="s">
        <v>23</v>
      </c>
      <c r="E42" s="122"/>
      <c r="F42" s="51">
        <f t="shared" si="3"/>
        <v>0</v>
      </c>
      <c r="G42" s="52"/>
    </row>
    <row r="43" spans="1:7" ht="13.15" customHeight="1" x14ac:dyDescent="0.2">
      <c r="A43" s="25" t="s">
        <v>115</v>
      </c>
      <c r="B43" s="47" t="s">
        <v>116</v>
      </c>
      <c r="C43" s="48">
        <v>2</v>
      </c>
      <c r="D43" s="49" t="s">
        <v>23</v>
      </c>
      <c r="E43" s="124"/>
      <c r="F43" s="20">
        <f t="shared" si="3"/>
        <v>0</v>
      </c>
      <c r="G43" s="47"/>
    </row>
    <row r="44" spans="1:7" ht="25.35" customHeight="1" x14ac:dyDescent="0.2">
      <c r="A44" s="25" t="s">
        <v>121</v>
      </c>
      <c r="B44" s="30" t="s">
        <v>122</v>
      </c>
      <c r="C44" s="18">
        <v>2</v>
      </c>
      <c r="D44" s="40" t="s">
        <v>23</v>
      </c>
      <c r="E44" s="122"/>
      <c r="F44" s="20">
        <f t="shared" si="3"/>
        <v>0</v>
      </c>
      <c r="G44" s="21"/>
    </row>
    <row r="45" spans="1:7" ht="25.5" customHeight="1" x14ac:dyDescent="0.2">
      <c r="A45" s="25" t="s">
        <v>129</v>
      </c>
      <c r="B45" s="57" t="s">
        <v>130</v>
      </c>
      <c r="C45" s="48">
        <v>2</v>
      </c>
      <c r="D45" s="58" t="s">
        <v>131</v>
      </c>
      <c r="E45" s="124"/>
      <c r="F45" s="20">
        <f t="shared" si="3"/>
        <v>0</v>
      </c>
      <c r="G45" s="47"/>
    </row>
    <row r="46" spans="1:7" s="22" customFormat="1" ht="13.15" customHeight="1" thickBot="1" x14ac:dyDescent="0.3">
      <c r="A46" s="25" t="s">
        <v>132</v>
      </c>
      <c r="B46" s="17" t="s">
        <v>49</v>
      </c>
      <c r="C46" s="59">
        <v>6</v>
      </c>
      <c r="D46" s="19" t="s">
        <v>50</v>
      </c>
      <c r="E46" s="115">
        <f>SUM(F31:F45)/100</f>
        <v>0</v>
      </c>
      <c r="F46" s="20">
        <f t="shared" si="3"/>
        <v>0</v>
      </c>
      <c r="G46" s="21"/>
    </row>
    <row r="47" spans="1:7" ht="12" customHeight="1" thickBot="1" x14ac:dyDescent="0.25">
      <c r="A47" s="103"/>
      <c r="B47" s="189" t="s">
        <v>53</v>
      </c>
      <c r="C47" s="189"/>
      <c r="D47" s="189"/>
      <c r="E47" s="189"/>
      <c r="F47" s="37">
        <f>SUM(F31:F46)</f>
        <v>0</v>
      </c>
      <c r="G47" s="60" t="s">
        <v>54</v>
      </c>
    </row>
    <row r="48" spans="1:7" ht="12" customHeight="1" x14ac:dyDescent="0.2">
      <c r="A48" s="102" t="s">
        <v>133</v>
      </c>
      <c r="B48" s="191" t="s">
        <v>134</v>
      </c>
      <c r="C48" s="191"/>
      <c r="D48" s="191"/>
      <c r="E48" s="191"/>
      <c r="F48" s="191"/>
      <c r="G48" s="191"/>
    </row>
    <row r="49" spans="1:7" ht="12" customHeight="1" x14ac:dyDescent="0.2">
      <c r="A49" s="25" t="s">
        <v>135</v>
      </c>
      <c r="B49" s="45" t="s">
        <v>136</v>
      </c>
      <c r="C49" s="61">
        <f>C33</f>
        <v>25</v>
      </c>
      <c r="D49" s="43" t="s">
        <v>26</v>
      </c>
      <c r="E49" s="125"/>
      <c r="F49" s="44">
        <f t="shared" ref="F49:F52" si="4">C49*E49</f>
        <v>0</v>
      </c>
      <c r="G49" s="62"/>
    </row>
    <row r="50" spans="1:7" ht="12" customHeight="1" x14ac:dyDescent="0.2">
      <c r="A50" s="25" t="s">
        <v>139</v>
      </c>
      <c r="B50" s="41" t="s">
        <v>140</v>
      </c>
      <c r="C50" s="42">
        <f>C34</f>
        <v>22</v>
      </c>
      <c r="D50" s="43" t="s">
        <v>26</v>
      </c>
      <c r="E50" s="125"/>
      <c r="F50" s="44">
        <f t="shared" si="4"/>
        <v>0</v>
      </c>
      <c r="G50" s="62"/>
    </row>
    <row r="51" spans="1:7" ht="24" x14ac:dyDescent="0.2">
      <c r="A51" s="25" t="s">
        <v>141</v>
      </c>
      <c r="B51" s="30" t="s">
        <v>142</v>
      </c>
      <c r="C51" s="18">
        <f>C37</f>
        <v>17</v>
      </c>
      <c r="D51" s="40" t="s">
        <v>143</v>
      </c>
      <c r="E51" s="122"/>
      <c r="F51" s="20">
        <f t="shared" si="4"/>
        <v>0</v>
      </c>
      <c r="G51" s="46"/>
    </row>
    <row r="52" spans="1:7" ht="36" x14ac:dyDescent="0.2">
      <c r="A52" s="25" t="s">
        <v>144</v>
      </c>
      <c r="B52" s="30" t="s">
        <v>145</v>
      </c>
      <c r="C52" s="18">
        <f>ROUNDUP(C38/1.6,0)</f>
        <v>2</v>
      </c>
      <c r="D52" s="40" t="s">
        <v>143</v>
      </c>
      <c r="E52" s="122"/>
      <c r="F52" s="20">
        <f t="shared" si="4"/>
        <v>0</v>
      </c>
      <c r="G52" s="46"/>
    </row>
    <row r="53" spans="1:7" ht="12" customHeight="1" x14ac:dyDescent="0.2">
      <c r="A53" s="25" t="s">
        <v>149</v>
      </c>
      <c r="B53" s="30" t="s">
        <v>147</v>
      </c>
      <c r="C53" s="18">
        <f>C35</f>
        <v>20</v>
      </c>
      <c r="D53" s="40" t="s">
        <v>26</v>
      </c>
      <c r="E53" s="122"/>
      <c r="F53" s="20">
        <f t="shared" ref="F53:F61" si="5">C53*E53</f>
        <v>0</v>
      </c>
      <c r="G53" s="46"/>
    </row>
    <row r="54" spans="1:7" ht="12" customHeight="1" x14ac:dyDescent="0.2">
      <c r="A54" s="25" t="s">
        <v>153</v>
      </c>
      <c r="B54" s="30" t="s">
        <v>150</v>
      </c>
      <c r="C54" s="18">
        <f>C39</f>
        <v>18</v>
      </c>
      <c r="D54" s="40" t="s">
        <v>26</v>
      </c>
      <c r="E54" s="122"/>
      <c r="F54" s="20">
        <f t="shared" si="5"/>
        <v>0</v>
      </c>
      <c r="G54" s="46"/>
    </row>
    <row r="55" spans="1:7" x14ac:dyDescent="0.2">
      <c r="A55" s="25" t="s">
        <v>155</v>
      </c>
      <c r="B55" s="30" t="s">
        <v>152</v>
      </c>
      <c r="C55" s="18">
        <v>2</v>
      </c>
      <c r="D55" s="40" t="s">
        <v>23</v>
      </c>
      <c r="E55" s="122"/>
      <c r="F55" s="20">
        <f t="shared" si="5"/>
        <v>0</v>
      </c>
      <c r="G55" s="46"/>
    </row>
    <row r="56" spans="1:7" ht="39.6" customHeight="1" x14ac:dyDescent="0.2">
      <c r="A56" s="97" t="s">
        <v>165</v>
      </c>
      <c r="B56" s="95" t="s">
        <v>168</v>
      </c>
      <c r="C56" s="96">
        <v>2</v>
      </c>
      <c r="D56" s="93" t="s">
        <v>23</v>
      </c>
      <c r="E56" s="126"/>
      <c r="F56" s="94">
        <f t="shared" si="5"/>
        <v>0</v>
      </c>
      <c r="G56" s="96"/>
    </row>
    <row r="57" spans="1:7" ht="13.35" customHeight="1" x14ac:dyDescent="0.2">
      <c r="A57" s="97" t="s">
        <v>166</v>
      </c>
      <c r="B57" s="95" t="s">
        <v>170</v>
      </c>
      <c r="C57" s="96">
        <v>2</v>
      </c>
      <c r="D57" s="93" t="s">
        <v>23</v>
      </c>
      <c r="E57" s="126"/>
      <c r="F57" s="94">
        <f t="shared" si="5"/>
        <v>0</v>
      </c>
      <c r="G57" s="96"/>
    </row>
    <row r="58" spans="1:7" ht="24" x14ac:dyDescent="0.2">
      <c r="A58" s="25" t="s">
        <v>173</v>
      </c>
      <c r="B58" s="67" t="s">
        <v>179</v>
      </c>
      <c r="C58" s="46">
        <v>2</v>
      </c>
      <c r="D58" s="40" t="s">
        <v>23</v>
      </c>
      <c r="E58" s="122"/>
      <c r="F58" s="20">
        <f t="shared" si="5"/>
        <v>0</v>
      </c>
      <c r="G58" s="21"/>
    </row>
    <row r="59" spans="1:7" ht="55.15" customHeight="1" x14ac:dyDescent="0.2">
      <c r="A59" s="25" t="s">
        <v>189</v>
      </c>
      <c r="B59" s="67" t="s">
        <v>196</v>
      </c>
      <c r="C59" s="46">
        <v>2</v>
      </c>
      <c r="D59" s="40" t="s">
        <v>23</v>
      </c>
      <c r="E59" s="122"/>
      <c r="F59" s="20">
        <f t="shared" si="5"/>
        <v>0</v>
      </c>
      <c r="G59" s="21"/>
    </row>
    <row r="60" spans="1:7" x14ac:dyDescent="0.2">
      <c r="A60" s="25" t="s">
        <v>194</v>
      </c>
      <c r="B60" s="68" t="s">
        <v>201</v>
      </c>
      <c r="C60" s="42">
        <v>1</v>
      </c>
      <c r="D60" s="40" t="s">
        <v>23</v>
      </c>
      <c r="E60" s="127"/>
      <c r="F60" s="20">
        <f t="shared" si="5"/>
        <v>0</v>
      </c>
      <c r="G60" s="70"/>
    </row>
    <row r="61" spans="1:7" s="22" customFormat="1" ht="13.15" customHeight="1" thickBot="1" x14ac:dyDescent="0.3">
      <c r="A61" s="25" t="s">
        <v>239</v>
      </c>
      <c r="B61" s="17" t="s">
        <v>52</v>
      </c>
      <c r="C61" s="18">
        <v>3</v>
      </c>
      <c r="D61" s="19" t="s">
        <v>50</v>
      </c>
      <c r="E61" s="115">
        <f>SUM(F49:F60)/100</f>
        <v>0</v>
      </c>
      <c r="F61" s="20">
        <f t="shared" si="5"/>
        <v>0</v>
      </c>
      <c r="G61" s="21"/>
    </row>
    <row r="62" spans="1:7" ht="12" customHeight="1" thickBot="1" x14ac:dyDescent="0.25">
      <c r="A62" s="103"/>
      <c r="B62" s="189" t="s">
        <v>53</v>
      </c>
      <c r="C62" s="189"/>
      <c r="D62" s="189"/>
      <c r="E62" s="189"/>
      <c r="F62" s="37">
        <f>SUM(F49:F61)</f>
        <v>0</v>
      </c>
      <c r="G62" s="38" t="s">
        <v>54</v>
      </c>
    </row>
    <row r="63" spans="1:7" ht="12" customHeight="1" x14ac:dyDescent="0.2">
      <c r="A63" s="102" t="s">
        <v>202</v>
      </c>
      <c r="B63" s="192" t="s">
        <v>203</v>
      </c>
      <c r="C63" s="192"/>
      <c r="D63" s="192"/>
      <c r="E63" s="192"/>
      <c r="F63" s="192"/>
      <c r="G63" s="192"/>
    </row>
    <row r="64" spans="1:7" s="72" customFormat="1" ht="13.15" customHeight="1" x14ac:dyDescent="0.2">
      <c r="A64" s="25" t="s">
        <v>204</v>
      </c>
      <c r="B64" s="21" t="s">
        <v>205</v>
      </c>
      <c r="C64" s="18">
        <v>1</v>
      </c>
      <c r="D64" s="19" t="s">
        <v>206</v>
      </c>
      <c r="E64" s="128"/>
      <c r="F64" s="20">
        <f t="shared" ref="F64:F75" si="6">C64*E64</f>
        <v>0</v>
      </c>
      <c r="G64" s="71"/>
    </row>
    <row r="65" spans="1:7" s="72" customFormat="1" ht="13.15" customHeight="1" x14ac:dyDescent="0.2">
      <c r="A65" s="25" t="s">
        <v>207</v>
      </c>
      <c r="B65" s="21" t="s">
        <v>208</v>
      </c>
      <c r="C65" s="18">
        <v>1</v>
      </c>
      <c r="D65" s="19" t="s">
        <v>206</v>
      </c>
      <c r="E65" s="128"/>
      <c r="F65" s="20">
        <f t="shared" si="6"/>
        <v>0</v>
      </c>
      <c r="G65" s="71"/>
    </row>
    <row r="66" spans="1:7" s="72" customFormat="1" ht="13.15" customHeight="1" x14ac:dyDescent="0.2">
      <c r="A66" s="25" t="s">
        <v>209</v>
      </c>
      <c r="B66" s="21" t="s">
        <v>210</v>
      </c>
      <c r="C66" s="18">
        <v>1</v>
      </c>
      <c r="D66" s="19" t="s">
        <v>206</v>
      </c>
      <c r="E66" s="128"/>
      <c r="F66" s="20">
        <f t="shared" si="6"/>
        <v>0</v>
      </c>
      <c r="G66" s="71"/>
    </row>
    <row r="67" spans="1:7" s="72" customFormat="1" ht="13.15" customHeight="1" x14ac:dyDescent="0.2">
      <c r="A67" s="25" t="s">
        <v>213</v>
      </c>
      <c r="B67" s="21" t="s">
        <v>214</v>
      </c>
      <c r="C67" s="18">
        <v>1</v>
      </c>
      <c r="D67" s="19" t="s">
        <v>206</v>
      </c>
      <c r="E67" s="128"/>
      <c r="F67" s="20">
        <f t="shared" si="6"/>
        <v>0</v>
      </c>
      <c r="G67" s="71"/>
    </row>
    <row r="68" spans="1:7" s="72" customFormat="1" ht="13.15" customHeight="1" x14ac:dyDescent="0.2">
      <c r="A68" s="25" t="s">
        <v>215</v>
      </c>
      <c r="B68" s="21" t="s">
        <v>216</v>
      </c>
      <c r="C68" s="18">
        <v>2</v>
      </c>
      <c r="D68" s="19" t="s">
        <v>131</v>
      </c>
      <c r="E68" s="128"/>
      <c r="F68" s="20">
        <f t="shared" si="6"/>
        <v>0</v>
      </c>
      <c r="G68" s="71"/>
    </row>
    <row r="69" spans="1:7" s="72" customFormat="1" ht="13.15" customHeight="1" x14ac:dyDescent="0.2">
      <c r="A69" s="25" t="s">
        <v>217</v>
      </c>
      <c r="B69" s="21" t="s">
        <v>218</v>
      </c>
      <c r="C69" s="18">
        <v>1</v>
      </c>
      <c r="D69" s="19" t="s">
        <v>206</v>
      </c>
      <c r="E69" s="128"/>
      <c r="F69" s="20">
        <f t="shared" si="6"/>
        <v>0</v>
      </c>
      <c r="G69" s="71"/>
    </row>
    <row r="70" spans="1:7" s="72" customFormat="1" ht="13.15" customHeight="1" x14ac:dyDescent="0.2">
      <c r="A70" s="25" t="s">
        <v>219</v>
      </c>
      <c r="B70" s="21" t="s">
        <v>220</v>
      </c>
      <c r="C70" s="18">
        <v>1</v>
      </c>
      <c r="D70" s="19" t="s">
        <v>206</v>
      </c>
      <c r="E70" s="128"/>
      <c r="F70" s="20">
        <f t="shared" si="6"/>
        <v>0</v>
      </c>
      <c r="G70" s="71"/>
    </row>
    <row r="71" spans="1:7" s="72" customFormat="1" ht="13.15" customHeight="1" x14ac:dyDescent="0.2">
      <c r="A71" s="25" t="s">
        <v>221</v>
      </c>
      <c r="B71" s="21" t="s">
        <v>222</v>
      </c>
      <c r="C71" s="18">
        <v>1</v>
      </c>
      <c r="D71" s="19" t="s">
        <v>206</v>
      </c>
      <c r="E71" s="128"/>
      <c r="F71" s="20">
        <f t="shared" si="6"/>
        <v>0</v>
      </c>
      <c r="G71" s="71"/>
    </row>
    <row r="72" spans="1:7" s="72" customFormat="1" ht="13.15" customHeight="1" x14ac:dyDescent="0.2">
      <c r="A72" s="25" t="s">
        <v>223</v>
      </c>
      <c r="B72" s="21" t="s">
        <v>224</v>
      </c>
      <c r="C72" s="18">
        <v>1</v>
      </c>
      <c r="D72" s="19" t="s">
        <v>206</v>
      </c>
      <c r="E72" s="128"/>
      <c r="F72" s="20">
        <f t="shared" si="6"/>
        <v>0</v>
      </c>
      <c r="G72" s="71"/>
    </row>
    <row r="73" spans="1:7" ht="24" x14ac:dyDescent="0.2">
      <c r="A73" s="25" t="s">
        <v>225</v>
      </c>
      <c r="B73" s="30" t="s">
        <v>226</v>
      </c>
      <c r="C73" s="18">
        <v>1</v>
      </c>
      <c r="D73" s="19" t="s">
        <v>206</v>
      </c>
      <c r="E73" s="122"/>
      <c r="F73" s="20">
        <f t="shared" si="6"/>
        <v>0</v>
      </c>
      <c r="G73" s="46"/>
    </row>
    <row r="74" spans="1:7" ht="13.15" customHeight="1" x14ac:dyDescent="0.2">
      <c r="A74" s="25" t="s">
        <v>227</v>
      </c>
      <c r="B74" s="21" t="s">
        <v>228</v>
      </c>
      <c r="C74" s="18">
        <v>1</v>
      </c>
      <c r="D74" s="19" t="s">
        <v>206</v>
      </c>
      <c r="E74" s="122"/>
      <c r="F74" s="20">
        <f t="shared" si="6"/>
        <v>0</v>
      </c>
      <c r="G74" s="46"/>
    </row>
    <row r="75" spans="1:7" s="22" customFormat="1" ht="13.15" customHeight="1" thickBot="1" x14ac:dyDescent="0.3">
      <c r="A75" s="25" t="s">
        <v>229</v>
      </c>
      <c r="B75" s="17" t="s">
        <v>49</v>
      </c>
      <c r="C75" s="18">
        <v>5</v>
      </c>
      <c r="D75" s="19" t="s">
        <v>50</v>
      </c>
      <c r="E75" s="115">
        <f>SUM(F64:F74)/100</f>
        <v>0</v>
      </c>
      <c r="F75" s="20">
        <f t="shared" si="6"/>
        <v>0</v>
      </c>
      <c r="G75" s="21"/>
    </row>
    <row r="76" spans="1:7" s="72" customFormat="1" ht="12" customHeight="1" thickBot="1" x14ac:dyDescent="0.25">
      <c r="A76" s="103"/>
      <c r="B76" s="186" t="s">
        <v>53</v>
      </c>
      <c r="C76" s="186"/>
      <c r="D76" s="186"/>
      <c r="E76" s="186"/>
      <c r="F76" s="73">
        <f>SUM(F64:F75)</f>
        <v>0</v>
      </c>
      <c r="G76" s="74"/>
    </row>
    <row r="77" spans="1:7" ht="18" customHeight="1" thickBot="1" x14ac:dyDescent="0.3">
      <c r="A77" s="106"/>
      <c r="B77" s="75" t="s">
        <v>230</v>
      </c>
      <c r="C77" s="76"/>
      <c r="D77" s="76"/>
      <c r="E77" s="76"/>
      <c r="F77" s="76"/>
      <c r="G77" s="77"/>
    </row>
    <row r="78" spans="1:7" ht="15" customHeight="1" x14ac:dyDescent="0.2">
      <c r="A78" s="25" t="s">
        <v>19</v>
      </c>
      <c r="B78" s="78" t="s">
        <v>20</v>
      </c>
      <c r="C78" s="79"/>
      <c r="D78" s="79"/>
      <c r="E78" s="79"/>
      <c r="F78" s="133">
        <f>F24</f>
        <v>0</v>
      </c>
      <c r="G78" s="80" t="s">
        <v>54</v>
      </c>
    </row>
    <row r="79" spans="1:7" ht="15" customHeight="1" x14ac:dyDescent="0.2">
      <c r="A79" s="25" t="s">
        <v>55</v>
      </c>
      <c r="B79" s="78" t="s">
        <v>56</v>
      </c>
      <c r="C79" s="79"/>
      <c r="D79" s="79"/>
      <c r="E79" s="79"/>
      <c r="F79" s="134">
        <f>F29</f>
        <v>0</v>
      </c>
      <c r="G79" s="80" t="s">
        <v>54</v>
      </c>
    </row>
    <row r="80" spans="1:7" ht="15" customHeight="1" x14ac:dyDescent="0.2">
      <c r="A80" s="25" t="s">
        <v>74</v>
      </c>
      <c r="B80" s="81" t="s">
        <v>75</v>
      </c>
      <c r="C80" s="79"/>
      <c r="D80" s="79"/>
      <c r="E80" s="79"/>
      <c r="F80" s="134">
        <f>F47</f>
        <v>0</v>
      </c>
      <c r="G80" s="82" t="s">
        <v>54</v>
      </c>
    </row>
    <row r="81" spans="1:7" ht="15" customHeight="1" x14ac:dyDescent="0.2">
      <c r="A81" s="25" t="s">
        <v>133</v>
      </c>
      <c r="B81" s="81" t="s">
        <v>134</v>
      </c>
      <c r="C81" s="79"/>
      <c r="D81" s="79"/>
      <c r="E81" s="79"/>
      <c r="F81" s="134">
        <f>F62</f>
        <v>0</v>
      </c>
      <c r="G81" s="80" t="s">
        <v>54</v>
      </c>
    </row>
    <row r="82" spans="1:7" ht="15" customHeight="1" thickBot="1" x14ac:dyDescent="0.25">
      <c r="A82" s="25" t="s">
        <v>202</v>
      </c>
      <c r="B82" s="81" t="s">
        <v>203</v>
      </c>
      <c r="C82" s="79"/>
      <c r="D82" s="79"/>
      <c r="E82" s="79"/>
      <c r="F82" s="135">
        <f>F76</f>
        <v>0</v>
      </c>
      <c r="G82" s="80" t="s">
        <v>54</v>
      </c>
    </row>
    <row r="83" spans="1:7" ht="15" customHeight="1" thickBot="1" x14ac:dyDescent="0.25">
      <c r="A83" s="107"/>
      <c r="B83" s="72"/>
      <c r="C83" s="72"/>
      <c r="D83" s="72"/>
      <c r="E83" s="72"/>
      <c r="F83" s="136"/>
      <c r="G83" s="83"/>
    </row>
    <row r="84" spans="1:7" ht="15" customHeight="1" x14ac:dyDescent="0.2">
      <c r="A84" s="107"/>
      <c r="B84" s="84" t="s">
        <v>231</v>
      </c>
      <c r="C84" s="85"/>
      <c r="D84" s="85"/>
      <c r="E84" s="85"/>
      <c r="F84" s="137">
        <f>SUM(F78:F83)</f>
        <v>0</v>
      </c>
      <c r="G84" s="80" t="s">
        <v>54</v>
      </c>
    </row>
  </sheetData>
  <sheetProtection selectLockedCells="1" selectUnlockedCells="1"/>
  <autoFilter ref="A12:G82" xr:uid="{00000000-0009-0000-0000-00000F000000}"/>
  <mergeCells count="12">
    <mergeCell ref="B76:E76"/>
    <mergeCell ref="A2:A4"/>
    <mergeCell ref="F2:G2"/>
    <mergeCell ref="F3:G3"/>
    <mergeCell ref="F4:G4"/>
    <mergeCell ref="B24:E24"/>
    <mergeCell ref="B29:E29"/>
    <mergeCell ref="B30:G30"/>
    <mergeCell ref="B47:E47"/>
    <mergeCell ref="B48:G48"/>
    <mergeCell ref="B62:E62"/>
    <mergeCell ref="B63:G63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9"/>
  <sheetViews>
    <sheetView view="pageBreakPreview" topLeftCell="A49" zoomScaleNormal="100" zoomScaleSheetLayoutView="100" workbookViewId="0">
      <selection activeCell="F79" sqref="F79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258</v>
      </c>
      <c r="C8" s="1"/>
      <c r="D8" s="1"/>
      <c r="E8" s="1"/>
      <c r="F8" s="6"/>
      <c r="G8" s="7"/>
    </row>
    <row r="9" spans="1:7" x14ac:dyDescent="0.2">
      <c r="B9" s="9" t="s">
        <v>273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1</v>
      </c>
      <c r="D14" s="19" t="s">
        <v>23</v>
      </c>
      <c r="E14" s="122"/>
      <c r="F14" s="20">
        <f t="shared" ref="F14:F20" si="0">C14*E14</f>
        <v>0</v>
      </c>
      <c r="G14" s="21"/>
    </row>
    <row r="15" spans="1:7" s="22" customFormat="1" ht="24" x14ac:dyDescent="0.25">
      <c r="A15" s="25" t="s">
        <v>24</v>
      </c>
      <c r="B15" s="17" t="s">
        <v>25</v>
      </c>
      <c r="C15" s="18">
        <v>9</v>
      </c>
      <c r="D15" s="19" t="s">
        <v>26</v>
      </c>
      <c r="E15" s="122"/>
      <c r="F15" s="20">
        <f t="shared" si="0"/>
        <v>0</v>
      </c>
      <c r="G15" s="21"/>
    </row>
    <row r="16" spans="1:7" s="22" customFormat="1" ht="24" x14ac:dyDescent="0.25">
      <c r="A16" s="25" t="s">
        <v>29</v>
      </c>
      <c r="B16" s="112" t="s">
        <v>30</v>
      </c>
      <c r="C16" s="92">
        <v>21</v>
      </c>
      <c r="D16" s="93" t="s">
        <v>26</v>
      </c>
      <c r="E16" s="126"/>
      <c r="F16" s="121">
        <f t="shared" si="0"/>
        <v>0</v>
      </c>
      <c r="G16" s="21"/>
    </row>
    <row r="17" spans="1:7" s="22" customFormat="1" ht="13.15" customHeight="1" x14ac:dyDescent="0.25">
      <c r="A17" s="25" t="s">
        <v>31</v>
      </c>
      <c r="B17" s="112" t="s">
        <v>32</v>
      </c>
      <c r="C17" s="92">
        <v>1</v>
      </c>
      <c r="D17" s="93" t="s">
        <v>33</v>
      </c>
      <c r="E17" s="126"/>
      <c r="F17" s="121">
        <f t="shared" si="0"/>
        <v>0</v>
      </c>
      <c r="G17" s="21"/>
    </row>
    <row r="18" spans="1:7" s="22" customFormat="1" ht="25.5" customHeight="1" x14ac:dyDescent="0.25">
      <c r="A18" s="25" t="s">
        <v>42</v>
      </c>
      <c r="B18" s="112" t="s">
        <v>43</v>
      </c>
      <c r="C18" s="92">
        <v>1</v>
      </c>
      <c r="D18" s="93" t="s">
        <v>23</v>
      </c>
      <c r="E18" s="126"/>
      <c r="F18" s="121">
        <f t="shared" si="0"/>
        <v>0</v>
      </c>
      <c r="G18" s="21"/>
    </row>
    <row r="19" spans="1:7" s="22" customFormat="1" ht="13.15" customHeight="1" x14ac:dyDescent="0.25">
      <c r="A19" s="25" t="s">
        <v>48</v>
      </c>
      <c r="B19" s="17" t="s">
        <v>49</v>
      </c>
      <c r="C19" s="18">
        <v>6</v>
      </c>
      <c r="D19" s="19" t="s">
        <v>50</v>
      </c>
      <c r="E19" s="115">
        <f>SUM(F14:F18)/100</f>
        <v>0</v>
      </c>
      <c r="F19" s="20">
        <f t="shared" si="0"/>
        <v>0</v>
      </c>
      <c r="G19" s="21"/>
    </row>
    <row r="20" spans="1:7" s="22" customFormat="1" ht="13.15" customHeight="1" thickBot="1" x14ac:dyDescent="0.3">
      <c r="A20" s="25" t="s">
        <v>51</v>
      </c>
      <c r="B20" s="17" t="s">
        <v>52</v>
      </c>
      <c r="C20" s="18">
        <v>3</v>
      </c>
      <c r="D20" s="19" t="s">
        <v>50</v>
      </c>
      <c r="E20" s="115">
        <f>SUM(F14:F18)/100</f>
        <v>0</v>
      </c>
      <c r="F20" s="20">
        <f t="shared" si="0"/>
        <v>0</v>
      </c>
      <c r="G20" s="21"/>
    </row>
    <row r="21" spans="1:7" ht="12" customHeight="1" thickBot="1" x14ac:dyDescent="0.25">
      <c r="A21" s="103"/>
      <c r="B21" s="188" t="s">
        <v>53</v>
      </c>
      <c r="C21" s="188"/>
      <c r="D21" s="188"/>
      <c r="E21" s="188"/>
      <c r="F21" s="26">
        <f>SUM(F14:F20)</f>
        <v>0</v>
      </c>
      <c r="G21" s="27" t="s">
        <v>54</v>
      </c>
    </row>
    <row r="22" spans="1:7" ht="12" customHeight="1" x14ac:dyDescent="0.2">
      <c r="A22" s="102" t="s">
        <v>55</v>
      </c>
      <c r="B22" s="28" t="s">
        <v>56</v>
      </c>
      <c r="C22" s="15"/>
      <c r="D22" s="15"/>
      <c r="E22" s="15"/>
      <c r="F22" s="15"/>
      <c r="G22" s="29"/>
    </row>
    <row r="23" spans="1:7" ht="30.6" customHeight="1" x14ac:dyDescent="0.2">
      <c r="A23" s="25" t="s">
        <v>61</v>
      </c>
      <c r="B23" s="31" t="s">
        <v>62</v>
      </c>
      <c r="C23" s="18">
        <v>1</v>
      </c>
      <c r="D23" s="19" t="s">
        <v>23</v>
      </c>
      <c r="E23" s="122"/>
      <c r="F23" s="20">
        <f t="shared" ref="F23:F24" si="1">C23*E23</f>
        <v>0</v>
      </c>
      <c r="G23" s="30"/>
    </row>
    <row r="24" spans="1:7" s="22" customFormat="1" ht="13.15" customHeight="1" thickBot="1" x14ac:dyDescent="0.3">
      <c r="A24" s="25" t="s">
        <v>73</v>
      </c>
      <c r="B24" s="17" t="s">
        <v>49</v>
      </c>
      <c r="C24" s="18">
        <v>6</v>
      </c>
      <c r="D24" s="19" t="s">
        <v>50</v>
      </c>
      <c r="E24" s="115">
        <f>SUM(F23)/100</f>
        <v>0</v>
      </c>
      <c r="F24" s="20">
        <f t="shared" si="1"/>
        <v>0</v>
      </c>
      <c r="G24" s="21"/>
    </row>
    <row r="25" spans="1:7" ht="12" customHeight="1" thickBot="1" x14ac:dyDescent="0.25">
      <c r="A25" s="103"/>
      <c r="B25" s="189" t="s">
        <v>53</v>
      </c>
      <c r="C25" s="189"/>
      <c r="D25" s="189"/>
      <c r="E25" s="189"/>
      <c r="F25" s="37">
        <f>SUM(F23:F24)</f>
        <v>0</v>
      </c>
      <c r="G25" s="38" t="s">
        <v>54</v>
      </c>
    </row>
    <row r="26" spans="1:7" ht="12" customHeight="1" x14ac:dyDescent="0.2">
      <c r="A26" s="102" t="s">
        <v>74</v>
      </c>
      <c r="B26" s="190" t="s">
        <v>75</v>
      </c>
      <c r="C26" s="190"/>
      <c r="D26" s="190"/>
      <c r="E26" s="190"/>
      <c r="F26" s="190"/>
      <c r="G26" s="190"/>
    </row>
    <row r="27" spans="1:7" ht="25.35" customHeight="1" x14ac:dyDescent="0.2">
      <c r="A27" s="25" t="s">
        <v>78</v>
      </c>
      <c r="B27" s="30" t="s">
        <v>79</v>
      </c>
      <c r="C27" s="18">
        <v>16</v>
      </c>
      <c r="D27" s="40" t="s">
        <v>26</v>
      </c>
      <c r="E27" s="122"/>
      <c r="F27" s="20">
        <f t="shared" ref="F27:F32" si="2">C27*E27</f>
        <v>0</v>
      </c>
      <c r="G27" s="21" t="s">
        <v>80</v>
      </c>
    </row>
    <row r="28" spans="1:7" ht="13.15" customHeight="1" x14ac:dyDescent="0.2">
      <c r="A28" s="25" t="s">
        <v>85</v>
      </c>
      <c r="B28" s="21" t="s">
        <v>86</v>
      </c>
      <c r="C28" s="18">
        <v>35</v>
      </c>
      <c r="D28" s="40" t="s">
        <v>26</v>
      </c>
      <c r="E28" s="122"/>
      <c r="F28" s="20">
        <f t="shared" si="2"/>
        <v>0</v>
      </c>
      <c r="G28" s="21"/>
    </row>
    <row r="29" spans="1:7" ht="13.15" customHeight="1" x14ac:dyDescent="0.2">
      <c r="A29" s="25" t="s">
        <v>87</v>
      </c>
      <c r="B29" s="21" t="s">
        <v>88</v>
      </c>
      <c r="C29" s="18">
        <v>34</v>
      </c>
      <c r="D29" s="40" t="s">
        <v>26</v>
      </c>
      <c r="E29" s="122"/>
      <c r="F29" s="20">
        <f t="shared" si="2"/>
        <v>0</v>
      </c>
      <c r="G29" s="21"/>
    </row>
    <row r="30" spans="1:7" ht="13.15" customHeight="1" x14ac:dyDescent="0.2">
      <c r="A30" s="25" t="s">
        <v>89</v>
      </c>
      <c r="B30" s="21" t="s">
        <v>90</v>
      </c>
      <c r="C30" s="18">
        <v>34</v>
      </c>
      <c r="D30" s="40" t="s">
        <v>26</v>
      </c>
      <c r="E30" s="122"/>
      <c r="F30" s="20">
        <f t="shared" si="2"/>
        <v>0</v>
      </c>
      <c r="G30" s="21"/>
    </row>
    <row r="31" spans="1:7" ht="24" x14ac:dyDescent="0.2">
      <c r="A31" s="25" t="s">
        <v>91</v>
      </c>
      <c r="B31" s="30" t="s">
        <v>92</v>
      </c>
      <c r="C31" s="18">
        <v>32</v>
      </c>
      <c r="D31" s="40" t="s">
        <v>26</v>
      </c>
      <c r="E31" s="122"/>
      <c r="F31" s="20">
        <f t="shared" si="2"/>
        <v>0</v>
      </c>
      <c r="G31" s="21"/>
    </row>
    <row r="32" spans="1:7" ht="35.1" customHeight="1" x14ac:dyDescent="0.2">
      <c r="A32" s="25" t="s">
        <v>93</v>
      </c>
      <c r="B32" s="30" t="s">
        <v>94</v>
      </c>
      <c r="C32" s="18">
        <v>1.5</v>
      </c>
      <c r="D32" s="40" t="s">
        <v>26</v>
      </c>
      <c r="E32" s="122"/>
      <c r="F32" s="20">
        <f t="shared" si="2"/>
        <v>0</v>
      </c>
      <c r="G32" s="21"/>
    </row>
    <row r="33" spans="1:7" ht="13.15" customHeight="1" x14ac:dyDescent="0.2">
      <c r="A33" s="25" t="s">
        <v>95</v>
      </c>
      <c r="B33" s="21" t="s">
        <v>96</v>
      </c>
      <c r="C33" s="18">
        <v>33</v>
      </c>
      <c r="D33" s="40" t="s">
        <v>26</v>
      </c>
      <c r="E33" s="122"/>
      <c r="F33" s="20">
        <f t="shared" ref="F33:F42" si="3">C33*E33</f>
        <v>0</v>
      </c>
      <c r="G33" s="30"/>
    </row>
    <row r="34" spans="1:7" ht="36" x14ac:dyDescent="0.2">
      <c r="A34" s="25" t="s">
        <v>97</v>
      </c>
      <c r="B34" s="30" t="s">
        <v>98</v>
      </c>
      <c r="C34" s="18">
        <v>2</v>
      </c>
      <c r="D34" s="40" t="s">
        <v>23</v>
      </c>
      <c r="E34" s="122"/>
      <c r="F34" s="20">
        <f t="shared" si="3"/>
        <v>0</v>
      </c>
      <c r="G34" s="21"/>
    </row>
    <row r="35" spans="1:7" ht="13.15" customHeight="1" x14ac:dyDescent="0.2">
      <c r="A35" s="25" t="s">
        <v>103</v>
      </c>
      <c r="B35" s="47" t="s">
        <v>104</v>
      </c>
      <c r="C35" s="48">
        <v>1</v>
      </c>
      <c r="D35" s="49" t="s">
        <v>23</v>
      </c>
      <c r="E35" s="124"/>
      <c r="F35" s="20">
        <f t="shared" si="3"/>
        <v>0</v>
      </c>
      <c r="G35" s="47"/>
    </row>
    <row r="36" spans="1:7" x14ac:dyDescent="0.2">
      <c r="A36" s="25" t="s">
        <v>105</v>
      </c>
      <c r="B36" s="50" t="s">
        <v>106</v>
      </c>
      <c r="C36" s="18">
        <v>1</v>
      </c>
      <c r="D36" s="40" t="s">
        <v>23</v>
      </c>
      <c r="E36" s="122"/>
      <c r="F36" s="51">
        <f t="shared" si="3"/>
        <v>0</v>
      </c>
      <c r="G36" s="52"/>
    </row>
    <row r="37" spans="1:7" ht="13.15" customHeight="1" x14ac:dyDescent="0.2">
      <c r="A37" s="25" t="s">
        <v>109</v>
      </c>
      <c r="B37" s="50" t="s">
        <v>110</v>
      </c>
      <c r="C37" s="18">
        <v>1</v>
      </c>
      <c r="D37" s="40" t="s">
        <v>23</v>
      </c>
      <c r="E37" s="122"/>
      <c r="F37" s="51">
        <f t="shared" si="3"/>
        <v>0</v>
      </c>
      <c r="G37" s="52"/>
    </row>
    <row r="38" spans="1:7" ht="13.15" customHeight="1" x14ac:dyDescent="0.2">
      <c r="A38" s="25" t="s">
        <v>115</v>
      </c>
      <c r="B38" s="47" t="s">
        <v>116</v>
      </c>
      <c r="C38" s="48">
        <v>2</v>
      </c>
      <c r="D38" s="49" t="s">
        <v>23</v>
      </c>
      <c r="E38" s="124"/>
      <c r="F38" s="20">
        <f t="shared" si="3"/>
        <v>0</v>
      </c>
      <c r="G38" s="47"/>
    </row>
    <row r="39" spans="1:7" ht="13.15" customHeight="1" x14ac:dyDescent="0.2">
      <c r="A39" s="25" t="s">
        <v>119</v>
      </c>
      <c r="B39" s="21" t="s">
        <v>120</v>
      </c>
      <c r="C39" s="18">
        <v>2</v>
      </c>
      <c r="D39" s="40" t="s">
        <v>23</v>
      </c>
      <c r="E39" s="122"/>
      <c r="F39" s="20">
        <f t="shared" si="3"/>
        <v>0</v>
      </c>
      <c r="G39" s="21"/>
    </row>
    <row r="40" spans="1:7" x14ac:dyDescent="0.2">
      <c r="A40" s="25" t="s">
        <v>123</v>
      </c>
      <c r="B40" s="54" t="s">
        <v>124</v>
      </c>
      <c r="C40" s="18">
        <v>1</v>
      </c>
      <c r="D40" s="40" t="s">
        <v>23</v>
      </c>
      <c r="E40" s="122"/>
      <c r="F40" s="20">
        <f t="shared" si="3"/>
        <v>0</v>
      </c>
      <c r="G40" s="46"/>
    </row>
    <row r="41" spans="1:7" ht="25.5" customHeight="1" x14ac:dyDescent="0.2">
      <c r="A41" s="25" t="s">
        <v>129</v>
      </c>
      <c r="B41" s="57" t="s">
        <v>130</v>
      </c>
      <c r="C41" s="48">
        <v>2</v>
      </c>
      <c r="D41" s="58" t="s">
        <v>131</v>
      </c>
      <c r="E41" s="124"/>
      <c r="F41" s="20">
        <f t="shared" si="3"/>
        <v>0</v>
      </c>
      <c r="G41" s="47"/>
    </row>
    <row r="42" spans="1:7" s="22" customFormat="1" ht="13.15" customHeight="1" thickBot="1" x14ac:dyDescent="0.3">
      <c r="A42" s="25" t="s">
        <v>132</v>
      </c>
      <c r="B42" s="17" t="s">
        <v>49</v>
      </c>
      <c r="C42" s="59">
        <v>6</v>
      </c>
      <c r="D42" s="19" t="s">
        <v>50</v>
      </c>
      <c r="E42" s="115">
        <f>SUM(F27:F41)/100</f>
        <v>0</v>
      </c>
      <c r="F42" s="20">
        <f t="shared" si="3"/>
        <v>0</v>
      </c>
      <c r="G42" s="21"/>
    </row>
    <row r="43" spans="1:7" ht="12" customHeight="1" thickBot="1" x14ac:dyDescent="0.25">
      <c r="A43" s="103"/>
      <c r="B43" s="189" t="s">
        <v>53</v>
      </c>
      <c r="C43" s="189"/>
      <c r="D43" s="189"/>
      <c r="E43" s="189"/>
      <c r="F43" s="37">
        <f>SUM(F27:F42)</f>
        <v>0</v>
      </c>
      <c r="G43" s="60" t="s">
        <v>54</v>
      </c>
    </row>
    <row r="44" spans="1:7" ht="12" customHeight="1" x14ac:dyDescent="0.2">
      <c r="A44" s="102" t="s">
        <v>133</v>
      </c>
      <c r="B44" s="191" t="s">
        <v>134</v>
      </c>
      <c r="C44" s="191"/>
      <c r="D44" s="191"/>
      <c r="E44" s="191"/>
      <c r="F44" s="191"/>
      <c r="G44" s="191"/>
    </row>
    <row r="45" spans="1:7" ht="12" customHeight="1" x14ac:dyDescent="0.2">
      <c r="A45" s="25" t="s">
        <v>139</v>
      </c>
      <c r="B45" s="41" t="s">
        <v>140</v>
      </c>
      <c r="C45" s="42">
        <v>35</v>
      </c>
      <c r="D45" s="43" t="s">
        <v>26</v>
      </c>
      <c r="E45" s="125"/>
      <c r="F45" s="44">
        <f t="shared" ref="F45:F47" si="4">C45*E45</f>
        <v>0</v>
      </c>
      <c r="G45" s="62"/>
    </row>
    <row r="46" spans="1:7" ht="24" x14ac:dyDescent="0.2">
      <c r="A46" s="25" t="s">
        <v>141</v>
      </c>
      <c r="B46" s="30" t="s">
        <v>142</v>
      </c>
      <c r="C46" s="18">
        <v>32</v>
      </c>
      <c r="D46" s="40" t="s">
        <v>143</v>
      </c>
      <c r="E46" s="122"/>
      <c r="F46" s="20">
        <f t="shared" si="4"/>
        <v>0</v>
      </c>
      <c r="G46" s="46"/>
    </row>
    <row r="47" spans="1:7" ht="36" x14ac:dyDescent="0.2">
      <c r="A47" s="25" t="s">
        <v>144</v>
      </c>
      <c r="B47" s="30" t="s">
        <v>145</v>
      </c>
      <c r="C47" s="18">
        <v>1</v>
      </c>
      <c r="D47" s="40" t="s">
        <v>143</v>
      </c>
      <c r="E47" s="122"/>
      <c r="F47" s="20">
        <f t="shared" si="4"/>
        <v>0</v>
      </c>
      <c r="G47" s="46"/>
    </row>
    <row r="48" spans="1:7" ht="12" customHeight="1" x14ac:dyDescent="0.2">
      <c r="A48" s="25" t="s">
        <v>149</v>
      </c>
      <c r="B48" s="30" t="s">
        <v>147</v>
      </c>
      <c r="C48" s="18">
        <v>34</v>
      </c>
      <c r="D48" s="40" t="s">
        <v>26</v>
      </c>
      <c r="E48" s="122"/>
      <c r="F48" s="20">
        <f t="shared" ref="F48:F56" si="5">C48*E48</f>
        <v>0</v>
      </c>
      <c r="G48" s="46"/>
    </row>
    <row r="49" spans="1:7" ht="12" customHeight="1" x14ac:dyDescent="0.2">
      <c r="A49" s="25" t="s">
        <v>153</v>
      </c>
      <c r="B49" s="30" t="s">
        <v>150</v>
      </c>
      <c r="C49" s="18">
        <v>33</v>
      </c>
      <c r="D49" s="40" t="s">
        <v>26</v>
      </c>
      <c r="E49" s="122"/>
      <c r="F49" s="20">
        <f t="shared" si="5"/>
        <v>0</v>
      </c>
      <c r="G49" s="46"/>
    </row>
    <row r="50" spans="1:7" x14ac:dyDescent="0.2">
      <c r="A50" s="25" t="s">
        <v>157</v>
      </c>
      <c r="B50" s="30" t="s">
        <v>154</v>
      </c>
      <c r="C50" s="18">
        <v>1</v>
      </c>
      <c r="D50" s="40" t="s">
        <v>23</v>
      </c>
      <c r="E50" s="122"/>
      <c r="F50" s="20">
        <f t="shared" si="5"/>
        <v>0</v>
      </c>
      <c r="G50" s="46"/>
    </row>
    <row r="51" spans="1:7" ht="39.6" customHeight="1" x14ac:dyDescent="0.2">
      <c r="A51" s="25" t="s">
        <v>165</v>
      </c>
      <c r="B51" s="95" t="s">
        <v>168</v>
      </c>
      <c r="C51" s="96">
        <v>1</v>
      </c>
      <c r="D51" s="93" t="s">
        <v>23</v>
      </c>
      <c r="E51" s="126"/>
      <c r="F51" s="94">
        <f t="shared" si="5"/>
        <v>0</v>
      </c>
      <c r="G51" s="96"/>
    </row>
    <row r="52" spans="1:7" ht="13.35" customHeight="1" x14ac:dyDescent="0.2">
      <c r="A52" s="25" t="s">
        <v>166</v>
      </c>
      <c r="B52" s="95" t="s">
        <v>170</v>
      </c>
      <c r="C52" s="96">
        <v>1</v>
      </c>
      <c r="D52" s="93" t="s">
        <v>23</v>
      </c>
      <c r="E52" s="126"/>
      <c r="F52" s="94">
        <f t="shared" si="5"/>
        <v>0</v>
      </c>
      <c r="G52" s="96"/>
    </row>
    <row r="53" spans="1:7" ht="24" x14ac:dyDescent="0.2">
      <c r="A53" s="25" t="s">
        <v>238</v>
      </c>
      <c r="B53" s="95" t="s">
        <v>175</v>
      </c>
      <c r="C53" s="96">
        <v>1</v>
      </c>
      <c r="D53" s="93" t="s">
        <v>23</v>
      </c>
      <c r="E53" s="126"/>
      <c r="F53" s="94">
        <f t="shared" si="5"/>
        <v>0</v>
      </c>
      <c r="G53" s="96"/>
    </row>
    <row r="54" spans="1:7" ht="24" x14ac:dyDescent="0.2">
      <c r="A54" s="25" t="s">
        <v>176</v>
      </c>
      <c r="B54" s="67" t="s">
        <v>183</v>
      </c>
      <c r="C54" s="46">
        <v>1</v>
      </c>
      <c r="D54" s="40" t="s">
        <v>23</v>
      </c>
      <c r="E54" s="122"/>
      <c r="F54" s="20">
        <f t="shared" si="5"/>
        <v>0</v>
      </c>
      <c r="G54" s="21"/>
    </row>
    <row r="55" spans="1:7" ht="48" x14ac:dyDescent="0.2">
      <c r="A55" s="25" t="s">
        <v>186</v>
      </c>
      <c r="B55" s="67" t="s">
        <v>191</v>
      </c>
      <c r="C55" s="46">
        <v>2</v>
      </c>
      <c r="D55" s="40" t="s">
        <v>23</v>
      </c>
      <c r="E55" s="122"/>
      <c r="F55" s="20">
        <f t="shared" si="5"/>
        <v>0</v>
      </c>
      <c r="G55" s="21"/>
    </row>
    <row r="56" spans="1:7" s="22" customFormat="1" ht="13.15" customHeight="1" thickBot="1" x14ac:dyDescent="0.3">
      <c r="A56" s="25" t="s">
        <v>239</v>
      </c>
      <c r="B56" s="17" t="s">
        <v>52</v>
      </c>
      <c r="C56" s="18">
        <v>3</v>
      </c>
      <c r="D56" s="19" t="s">
        <v>50</v>
      </c>
      <c r="E56" s="115">
        <f>SUM(F45:F55)/100</f>
        <v>0</v>
      </c>
      <c r="F56" s="20">
        <f t="shared" si="5"/>
        <v>0</v>
      </c>
      <c r="G56" s="21"/>
    </row>
    <row r="57" spans="1:7" ht="12" customHeight="1" thickBot="1" x14ac:dyDescent="0.25">
      <c r="A57" s="103"/>
      <c r="B57" s="189" t="s">
        <v>53</v>
      </c>
      <c r="C57" s="189"/>
      <c r="D57" s="189"/>
      <c r="E57" s="189"/>
      <c r="F57" s="37">
        <f>SUM(F45:F56)</f>
        <v>0</v>
      </c>
      <c r="G57" s="38" t="s">
        <v>54</v>
      </c>
    </row>
    <row r="58" spans="1:7" ht="12" customHeight="1" x14ac:dyDescent="0.2">
      <c r="A58" s="102" t="s">
        <v>202</v>
      </c>
      <c r="B58" s="192" t="s">
        <v>203</v>
      </c>
      <c r="C58" s="192"/>
      <c r="D58" s="192"/>
      <c r="E58" s="192"/>
      <c r="F58" s="192"/>
      <c r="G58" s="192"/>
    </row>
    <row r="59" spans="1:7" s="72" customFormat="1" ht="13.15" customHeight="1" x14ac:dyDescent="0.2">
      <c r="A59" s="25" t="s">
        <v>204</v>
      </c>
      <c r="B59" s="21" t="s">
        <v>205</v>
      </c>
      <c r="C59" s="18">
        <v>1</v>
      </c>
      <c r="D59" s="19" t="s">
        <v>206</v>
      </c>
      <c r="E59" s="128"/>
      <c r="F59" s="20">
        <f t="shared" ref="F59:F70" si="6">C59*E59</f>
        <v>0</v>
      </c>
      <c r="G59" s="71"/>
    </row>
    <row r="60" spans="1:7" s="72" customFormat="1" ht="13.15" customHeight="1" x14ac:dyDescent="0.2">
      <c r="A60" s="25" t="s">
        <v>207</v>
      </c>
      <c r="B60" s="21" t="s">
        <v>208</v>
      </c>
      <c r="C60" s="18">
        <v>1</v>
      </c>
      <c r="D60" s="19" t="s">
        <v>206</v>
      </c>
      <c r="E60" s="128"/>
      <c r="F60" s="20">
        <f t="shared" si="6"/>
        <v>0</v>
      </c>
      <c r="G60" s="71"/>
    </row>
    <row r="61" spans="1:7" s="72" customFormat="1" ht="13.15" customHeight="1" x14ac:dyDescent="0.2">
      <c r="A61" s="25" t="s">
        <v>209</v>
      </c>
      <c r="B61" s="21" t="s">
        <v>210</v>
      </c>
      <c r="C61" s="18">
        <v>1</v>
      </c>
      <c r="D61" s="19" t="s">
        <v>206</v>
      </c>
      <c r="E61" s="128"/>
      <c r="F61" s="20">
        <f t="shared" si="6"/>
        <v>0</v>
      </c>
      <c r="G61" s="71"/>
    </row>
    <row r="62" spans="1:7" s="72" customFormat="1" ht="13.15" customHeight="1" x14ac:dyDescent="0.2">
      <c r="A62" s="25" t="s">
        <v>213</v>
      </c>
      <c r="B62" s="21" t="s">
        <v>214</v>
      </c>
      <c r="C62" s="18">
        <v>1</v>
      </c>
      <c r="D62" s="19" t="s">
        <v>206</v>
      </c>
      <c r="E62" s="128"/>
      <c r="F62" s="20">
        <f t="shared" si="6"/>
        <v>0</v>
      </c>
      <c r="G62" s="71"/>
    </row>
    <row r="63" spans="1:7" s="72" customFormat="1" ht="13.15" customHeight="1" x14ac:dyDescent="0.2">
      <c r="A63" s="25" t="s">
        <v>215</v>
      </c>
      <c r="B63" s="21" t="s">
        <v>216</v>
      </c>
      <c r="C63" s="18">
        <v>2</v>
      </c>
      <c r="D63" s="19" t="s">
        <v>131</v>
      </c>
      <c r="E63" s="128"/>
      <c r="F63" s="20">
        <f t="shared" si="6"/>
        <v>0</v>
      </c>
      <c r="G63" s="71"/>
    </row>
    <row r="64" spans="1:7" s="72" customFormat="1" ht="13.15" customHeight="1" x14ac:dyDescent="0.2">
      <c r="A64" s="25" t="s">
        <v>217</v>
      </c>
      <c r="B64" s="21" t="s">
        <v>218</v>
      </c>
      <c r="C64" s="18">
        <v>1</v>
      </c>
      <c r="D64" s="19" t="s">
        <v>206</v>
      </c>
      <c r="E64" s="128"/>
      <c r="F64" s="20">
        <f t="shared" si="6"/>
        <v>0</v>
      </c>
      <c r="G64" s="71"/>
    </row>
    <row r="65" spans="1:7" s="72" customFormat="1" ht="13.15" customHeight="1" x14ac:dyDescent="0.2">
      <c r="A65" s="25" t="s">
        <v>219</v>
      </c>
      <c r="B65" s="21" t="s">
        <v>220</v>
      </c>
      <c r="C65" s="18">
        <v>1</v>
      </c>
      <c r="D65" s="19" t="s">
        <v>206</v>
      </c>
      <c r="E65" s="128"/>
      <c r="F65" s="20">
        <f t="shared" si="6"/>
        <v>0</v>
      </c>
      <c r="G65" s="71"/>
    </row>
    <row r="66" spans="1:7" s="72" customFormat="1" ht="13.15" customHeight="1" x14ac:dyDescent="0.2">
      <c r="A66" s="25" t="s">
        <v>221</v>
      </c>
      <c r="B66" s="21" t="s">
        <v>222</v>
      </c>
      <c r="C66" s="18">
        <v>1</v>
      </c>
      <c r="D66" s="19" t="s">
        <v>206</v>
      </c>
      <c r="E66" s="128"/>
      <c r="F66" s="20">
        <f t="shared" si="6"/>
        <v>0</v>
      </c>
      <c r="G66" s="71"/>
    </row>
    <row r="67" spans="1:7" s="72" customFormat="1" ht="13.15" customHeight="1" x14ac:dyDescent="0.2">
      <c r="A67" s="25" t="s">
        <v>223</v>
      </c>
      <c r="B67" s="21" t="s">
        <v>224</v>
      </c>
      <c r="C67" s="18">
        <v>1</v>
      </c>
      <c r="D67" s="19" t="s">
        <v>206</v>
      </c>
      <c r="E67" s="128"/>
      <c r="F67" s="20">
        <f t="shared" si="6"/>
        <v>0</v>
      </c>
      <c r="G67" s="71"/>
    </row>
    <row r="68" spans="1:7" ht="24" x14ac:dyDescent="0.2">
      <c r="A68" s="25" t="s">
        <v>225</v>
      </c>
      <c r="B68" s="30" t="s">
        <v>226</v>
      </c>
      <c r="C68" s="18">
        <v>1</v>
      </c>
      <c r="D68" s="19" t="s">
        <v>206</v>
      </c>
      <c r="E68" s="122"/>
      <c r="F68" s="20">
        <f t="shared" si="6"/>
        <v>0</v>
      </c>
      <c r="G68" s="46"/>
    </row>
    <row r="69" spans="1:7" ht="13.15" customHeight="1" x14ac:dyDescent="0.2">
      <c r="A69" s="25" t="s">
        <v>227</v>
      </c>
      <c r="B69" s="21" t="s">
        <v>228</v>
      </c>
      <c r="C69" s="18">
        <v>1</v>
      </c>
      <c r="D69" s="19" t="s">
        <v>206</v>
      </c>
      <c r="E69" s="122"/>
      <c r="F69" s="20">
        <f t="shared" si="6"/>
        <v>0</v>
      </c>
      <c r="G69" s="46"/>
    </row>
    <row r="70" spans="1:7" s="22" customFormat="1" ht="13.15" customHeight="1" thickBot="1" x14ac:dyDescent="0.3">
      <c r="A70" s="25" t="s">
        <v>229</v>
      </c>
      <c r="B70" s="17" t="s">
        <v>49</v>
      </c>
      <c r="C70" s="18">
        <v>5</v>
      </c>
      <c r="D70" s="19" t="s">
        <v>50</v>
      </c>
      <c r="E70" s="115">
        <f>SUM(F59:F69)/100</f>
        <v>0</v>
      </c>
      <c r="F70" s="20">
        <f t="shared" si="6"/>
        <v>0</v>
      </c>
      <c r="G70" s="21"/>
    </row>
    <row r="71" spans="1:7" s="72" customFormat="1" ht="12" customHeight="1" thickBot="1" x14ac:dyDescent="0.25">
      <c r="A71" s="103"/>
      <c r="B71" s="186" t="s">
        <v>53</v>
      </c>
      <c r="C71" s="186"/>
      <c r="D71" s="186"/>
      <c r="E71" s="186"/>
      <c r="F71" s="73">
        <f>SUM(F59:F70)</f>
        <v>0</v>
      </c>
      <c r="G71" s="74"/>
    </row>
    <row r="72" spans="1:7" ht="18" customHeight="1" thickBot="1" x14ac:dyDescent="0.3">
      <c r="A72" s="106"/>
      <c r="B72" s="75" t="s">
        <v>230</v>
      </c>
      <c r="C72" s="76"/>
      <c r="D72" s="76"/>
      <c r="E72" s="76"/>
      <c r="F72" s="76"/>
      <c r="G72" s="77"/>
    </row>
    <row r="73" spans="1:7" ht="15" customHeight="1" x14ac:dyDescent="0.2">
      <c r="A73" s="25" t="s">
        <v>19</v>
      </c>
      <c r="B73" s="78" t="s">
        <v>20</v>
      </c>
      <c r="C73" s="79"/>
      <c r="D73" s="79"/>
      <c r="E73" s="79"/>
      <c r="F73" s="133">
        <f>F21</f>
        <v>0</v>
      </c>
      <c r="G73" s="80" t="s">
        <v>54</v>
      </c>
    </row>
    <row r="74" spans="1:7" ht="15" customHeight="1" x14ac:dyDescent="0.2">
      <c r="A74" s="25" t="s">
        <v>55</v>
      </c>
      <c r="B74" s="78" t="s">
        <v>56</v>
      </c>
      <c r="C74" s="79"/>
      <c r="D74" s="79"/>
      <c r="E74" s="79"/>
      <c r="F74" s="134">
        <f>F25</f>
        <v>0</v>
      </c>
      <c r="G74" s="80" t="s">
        <v>54</v>
      </c>
    </row>
    <row r="75" spans="1:7" ht="15" customHeight="1" x14ac:dyDescent="0.2">
      <c r="A75" s="25" t="s">
        <v>74</v>
      </c>
      <c r="B75" s="81" t="s">
        <v>75</v>
      </c>
      <c r="C75" s="117"/>
      <c r="D75" s="79"/>
      <c r="E75" s="79"/>
      <c r="F75" s="134">
        <f>F43</f>
        <v>0</v>
      </c>
      <c r="G75" s="82" t="s">
        <v>54</v>
      </c>
    </row>
    <row r="76" spans="1:7" ht="15" customHeight="1" x14ac:dyDescent="0.2">
      <c r="A76" s="25" t="s">
        <v>133</v>
      </c>
      <c r="B76" s="81" t="s">
        <v>134</v>
      </c>
      <c r="C76" s="79"/>
      <c r="D76" s="79"/>
      <c r="E76" s="79"/>
      <c r="F76" s="134">
        <f>F57</f>
        <v>0</v>
      </c>
      <c r="G76" s="80" t="s">
        <v>54</v>
      </c>
    </row>
    <row r="77" spans="1:7" ht="15" customHeight="1" thickBot="1" x14ac:dyDescent="0.25">
      <c r="A77" s="25" t="s">
        <v>202</v>
      </c>
      <c r="B77" s="81" t="s">
        <v>203</v>
      </c>
      <c r="C77" s="79"/>
      <c r="D77" s="79"/>
      <c r="E77" s="79"/>
      <c r="F77" s="135">
        <f>F71</f>
        <v>0</v>
      </c>
      <c r="G77" s="80" t="s">
        <v>54</v>
      </c>
    </row>
    <row r="78" spans="1:7" ht="15" customHeight="1" thickBot="1" x14ac:dyDescent="0.25">
      <c r="A78" s="107"/>
      <c r="B78" s="72"/>
      <c r="C78" s="72"/>
      <c r="D78" s="72"/>
      <c r="E78" s="72"/>
      <c r="F78" s="136"/>
      <c r="G78" s="83"/>
    </row>
    <row r="79" spans="1:7" ht="15" customHeight="1" x14ac:dyDescent="0.2">
      <c r="A79" s="107"/>
      <c r="B79" s="84" t="s">
        <v>231</v>
      </c>
      <c r="C79" s="85"/>
      <c r="D79" s="85"/>
      <c r="E79" s="85"/>
      <c r="F79" s="137">
        <f>SUM(F73:F78)</f>
        <v>0</v>
      </c>
      <c r="G79" s="80" t="s">
        <v>54</v>
      </c>
    </row>
  </sheetData>
  <sheetProtection selectLockedCells="1" selectUnlockedCells="1"/>
  <autoFilter ref="A12:G77" xr:uid="{00000000-0009-0000-0000-000010000000}"/>
  <mergeCells count="12">
    <mergeCell ref="B71:E71"/>
    <mergeCell ref="A2:A4"/>
    <mergeCell ref="F2:G2"/>
    <mergeCell ref="F3:G3"/>
    <mergeCell ref="F4:G4"/>
    <mergeCell ref="B21:E21"/>
    <mergeCell ref="B25:E25"/>
    <mergeCell ref="B26:G26"/>
    <mergeCell ref="B43:E43"/>
    <mergeCell ref="B44:G44"/>
    <mergeCell ref="B57:E57"/>
    <mergeCell ref="B58:G58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3"/>
  <sheetViews>
    <sheetView view="pageBreakPreview" topLeftCell="A19" zoomScaleNormal="100" zoomScaleSheetLayoutView="100" workbookViewId="0">
      <selection activeCell="F47" sqref="F47:F53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259</v>
      </c>
      <c r="C8" s="1"/>
      <c r="D8" s="1"/>
      <c r="E8" s="1"/>
      <c r="F8" s="6"/>
      <c r="G8" s="7"/>
    </row>
    <row r="9" spans="1:7" x14ac:dyDescent="0.2">
      <c r="B9" s="9" t="s">
        <v>274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278</v>
      </c>
      <c r="C12" s="16"/>
      <c r="D12" s="16"/>
      <c r="E12" s="16"/>
      <c r="F12" s="16"/>
      <c r="G12" s="16"/>
    </row>
    <row r="13" spans="1:7" ht="12" customHeight="1" thickBot="1" x14ac:dyDescent="0.25">
      <c r="A13" s="102"/>
      <c r="B13" s="16"/>
      <c r="C13" s="16"/>
      <c r="D13" s="16"/>
      <c r="E13" s="16"/>
      <c r="F13" s="16"/>
      <c r="G13" s="16"/>
    </row>
    <row r="14" spans="1:7" ht="12" customHeight="1" thickBot="1" x14ac:dyDescent="0.25">
      <c r="A14" s="103"/>
      <c r="B14" s="188" t="s">
        <v>53</v>
      </c>
      <c r="C14" s="188"/>
      <c r="D14" s="188"/>
      <c r="E14" s="188"/>
      <c r="F14" s="26">
        <v>0</v>
      </c>
      <c r="G14" s="27" t="s">
        <v>54</v>
      </c>
    </row>
    <row r="15" spans="1:7" ht="12" customHeight="1" x14ac:dyDescent="0.2">
      <c r="A15" s="102" t="s">
        <v>55</v>
      </c>
      <c r="B15" s="28" t="s">
        <v>56</v>
      </c>
      <c r="C15" s="15"/>
      <c r="D15" s="15"/>
      <c r="E15" s="15"/>
      <c r="F15" s="15"/>
      <c r="G15" s="29"/>
    </row>
    <row r="16" spans="1:7" ht="30.6" customHeight="1" x14ac:dyDescent="0.2">
      <c r="A16" s="25" t="s">
        <v>63</v>
      </c>
      <c r="B16" s="32" t="s">
        <v>64</v>
      </c>
      <c r="C16" s="33">
        <v>16</v>
      </c>
      <c r="D16" s="34" t="s">
        <v>23</v>
      </c>
      <c r="E16" s="131"/>
      <c r="F16" s="35">
        <f t="shared" ref="F16:F20" si="0">C16*E16</f>
        <v>0</v>
      </c>
      <c r="G16" s="36"/>
    </row>
    <row r="17" spans="1:7" ht="24" x14ac:dyDescent="0.2">
      <c r="A17" s="25" t="s">
        <v>65</v>
      </c>
      <c r="B17" s="21" t="s">
        <v>66</v>
      </c>
      <c r="C17" s="18">
        <v>24</v>
      </c>
      <c r="D17" s="19" t="s">
        <v>23</v>
      </c>
      <c r="E17" s="122"/>
      <c r="F17" s="20">
        <f t="shared" si="0"/>
        <v>0</v>
      </c>
      <c r="G17" s="116" t="s">
        <v>246</v>
      </c>
    </row>
    <row r="18" spans="1:7" ht="13.15" customHeight="1" x14ac:dyDescent="0.2">
      <c r="A18" s="25" t="s">
        <v>69</v>
      </c>
      <c r="B18" s="21" t="s">
        <v>70</v>
      </c>
      <c r="C18" s="18">
        <v>1</v>
      </c>
      <c r="D18" s="19" t="s">
        <v>23</v>
      </c>
      <c r="E18" s="122"/>
      <c r="F18" s="20">
        <f t="shared" si="0"/>
        <v>0</v>
      </c>
      <c r="G18" s="30" t="s">
        <v>243</v>
      </c>
    </row>
    <row r="19" spans="1:7" ht="13.15" customHeight="1" x14ac:dyDescent="0.2">
      <c r="A19" s="25" t="s">
        <v>71</v>
      </c>
      <c r="B19" s="21" t="s">
        <v>72</v>
      </c>
      <c r="C19" s="18">
        <v>1</v>
      </c>
      <c r="D19" s="19" t="s">
        <v>23</v>
      </c>
      <c r="E19" s="122"/>
      <c r="F19" s="20">
        <f t="shared" si="0"/>
        <v>0</v>
      </c>
      <c r="G19" s="30" t="s">
        <v>243</v>
      </c>
    </row>
    <row r="20" spans="1:7" s="22" customFormat="1" ht="13.15" customHeight="1" thickBot="1" x14ac:dyDescent="0.3">
      <c r="A20" s="25" t="s">
        <v>73</v>
      </c>
      <c r="B20" s="17" t="s">
        <v>49</v>
      </c>
      <c r="C20" s="18">
        <v>6</v>
      </c>
      <c r="D20" s="19" t="s">
        <v>50</v>
      </c>
      <c r="E20" s="115">
        <f>SUM(F16:F19)/100</f>
        <v>0</v>
      </c>
      <c r="F20" s="20">
        <f t="shared" si="0"/>
        <v>0</v>
      </c>
      <c r="G20" s="21"/>
    </row>
    <row r="21" spans="1:7" ht="12" customHeight="1" thickBot="1" x14ac:dyDescent="0.25">
      <c r="A21" s="103"/>
      <c r="B21" s="189" t="s">
        <v>53</v>
      </c>
      <c r="C21" s="189"/>
      <c r="D21" s="189"/>
      <c r="E21" s="189"/>
      <c r="F21" s="37">
        <f>SUM(F16:F20)</f>
        <v>0</v>
      </c>
      <c r="G21" s="38" t="s">
        <v>54</v>
      </c>
    </row>
    <row r="22" spans="1:7" ht="12" customHeight="1" x14ac:dyDescent="0.2">
      <c r="A22" s="102" t="s">
        <v>74</v>
      </c>
      <c r="B22" s="190" t="s">
        <v>75</v>
      </c>
      <c r="C22" s="190"/>
      <c r="D22" s="190"/>
      <c r="E22" s="190"/>
      <c r="F22" s="190"/>
      <c r="G22" s="190"/>
    </row>
    <row r="23" spans="1:7" ht="25.35" customHeight="1" x14ac:dyDescent="0.2">
      <c r="A23" s="25" t="s">
        <v>78</v>
      </c>
      <c r="B23" s="30" t="s">
        <v>79</v>
      </c>
      <c r="C23" s="18">
        <v>300</v>
      </c>
      <c r="D23" s="40" t="s">
        <v>26</v>
      </c>
      <c r="E23" s="122"/>
      <c r="F23" s="20">
        <f t="shared" ref="F23:F29" si="1">C23*E23</f>
        <v>0</v>
      </c>
      <c r="G23" s="21" t="s">
        <v>80</v>
      </c>
    </row>
    <row r="24" spans="1:7" ht="24" x14ac:dyDescent="0.2">
      <c r="A24" s="25" t="s">
        <v>99</v>
      </c>
      <c r="B24" s="30" t="s">
        <v>100</v>
      </c>
      <c r="C24" s="18">
        <v>16</v>
      </c>
      <c r="D24" s="40" t="s">
        <v>23</v>
      </c>
      <c r="E24" s="122"/>
      <c r="F24" s="20">
        <f t="shared" si="1"/>
        <v>0</v>
      </c>
      <c r="G24" s="21"/>
    </row>
    <row r="25" spans="1:7" ht="13.15" customHeight="1" x14ac:dyDescent="0.2">
      <c r="A25" s="25" t="s">
        <v>111</v>
      </c>
      <c r="B25" s="21" t="s">
        <v>112</v>
      </c>
      <c r="C25" s="18">
        <v>1</v>
      </c>
      <c r="D25" s="40" t="s">
        <v>23</v>
      </c>
      <c r="E25" s="122"/>
      <c r="F25" s="51">
        <f t="shared" si="1"/>
        <v>0</v>
      </c>
      <c r="G25" s="30" t="s">
        <v>243</v>
      </c>
    </row>
    <row r="26" spans="1:7" ht="13.15" customHeight="1" x14ac:dyDescent="0.2">
      <c r="A26" s="25" t="s">
        <v>115</v>
      </c>
      <c r="B26" s="47" t="s">
        <v>116</v>
      </c>
      <c r="C26" s="48">
        <v>24</v>
      </c>
      <c r="D26" s="49" t="s">
        <v>23</v>
      </c>
      <c r="E26" s="124"/>
      <c r="F26" s="20">
        <f t="shared" si="1"/>
        <v>0</v>
      </c>
      <c r="G26" s="47"/>
    </row>
    <row r="27" spans="1:7" ht="13.15" customHeight="1" x14ac:dyDescent="0.2">
      <c r="A27" s="25" t="s">
        <v>117</v>
      </c>
      <c r="B27" s="21" t="s">
        <v>118</v>
      </c>
      <c r="C27" s="18">
        <v>24</v>
      </c>
      <c r="D27" s="40" t="s">
        <v>23</v>
      </c>
      <c r="E27" s="122"/>
      <c r="F27" s="20">
        <f t="shared" si="1"/>
        <v>0</v>
      </c>
      <c r="G27" s="21"/>
    </row>
    <row r="28" spans="1:7" ht="25.5" customHeight="1" x14ac:dyDescent="0.2">
      <c r="A28" s="25" t="s">
        <v>129</v>
      </c>
      <c r="B28" s="57" t="s">
        <v>130</v>
      </c>
      <c r="C28" s="48">
        <v>4</v>
      </c>
      <c r="D28" s="58" t="s">
        <v>131</v>
      </c>
      <c r="E28" s="124"/>
      <c r="F28" s="20">
        <f t="shared" si="1"/>
        <v>0</v>
      </c>
      <c r="G28" s="47"/>
    </row>
    <row r="29" spans="1:7" s="22" customFormat="1" ht="13.15" customHeight="1" thickBot="1" x14ac:dyDescent="0.3">
      <c r="A29" s="25" t="s">
        <v>132</v>
      </c>
      <c r="B29" s="17" t="s">
        <v>49</v>
      </c>
      <c r="C29" s="59">
        <v>6</v>
      </c>
      <c r="D29" s="19" t="s">
        <v>50</v>
      </c>
      <c r="E29" s="115">
        <f>SUM(F23:F28)/100</f>
        <v>0</v>
      </c>
      <c r="F29" s="20">
        <f t="shared" si="1"/>
        <v>0</v>
      </c>
      <c r="G29" s="21"/>
    </row>
    <row r="30" spans="1:7" ht="12" customHeight="1" thickBot="1" x14ac:dyDescent="0.25">
      <c r="A30" s="103"/>
      <c r="B30" s="189" t="s">
        <v>53</v>
      </c>
      <c r="C30" s="189"/>
      <c r="D30" s="189"/>
      <c r="E30" s="189"/>
      <c r="F30" s="37">
        <f>SUM(F23:F29)</f>
        <v>0</v>
      </c>
      <c r="G30" s="60" t="s">
        <v>54</v>
      </c>
    </row>
    <row r="31" spans="1:7" ht="12" customHeight="1" x14ac:dyDescent="0.2">
      <c r="A31" s="102" t="s">
        <v>133</v>
      </c>
      <c r="B31" s="191" t="s">
        <v>134</v>
      </c>
      <c r="C31" s="191"/>
      <c r="D31" s="191"/>
      <c r="E31" s="191"/>
      <c r="F31" s="191"/>
      <c r="G31" s="191"/>
    </row>
    <row r="32" spans="1:7" ht="24" x14ac:dyDescent="0.2">
      <c r="A32" s="25" t="s">
        <v>184</v>
      </c>
      <c r="B32" s="67" t="s">
        <v>185</v>
      </c>
      <c r="C32" s="46">
        <v>24</v>
      </c>
      <c r="D32" s="40" t="s">
        <v>23</v>
      </c>
      <c r="E32" s="122"/>
      <c r="F32" s="20">
        <f t="shared" ref="F32:F33" si="2">C32*E32</f>
        <v>0</v>
      </c>
      <c r="G32" s="21"/>
    </row>
    <row r="33" spans="1:7" s="22" customFormat="1" ht="13.15" customHeight="1" thickBot="1" x14ac:dyDescent="0.3">
      <c r="A33" s="25" t="s">
        <v>198</v>
      </c>
      <c r="B33" s="17" t="s">
        <v>52</v>
      </c>
      <c r="C33" s="18">
        <v>3</v>
      </c>
      <c r="D33" s="19" t="s">
        <v>50</v>
      </c>
      <c r="E33" s="115">
        <f>SUM(F32)/100</f>
        <v>0</v>
      </c>
      <c r="F33" s="20">
        <f t="shared" si="2"/>
        <v>0</v>
      </c>
      <c r="G33" s="21"/>
    </row>
    <row r="34" spans="1:7" ht="12" customHeight="1" thickBot="1" x14ac:dyDescent="0.25">
      <c r="A34" s="103"/>
      <c r="B34" s="189" t="s">
        <v>53</v>
      </c>
      <c r="C34" s="189"/>
      <c r="D34" s="189"/>
      <c r="E34" s="189"/>
      <c r="F34" s="37">
        <f>SUM(F32:F33)</f>
        <v>0</v>
      </c>
      <c r="G34" s="38" t="s">
        <v>54</v>
      </c>
    </row>
    <row r="35" spans="1:7" ht="12" customHeight="1" x14ac:dyDescent="0.2">
      <c r="A35" s="102" t="s">
        <v>202</v>
      </c>
      <c r="B35" s="192" t="s">
        <v>203</v>
      </c>
      <c r="C35" s="192"/>
      <c r="D35" s="192"/>
      <c r="E35" s="192"/>
      <c r="F35" s="192"/>
      <c r="G35" s="192"/>
    </row>
    <row r="36" spans="1:7" s="72" customFormat="1" ht="13.15" customHeight="1" x14ac:dyDescent="0.2">
      <c r="A36" s="25" t="s">
        <v>204</v>
      </c>
      <c r="B36" s="21" t="s">
        <v>205</v>
      </c>
      <c r="C36" s="18">
        <v>1</v>
      </c>
      <c r="D36" s="19" t="s">
        <v>206</v>
      </c>
      <c r="E36" s="128"/>
      <c r="F36" s="20">
        <f t="shared" ref="F36:F44" si="3">C36*E36</f>
        <v>0</v>
      </c>
      <c r="G36" s="71"/>
    </row>
    <row r="37" spans="1:7" s="72" customFormat="1" ht="13.15" customHeight="1" x14ac:dyDescent="0.2">
      <c r="A37" s="25" t="s">
        <v>207</v>
      </c>
      <c r="B37" s="21" t="s">
        <v>208</v>
      </c>
      <c r="C37" s="18">
        <v>1</v>
      </c>
      <c r="D37" s="19" t="s">
        <v>206</v>
      </c>
      <c r="E37" s="128"/>
      <c r="F37" s="20">
        <f t="shared" si="3"/>
        <v>0</v>
      </c>
      <c r="G37" s="71"/>
    </row>
    <row r="38" spans="1:7" s="72" customFormat="1" ht="13.15" customHeight="1" x14ac:dyDescent="0.2">
      <c r="A38" s="25" t="s">
        <v>213</v>
      </c>
      <c r="B38" s="21" t="s">
        <v>214</v>
      </c>
      <c r="C38" s="18">
        <v>1</v>
      </c>
      <c r="D38" s="19" t="s">
        <v>206</v>
      </c>
      <c r="E38" s="128"/>
      <c r="F38" s="20">
        <f t="shared" si="3"/>
        <v>0</v>
      </c>
      <c r="G38" s="71"/>
    </row>
    <row r="39" spans="1:7" s="72" customFormat="1" ht="13.15" customHeight="1" x14ac:dyDescent="0.2">
      <c r="A39" s="25" t="s">
        <v>215</v>
      </c>
      <c r="B39" s="21" t="s">
        <v>216</v>
      </c>
      <c r="C39" s="18">
        <v>2</v>
      </c>
      <c r="D39" s="19" t="s">
        <v>131</v>
      </c>
      <c r="E39" s="128"/>
      <c r="F39" s="20">
        <f t="shared" si="3"/>
        <v>0</v>
      </c>
      <c r="G39" s="71"/>
    </row>
    <row r="40" spans="1:7" s="72" customFormat="1" ht="13.15" customHeight="1" x14ac:dyDescent="0.2">
      <c r="A40" s="25" t="s">
        <v>219</v>
      </c>
      <c r="B40" s="21" t="s">
        <v>220</v>
      </c>
      <c r="C40" s="18">
        <v>1</v>
      </c>
      <c r="D40" s="19" t="s">
        <v>206</v>
      </c>
      <c r="E40" s="128"/>
      <c r="F40" s="20">
        <f t="shared" si="3"/>
        <v>0</v>
      </c>
      <c r="G40" s="71"/>
    </row>
    <row r="41" spans="1:7" s="72" customFormat="1" ht="13.15" customHeight="1" x14ac:dyDescent="0.2">
      <c r="A41" s="25" t="s">
        <v>221</v>
      </c>
      <c r="B41" s="21" t="s">
        <v>222</v>
      </c>
      <c r="C41" s="18">
        <v>1</v>
      </c>
      <c r="D41" s="19" t="s">
        <v>206</v>
      </c>
      <c r="E41" s="128"/>
      <c r="F41" s="20">
        <f t="shared" si="3"/>
        <v>0</v>
      </c>
      <c r="G41" s="71"/>
    </row>
    <row r="42" spans="1:7" s="72" customFormat="1" ht="13.15" customHeight="1" x14ac:dyDescent="0.2">
      <c r="A42" s="25" t="s">
        <v>223</v>
      </c>
      <c r="B42" s="21" t="s">
        <v>224</v>
      </c>
      <c r="C42" s="18">
        <v>1</v>
      </c>
      <c r="D42" s="19" t="s">
        <v>206</v>
      </c>
      <c r="E42" s="128"/>
      <c r="F42" s="20">
        <f t="shared" si="3"/>
        <v>0</v>
      </c>
      <c r="G42" s="71"/>
    </row>
    <row r="43" spans="1:7" ht="24" x14ac:dyDescent="0.2">
      <c r="A43" s="25" t="s">
        <v>225</v>
      </c>
      <c r="B43" s="30" t="s">
        <v>226</v>
      </c>
      <c r="C43" s="18">
        <v>1</v>
      </c>
      <c r="D43" s="19" t="s">
        <v>206</v>
      </c>
      <c r="E43" s="122"/>
      <c r="F43" s="20">
        <f t="shared" si="3"/>
        <v>0</v>
      </c>
      <c r="G43" s="46"/>
    </row>
    <row r="44" spans="1:7" s="22" customFormat="1" ht="13.15" customHeight="1" thickBot="1" x14ac:dyDescent="0.3">
      <c r="A44" s="25" t="s">
        <v>229</v>
      </c>
      <c r="B44" s="17" t="s">
        <v>49</v>
      </c>
      <c r="C44" s="18">
        <v>5</v>
      </c>
      <c r="D44" s="19" t="s">
        <v>50</v>
      </c>
      <c r="E44" s="115">
        <f>SUM(F36:F43)/100</f>
        <v>0</v>
      </c>
      <c r="F44" s="20">
        <f t="shared" si="3"/>
        <v>0</v>
      </c>
      <c r="G44" s="21"/>
    </row>
    <row r="45" spans="1:7" s="72" customFormat="1" ht="12" customHeight="1" thickBot="1" x14ac:dyDescent="0.25">
      <c r="A45" s="103"/>
      <c r="B45" s="186" t="s">
        <v>53</v>
      </c>
      <c r="C45" s="186"/>
      <c r="D45" s="186"/>
      <c r="E45" s="186"/>
      <c r="F45" s="73">
        <f>SUM(F36:F44)</f>
        <v>0</v>
      </c>
      <c r="G45" s="74"/>
    </row>
    <row r="46" spans="1:7" ht="18" customHeight="1" thickBot="1" x14ac:dyDescent="0.3">
      <c r="A46" s="106"/>
      <c r="B46" s="75" t="s">
        <v>230</v>
      </c>
      <c r="C46" s="76"/>
      <c r="D46" s="76"/>
      <c r="E46" s="76"/>
      <c r="F46" s="76"/>
      <c r="G46" s="77"/>
    </row>
    <row r="47" spans="1:7" ht="15" customHeight="1" x14ac:dyDescent="0.2">
      <c r="A47" s="25" t="s">
        <v>19</v>
      </c>
      <c r="B47" s="78" t="s">
        <v>20</v>
      </c>
      <c r="C47" s="79"/>
      <c r="D47" s="79"/>
      <c r="E47" s="79"/>
      <c r="F47" s="133">
        <f>F14</f>
        <v>0</v>
      </c>
      <c r="G47" s="80" t="s">
        <v>54</v>
      </c>
    </row>
    <row r="48" spans="1:7" ht="15" customHeight="1" x14ac:dyDescent="0.2">
      <c r="A48" s="25" t="s">
        <v>55</v>
      </c>
      <c r="B48" s="78" t="s">
        <v>56</v>
      </c>
      <c r="C48" s="79"/>
      <c r="D48" s="79"/>
      <c r="E48" s="79"/>
      <c r="F48" s="134">
        <f>F21</f>
        <v>0</v>
      </c>
      <c r="G48" s="80" t="s">
        <v>54</v>
      </c>
    </row>
    <row r="49" spans="1:7" ht="15" customHeight="1" x14ac:dyDescent="0.2">
      <c r="A49" s="25" t="s">
        <v>74</v>
      </c>
      <c r="B49" s="81" t="s">
        <v>75</v>
      </c>
      <c r="C49" s="79"/>
      <c r="D49" s="79"/>
      <c r="E49" s="79"/>
      <c r="F49" s="134">
        <f>F30</f>
        <v>0</v>
      </c>
      <c r="G49" s="82" t="s">
        <v>54</v>
      </c>
    </row>
    <row r="50" spans="1:7" ht="15" customHeight="1" x14ac:dyDescent="0.2">
      <c r="A50" s="25" t="s">
        <v>133</v>
      </c>
      <c r="B50" s="81" t="s">
        <v>134</v>
      </c>
      <c r="C50" s="79"/>
      <c r="D50" s="79"/>
      <c r="E50" s="79"/>
      <c r="F50" s="134">
        <f>F34</f>
        <v>0</v>
      </c>
      <c r="G50" s="80" t="s">
        <v>54</v>
      </c>
    </row>
    <row r="51" spans="1:7" ht="15" customHeight="1" thickBot="1" x14ac:dyDescent="0.25">
      <c r="A51" s="25" t="s">
        <v>202</v>
      </c>
      <c r="B51" s="81" t="s">
        <v>203</v>
      </c>
      <c r="C51" s="79"/>
      <c r="D51" s="79"/>
      <c r="E51" s="79"/>
      <c r="F51" s="135">
        <f>F45</f>
        <v>0</v>
      </c>
      <c r="G51" s="80" t="s">
        <v>54</v>
      </c>
    </row>
    <row r="52" spans="1:7" ht="15" customHeight="1" thickBot="1" x14ac:dyDescent="0.25">
      <c r="A52" s="107"/>
      <c r="B52" s="72"/>
      <c r="C52" s="72"/>
      <c r="D52" s="72"/>
      <c r="E52" s="72"/>
      <c r="F52" s="136"/>
      <c r="G52" s="83"/>
    </row>
    <row r="53" spans="1:7" ht="15" customHeight="1" thickBot="1" x14ac:dyDescent="0.25">
      <c r="A53" s="107"/>
      <c r="B53" s="84" t="s">
        <v>231</v>
      </c>
      <c r="C53" s="85"/>
      <c r="D53" s="85"/>
      <c r="E53" s="85"/>
      <c r="F53" s="137">
        <f>SUM(F47:F52)</f>
        <v>0</v>
      </c>
      <c r="G53" s="80" t="s">
        <v>54</v>
      </c>
    </row>
  </sheetData>
  <sheetProtection selectLockedCells="1" selectUnlockedCells="1"/>
  <autoFilter ref="A12:G51" xr:uid="{00000000-0009-0000-0000-000011000000}"/>
  <mergeCells count="12">
    <mergeCell ref="B45:E45"/>
    <mergeCell ref="A2:A4"/>
    <mergeCell ref="F2:G2"/>
    <mergeCell ref="F3:G3"/>
    <mergeCell ref="F4:G4"/>
    <mergeCell ref="B14:E14"/>
    <mergeCell ref="B21:E21"/>
    <mergeCell ref="B22:G22"/>
    <mergeCell ref="B30:E30"/>
    <mergeCell ref="B31:G31"/>
    <mergeCell ref="B34:E34"/>
    <mergeCell ref="B35:G35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9"/>
  <sheetViews>
    <sheetView view="pageBreakPreview" topLeftCell="A55" zoomScaleNormal="100" zoomScaleSheetLayoutView="100" workbookViewId="0">
      <selection activeCell="F79" sqref="F79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260</v>
      </c>
      <c r="C8" s="1"/>
      <c r="D8" s="1"/>
      <c r="E8" s="1"/>
      <c r="F8" s="6"/>
      <c r="G8" s="7"/>
    </row>
    <row r="9" spans="1:7" x14ac:dyDescent="0.2">
      <c r="B9" s="9" t="s">
        <v>275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2</v>
      </c>
      <c r="D14" s="19" t="s">
        <v>23</v>
      </c>
      <c r="E14" s="122"/>
      <c r="F14" s="20">
        <f t="shared" ref="F14:F21" si="0">C14*E14</f>
        <v>0</v>
      </c>
      <c r="G14" s="21"/>
    </row>
    <row r="15" spans="1:7" s="22" customFormat="1" ht="24" x14ac:dyDescent="0.25">
      <c r="A15" s="25" t="s">
        <v>24</v>
      </c>
      <c r="B15" s="108" t="s">
        <v>25</v>
      </c>
      <c r="C15" s="91">
        <v>8</v>
      </c>
      <c r="D15" s="109" t="s">
        <v>26</v>
      </c>
      <c r="E15" s="129"/>
      <c r="F15" s="20">
        <f t="shared" si="0"/>
        <v>0</v>
      </c>
      <c r="G15" s="21"/>
    </row>
    <row r="16" spans="1:7" s="22" customFormat="1" ht="24" x14ac:dyDescent="0.25">
      <c r="A16" s="25" t="s">
        <v>29</v>
      </c>
      <c r="B16" s="112" t="s">
        <v>30</v>
      </c>
      <c r="C16" s="92">
        <v>12</v>
      </c>
      <c r="D16" s="93" t="s">
        <v>26</v>
      </c>
      <c r="E16" s="126"/>
      <c r="F16" s="121">
        <f t="shared" si="0"/>
        <v>0</v>
      </c>
      <c r="G16" s="21"/>
    </row>
    <row r="17" spans="1:7" s="22" customFormat="1" ht="13.15" customHeight="1" x14ac:dyDescent="0.25">
      <c r="A17" s="25" t="s">
        <v>31</v>
      </c>
      <c r="B17" s="112" t="s">
        <v>32</v>
      </c>
      <c r="C17" s="92">
        <v>2</v>
      </c>
      <c r="D17" s="93" t="s">
        <v>33</v>
      </c>
      <c r="E17" s="126"/>
      <c r="F17" s="121">
        <f t="shared" si="0"/>
        <v>0</v>
      </c>
      <c r="G17" s="21"/>
    </row>
    <row r="18" spans="1:7" s="22" customFormat="1" ht="27.6" customHeight="1" x14ac:dyDescent="0.25">
      <c r="A18" s="25" t="s">
        <v>34</v>
      </c>
      <c r="B18" s="113" t="s">
        <v>35</v>
      </c>
      <c r="C18" s="92">
        <v>2</v>
      </c>
      <c r="D18" s="114" t="s">
        <v>36</v>
      </c>
      <c r="E18" s="126"/>
      <c r="F18" s="121">
        <f t="shared" si="0"/>
        <v>0</v>
      </c>
      <c r="G18" s="21" t="s">
        <v>37</v>
      </c>
    </row>
    <row r="19" spans="1:7" s="22" customFormat="1" ht="25.5" customHeight="1" x14ac:dyDescent="0.25">
      <c r="A19" s="25" t="s">
        <v>42</v>
      </c>
      <c r="B19" s="112" t="s">
        <v>43</v>
      </c>
      <c r="C19" s="92">
        <v>2</v>
      </c>
      <c r="D19" s="93" t="s">
        <v>23</v>
      </c>
      <c r="E19" s="126"/>
      <c r="F19" s="121">
        <f t="shared" si="0"/>
        <v>0</v>
      </c>
      <c r="G19" s="21"/>
    </row>
    <row r="20" spans="1:7" s="22" customFormat="1" ht="13.15" customHeight="1" x14ac:dyDescent="0.25">
      <c r="A20" s="25" t="s">
        <v>48</v>
      </c>
      <c r="B20" s="17" t="s">
        <v>49</v>
      </c>
      <c r="C20" s="18">
        <v>6</v>
      </c>
      <c r="D20" s="19" t="s">
        <v>50</v>
      </c>
      <c r="E20" s="115">
        <f>SUM(F14:F19)/100</f>
        <v>0</v>
      </c>
      <c r="F20" s="20">
        <f t="shared" si="0"/>
        <v>0</v>
      </c>
      <c r="G20" s="21"/>
    </row>
    <row r="21" spans="1:7" s="22" customFormat="1" ht="13.15" customHeight="1" thickBot="1" x14ac:dyDescent="0.3">
      <c r="A21" s="25" t="s">
        <v>51</v>
      </c>
      <c r="B21" s="17" t="s">
        <v>52</v>
      </c>
      <c r="C21" s="18">
        <v>3</v>
      </c>
      <c r="D21" s="19" t="s">
        <v>50</v>
      </c>
      <c r="E21" s="115">
        <f>SUM(F14:F19)/100</f>
        <v>0</v>
      </c>
      <c r="F21" s="20">
        <f t="shared" si="0"/>
        <v>0</v>
      </c>
      <c r="G21" s="21"/>
    </row>
    <row r="22" spans="1:7" ht="12" customHeight="1" thickBot="1" x14ac:dyDescent="0.25">
      <c r="A22" s="103"/>
      <c r="B22" s="188" t="s">
        <v>53</v>
      </c>
      <c r="C22" s="188"/>
      <c r="D22" s="188"/>
      <c r="E22" s="188"/>
      <c r="F22" s="26">
        <f>SUM(F14:F21)</f>
        <v>0</v>
      </c>
      <c r="G22" s="27" t="s">
        <v>54</v>
      </c>
    </row>
    <row r="23" spans="1:7" ht="12" customHeight="1" x14ac:dyDescent="0.2">
      <c r="A23" s="102" t="s">
        <v>55</v>
      </c>
      <c r="B23" s="28" t="s">
        <v>56</v>
      </c>
      <c r="C23" s="15"/>
      <c r="D23" s="15"/>
      <c r="E23" s="15"/>
      <c r="F23" s="15"/>
      <c r="G23" s="29"/>
    </row>
    <row r="24" spans="1:7" ht="13.15" customHeight="1" x14ac:dyDescent="0.2">
      <c r="A24" s="25" t="s">
        <v>59</v>
      </c>
      <c r="B24" s="21" t="s">
        <v>60</v>
      </c>
      <c r="C24" s="18">
        <v>1</v>
      </c>
      <c r="D24" s="19" t="s">
        <v>23</v>
      </c>
      <c r="E24" s="122"/>
      <c r="F24" s="20">
        <f t="shared" ref="F24:F25" si="1">C24*E24</f>
        <v>0</v>
      </c>
      <c r="G24" s="30"/>
    </row>
    <row r="25" spans="1:7" s="22" customFormat="1" ht="13.15" customHeight="1" thickBot="1" x14ac:dyDescent="0.3">
      <c r="A25" s="25" t="s">
        <v>73</v>
      </c>
      <c r="B25" s="17" t="s">
        <v>49</v>
      </c>
      <c r="C25" s="18">
        <v>6</v>
      </c>
      <c r="D25" s="19" t="s">
        <v>50</v>
      </c>
      <c r="E25" s="115">
        <f>SUM(F24)/100</f>
        <v>0</v>
      </c>
      <c r="F25" s="20">
        <f t="shared" si="1"/>
        <v>0</v>
      </c>
      <c r="G25" s="21"/>
    </row>
    <row r="26" spans="1:7" ht="12" customHeight="1" thickBot="1" x14ac:dyDescent="0.25">
      <c r="A26" s="103"/>
      <c r="B26" s="189" t="s">
        <v>53</v>
      </c>
      <c r="C26" s="189"/>
      <c r="D26" s="189"/>
      <c r="E26" s="189"/>
      <c r="F26" s="37">
        <f>SUM(F24:F25)</f>
        <v>0</v>
      </c>
      <c r="G26" s="38" t="s">
        <v>54</v>
      </c>
    </row>
    <row r="27" spans="1:7" ht="12" customHeight="1" x14ac:dyDescent="0.2">
      <c r="A27" s="102" t="s">
        <v>74</v>
      </c>
      <c r="B27" s="190" t="s">
        <v>75</v>
      </c>
      <c r="C27" s="190"/>
      <c r="D27" s="190"/>
      <c r="E27" s="190"/>
      <c r="F27" s="190"/>
      <c r="G27" s="190"/>
    </row>
    <row r="28" spans="1:7" ht="26.85" customHeight="1" x14ac:dyDescent="0.2">
      <c r="A28" s="25" t="s">
        <v>76</v>
      </c>
      <c r="B28" s="21" t="s">
        <v>77</v>
      </c>
      <c r="C28" s="18">
        <v>1</v>
      </c>
      <c r="D28" s="19" t="s">
        <v>23</v>
      </c>
      <c r="E28" s="122"/>
      <c r="F28" s="20">
        <f t="shared" ref="F28:F41" si="2">C28*E28</f>
        <v>0</v>
      </c>
      <c r="G28" s="30"/>
    </row>
    <row r="29" spans="1:7" ht="25.35" customHeight="1" x14ac:dyDescent="0.2">
      <c r="A29" s="25" t="s">
        <v>78</v>
      </c>
      <c r="B29" s="30" t="s">
        <v>79</v>
      </c>
      <c r="C29" s="18">
        <v>25</v>
      </c>
      <c r="D29" s="40" t="s">
        <v>26</v>
      </c>
      <c r="E29" s="122"/>
      <c r="F29" s="20">
        <f t="shared" si="2"/>
        <v>0</v>
      </c>
      <c r="G29" s="21" t="s">
        <v>80</v>
      </c>
    </row>
    <row r="30" spans="1:7" ht="13.15" customHeight="1" x14ac:dyDescent="0.2">
      <c r="A30" s="25" t="s">
        <v>85</v>
      </c>
      <c r="B30" s="21" t="s">
        <v>86</v>
      </c>
      <c r="C30" s="18">
        <v>26</v>
      </c>
      <c r="D30" s="40" t="s">
        <v>26</v>
      </c>
      <c r="E30" s="122"/>
      <c r="F30" s="20">
        <f t="shared" si="2"/>
        <v>0</v>
      </c>
      <c r="G30" s="21"/>
    </row>
    <row r="31" spans="1:7" ht="13.15" customHeight="1" x14ac:dyDescent="0.2">
      <c r="A31" s="25" t="s">
        <v>87</v>
      </c>
      <c r="B31" s="21" t="s">
        <v>88</v>
      </c>
      <c r="C31" s="18">
        <v>24</v>
      </c>
      <c r="D31" s="40" t="s">
        <v>26</v>
      </c>
      <c r="E31" s="122"/>
      <c r="F31" s="20">
        <f t="shared" si="2"/>
        <v>0</v>
      </c>
      <c r="G31" s="21"/>
    </row>
    <row r="32" spans="1:7" ht="13.15" customHeight="1" x14ac:dyDescent="0.2">
      <c r="A32" s="25" t="s">
        <v>89</v>
      </c>
      <c r="B32" s="21" t="s">
        <v>90</v>
      </c>
      <c r="C32" s="18">
        <v>24</v>
      </c>
      <c r="D32" s="40" t="s">
        <v>26</v>
      </c>
      <c r="E32" s="122"/>
      <c r="F32" s="20">
        <f t="shared" si="2"/>
        <v>0</v>
      </c>
      <c r="G32" s="21"/>
    </row>
    <row r="33" spans="1:7" ht="24" x14ac:dyDescent="0.2">
      <c r="A33" s="25" t="s">
        <v>91</v>
      </c>
      <c r="B33" s="30" t="s">
        <v>92</v>
      </c>
      <c r="C33" s="18">
        <v>21</v>
      </c>
      <c r="D33" s="40" t="s">
        <v>26</v>
      </c>
      <c r="E33" s="122"/>
      <c r="F33" s="20">
        <f t="shared" si="2"/>
        <v>0</v>
      </c>
      <c r="G33" s="21"/>
    </row>
    <row r="34" spans="1:7" ht="13.15" customHeight="1" x14ac:dyDescent="0.2">
      <c r="A34" s="25" t="s">
        <v>95</v>
      </c>
      <c r="B34" s="21" t="s">
        <v>96</v>
      </c>
      <c r="C34" s="18">
        <v>22</v>
      </c>
      <c r="D34" s="40" t="s">
        <v>26</v>
      </c>
      <c r="E34" s="122"/>
      <c r="F34" s="20">
        <f t="shared" si="2"/>
        <v>0</v>
      </c>
      <c r="G34" s="30"/>
    </row>
    <row r="35" spans="1:7" ht="36" x14ac:dyDescent="0.2">
      <c r="A35" s="25" t="s">
        <v>97</v>
      </c>
      <c r="B35" s="30" t="s">
        <v>98</v>
      </c>
      <c r="C35" s="18">
        <v>2</v>
      </c>
      <c r="D35" s="40" t="s">
        <v>23</v>
      </c>
      <c r="E35" s="122"/>
      <c r="F35" s="20">
        <f t="shared" si="2"/>
        <v>0</v>
      </c>
      <c r="G35" s="21"/>
    </row>
    <row r="36" spans="1:7" ht="13.15" customHeight="1" x14ac:dyDescent="0.2">
      <c r="A36" s="25" t="s">
        <v>103</v>
      </c>
      <c r="B36" s="47" t="s">
        <v>104</v>
      </c>
      <c r="C36" s="48">
        <v>2</v>
      </c>
      <c r="D36" s="49" t="s">
        <v>23</v>
      </c>
      <c r="E36" s="124"/>
      <c r="F36" s="20">
        <f t="shared" si="2"/>
        <v>0</v>
      </c>
      <c r="G36" s="47"/>
    </row>
    <row r="37" spans="1:7" ht="13.15" customHeight="1" x14ac:dyDescent="0.2">
      <c r="A37" s="25" t="s">
        <v>107</v>
      </c>
      <c r="B37" s="50" t="s">
        <v>108</v>
      </c>
      <c r="C37" s="18">
        <v>2</v>
      </c>
      <c r="D37" s="40" t="s">
        <v>23</v>
      </c>
      <c r="E37" s="122"/>
      <c r="F37" s="51">
        <f t="shared" si="2"/>
        <v>0</v>
      </c>
      <c r="G37" s="52"/>
    </row>
    <row r="38" spans="1:7" ht="13.15" customHeight="1" x14ac:dyDescent="0.2">
      <c r="A38" s="25" t="s">
        <v>115</v>
      </c>
      <c r="B38" s="47" t="s">
        <v>116</v>
      </c>
      <c r="C38" s="48">
        <v>2</v>
      </c>
      <c r="D38" s="49" t="s">
        <v>23</v>
      </c>
      <c r="E38" s="124"/>
      <c r="F38" s="20">
        <f t="shared" si="2"/>
        <v>0</v>
      </c>
      <c r="G38" s="47"/>
    </row>
    <row r="39" spans="1:7" ht="25.35" customHeight="1" x14ac:dyDescent="0.2">
      <c r="A39" s="25" t="s">
        <v>121</v>
      </c>
      <c r="B39" s="30" t="s">
        <v>122</v>
      </c>
      <c r="C39" s="18">
        <v>2</v>
      </c>
      <c r="D39" s="40" t="s">
        <v>23</v>
      </c>
      <c r="E39" s="122"/>
      <c r="F39" s="20">
        <f t="shared" si="2"/>
        <v>0</v>
      </c>
      <c r="G39" s="21"/>
    </row>
    <row r="40" spans="1:7" ht="25.5" customHeight="1" x14ac:dyDescent="0.2">
      <c r="A40" s="25" t="s">
        <v>129</v>
      </c>
      <c r="B40" s="57" t="s">
        <v>130</v>
      </c>
      <c r="C40" s="48">
        <v>2</v>
      </c>
      <c r="D40" s="58" t="s">
        <v>131</v>
      </c>
      <c r="E40" s="124"/>
      <c r="F40" s="20">
        <f t="shared" si="2"/>
        <v>0</v>
      </c>
      <c r="G40" s="47"/>
    </row>
    <row r="41" spans="1:7" s="22" customFormat="1" ht="13.15" customHeight="1" thickBot="1" x14ac:dyDescent="0.3">
      <c r="A41" s="25" t="s">
        <v>132</v>
      </c>
      <c r="B41" s="17" t="s">
        <v>49</v>
      </c>
      <c r="C41" s="59">
        <v>6</v>
      </c>
      <c r="D41" s="19" t="s">
        <v>50</v>
      </c>
      <c r="E41" s="115">
        <f>SUM(F28:F40)/100</f>
        <v>0</v>
      </c>
      <c r="F41" s="20">
        <f t="shared" si="2"/>
        <v>0</v>
      </c>
      <c r="G41" s="21"/>
    </row>
    <row r="42" spans="1:7" ht="12" customHeight="1" thickBot="1" x14ac:dyDescent="0.25">
      <c r="A42" s="103"/>
      <c r="B42" s="189" t="s">
        <v>53</v>
      </c>
      <c r="C42" s="189"/>
      <c r="D42" s="189"/>
      <c r="E42" s="189"/>
      <c r="F42" s="37">
        <f>SUM(F29:F41)</f>
        <v>0</v>
      </c>
      <c r="G42" s="60" t="s">
        <v>54</v>
      </c>
    </row>
    <row r="43" spans="1:7" ht="12" customHeight="1" x14ac:dyDescent="0.2">
      <c r="A43" s="102" t="s">
        <v>133</v>
      </c>
      <c r="B43" s="191" t="s">
        <v>134</v>
      </c>
      <c r="C43" s="191"/>
      <c r="D43" s="191"/>
      <c r="E43" s="191"/>
      <c r="F43" s="191"/>
      <c r="G43" s="191"/>
    </row>
    <row r="44" spans="1:7" ht="12" customHeight="1" x14ac:dyDescent="0.2">
      <c r="A44" s="25" t="s">
        <v>135</v>
      </c>
      <c r="B44" s="45" t="s">
        <v>136</v>
      </c>
      <c r="C44" s="61">
        <v>25</v>
      </c>
      <c r="D44" s="43" t="s">
        <v>26</v>
      </c>
      <c r="E44" s="125"/>
      <c r="F44" s="44">
        <f t="shared" ref="F44:F49" si="3">C44*E44</f>
        <v>0</v>
      </c>
      <c r="G44" s="62"/>
    </row>
    <row r="45" spans="1:7" ht="12" customHeight="1" x14ac:dyDescent="0.2">
      <c r="A45" s="25" t="s">
        <v>139</v>
      </c>
      <c r="B45" s="41" t="s">
        <v>140</v>
      </c>
      <c r="C45" s="42">
        <v>26</v>
      </c>
      <c r="D45" s="43" t="s">
        <v>26</v>
      </c>
      <c r="E45" s="125"/>
      <c r="F45" s="44">
        <f t="shared" si="3"/>
        <v>0</v>
      </c>
      <c r="G45" s="62"/>
    </row>
    <row r="46" spans="1:7" ht="24" x14ac:dyDescent="0.2">
      <c r="A46" s="25" t="s">
        <v>141</v>
      </c>
      <c r="B46" s="30" t="s">
        <v>142</v>
      </c>
      <c r="C46" s="18">
        <v>21</v>
      </c>
      <c r="D46" s="40" t="s">
        <v>143</v>
      </c>
      <c r="E46" s="122"/>
      <c r="F46" s="20">
        <f t="shared" si="3"/>
        <v>0</v>
      </c>
      <c r="G46" s="46"/>
    </row>
    <row r="47" spans="1:7" ht="12" customHeight="1" x14ac:dyDescent="0.2">
      <c r="A47" s="25" t="s">
        <v>146</v>
      </c>
      <c r="B47" s="30" t="s">
        <v>147</v>
      </c>
      <c r="C47" s="18">
        <v>24</v>
      </c>
      <c r="D47" s="40" t="s">
        <v>26</v>
      </c>
      <c r="E47" s="122"/>
      <c r="F47" s="20">
        <f t="shared" si="3"/>
        <v>0</v>
      </c>
      <c r="G47" s="46"/>
    </row>
    <row r="48" spans="1:7" ht="12" customHeight="1" x14ac:dyDescent="0.2">
      <c r="A48" s="25" t="s">
        <v>149</v>
      </c>
      <c r="B48" s="30" t="s">
        <v>150</v>
      </c>
      <c r="C48" s="18">
        <v>22</v>
      </c>
      <c r="D48" s="40" t="s">
        <v>26</v>
      </c>
      <c r="E48" s="122"/>
      <c r="F48" s="20">
        <f t="shared" si="3"/>
        <v>0</v>
      </c>
      <c r="G48" s="46"/>
    </row>
    <row r="49" spans="1:7" x14ac:dyDescent="0.2">
      <c r="A49" s="25" t="s">
        <v>151</v>
      </c>
      <c r="B49" s="30" t="s">
        <v>152</v>
      </c>
      <c r="C49" s="18">
        <v>2</v>
      </c>
      <c r="D49" s="40" t="s">
        <v>23</v>
      </c>
      <c r="E49" s="122"/>
      <c r="F49" s="20">
        <f t="shared" si="3"/>
        <v>0</v>
      </c>
      <c r="G49" s="46"/>
    </row>
    <row r="50" spans="1:7" ht="39.6" customHeight="1" x14ac:dyDescent="0.2">
      <c r="A50" s="25" t="s">
        <v>167</v>
      </c>
      <c r="B50" s="95" t="s">
        <v>168</v>
      </c>
      <c r="C50" s="96">
        <v>2</v>
      </c>
      <c r="D50" s="93" t="s">
        <v>23</v>
      </c>
      <c r="E50" s="126"/>
      <c r="F50" s="94">
        <f t="shared" ref="F50:F56" si="4">C50*E50</f>
        <v>0</v>
      </c>
      <c r="G50" s="46"/>
    </row>
    <row r="51" spans="1:7" ht="13.35" customHeight="1" x14ac:dyDescent="0.2">
      <c r="A51" s="25" t="s">
        <v>169</v>
      </c>
      <c r="B51" s="95" t="s">
        <v>170</v>
      </c>
      <c r="C51" s="96">
        <v>2</v>
      </c>
      <c r="D51" s="93" t="s">
        <v>23</v>
      </c>
      <c r="E51" s="126"/>
      <c r="F51" s="94">
        <f t="shared" si="4"/>
        <v>0</v>
      </c>
      <c r="G51" s="46"/>
    </row>
    <row r="52" spans="1:7" ht="24" x14ac:dyDescent="0.2">
      <c r="A52" s="25" t="s">
        <v>176</v>
      </c>
      <c r="B52" s="67" t="s">
        <v>177</v>
      </c>
      <c r="C52" s="46">
        <v>1</v>
      </c>
      <c r="D52" s="40" t="s">
        <v>23</v>
      </c>
      <c r="E52" s="122"/>
      <c r="F52" s="20">
        <f t="shared" si="4"/>
        <v>0</v>
      </c>
      <c r="G52" s="21"/>
    </row>
    <row r="53" spans="1:7" ht="24" x14ac:dyDescent="0.2">
      <c r="A53" s="25" t="s">
        <v>178</v>
      </c>
      <c r="B53" s="67" t="s">
        <v>179</v>
      </c>
      <c r="C53" s="46">
        <v>2</v>
      </c>
      <c r="D53" s="40" t="s">
        <v>23</v>
      </c>
      <c r="E53" s="122"/>
      <c r="F53" s="20">
        <f t="shared" si="4"/>
        <v>0</v>
      </c>
      <c r="G53" s="21"/>
    </row>
    <row r="54" spans="1:7" ht="55.15" customHeight="1" x14ac:dyDescent="0.2">
      <c r="A54" s="25" t="s">
        <v>195</v>
      </c>
      <c r="B54" s="67" t="s">
        <v>196</v>
      </c>
      <c r="C54" s="46">
        <v>2</v>
      </c>
      <c r="D54" s="40" t="s">
        <v>23</v>
      </c>
      <c r="E54" s="122"/>
      <c r="F54" s="20">
        <f t="shared" si="4"/>
        <v>0</v>
      </c>
      <c r="G54" s="21"/>
    </row>
    <row r="55" spans="1:7" x14ac:dyDescent="0.2">
      <c r="A55" s="25" t="s">
        <v>200</v>
      </c>
      <c r="B55" s="68" t="s">
        <v>201</v>
      </c>
      <c r="C55" s="42">
        <v>1</v>
      </c>
      <c r="D55" s="40" t="s">
        <v>23</v>
      </c>
      <c r="E55" s="127"/>
      <c r="F55" s="20">
        <f t="shared" si="4"/>
        <v>0</v>
      </c>
      <c r="G55" s="70"/>
    </row>
    <row r="56" spans="1:7" s="22" customFormat="1" ht="13.15" customHeight="1" thickBot="1" x14ac:dyDescent="0.3">
      <c r="A56" s="25" t="s">
        <v>198</v>
      </c>
      <c r="B56" s="17" t="s">
        <v>52</v>
      </c>
      <c r="C56" s="18">
        <v>3</v>
      </c>
      <c r="D56" s="19" t="s">
        <v>50</v>
      </c>
      <c r="E56" s="115">
        <f>SUM(F44:F55)/100</f>
        <v>0</v>
      </c>
      <c r="F56" s="20">
        <f t="shared" si="4"/>
        <v>0</v>
      </c>
      <c r="G56" s="21"/>
    </row>
    <row r="57" spans="1:7" ht="12" customHeight="1" thickBot="1" x14ac:dyDescent="0.25">
      <c r="A57" s="103"/>
      <c r="B57" s="189" t="s">
        <v>53</v>
      </c>
      <c r="C57" s="189"/>
      <c r="D57" s="189"/>
      <c r="E57" s="189"/>
      <c r="F57" s="37">
        <f>SUM(F44:F56)</f>
        <v>0</v>
      </c>
      <c r="G57" s="38" t="s">
        <v>54</v>
      </c>
    </row>
    <row r="58" spans="1:7" ht="12" customHeight="1" x14ac:dyDescent="0.2">
      <c r="A58" s="102" t="s">
        <v>202</v>
      </c>
      <c r="B58" s="192" t="s">
        <v>203</v>
      </c>
      <c r="C58" s="192"/>
      <c r="D58" s="192"/>
      <c r="E58" s="192"/>
      <c r="F58" s="192"/>
      <c r="G58" s="192"/>
    </row>
    <row r="59" spans="1:7" s="72" customFormat="1" ht="13.15" customHeight="1" x14ac:dyDescent="0.2">
      <c r="A59" s="25" t="s">
        <v>204</v>
      </c>
      <c r="B59" s="21" t="s">
        <v>205</v>
      </c>
      <c r="C59" s="18">
        <v>1</v>
      </c>
      <c r="D59" s="19" t="s">
        <v>206</v>
      </c>
      <c r="E59" s="128"/>
      <c r="F59" s="20">
        <f t="shared" ref="F59:F70" si="5">C59*E59</f>
        <v>0</v>
      </c>
      <c r="G59" s="71"/>
    </row>
    <row r="60" spans="1:7" s="72" customFormat="1" ht="13.15" customHeight="1" x14ac:dyDescent="0.2">
      <c r="A60" s="25" t="s">
        <v>207</v>
      </c>
      <c r="B60" s="21" t="s">
        <v>208</v>
      </c>
      <c r="C60" s="18">
        <v>1</v>
      </c>
      <c r="D60" s="19" t="s">
        <v>206</v>
      </c>
      <c r="E60" s="128"/>
      <c r="F60" s="20">
        <f t="shared" si="5"/>
        <v>0</v>
      </c>
      <c r="G60" s="71"/>
    </row>
    <row r="61" spans="1:7" s="72" customFormat="1" ht="13.15" customHeight="1" x14ac:dyDescent="0.2">
      <c r="A61" s="25" t="s">
        <v>209</v>
      </c>
      <c r="B61" s="21" t="s">
        <v>210</v>
      </c>
      <c r="C61" s="18">
        <v>1</v>
      </c>
      <c r="D61" s="19" t="s">
        <v>206</v>
      </c>
      <c r="E61" s="128"/>
      <c r="F61" s="20">
        <f t="shared" si="5"/>
        <v>0</v>
      </c>
      <c r="G61" s="71"/>
    </row>
    <row r="62" spans="1:7" s="72" customFormat="1" ht="13.15" customHeight="1" x14ac:dyDescent="0.2">
      <c r="A62" s="25" t="s">
        <v>213</v>
      </c>
      <c r="B62" s="21" t="s">
        <v>214</v>
      </c>
      <c r="C62" s="18">
        <v>1</v>
      </c>
      <c r="D62" s="19" t="s">
        <v>206</v>
      </c>
      <c r="E62" s="128"/>
      <c r="F62" s="20">
        <f t="shared" si="5"/>
        <v>0</v>
      </c>
      <c r="G62" s="71"/>
    </row>
    <row r="63" spans="1:7" s="72" customFormat="1" ht="13.15" customHeight="1" x14ac:dyDescent="0.2">
      <c r="A63" s="25" t="s">
        <v>215</v>
      </c>
      <c r="B63" s="21" t="s">
        <v>216</v>
      </c>
      <c r="C63" s="18">
        <v>2</v>
      </c>
      <c r="D63" s="19" t="s">
        <v>131</v>
      </c>
      <c r="E63" s="128"/>
      <c r="F63" s="20">
        <f t="shared" si="5"/>
        <v>0</v>
      </c>
      <c r="G63" s="71"/>
    </row>
    <row r="64" spans="1:7" s="72" customFormat="1" ht="13.15" customHeight="1" x14ac:dyDescent="0.2">
      <c r="A64" s="25" t="s">
        <v>217</v>
      </c>
      <c r="B64" s="21" t="s">
        <v>218</v>
      </c>
      <c r="C64" s="18">
        <v>1</v>
      </c>
      <c r="D64" s="19" t="s">
        <v>206</v>
      </c>
      <c r="E64" s="128"/>
      <c r="F64" s="20">
        <f t="shared" si="5"/>
        <v>0</v>
      </c>
      <c r="G64" s="71"/>
    </row>
    <row r="65" spans="1:7" s="72" customFormat="1" ht="13.15" customHeight="1" x14ac:dyDescent="0.2">
      <c r="A65" s="25" t="s">
        <v>219</v>
      </c>
      <c r="B65" s="21" t="s">
        <v>220</v>
      </c>
      <c r="C65" s="18">
        <v>1</v>
      </c>
      <c r="D65" s="19" t="s">
        <v>206</v>
      </c>
      <c r="E65" s="128"/>
      <c r="F65" s="20">
        <f t="shared" si="5"/>
        <v>0</v>
      </c>
      <c r="G65" s="71"/>
    </row>
    <row r="66" spans="1:7" s="72" customFormat="1" ht="13.15" customHeight="1" x14ac:dyDescent="0.2">
      <c r="A66" s="25" t="s">
        <v>221</v>
      </c>
      <c r="B66" s="21" t="s">
        <v>222</v>
      </c>
      <c r="C66" s="18">
        <v>1</v>
      </c>
      <c r="D66" s="19" t="s">
        <v>206</v>
      </c>
      <c r="E66" s="128"/>
      <c r="F66" s="20">
        <f t="shared" si="5"/>
        <v>0</v>
      </c>
      <c r="G66" s="71"/>
    </row>
    <row r="67" spans="1:7" s="72" customFormat="1" ht="13.15" customHeight="1" x14ac:dyDescent="0.2">
      <c r="A67" s="25" t="s">
        <v>223</v>
      </c>
      <c r="B67" s="21" t="s">
        <v>224</v>
      </c>
      <c r="C67" s="18">
        <v>1</v>
      </c>
      <c r="D67" s="19" t="s">
        <v>206</v>
      </c>
      <c r="E67" s="128"/>
      <c r="F67" s="20">
        <f t="shared" si="5"/>
        <v>0</v>
      </c>
      <c r="G67" s="71"/>
    </row>
    <row r="68" spans="1:7" ht="24" x14ac:dyDescent="0.2">
      <c r="A68" s="25" t="s">
        <v>225</v>
      </c>
      <c r="B68" s="30" t="s">
        <v>226</v>
      </c>
      <c r="C68" s="18">
        <v>1</v>
      </c>
      <c r="D68" s="19" t="s">
        <v>206</v>
      </c>
      <c r="E68" s="122"/>
      <c r="F68" s="20">
        <f t="shared" si="5"/>
        <v>0</v>
      </c>
      <c r="G68" s="46"/>
    </row>
    <row r="69" spans="1:7" ht="13.15" customHeight="1" x14ac:dyDescent="0.2">
      <c r="A69" s="25" t="s">
        <v>227</v>
      </c>
      <c r="B69" s="21" t="s">
        <v>228</v>
      </c>
      <c r="C69" s="18">
        <v>1</v>
      </c>
      <c r="D69" s="19" t="s">
        <v>206</v>
      </c>
      <c r="E69" s="122"/>
      <c r="F69" s="20">
        <f t="shared" si="5"/>
        <v>0</v>
      </c>
      <c r="G69" s="46"/>
    </row>
    <row r="70" spans="1:7" s="22" customFormat="1" ht="13.15" customHeight="1" thickBot="1" x14ac:dyDescent="0.3">
      <c r="A70" s="25" t="s">
        <v>229</v>
      </c>
      <c r="B70" s="17" t="s">
        <v>49</v>
      </c>
      <c r="C70" s="18">
        <v>5</v>
      </c>
      <c r="D70" s="19" t="s">
        <v>50</v>
      </c>
      <c r="E70" s="115">
        <f>SUM(F59:F69)/100</f>
        <v>0</v>
      </c>
      <c r="F70" s="20">
        <f t="shared" si="5"/>
        <v>0</v>
      </c>
      <c r="G70" s="21"/>
    </row>
    <row r="71" spans="1:7" s="72" customFormat="1" ht="12" customHeight="1" thickBot="1" x14ac:dyDescent="0.25">
      <c r="A71" s="103"/>
      <c r="B71" s="186" t="s">
        <v>53</v>
      </c>
      <c r="C71" s="186"/>
      <c r="D71" s="186"/>
      <c r="E71" s="186"/>
      <c r="F71" s="73">
        <f>SUM(F59:F70)</f>
        <v>0</v>
      </c>
      <c r="G71" s="74"/>
    </row>
    <row r="72" spans="1:7" ht="18" customHeight="1" thickBot="1" x14ac:dyDescent="0.3">
      <c r="A72" s="106"/>
      <c r="B72" s="75" t="s">
        <v>230</v>
      </c>
      <c r="C72" s="76"/>
      <c r="D72" s="76"/>
      <c r="E72" s="76"/>
      <c r="F72" s="76"/>
      <c r="G72" s="77"/>
    </row>
    <row r="73" spans="1:7" ht="15" customHeight="1" x14ac:dyDescent="0.2">
      <c r="A73" s="25" t="s">
        <v>19</v>
      </c>
      <c r="B73" s="78" t="s">
        <v>20</v>
      </c>
      <c r="C73" s="79"/>
      <c r="D73" s="79"/>
      <c r="E73" s="79"/>
      <c r="F73" s="133">
        <f>F22</f>
        <v>0</v>
      </c>
      <c r="G73" s="80" t="s">
        <v>54</v>
      </c>
    </row>
    <row r="74" spans="1:7" ht="15" customHeight="1" x14ac:dyDescent="0.2">
      <c r="A74" s="25" t="s">
        <v>55</v>
      </c>
      <c r="B74" s="78" t="s">
        <v>56</v>
      </c>
      <c r="C74" s="79"/>
      <c r="D74" s="79"/>
      <c r="E74" s="79"/>
      <c r="F74" s="134">
        <f>F26</f>
        <v>0</v>
      </c>
      <c r="G74" s="80" t="s">
        <v>54</v>
      </c>
    </row>
    <row r="75" spans="1:7" ht="15" customHeight="1" x14ac:dyDescent="0.2">
      <c r="A75" s="25" t="s">
        <v>74</v>
      </c>
      <c r="B75" s="81" t="s">
        <v>75</v>
      </c>
      <c r="C75" s="79"/>
      <c r="D75" s="79"/>
      <c r="E75" s="79"/>
      <c r="F75" s="134">
        <f>F42</f>
        <v>0</v>
      </c>
      <c r="G75" s="82" t="s">
        <v>54</v>
      </c>
    </row>
    <row r="76" spans="1:7" ht="15" customHeight="1" x14ac:dyDescent="0.2">
      <c r="A76" s="25" t="s">
        <v>133</v>
      </c>
      <c r="B76" s="81" t="s">
        <v>134</v>
      </c>
      <c r="C76" s="79"/>
      <c r="D76" s="79"/>
      <c r="E76" s="79"/>
      <c r="F76" s="134">
        <f>F57</f>
        <v>0</v>
      </c>
      <c r="G76" s="80" t="s">
        <v>54</v>
      </c>
    </row>
    <row r="77" spans="1:7" ht="15" customHeight="1" thickBot="1" x14ac:dyDescent="0.25">
      <c r="A77" s="25" t="s">
        <v>202</v>
      </c>
      <c r="B77" s="81" t="s">
        <v>203</v>
      </c>
      <c r="C77" s="79"/>
      <c r="D77" s="79"/>
      <c r="E77" s="79"/>
      <c r="F77" s="135">
        <f>F71</f>
        <v>0</v>
      </c>
      <c r="G77" s="80" t="s">
        <v>54</v>
      </c>
    </row>
    <row r="78" spans="1:7" ht="15" customHeight="1" thickBot="1" x14ac:dyDescent="0.25">
      <c r="A78" s="107"/>
      <c r="B78" s="72"/>
      <c r="C78" s="72"/>
      <c r="D78" s="72"/>
      <c r="E78" s="72"/>
      <c r="F78" s="136"/>
      <c r="G78" s="83"/>
    </row>
    <row r="79" spans="1:7" ht="15" customHeight="1" x14ac:dyDescent="0.2">
      <c r="A79" s="107"/>
      <c r="B79" s="84" t="s">
        <v>231</v>
      </c>
      <c r="C79" s="85"/>
      <c r="D79" s="85"/>
      <c r="E79" s="85"/>
      <c r="F79" s="137">
        <f>SUM(F73:F78)</f>
        <v>0</v>
      </c>
      <c r="G79" s="80" t="s">
        <v>54</v>
      </c>
    </row>
  </sheetData>
  <sheetProtection selectLockedCells="1" selectUnlockedCells="1"/>
  <autoFilter ref="A12:G77" xr:uid="{00000000-0009-0000-0000-000012000000}"/>
  <mergeCells count="12">
    <mergeCell ref="B71:E71"/>
    <mergeCell ref="A2:A4"/>
    <mergeCell ref="F2:G2"/>
    <mergeCell ref="F3:G3"/>
    <mergeCell ref="F4:G4"/>
    <mergeCell ref="B22:E22"/>
    <mergeCell ref="B26:E26"/>
    <mergeCell ref="B27:G27"/>
    <mergeCell ref="B42:E42"/>
    <mergeCell ref="B43:G43"/>
    <mergeCell ref="B57:E57"/>
    <mergeCell ref="B58:G58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0"/>
  <sheetViews>
    <sheetView view="pageBreakPreview" topLeftCell="A49" zoomScaleNormal="100" zoomScaleSheetLayoutView="100" workbookViewId="0">
      <selection activeCell="F80" sqref="F80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261</v>
      </c>
      <c r="C8" s="1"/>
      <c r="D8" s="1"/>
      <c r="E8" s="1"/>
      <c r="F8" s="6"/>
      <c r="G8" s="7"/>
    </row>
    <row r="9" spans="1:7" x14ac:dyDescent="0.2">
      <c r="B9" s="9" t="s">
        <v>276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2</v>
      </c>
      <c r="D14" s="19" t="s">
        <v>23</v>
      </c>
      <c r="E14" s="122"/>
      <c r="F14" s="20">
        <f t="shared" ref="F14:F22" si="0">C14*E14</f>
        <v>0</v>
      </c>
      <c r="G14" s="21"/>
    </row>
    <row r="15" spans="1:7" s="22" customFormat="1" ht="24" x14ac:dyDescent="0.25">
      <c r="A15" s="25" t="s">
        <v>24</v>
      </c>
      <c r="B15" s="17" t="s">
        <v>25</v>
      </c>
      <c r="C15" s="18">
        <v>4</v>
      </c>
      <c r="D15" s="19" t="s">
        <v>26</v>
      </c>
      <c r="E15" s="122"/>
      <c r="F15" s="20">
        <f t="shared" si="0"/>
        <v>0</v>
      </c>
      <c r="G15" s="21"/>
    </row>
    <row r="16" spans="1:7" s="22" customFormat="1" ht="36" x14ac:dyDescent="0.25">
      <c r="A16" s="25" t="s">
        <v>27</v>
      </c>
      <c r="B16" s="17" t="s">
        <v>28</v>
      </c>
      <c r="C16" s="18">
        <v>1</v>
      </c>
      <c r="D16" s="19" t="s">
        <v>26</v>
      </c>
      <c r="E16" s="122"/>
      <c r="F16" s="20">
        <f t="shared" si="0"/>
        <v>0</v>
      </c>
      <c r="G16" s="21"/>
    </row>
    <row r="17" spans="1:7" s="22" customFormat="1" ht="24" x14ac:dyDescent="0.25">
      <c r="A17" s="25" t="s">
        <v>29</v>
      </c>
      <c r="B17" s="17" t="s">
        <v>30</v>
      </c>
      <c r="C17" s="18">
        <v>19</v>
      </c>
      <c r="D17" s="19" t="s">
        <v>26</v>
      </c>
      <c r="E17" s="122"/>
      <c r="F17" s="20">
        <f t="shared" si="0"/>
        <v>0</v>
      </c>
      <c r="G17" s="21"/>
    </row>
    <row r="18" spans="1:7" s="22" customFormat="1" ht="13.15" customHeight="1" x14ac:dyDescent="0.25">
      <c r="A18" s="25" t="s">
        <v>31</v>
      </c>
      <c r="B18" s="17" t="s">
        <v>32</v>
      </c>
      <c r="C18" s="18">
        <v>2</v>
      </c>
      <c r="D18" s="19" t="s">
        <v>33</v>
      </c>
      <c r="E18" s="122"/>
      <c r="F18" s="20">
        <f t="shared" si="0"/>
        <v>0</v>
      </c>
      <c r="G18" s="21"/>
    </row>
    <row r="19" spans="1:7" s="22" customFormat="1" ht="27.6" customHeight="1" x14ac:dyDescent="0.25">
      <c r="A19" s="25" t="s">
        <v>34</v>
      </c>
      <c r="B19" s="23" t="s">
        <v>35</v>
      </c>
      <c r="C19" s="18">
        <v>10</v>
      </c>
      <c r="D19" s="24" t="s">
        <v>36</v>
      </c>
      <c r="E19" s="122"/>
      <c r="F19" s="20">
        <f t="shared" si="0"/>
        <v>0</v>
      </c>
      <c r="G19" s="21" t="s">
        <v>37</v>
      </c>
    </row>
    <row r="20" spans="1:7" s="22" customFormat="1" ht="25.5" customHeight="1" x14ac:dyDescent="0.25">
      <c r="A20" s="25" t="s">
        <v>42</v>
      </c>
      <c r="B20" s="17" t="s">
        <v>43</v>
      </c>
      <c r="C20" s="18">
        <v>2</v>
      </c>
      <c r="D20" s="19" t="s">
        <v>23</v>
      </c>
      <c r="E20" s="122"/>
      <c r="F20" s="20">
        <f t="shared" si="0"/>
        <v>0</v>
      </c>
      <c r="G20" s="21"/>
    </row>
    <row r="21" spans="1:7" s="22" customFormat="1" ht="13.15" customHeight="1" x14ac:dyDescent="0.25">
      <c r="A21" s="25" t="s">
        <v>48</v>
      </c>
      <c r="B21" s="17" t="s">
        <v>49</v>
      </c>
      <c r="C21" s="18">
        <v>6</v>
      </c>
      <c r="D21" s="19" t="s">
        <v>50</v>
      </c>
      <c r="E21" s="115">
        <f>SUM(F14:F20)/100</f>
        <v>0</v>
      </c>
      <c r="F21" s="20">
        <f t="shared" si="0"/>
        <v>0</v>
      </c>
      <c r="G21" s="21"/>
    </row>
    <row r="22" spans="1:7" s="22" customFormat="1" ht="13.15" customHeight="1" thickBot="1" x14ac:dyDescent="0.3">
      <c r="A22" s="25" t="s">
        <v>51</v>
      </c>
      <c r="B22" s="17" t="s">
        <v>52</v>
      </c>
      <c r="C22" s="18">
        <v>3</v>
      </c>
      <c r="D22" s="19" t="s">
        <v>50</v>
      </c>
      <c r="E22" s="115">
        <f>SUM(F14:F20)/100</f>
        <v>0</v>
      </c>
      <c r="F22" s="20">
        <f t="shared" si="0"/>
        <v>0</v>
      </c>
      <c r="G22" s="21"/>
    </row>
    <row r="23" spans="1:7" ht="12" customHeight="1" thickBot="1" x14ac:dyDescent="0.25">
      <c r="A23" s="103"/>
      <c r="B23" s="188" t="s">
        <v>53</v>
      </c>
      <c r="C23" s="188"/>
      <c r="D23" s="188"/>
      <c r="E23" s="188"/>
      <c r="F23" s="26">
        <f>SUM(F14:F22)</f>
        <v>0</v>
      </c>
      <c r="G23" s="27" t="s">
        <v>54</v>
      </c>
    </row>
    <row r="24" spans="1:7" ht="12" customHeight="1" x14ac:dyDescent="0.2">
      <c r="A24" s="102" t="s">
        <v>55</v>
      </c>
      <c r="B24" s="28" t="s">
        <v>56</v>
      </c>
      <c r="C24" s="15"/>
      <c r="D24" s="15"/>
      <c r="E24" s="15"/>
      <c r="F24" s="15"/>
      <c r="G24" s="29"/>
    </row>
    <row r="25" spans="1:7" ht="13.15" customHeight="1" x14ac:dyDescent="0.2">
      <c r="A25" s="25" t="s">
        <v>59</v>
      </c>
      <c r="B25" s="21" t="s">
        <v>60</v>
      </c>
      <c r="C25" s="18">
        <v>1</v>
      </c>
      <c r="D25" s="19" t="s">
        <v>23</v>
      </c>
      <c r="E25" s="122"/>
      <c r="F25" s="20">
        <f t="shared" ref="F25:F26" si="1">C25*E25</f>
        <v>0</v>
      </c>
      <c r="G25" s="30"/>
    </row>
    <row r="26" spans="1:7" s="22" customFormat="1" ht="13.15" customHeight="1" thickBot="1" x14ac:dyDescent="0.3">
      <c r="A26" s="25" t="s">
        <v>73</v>
      </c>
      <c r="B26" s="17" t="s">
        <v>49</v>
      </c>
      <c r="C26" s="18">
        <v>6</v>
      </c>
      <c r="D26" s="19" t="s">
        <v>50</v>
      </c>
      <c r="E26" s="115">
        <f>SUM(F25)/100</f>
        <v>0</v>
      </c>
      <c r="F26" s="20">
        <f t="shared" si="1"/>
        <v>0</v>
      </c>
      <c r="G26" s="21"/>
    </row>
    <row r="27" spans="1:7" ht="12" customHeight="1" thickBot="1" x14ac:dyDescent="0.25">
      <c r="A27" s="103"/>
      <c r="B27" s="189" t="s">
        <v>53</v>
      </c>
      <c r="C27" s="189"/>
      <c r="D27" s="189"/>
      <c r="E27" s="189"/>
      <c r="F27" s="37">
        <f>SUM(F25:F26)</f>
        <v>0</v>
      </c>
      <c r="G27" s="38" t="s">
        <v>54</v>
      </c>
    </row>
    <row r="28" spans="1:7" ht="12" customHeight="1" x14ac:dyDescent="0.2">
      <c r="A28" s="102" t="s">
        <v>74</v>
      </c>
      <c r="B28" s="190" t="s">
        <v>75</v>
      </c>
      <c r="C28" s="190"/>
      <c r="D28" s="190"/>
      <c r="E28" s="190"/>
      <c r="F28" s="190"/>
      <c r="G28" s="190"/>
    </row>
    <row r="29" spans="1:7" ht="26.85" customHeight="1" x14ac:dyDescent="0.2">
      <c r="A29" s="25" t="s">
        <v>76</v>
      </c>
      <c r="B29" s="21" t="s">
        <v>77</v>
      </c>
      <c r="C29" s="18">
        <v>1</v>
      </c>
      <c r="D29" s="19" t="s">
        <v>23</v>
      </c>
      <c r="E29" s="122"/>
      <c r="F29" s="20">
        <f t="shared" ref="F29:F42" si="2">C29*E29</f>
        <v>0</v>
      </c>
      <c r="G29" s="30"/>
    </row>
    <row r="30" spans="1:7" ht="25.35" customHeight="1" x14ac:dyDescent="0.2">
      <c r="A30" s="25" t="s">
        <v>78</v>
      </c>
      <c r="B30" s="30" t="s">
        <v>79</v>
      </c>
      <c r="C30" s="18">
        <v>25</v>
      </c>
      <c r="D30" s="40" t="s">
        <v>26</v>
      </c>
      <c r="E30" s="122"/>
      <c r="F30" s="20">
        <f t="shared" si="2"/>
        <v>0</v>
      </c>
      <c r="G30" s="21" t="s">
        <v>80</v>
      </c>
    </row>
    <row r="31" spans="1:7" ht="13.15" customHeight="1" x14ac:dyDescent="0.2">
      <c r="A31" s="25" t="s">
        <v>85</v>
      </c>
      <c r="B31" s="21" t="s">
        <v>86</v>
      </c>
      <c r="C31" s="18">
        <v>31</v>
      </c>
      <c r="D31" s="40" t="s">
        <v>26</v>
      </c>
      <c r="E31" s="122"/>
      <c r="F31" s="20">
        <f t="shared" si="2"/>
        <v>0</v>
      </c>
      <c r="G31" s="21"/>
    </row>
    <row r="32" spans="1:7" ht="13.15" customHeight="1" x14ac:dyDescent="0.2">
      <c r="A32" s="25" t="s">
        <v>87</v>
      </c>
      <c r="B32" s="21" t="s">
        <v>88</v>
      </c>
      <c r="C32" s="18">
        <v>29</v>
      </c>
      <c r="D32" s="40" t="s">
        <v>26</v>
      </c>
      <c r="E32" s="122"/>
      <c r="F32" s="20">
        <f t="shared" si="2"/>
        <v>0</v>
      </c>
      <c r="G32" s="21"/>
    </row>
    <row r="33" spans="1:7" ht="13.15" customHeight="1" x14ac:dyDescent="0.2">
      <c r="A33" s="25" t="s">
        <v>89</v>
      </c>
      <c r="B33" s="21" t="s">
        <v>90</v>
      </c>
      <c r="C33" s="18">
        <v>29</v>
      </c>
      <c r="D33" s="40" t="s">
        <v>26</v>
      </c>
      <c r="E33" s="122"/>
      <c r="F33" s="20">
        <f t="shared" si="2"/>
        <v>0</v>
      </c>
      <c r="G33" s="21"/>
    </row>
    <row r="34" spans="1:7" ht="24" x14ac:dyDescent="0.2">
      <c r="A34" s="25" t="s">
        <v>91</v>
      </c>
      <c r="B34" s="30" t="s">
        <v>92</v>
      </c>
      <c r="C34" s="18">
        <v>26</v>
      </c>
      <c r="D34" s="40" t="s">
        <v>26</v>
      </c>
      <c r="E34" s="122"/>
      <c r="F34" s="20">
        <f t="shared" si="2"/>
        <v>0</v>
      </c>
      <c r="G34" s="21"/>
    </row>
    <row r="35" spans="1:7" ht="13.15" customHeight="1" x14ac:dyDescent="0.2">
      <c r="A35" s="25" t="s">
        <v>95</v>
      </c>
      <c r="B35" s="21" t="s">
        <v>96</v>
      </c>
      <c r="C35" s="18">
        <v>27</v>
      </c>
      <c r="D35" s="40" t="s">
        <v>26</v>
      </c>
      <c r="E35" s="122"/>
      <c r="F35" s="20">
        <f t="shared" si="2"/>
        <v>0</v>
      </c>
      <c r="G35" s="30"/>
    </row>
    <row r="36" spans="1:7" ht="36" x14ac:dyDescent="0.2">
      <c r="A36" s="25" t="s">
        <v>97</v>
      </c>
      <c r="B36" s="30" t="s">
        <v>98</v>
      </c>
      <c r="C36" s="18">
        <v>2</v>
      </c>
      <c r="D36" s="40" t="s">
        <v>23</v>
      </c>
      <c r="E36" s="122"/>
      <c r="F36" s="20">
        <f t="shared" si="2"/>
        <v>0</v>
      </c>
      <c r="G36" s="21"/>
    </row>
    <row r="37" spans="1:7" ht="13.15" customHeight="1" x14ac:dyDescent="0.2">
      <c r="A37" s="25" t="s">
        <v>103</v>
      </c>
      <c r="B37" s="47" t="s">
        <v>104</v>
      </c>
      <c r="C37" s="48">
        <v>2</v>
      </c>
      <c r="D37" s="49" t="s">
        <v>23</v>
      </c>
      <c r="E37" s="124"/>
      <c r="F37" s="20">
        <f t="shared" si="2"/>
        <v>0</v>
      </c>
      <c r="G37" s="47"/>
    </row>
    <row r="38" spans="1:7" ht="13.15" customHeight="1" x14ac:dyDescent="0.2">
      <c r="A38" s="25" t="s">
        <v>107</v>
      </c>
      <c r="B38" s="50" t="s">
        <v>108</v>
      </c>
      <c r="C38" s="18">
        <v>2</v>
      </c>
      <c r="D38" s="40" t="s">
        <v>23</v>
      </c>
      <c r="E38" s="122"/>
      <c r="F38" s="51">
        <f t="shared" si="2"/>
        <v>0</v>
      </c>
      <c r="G38" s="52"/>
    </row>
    <row r="39" spans="1:7" ht="13.15" customHeight="1" x14ac:dyDescent="0.2">
      <c r="A39" s="25" t="s">
        <v>115</v>
      </c>
      <c r="B39" s="47" t="s">
        <v>116</v>
      </c>
      <c r="C39" s="48">
        <v>2</v>
      </c>
      <c r="D39" s="49" t="s">
        <v>23</v>
      </c>
      <c r="E39" s="124"/>
      <c r="F39" s="20">
        <f t="shared" si="2"/>
        <v>0</v>
      </c>
      <c r="G39" s="47"/>
    </row>
    <row r="40" spans="1:7" ht="25.35" customHeight="1" x14ac:dyDescent="0.2">
      <c r="A40" s="25" t="s">
        <v>121</v>
      </c>
      <c r="B40" s="30" t="s">
        <v>122</v>
      </c>
      <c r="C40" s="18">
        <v>2</v>
      </c>
      <c r="D40" s="40" t="s">
        <v>23</v>
      </c>
      <c r="E40" s="122"/>
      <c r="F40" s="20">
        <f t="shared" si="2"/>
        <v>0</v>
      </c>
      <c r="G40" s="21"/>
    </row>
    <row r="41" spans="1:7" ht="25.5" customHeight="1" x14ac:dyDescent="0.2">
      <c r="A41" s="25" t="s">
        <v>129</v>
      </c>
      <c r="B41" s="57" t="s">
        <v>130</v>
      </c>
      <c r="C41" s="48">
        <v>2</v>
      </c>
      <c r="D41" s="58" t="s">
        <v>131</v>
      </c>
      <c r="E41" s="124"/>
      <c r="F41" s="20">
        <f t="shared" si="2"/>
        <v>0</v>
      </c>
      <c r="G41" s="47"/>
    </row>
    <row r="42" spans="1:7" s="22" customFormat="1" ht="13.15" customHeight="1" thickBot="1" x14ac:dyDescent="0.3">
      <c r="A42" s="25" t="s">
        <v>132</v>
      </c>
      <c r="B42" s="17" t="s">
        <v>49</v>
      </c>
      <c r="C42" s="59">
        <v>6</v>
      </c>
      <c r="D42" s="19" t="s">
        <v>50</v>
      </c>
      <c r="E42" s="115">
        <f>SUM(F29:F41)/100</f>
        <v>0</v>
      </c>
      <c r="F42" s="20">
        <f t="shared" si="2"/>
        <v>0</v>
      </c>
      <c r="G42" s="21"/>
    </row>
    <row r="43" spans="1:7" ht="12" customHeight="1" thickBot="1" x14ac:dyDescent="0.25">
      <c r="A43" s="103"/>
      <c r="B43" s="189" t="s">
        <v>53</v>
      </c>
      <c r="C43" s="189"/>
      <c r="D43" s="189"/>
      <c r="E43" s="189"/>
      <c r="F43" s="37">
        <f>SUM(F30:F42)</f>
        <v>0</v>
      </c>
      <c r="G43" s="60" t="s">
        <v>54</v>
      </c>
    </row>
    <row r="44" spans="1:7" ht="12" customHeight="1" x14ac:dyDescent="0.2">
      <c r="A44" s="102" t="s">
        <v>133</v>
      </c>
      <c r="B44" s="191" t="s">
        <v>134</v>
      </c>
      <c r="C44" s="191"/>
      <c r="D44" s="191"/>
      <c r="E44" s="191"/>
      <c r="F44" s="191"/>
      <c r="G44" s="191"/>
    </row>
    <row r="45" spans="1:7" ht="12" customHeight="1" x14ac:dyDescent="0.2">
      <c r="A45" s="25" t="s">
        <v>135</v>
      </c>
      <c r="B45" s="45" t="s">
        <v>136</v>
      </c>
      <c r="C45" s="61">
        <v>25</v>
      </c>
      <c r="D45" s="43" t="s">
        <v>26</v>
      </c>
      <c r="E45" s="125"/>
      <c r="F45" s="44">
        <f t="shared" ref="F45:F50" si="3">C45*E45</f>
        <v>0</v>
      </c>
      <c r="G45" s="62"/>
    </row>
    <row r="46" spans="1:7" ht="12" customHeight="1" x14ac:dyDescent="0.2">
      <c r="A46" s="25" t="s">
        <v>139</v>
      </c>
      <c r="B46" s="41" t="s">
        <v>140</v>
      </c>
      <c r="C46" s="42">
        <v>31</v>
      </c>
      <c r="D46" s="43" t="s">
        <v>26</v>
      </c>
      <c r="E46" s="125"/>
      <c r="F46" s="44">
        <f t="shared" si="3"/>
        <v>0</v>
      </c>
      <c r="G46" s="62"/>
    </row>
    <row r="47" spans="1:7" ht="24" x14ac:dyDescent="0.2">
      <c r="A47" s="25" t="s">
        <v>141</v>
      </c>
      <c r="B47" s="30" t="s">
        <v>142</v>
      </c>
      <c r="C47" s="18">
        <v>26</v>
      </c>
      <c r="D47" s="40" t="s">
        <v>143</v>
      </c>
      <c r="E47" s="122"/>
      <c r="F47" s="20">
        <f t="shared" si="3"/>
        <v>0</v>
      </c>
      <c r="G47" s="46"/>
    </row>
    <row r="48" spans="1:7" ht="12" customHeight="1" x14ac:dyDescent="0.2">
      <c r="A48" s="25" t="s">
        <v>146</v>
      </c>
      <c r="B48" s="30" t="s">
        <v>147</v>
      </c>
      <c r="C48" s="18">
        <v>29</v>
      </c>
      <c r="D48" s="40" t="s">
        <v>26</v>
      </c>
      <c r="E48" s="122"/>
      <c r="F48" s="20">
        <f t="shared" si="3"/>
        <v>0</v>
      </c>
      <c r="G48" s="46"/>
    </row>
    <row r="49" spans="1:7" ht="12" customHeight="1" x14ac:dyDescent="0.2">
      <c r="A49" s="25" t="s">
        <v>149</v>
      </c>
      <c r="B49" s="30" t="s">
        <v>150</v>
      </c>
      <c r="C49" s="18">
        <v>27</v>
      </c>
      <c r="D49" s="40" t="s">
        <v>26</v>
      </c>
      <c r="E49" s="122"/>
      <c r="F49" s="20">
        <f t="shared" si="3"/>
        <v>0</v>
      </c>
      <c r="G49" s="46"/>
    </row>
    <row r="50" spans="1:7" x14ac:dyDescent="0.2">
      <c r="A50" s="25" t="s">
        <v>151</v>
      </c>
      <c r="B50" s="30" t="s">
        <v>152</v>
      </c>
      <c r="C50" s="18">
        <v>2</v>
      </c>
      <c r="D50" s="40" t="s">
        <v>23</v>
      </c>
      <c r="E50" s="122"/>
      <c r="F50" s="20">
        <f t="shared" si="3"/>
        <v>0</v>
      </c>
      <c r="G50" s="46"/>
    </row>
    <row r="51" spans="1:7" ht="39.6" customHeight="1" x14ac:dyDescent="0.2">
      <c r="A51" s="25" t="s">
        <v>167</v>
      </c>
      <c r="B51" s="95" t="s">
        <v>168</v>
      </c>
      <c r="C51" s="96">
        <v>2</v>
      </c>
      <c r="D51" s="93" t="s">
        <v>23</v>
      </c>
      <c r="E51" s="126"/>
      <c r="F51" s="94">
        <f t="shared" ref="F51:F57" si="4">C51*E51</f>
        <v>0</v>
      </c>
      <c r="G51" s="46"/>
    </row>
    <row r="52" spans="1:7" ht="13.35" customHeight="1" x14ac:dyDescent="0.2">
      <c r="A52" s="25" t="s">
        <v>169</v>
      </c>
      <c r="B52" s="63" t="s">
        <v>170</v>
      </c>
      <c r="C52" s="64">
        <v>2</v>
      </c>
      <c r="D52" s="65" t="s">
        <v>23</v>
      </c>
      <c r="E52" s="132"/>
      <c r="F52" s="66">
        <f t="shared" si="4"/>
        <v>0</v>
      </c>
      <c r="G52" s="21"/>
    </row>
    <row r="53" spans="1:7" ht="24" x14ac:dyDescent="0.2">
      <c r="A53" s="25" t="s">
        <v>176</v>
      </c>
      <c r="B53" s="67" t="s">
        <v>177</v>
      </c>
      <c r="C53" s="46">
        <v>1</v>
      </c>
      <c r="D53" s="40" t="s">
        <v>23</v>
      </c>
      <c r="E53" s="122"/>
      <c r="F53" s="20">
        <f t="shared" si="4"/>
        <v>0</v>
      </c>
      <c r="G53" s="21"/>
    </row>
    <row r="54" spans="1:7" ht="24" x14ac:dyDescent="0.2">
      <c r="A54" s="25" t="s">
        <v>178</v>
      </c>
      <c r="B54" s="67" t="s">
        <v>179</v>
      </c>
      <c r="C54" s="46">
        <v>2</v>
      </c>
      <c r="D54" s="40" t="s">
        <v>23</v>
      </c>
      <c r="E54" s="122"/>
      <c r="F54" s="20">
        <f t="shared" si="4"/>
        <v>0</v>
      </c>
      <c r="G54" s="21"/>
    </row>
    <row r="55" spans="1:7" ht="55.15" customHeight="1" x14ac:dyDescent="0.2">
      <c r="A55" s="25" t="s">
        <v>195</v>
      </c>
      <c r="B55" s="67" t="s">
        <v>196</v>
      </c>
      <c r="C55" s="46">
        <v>2</v>
      </c>
      <c r="D55" s="40" t="s">
        <v>23</v>
      </c>
      <c r="E55" s="122"/>
      <c r="F55" s="20">
        <f t="shared" si="4"/>
        <v>0</v>
      </c>
      <c r="G55" s="21"/>
    </row>
    <row r="56" spans="1:7" x14ac:dyDescent="0.2">
      <c r="A56" s="25" t="s">
        <v>200</v>
      </c>
      <c r="B56" s="68" t="s">
        <v>201</v>
      </c>
      <c r="C56" s="42">
        <v>1</v>
      </c>
      <c r="D56" s="40" t="s">
        <v>23</v>
      </c>
      <c r="E56" s="127"/>
      <c r="F56" s="20">
        <f t="shared" si="4"/>
        <v>0</v>
      </c>
      <c r="G56" s="70"/>
    </row>
    <row r="57" spans="1:7" s="22" customFormat="1" ht="13.15" customHeight="1" thickBot="1" x14ac:dyDescent="0.3">
      <c r="A57" s="25" t="s">
        <v>198</v>
      </c>
      <c r="B57" s="17" t="s">
        <v>52</v>
      </c>
      <c r="C57" s="18">
        <v>3</v>
      </c>
      <c r="D57" s="19" t="s">
        <v>50</v>
      </c>
      <c r="E57" s="115">
        <f>SUM(F45:F56)/100</f>
        <v>0</v>
      </c>
      <c r="F57" s="20">
        <f t="shared" si="4"/>
        <v>0</v>
      </c>
      <c r="G57" s="21"/>
    </row>
    <row r="58" spans="1:7" ht="12" customHeight="1" thickBot="1" x14ac:dyDescent="0.25">
      <c r="A58" s="103"/>
      <c r="B58" s="189" t="s">
        <v>53</v>
      </c>
      <c r="C58" s="189"/>
      <c r="D58" s="189"/>
      <c r="E58" s="189"/>
      <c r="F58" s="37">
        <f>SUM(F45:F57)</f>
        <v>0</v>
      </c>
      <c r="G58" s="38" t="s">
        <v>54</v>
      </c>
    </row>
    <row r="59" spans="1:7" ht="12" customHeight="1" x14ac:dyDescent="0.2">
      <c r="A59" s="102" t="s">
        <v>202</v>
      </c>
      <c r="B59" s="192" t="s">
        <v>203</v>
      </c>
      <c r="C59" s="192"/>
      <c r="D59" s="192"/>
      <c r="E59" s="192"/>
      <c r="F59" s="192"/>
      <c r="G59" s="192"/>
    </row>
    <row r="60" spans="1:7" s="72" customFormat="1" ht="13.15" customHeight="1" x14ac:dyDescent="0.2">
      <c r="A60" s="25" t="s">
        <v>204</v>
      </c>
      <c r="B60" s="21" t="s">
        <v>205</v>
      </c>
      <c r="C60" s="18">
        <v>1</v>
      </c>
      <c r="D60" s="19" t="s">
        <v>206</v>
      </c>
      <c r="E60" s="128"/>
      <c r="F60" s="20">
        <f t="shared" ref="F60:F71" si="5">C60*E60</f>
        <v>0</v>
      </c>
      <c r="G60" s="71"/>
    </row>
    <row r="61" spans="1:7" s="72" customFormat="1" ht="13.15" customHeight="1" x14ac:dyDescent="0.2">
      <c r="A61" s="25" t="s">
        <v>207</v>
      </c>
      <c r="B61" s="21" t="s">
        <v>208</v>
      </c>
      <c r="C61" s="18">
        <v>1</v>
      </c>
      <c r="D61" s="19" t="s">
        <v>206</v>
      </c>
      <c r="E61" s="128"/>
      <c r="F61" s="20">
        <f t="shared" si="5"/>
        <v>0</v>
      </c>
      <c r="G61" s="71"/>
    </row>
    <row r="62" spans="1:7" s="72" customFormat="1" ht="13.15" customHeight="1" x14ac:dyDescent="0.2">
      <c r="A62" s="25" t="s">
        <v>209</v>
      </c>
      <c r="B62" s="21" t="s">
        <v>210</v>
      </c>
      <c r="C62" s="18">
        <v>1</v>
      </c>
      <c r="D62" s="19" t="s">
        <v>206</v>
      </c>
      <c r="E62" s="128"/>
      <c r="F62" s="20">
        <f t="shared" si="5"/>
        <v>0</v>
      </c>
      <c r="G62" s="71"/>
    </row>
    <row r="63" spans="1:7" s="72" customFormat="1" ht="13.15" customHeight="1" x14ac:dyDescent="0.2">
      <c r="A63" s="25" t="s">
        <v>213</v>
      </c>
      <c r="B63" s="21" t="s">
        <v>214</v>
      </c>
      <c r="C63" s="18">
        <v>1</v>
      </c>
      <c r="D63" s="19" t="s">
        <v>206</v>
      </c>
      <c r="E63" s="128"/>
      <c r="F63" s="20">
        <f t="shared" si="5"/>
        <v>0</v>
      </c>
      <c r="G63" s="71"/>
    </row>
    <row r="64" spans="1:7" s="72" customFormat="1" ht="13.15" customHeight="1" x14ac:dyDescent="0.2">
      <c r="A64" s="25" t="s">
        <v>215</v>
      </c>
      <c r="B64" s="21" t="s">
        <v>216</v>
      </c>
      <c r="C64" s="18">
        <v>2</v>
      </c>
      <c r="D64" s="19" t="s">
        <v>131</v>
      </c>
      <c r="E64" s="128"/>
      <c r="F64" s="20">
        <f t="shared" si="5"/>
        <v>0</v>
      </c>
      <c r="G64" s="71"/>
    </row>
    <row r="65" spans="1:7" s="72" customFormat="1" ht="13.15" customHeight="1" x14ac:dyDescent="0.2">
      <c r="A65" s="25" t="s">
        <v>217</v>
      </c>
      <c r="B65" s="21" t="s">
        <v>218</v>
      </c>
      <c r="C65" s="18">
        <v>1</v>
      </c>
      <c r="D65" s="19" t="s">
        <v>206</v>
      </c>
      <c r="E65" s="128"/>
      <c r="F65" s="20">
        <f t="shared" si="5"/>
        <v>0</v>
      </c>
      <c r="G65" s="71"/>
    </row>
    <row r="66" spans="1:7" s="72" customFormat="1" ht="13.15" customHeight="1" x14ac:dyDescent="0.2">
      <c r="A66" s="25" t="s">
        <v>219</v>
      </c>
      <c r="B66" s="21" t="s">
        <v>220</v>
      </c>
      <c r="C66" s="18">
        <v>1</v>
      </c>
      <c r="D66" s="19" t="s">
        <v>206</v>
      </c>
      <c r="E66" s="128"/>
      <c r="F66" s="20">
        <f t="shared" si="5"/>
        <v>0</v>
      </c>
      <c r="G66" s="71"/>
    </row>
    <row r="67" spans="1:7" s="72" customFormat="1" ht="13.15" customHeight="1" x14ac:dyDescent="0.2">
      <c r="A67" s="25" t="s">
        <v>221</v>
      </c>
      <c r="B67" s="21" t="s">
        <v>222</v>
      </c>
      <c r="C67" s="18">
        <v>1</v>
      </c>
      <c r="D67" s="19" t="s">
        <v>206</v>
      </c>
      <c r="E67" s="128"/>
      <c r="F67" s="20">
        <f t="shared" si="5"/>
        <v>0</v>
      </c>
      <c r="G67" s="71"/>
    </row>
    <row r="68" spans="1:7" s="72" customFormat="1" ht="13.15" customHeight="1" x14ac:dyDescent="0.2">
      <c r="A68" s="25" t="s">
        <v>223</v>
      </c>
      <c r="B68" s="21" t="s">
        <v>224</v>
      </c>
      <c r="C68" s="18">
        <v>1</v>
      </c>
      <c r="D68" s="19" t="s">
        <v>206</v>
      </c>
      <c r="E68" s="128"/>
      <c r="F68" s="20">
        <f t="shared" si="5"/>
        <v>0</v>
      </c>
      <c r="G68" s="71"/>
    </row>
    <row r="69" spans="1:7" ht="24" x14ac:dyDescent="0.2">
      <c r="A69" s="25" t="s">
        <v>225</v>
      </c>
      <c r="B69" s="30" t="s">
        <v>226</v>
      </c>
      <c r="C69" s="18">
        <v>1</v>
      </c>
      <c r="D69" s="19" t="s">
        <v>206</v>
      </c>
      <c r="E69" s="122"/>
      <c r="F69" s="20">
        <f t="shared" si="5"/>
        <v>0</v>
      </c>
      <c r="G69" s="46"/>
    </row>
    <row r="70" spans="1:7" ht="13.15" customHeight="1" x14ac:dyDescent="0.2">
      <c r="A70" s="25" t="s">
        <v>227</v>
      </c>
      <c r="B70" s="21" t="s">
        <v>228</v>
      </c>
      <c r="C70" s="18">
        <v>1</v>
      </c>
      <c r="D70" s="19" t="s">
        <v>206</v>
      </c>
      <c r="E70" s="122"/>
      <c r="F70" s="20">
        <f t="shared" si="5"/>
        <v>0</v>
      </c>
      <c r="G70" s="46"/>
    </row>
    <row r="71" spans="1:7" s="22" customFormat="1" ht="13.15" customHeight="1" thickBot="1" x14ac:dyDescent="0.3">
      <c r="A71" s="25" t="s">
        <v>229</v>
      </c>
      <c r="B71" s="17" t="s">
        <v>49</v>
      </c>
      <c r="C71" s="18">
        <v>5</v>
      </c>
      <c r="D71" s="19" t="s">
        <v>50</v>
      </c>
      <c r="E71" s="115">
        <f>SUM(F60:F70)/100</f>
        <v>0</v>
      </c>
      <c r="F71" s="20">
        <f t="shared" si="5"/>
        <v>0</v>
      </c>
      <c r="G71" s="21"/>
    </row>
    <row r="72" spans="1:7" s="72" customFormat="1" ht="12" customHeight="1" thickBot="1" x14ac:dyDescent="0.25">
      <c r="A72" s="103"/>
      <c r="B72" s="186" t="s">
        <v>53</v>
      </c>
      <c r="C72" s="186"/>
      <c r="D72" s="186"/>
      <c r="E72" s="186"/>
      <c r="F72" s="73">
        <f>SUM(F60:F71)</f>
        <v>0</v>
      </c>
      <c r="G72" s="74"/>
    </row>
    <row r="73" spans="1:7" ht="18" customHeight="1" thickBot="1" x14ac:dyDescent="0.3">
      <c r="A73" s="106"/>
      <c r="B73" s="75" t="s">
        <v>230</v>
      </c>
      <c r="C73" s="76"/>
      <c r="D73" s="76"/>
      <c r="E73" s="76"/>
      <c r="F73" s="76"/>
      <c r="G73" s="77"/>
    </row>
    <row r="74" spans="1:7" ht="15" customHeight="1" x14ac:dyDescent="0.2">
      <c r="A74" s="25" t="s">
        <v>19</v>
      </c>
      <c r="B74" s="78" t="s">
        <v>20</v>
      </c>
      <c r="C74" s="79"/>
      <c r="D74" s="79"/>
      <c r="E74" s="79"/>
      <c r="F74" s="133">
        <f>F23</f>
        <v>0</v>
      </c>
      <c r="G74" s="80" t="s">
        <v>54</v>
      </c>
    </row>
    <row r="75" spans="1:7" ht="15" customHeight="1" x14ac:dyDescent="0.2">
      <c r="A75" s="25" t="s">
        <v>55</v>
      </c>
      <c r="B75" s="78" t="s">
        <v>56</v>
      </c>
      <c r="C75" s="79"/>
      <c r="D75" s="79"/>
      <c r="E75" s="79"/>
      <c r="F75" s="134">
        <f>F27</f>
        <v>0</v>
      </c>
      <c r="G75" s="80" t="s">
        <v>54</v>
      </c>
    </row>
    <row r="76" spans="1:7" ht="15" customHeight="1" x14ac:dyDescent="0.2">
      <c r="A76" s="25" t="s">
        <v>74</v>
      </c>
      <c r="B76" s="81" t="s">
        <v>75</v>
      </c>
      <c r="C76" s="79"/>
      <c r="D76" s="79"/>
      <c r="E76" s="79"/>
      <c r="F76" s="134">
        <f>F43</f>
        <v>0</v>
      </c>
      <c r="G76" s="82" t="s">
        <v>54</v>
      </c>
    </row>
    <row r="77" spans="1:7" ht="15" customHeight="1" x14ac:dyDescent="0.2">
      <c r="A77" s="25" t="s">
        <v>133</v>
      </c>
      <c r="B77" s="81" t="s">
        <v>134</v>
      </c>
      <c r="C77" s="79"/>
      <c r="D77" s="79"/>
      <c r="E77" s="79"/>
      <c r="F77" s="134">
        <f>F58</f>
        <v>0</v>
      </c>
      <c r="G77" s="80" t="s">
        <v>54</v>
      </c>
    </row>
    <row r="78" spans="1:7" ht="15" customHeight="1" thickBot="1" x14ac:dyDescent="0.25">
      <c r="A78" s="25" t="s">
        <v>202</v>
      </c>
      <c r="B78" s="81" t="s">
        <v>203</v>
      </c>
      <c r="C78" s="79"/>
      <c r="D78" s="79"/>
      <c r="E78" s="79"/>
      <c r="F78" s="135">
        <f>F72</f>
        <v>0</v>
      </c>
      <c r="G78" s="80" t="s">
        <v>54</v>
      </c>
    </row>
    <row r="79" spans="1:7" ht="15" customHeight="1" thickBot="1" x14ac:dyDescent="0.25">
      <c r="A79" s="107"/>
      <c r="B79" s="72"/>
      <c r="C79" s="72"/>
      <c r="D79" s="72"/>
      <c r="E79" s="72"/>
      <c r="F79" s="136"/>
      <c r="G79" s="83"/>
    </row>
    <row r="80" spans="1:7" ht="15" customHeight="1" x14ac:dyDescent="0.2">
      <c r="A80" s="107"/>
      <c r="B80" s="84" t="s">
        <v>231</v>
      </c>
      <c r="C80" s="85"/>
      <c r="D80" s="85"/>
      <c r="E80" s="85"/>
      <c r="F80" s="137">
        <f>SUM(F74:F79)</f>
        <v>0</v>
      </c>
      <c r="G80" s="80" t="s">
        <v>54</v>
      </c>
    </row>
  </sheetData>
  <sheetProtection selectLockedCells="1" selectUnlockedCells="1"/>
  <autoFilter ref="A12:G78" xr:uid="{00000000-0009-0000-0000-000013000000}"/>
  <mergeCells count="12">
    <mergeCell ref="B72:E72"/>
    <mergeCell ref="A2:A4"/>
    <mergeCell ref="F2:G2"/>
    <mergeCell ref="F3:G3"/>
    <mergeCell ref="F4:G4"/>
    <mergeCell ref="B23:E23"/>
    <mergeCell ref="B27:E27"/>
    <mergeCell ref="B28:G28"/>
    <mergeCell ref="B43:E43"/>
    <mergeCell ref="B44:G44"/>
    <mergeCell ref="B58:E58"/>
    <mergeCell ref="B59:G59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5E5E-DB5A-4377-B494-8149A0BA40E2}">
  <dimension ref="A1:F20"/>
  <sheetViews>
    <sheetView tabSelected="1" workbookViewId="0">
      <selection activeCell="B2" sqref="B2:C3"/>
    </sheetView>
  </sheetViews>
  <sheetFormatPr defaultRowHeight="12.75" x14ac:dyDescent="0.2"/>
  <cols>
    <col min="2" max="6" width="24.140625" customWidth="1"/>
  </cols>
  <sheetData>
    <row r="1" spans="1:6" ht="15.75" thickBot="1" x14ac:dyDescent="0.3">
      <c r="A1" s="138"/>
      <c r="B1" s="139"/>
      <c r="C1" s="139"/>
      <c r="D1" s="139"/>
      <c r="E1" s="139"/>
      <c r="F1" s="139"/>
    </row>
    <row r="2" spans="1:6" ht="15" x14ac:dyDescent="0.25">
      <c r="A2" s="138"/>
      <c r="B2" s="148"/>
      <c r="C2" s="149"/>
      <c r="D2" s="149" t="s">
        <v>280</v>
      </c>
      <c r="E2" s="149"/>
      <c r="F2" s="152"/>
    </row>
    <row r="3" spans="1:6" ht="59.25" customHeight="1" x14ac:dyDescent="0.25">
      <c r="A3" s="138"/>
      <c r="B3" s="150"/>
      <c r="C3" s="151"/>
      <c r="D3" s="151"/>
      <c r="E3" s="151"/>
      <c r="F3" s="153"/>
    </row>
    <row r="4" spans="1:6" ht="15" x14ac:dyDescent="0.25">
      <c r="A4" s="138"/>
      <c r="B4" s="154" t="s">
        <v>281</v>
      </c>
      <c r="C4" s="155"/>
      <c r="D4" s="156"/>
      <c r="E4" s="157"/>
      <c r="F4" s="158"/>
    </row>
    <row r="5" spans="1:6" ht="15" x14ac:dyDescent="0.25">
      <c r="A5" s="138"/>
      <c r="B5" s="154" t="s">
        <v>282</v>
      </c>
      <c r="C5" s="155"/>
      <c r="D5" s="156"/>
      <c r="E5" s="157"/>
      <c r="F5" s="158"/>
    </row>
    <row r="6" spans="1:6" ht="15" x14ac:dyDescent="0.25">
      <c r="A6" s="138"/>
      <c r="B6" s="154" t="s">
        <v>283</v>
      </c>
      <c r="C6" s="155"/>
      <c r="D6" s="156"/>
      <c r="E6" s="157"/>
      <c r="F6" s="158"/>
    </row>
    <row r="7" spans="1:6" ht="15" x14ac:dyDescent="0.25">
      <c r="A7" s="138"/>
      <c r="B7" s="154" t="s">
        <v>284</v>
      </c>
      <c r="C7" s="155"/>
      <c r="D7" s="156"/>
      <c r="E7" s="157"/>
      <c r="F7" s="158"/>
    </row>
    <row r="8" spans="1:6" ht="15" x14ac:dyDescent="0.25">
      <c r="A8" s="138"/>
      <c r="B8" s="154" t="s">
        <v>285</v>
      </c>
      <c r="C8" s="155"/>
      <c r="D8" s="156"/>
      <c r="E8" s="157"/>
      <c r="F8" s="158"/>
    </row>
    <row r="9" spans="1:6" ht="15" x14ac:dyDescent="0.25">
      <c r="A9" s="138"/>
      <c r="B9" s="154" t="s">
        <v>286</v>
      </c>
      <c r="C9" s="155"/>
      <c r="D9" s="156"/>
      <c r="E9" s="157"/>
      <c r="F9" s="158"/>
    </row>
    <row r="10" spans="1:6" ht="15" x14ac:dyDescent="0.25">
      <c r="A10" s="138"/>
      <c r="B10" s="159" t="s">
        <v>287</v>
      </c>
      <c r="C10" s="160"/>
      <c r="D10" s="156"/>
      <c r="E10" s="157"/>
      <c r="F10" s="158"/>
    </row>
    <row r="11" spans="1:6" ht="15.75" thickBot="1" x14ac:dyDescent="0.3">
      <c r="A11" s="138"/>
      <c r="B11" s="161" t="s">
        <v>288</v>
      </c>
      <c r="C11" s="162"/>
      <c r="D11" s="163" t="s">
        <v>289</v>
      </c>
      <c r="E11" s="164"/>
      <c r="F11" s="165"/>
    </row>
    <row r="12" spans="1:6" ht="13.5" thickBot="1" x14ac:dyDescent="0.25"/>
    <row r="13" spans="1:6" ht="16.5" x14ac:dyDescent="0.2">
      <c r="A13" s="140"/>
      <c r="B13" s="166" t="s">
        <v>290</v>
      </c>
      <c r="C13" s="167"/>
      <c r="D13" s="141" t="s">
        <v>291</v>
      </c>
      <c r="E13" s="168" t="s">
        <v>292</v>
      </c>
      <c r="F13" s="169"/>
    </row>
    <row r="14" spans="1:6" ht="43.5" customHeight="1" thickBot="1" x14ac:dyDescent="0.25">
      <c r="B14" s="170">
        <f>SUM('VV-01'!F80,'VV-02'!F91,'VV-03'!F95,'VV-04'!F85,'VV-05'!F80,'VV-06'!F55,'VV-07'!F51,'VV-08'!F54,'VV-09'!F78,'VV-10'!F82,'VV-11'!F48,'VV-12'!F84,'VV-13'!F79,'VV-14'!F53,'VV-15'!F79,'VV-16'!F80)</f>
        <v>0</v>
      </c>
      <c r="C14" s="171"/>
      <c r="D14" s="142">
        <f>B14*0.2</f>
        <v>0</v>
      </c>
      <c r="E14" s="172">
        <f>B14*1.2</f>
        <v>0</v>
      </c>
      <c r="F14" s="173"/>
    </row>
    <row r="17" spans="2:6" ht="13.5" thickBot="1" x14ac:dyDescent="0.25"/>
    <row r="18" spans="2:6" x14ac:dyDescent="0.2">
      <c r="B18" s="174" t="s">
        <v>293</v>
      </c>
      <c r="C18" s="174" t="s">
        <v>294</v>
      </c>
      <c r="D18" s="177" t="s">
        <v>295</v>
      </c>
      <c r="E18" s="178"/>
      <c r="F18" s="179"/>
    </row>
    <row r="19" spans="2:6" x14ac:dyDescent="0.2">
      <c r="B19" s="175"/>
      <c r="C19" s="175"/>
      <c r="D19" s="180"/>
      <c r="E19" s="181"/>
      <c r="F19" s="182"/>
    </row>
    <row r="20" spans="2:6" ht="13.5" thickBot="1" x14ac:dyDescent="0.25">
      <c r="B20" s="176"/>
      <c r="C20" s="176"/>
      <c r="D20" s="183"/>
      <c r="E20" s="184"/>
      <c r="F20" s="185"/>
    </row>
  </sheetData>
  <mergeCells count="25">
    <mergeCell ref="B13:C13"/>
    <mergeCell ref="E13:F13"/>
    <mergeCell ref="B14:C14"/>
    <mergeCell ref="E14:F14"/>
    <mergeCell ref="B18:B20"/>
    <mergeCell ref="C18:C20"/>
    <mergeCell ref="D18:F20"/>
    <mergeCell ref="B9:C9"/>
    <mergeCell ref="D9:F9"/>
    <mergeCell ref="B10:C10"/>
    <mergeCell ref="D10:F10"/>
    <mergeCell ref="B11:C11"/>
    <mergeCell ref="D11:F11"/>
    <mergeCell ref="B6:C6"/>
    <mergeCell ref="D6:F6"/>
    <mergeCell ref="B7:C7"/>
    <mergeCell ref="D7:F7"/>
    <mergeCell ref="B8:C8"/>
    <mergeCell ref="D8:F8"/>
    <mergeCell ref="B2:C3"/>
    <mergeCell ref="D2:F3"/>
    <mergeCell ref="B4:C4"/>
    <mergeCell ref="D4:F4"/>
    <mergeCell ref="B5:C5"/>
    <mergeCell ref="D5:F5"/>
  </mergeCells>
  <dataValidations count="1">
    <dataValidation type="list" allowBlank="1" sqref="D11:F11" xr:uid="{08FF8B58-33F8-47F0-850D-8304A5D9ED4C}">
      <formula1>"platca DPH, neplatca DPH"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"/>
  <sheetViews>
    <sheetView view="pageBreakPreview" topLeftCell="A50" zoomScaleNormal="70" zoomScaleSheetLayoutView="100" workbookViewId="0">
      <selection activeCell="E65" sqref="E65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8</v>
      </c>
      <c r="C8" s="1"/>
      <c r="D8" s="1"/>
      <c r="E8" s="1"/>
      <c r="F8" s="6"/>
      <c r="G8" s="7"/>
    </row>
    <row r="9" spans="1:7" x14ac:dyDescent="0.2">
      <c r="B9" s="9" t="s">
        <v>247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2</v>
      </c>
      <c r="D14" s="19" t="s">
        <v>23</v>
      </c>
      <c r="E14" s="122"/>
      <c r="F14" s="20">
        <f t="shared" ref="F14:F19" si="0">C14*E14</f>
        <v>0</v>
      </c>
      <c r="G14" s="21"/>
    </row>
    <row r="15" spans="1:7" s="22" customFormat="1" ht="24" x14ac:dyDescent="0.25">
      <c r="A15" s="25" t="s">
        <v>29</v>
      </c>
      <c r="B15" s="112" t="s">
        <v>30</v>
      </c>
      <c r="C15" s="92">
        <v>15</v>
      </c>
      <c r="D15" s="93" t="s">
        <v>26</v>
      </c>
      <c r="E15" s="123"/>
      <c r="F15" s="20">
        <f t="shared" si="0"/>
        <v>0</v>
      </c>
      <c r="G15" s="21"/>
    </row>
    <row r="16" spans="1:7" s="22" customFormat="1" ht="13.15" customHeight="1" x14ac:dyDescent="0.25">
      <c r="A16" s="25" t="s">
        <v>31</v>
      </c>
      <c r="B16" s="112" t="s">
        <v>32</v>
      </c>
      <c r="C16" s="92">
        <v>2</v>
      </c>
      <c r="D16" s="93" t="s">
        <v>33</v>
      </c>
      <c r="E16" s="123"/>
      <c r="F16" s="20">
        <f t="shared" si="0"/>
        <v>0</v>
      </c>
      <c r="G16" s="21"/>
    </row>
    <row r="17" spans="1:7" s="22" customFormat="1" ht="25.5" customHeight="1" x14ac:dyDescent="0.25">
      <c r="A17" s="25" t="s">
        <v>42</v>
      </c>
      <c r="B17" s="112" t="s">
        <v>43</v>
      </c>
      <c r="C17" s="92">
        <v>2</v>
      </c>
      <c r="D17" s="93" t="s">
        <v>23</v>
      </c>
      <c r="E17" s="123"/>
      <c r="F17" s="20">
        <f t="shared" si="0"/>
        <v>0</v>
      </c>
      <c r="G17" s="21"/>
    </row>
    <row r="18" spans="1:7" s="22" customFormat="1" ht="13.15" customHeight="1" x14ac:dyDescent="0.25">
      <c r="A18" s="25" t="s">
        <v>48</v>
      </c>
      <c r="B18" s="17" t="s">
        <v>49</v>
      </c>
      <c r="C18" s="18">
        <v>6</v>
      </c>
      <c r="D18" s="19" t="s">
        <v>50</v>
      </c>
      <c r="E18" s="115">
        <f>SUM(F14:F17)/100</f>
        <v>0</v>
      </c>
      <c r="F18" s="20">
        <f t="shared" si="0"/>
        <v>0</v>
      </c>
      <c r="G18" s="21"/>
    </row>
    <row r="19" spans="1:7" s="22" customFormat="1" ht="13.15" customHeight="1" thickBot="1" x14ac:dyDescent="0.3">
      <c r="A19" s="25" t="s">
        <v>51</v>
      </c>
      <c r="B19" s="17" t="s">
        <v>52</v>
      </c>
      <c r="C19" s="18">
        <v>3</v>
      </c>
      <c r="D19" s="19" t="s">
        <v>50</v>
      </c>
      <c r="E19" s="115">
        <f>SUM(F14:F17)/100</f>
        <v>0</v>
      </c>
      <c r="F19" s="20">
        <f t="shared" si="0"/>
        <v>0</v>
      </c>
      <c r="G19" s="21"/>
    </row>
    <row r="20" spans="1:7" ht="12" customHeight="1" thickBot="1" x14ac:dyDescent="0.25">
      <c r="A20" s="103"/>
      <c r="B20" s="188" t="s">
        <v>53</v>
      </c>
      <c r="C20" s="188"/>
      <c r="D20" s="188"/>
      <c r="E20" s="188"/>
      <c r="F20" s="26">
        <f>SUM(F14:F19)</f>
        <v>0</v>
      </c>
      <c r="G20" s="27" t="s">
        <v>54</v>
      </c>
    </row>
    <row r="21" spans="1:7" ht="12" customHeight="1" x14ac:dyDescent="0.2">
      <c r="A21" s="102" t="s">
        <v>55</v>
      </c>
      <c r="B21" s="28" t="s">
        <v>56</v>
      </c>
      <c r="C21" s="15"/>
      <c r="D21" s="15"/>
      <c r="E21" s="15"/>
      <c r="F21" s="15"/>
      <c r="G21" s="29"/>
    </row>
    <row r="22" spans="1:7" ht="13.15" customHeight="1" x14ac:dyDescent="0.2">
      <c r="A22" s="25" t="s">
        <v>59</v>
      </c>
      <c r="B22" s="21" t="s">
        <v>60</v>
      </c>
      <c r="C22" s="18">
        <v>1</v>
      </c>
      <c r="D22" s="19" t="s">
        <v>23</v>
      </c>
      <c r="E22" s="122"/>
      <c r="F22" s="20">
        <f t="shared" ref="F22:F24" si="1">C22*E22</f>
        <v>0</v>
      </c>
      <c r="G22" s="30"/>
    </row>
    <row r="23" spans="1:7" ht="24" x14ac:dyDescent="0.2">
      <c r="A23" s="25" t="s">
        <v>65</v>
      </c>
      <c r="B23" s="21" t="s">
        <v>66</v>
      </c>
      <c r="C23" s="18">
        <v>1</v>
      </c>
      <c r="D23" s="19" t="s">
        <v>23</v>
      </c>
      <c r="E23" s="122"/>
      <c r="F23" s="20">
        <f t="shared" si="1"/>
        <v>0</v>
      </c>
      <c r="G23" s="116" t="s">
        <v>246</v>
      </c>
    </row>
    <row r="24" spans="1:7" s="22" customFormat="1" ht="13.15" customHeight="1" thickBot="1" x14ac:dyDescent="0.3">
      <c r="A24" s="25" t="s">
        <v>73</v>
      </c>
      <c r="B24" s="17" t="s">
        <v>49</v>
      </c>
      <c r="C24" s="18">
        <v>6</v>
      </c>
      <c r="D24" s="19" t="s">
        <v>50</v>
      </c>
      <c r="E24" s="115">
        <f>SUM(F22:F23)/100</f>
        <v>0</v>
      </c>
      <c r="F24" s="20">
        <f t="shared" si="1"/>
        <v>0</v>
      </c>
      <c r="G24" s="21"/>
    </row>
    <row r="25" spans="1:7" ht="12" customHeight="1" thickBot="1" x14ac:dyDescent="0.25">
      <c r="A25" s="103"/>
      <c r="B25" s="189" t="s">
        <v>53</v>
      </c>
      <c r="C25" s="189"/>
      <c r="D25" s="189"/>
      <c r="E25" s="189"/>
      <c r="F25" s="37">
        <f>SUM(F22:F24)</f>
        <v>0</v>
      </c>
      <c r="G25" s="38" t="s">
        <v>54</v>
      </c>
    </row>
    <row r="26" spans="1:7" ht="12" customHeight="1" x14ac:dyDescent="0.2">
      <c r="A26" s="102" t="s">
        <v>74</v>
      </c>
      <c r="B26" s="190" t="s">
        <v>75</v>
      </c>
      <c r="C26" s="190"/>
      <c r="D26" s="190"/>
      <c r="E26" s="190"/>
      <c r="F26" s="190"/>
      <c r="G26" s="190"/>
    </row>
    <row r="27" spans="1:7" ht="26.85" customHeight="1" x14ac:dyDescent="0.2">
      <c r="A27" s="25" t="s">
        <v>76</v>
      </c>
      <c r="B27" s="21" t="s">
        <v>77</v>
      </c>
      <c r="C27" s="18">
        <v>1</v>
      </c>
      <c r="D27" s="19" t="s">
        <v>23</v>
      </c>
      <c r="E27" s="122"/>
      <c r="F27" s="20">
        <f t="shared" ref="F27:F41" si="2">C27*E27</f>
        <v>0</v>
      </c>
      <c r="G27" s="30"/>
    </row>
    <row r="28" spans="1:7" ht="25.35" customHeight="1" x14ac:dyDescent="0.2">
      <c r="A28" s="25" t="s">
        <v>78</v>
      </c>
      <c r="B28" s="30" t="s">
        <v>79</v>
      </c>
      <c r="C28" s="18">
        <v>24</v>
      </c>
      <c r="D28" s="40" t="s">
        <v>26</v>
      </c>
      <c r="E28" s="122"/>
      <c r="F28" s="20">
        <f t="shared" si="2"/>
        <v>0</v>
      </c>
      <c r="G28" s="21" t="s">
        <v>80</v>
      </c>
    </row>
    <row r="29" spans="1:7" ht="13.15" customHeight="1" x14ac:dyDescent="0.2">
      <c r="A29" s="25" t="s">
        <v>85</v>
      </c>
      <c r="B29" s="21" t="s">
        <v>86</v>
      </c>
      <c r="C29" s="18">
        <v>21</v>
      </c>
      <c r="D29" s="40" t="s">
        <v>26</v>
      </c>
      <c r="E29" s="122"/>
      <c r="F29" s="20">
        <f t="shared" si="2"/>
        <v>0</v>
      </c>
      <c r="G29" s="21"/>
    </row>
    <row r="30" spans="1:7" ht="13.15" customHeight="1" x14ac:dyDescent="0.2">
      <c r="A30" s="25" t="s">
        <v>87</v>
      </c>
      <c r="B30" s="21" t="s">
        <v>88</v>
      </c>
      <c r="C30" s="18">
        <v>19</v>
      </c>
      <c r="D30" s="40" t="s">
        <v>26</v>
      </c>
      <c r="E30" s="122"/>
      <c r="F30" s="20">
        <f t="shared" si="2"/>
        <v>0</v>
      </c>
      <c r="G30" s="21"/>
    </row>
    <row r="31" spans="1:7" ht="13.15" customHeight="1" x14ac:dyDescent="0.2">
      <c r="A31" s="25" t="s">
        <v>89</v>
      </c>
      <c r="B31" s="21" t="s">
        <v>90</v>
      </c>
      <c r="C31" s="18">
        <v>19</v>
      </c>
      <c r="D31" s="40" t="s">
        <v>26</v>
      </c>
      <c r="E31" s="122"/>
      <c r="F31" s="20">
        <f t="shared" si="2"/>
        <v>0</v>
      </c>
      <c r="G31" s="21"/>
    </row>
    <row r="32" spans="1:7" ht="24" x14ac:dyDescent="0.2">
      <c r="A32" s="25" t="s">
        <v>91</v>
      </c>
      <c r="B32" s="30" t="s">
        <v>92</v>
      </c>
      <c r="C32" s="18">
        <v>16</v>
      </c>
      <c r="D32" s="40" t="s">
        <v>26</v>
      </c>
      <c r="E32" s="122"/>
      <c r="F32" s="20">
        <f t="shared" si="2"/>
        <v>0</v>
      </c>
      <c r="G32" s="21"/>
    </row>
    <row r="33" spans="1:7" ht="13.15" customHeight="1" x14ac:dyDescent="0.2">
      <c r="A33" s="25" t="s">
        <v>95</v>
      </c>
      <c r="B33" s="21" t="s">
        <v>96</v>
      </c>
      <c r="C33" s="18">
        <v>17</v>
      </c>
      <c r="D33" s="40" t="s">
        <v>26</v>
      </c>
      <c r="E33" s="122"/>
      <c r="F33" s="20">
        <f t="shared" si="2"/>
        <v>0</v>
      </c>
      <c r="G33" s="30"/>
    </row>
    <row r="34" spans="1:7" ht="36" x14ac:dyDescent="0.2">
      <c r="A34" s="25" t="s">
        <v>97</v>
      </c>
      <c r="B34" s="30" t="s">
        <v>98</v>
      </c>
      <c r="C34" s="18">
        <v>2</v>
      </c>
      <c r="D34" s="40" t="s">
        <v>23</v>
      </c>
      <c r="E34" s="122"/>
      <c r="F34" s="20">
        <f t="shared" si="2"/>
        <v>0</v>
      </c>
      <c r="G34" s="21"/>
    </row>
    <row r="35" spans="1:7" ht="13.15" customHeight="1" x14ac:dyDescent="0.2">
      <c r="A35" s="25" t="s">
        <v>103</v>
      </c>
      <c r="B35" s="47" t="s">
        <v>104</v>
      </c>
      <c r="C35" s="48">
        <v>2</v>
      </c>
      <c r="D35" s="49" t="s">
        <v>23</v>
      </c>
      <c r="E35" s="124"/>
      <c r="F35" s="20">
        <f t="shared" si="2"/>
        <v>0</v>
      </c>
      <c r="G35" s="47"/>
    </row>
    <row r="36" spans="1:7" ht="13.15" customHeight="1" x14ac:dyDescent="0.2">
      <c r="A36" s="25" t="s">
        <v>107</v>
      </c>
      <c r="B36" s="50" t="s">
        <v>108</v>
      </c>
      <c r="C36" s="18">
        <v>2</v>
      </c>
      <c r="D36" s="40" t="s">
        <v>23</v>
      </c>
      <c r="E36" s="122"/>
      <c r="F36" s="51">
        <f t="shared" si="2"/>
        <v>0</v>
      </c>
      <c r="G36" s="52"/>
    </row>
    <row r="37" spans="1:7" ht="13.15" customHeight="1" x14ac:dyDescent="0.2">
      <c r="A37" s="25" t="s">
        <v>115</v>
      </c>
      <c r="B37" s="47" t="s">
        <v>116</v>
      </c>
      <c r="C37" s="48">
        <v>3</v>
      </c>
      <c r="D37" s="49" t="s">
        <v>23</v>
      </c>
      <c r="E37" s="124"/>
      <c r="F37" s="20">
        <f t="shared" si="2"/>
        <v>0</v>
      </c>
      <c r="G37" s="47"/>
    </row>
    <row r="38" spans="1:7" ht="13.15" customHeight="1" x14ac:dyDescent="0.2">
      <c r="A38" s="25" t="s">
        <v>117</v>
      </c>
      <c r="B38" s="21" t="s">
        <v>118</v>
      </c>
      <c r="C38" s="18">
        <v>1</v>
      </c>
      <c r="D38" s="40" t="s">
        <v>23</v>
      </c>
      <c r="E38" s="122"/>
      <c r="F38" s="20">
        <f t="shared" si="2"/>
        <v>0</v>
      </c>
      <c r="G38" s="21"/>
    </row>
    <row r="39" spans="1:7" ht="25.35" customHeight="1" x14ac:dyDescent="0.2">
      <c r="A39" s="25" t="s">
        <v>121</v>
      </c>
      <c r="B39" s="30" t="s">
        <v>122</v>
      </c>
      <c r="C39" s="18">
        <v>2</v>
      </c>
      <c r="D39" s="40" t="s">
        <v>23</v>
      </c>
      <c r="E39" s="122"/>
      <c r="F39" s="20">
        <f t="shared" si="2"/>
        <v>0</v>
      </c>
      <c r="G39" s="21"/>
    </row>
    <row r="40" spans="1:7" ht="25.5" customHeight="1" x14ac:dyDescent="0.2">
      <c r="A40" s="25" t="s">
        <v>129</v>
      </c>
      <c r="B40" s="57" t="s">
        <v>130</v>
      </c>
      <c r="C40" s="48">
        <v>2</v>
      </c>
      <c r="D40" s="58" t="s">
        <v>131</v>
      </c>
      <c r="E40" s="124"/>
      <c r="F40" s="20">
        <f t="shared" si="2"/>
        <v>0</v>
      </c>
      <c r="G40" s="47"/>
    </row>
    <row r="41" spans="1:7" s="22" customFormat="1" ht="13.15" customHeight="1" thickBot="1" x14ac:dyDescent="0.3">
      <c r="A41" s="25" t="s">
        <v>132</v>
      </c>
      <c r="B41" s="17" t="s">
        <v>49</v>
      </c>
      <c r="C41" s="59">
        <v>6</v>
      </c>
      <c r="D41" s="19" t="s">
        <v>50</v>
      </c>
      <c r="E41" s="115">
        <f>SUM(F27:F40)/100</f>
        <v>0</v>
      </c>
      <c r="F41" s="20">
        <f t="shared" si="2"/>
        <v>0</v>
      </c>
      <c r="G41" s="21"/>
    </row>
    <row r="42" spans="1:7" ht="12" customHeight="1" thickBot="1" x14ac:dyDescent="0.25">
      <c r="A42" s="103"/>
      <c r="B42" s="189" t="s">
        <v>53</v>
      </c>
      <c r="C42" s="189"/>
      <c r="D42" s="189"/>
      <c r="E42" s="189"/>
      <c r="F42" s="37">
        <f>SUM(F27:F41)</f>
        <v>0</v>
      </c>
      <c r="G42" s="60" t="s">
        <v>54</v>
      </c>
    </row>
    <row r="43" spans="1:7" ht="12" customHeight="1" x14ac:dyDescent="0.2">
      <c r="A43" s="102" t="s">
        <v>133</v>
      </c>
      <c r="B43" s="191" t="s">
        <v>134</v>
      </c>
      <c r="C43" s="191"/>
      <c r="D43" s="191"/>
      <c r="E43" s="191"/>
      <c r="F43" s="191"/>
      <c r="G43" s="191"/>
    </row>
    <row r="44" spans="1:7" ht="12" customHeight="1" x14ac:dyDescent="0.2">
      <c r="A44" s="25" t="s">
        <v>135</v>
      </c>
      <c r="B44" s="45" t="s">
        <v>136</v>
      </c>
      <c r="C44" s="61">
        <f>C28</f>
        <v>24</v>
      </c>
      <c r="D44" s="43" t="s">
        <v>26</v>
      </c>
      <c r="E44" s="125"/>
      <c r="F44" s="44">
        <f t="shared" ref="F44:F49" si="3">C44*E44</f>
        <v>0</v>
      </c>
      <c r="G44" s="62"/>
    </row>
    <row r="45" spans="1:7" ht="12" customHeight="1" x14ac:dyDescent="0.2">
      <c r="A45" s="25" t="s">
        <v>139</v>
      </c>
      <c r="B45" s="41" t="s">
        <v>140</v>
      </c>
      <c r="C45" s="42">
        <f>C29</f>
        <v>21</v>
      </c>
      <c r="D45" s="43" t="s">
        <v>26</v>
      </c>
      <c r="E45" s="125"/>
      <c r="F45" s="44">
        <f t="shared" si="3"/>
        <v>0</v>
      </c>
      <c r="G45" s="62"/>
    </row>
    <row r="46" spans="1:7" ht="24" x14ac:dyDescent="0.2">
      <c r="A46" s="25" t="s">
        <v>141</v>
      </c>
      <c r="B46" s="30" t="s">
        <v>142</v>
      </c>
      <c r="C46" s="18">
        <f>C32</f>
        <v>16</v>
      </c>
      <c r="D46" s="40" t="s">
        <v>143</v>
      </c>
      <c r="E46" s="122"/>
      <c r="F46" s="20">
        <f t="shared" si="3"/>
        <v>0</v>
      </c>
      <c r="G46" s="46"/>
    </row>
    <row r="47" spans="1:7" ht="12" customHeight="1" x14ac:dyDescent="0.2">
      <c r="A47" s="25" t="s">
        <v>146</v>
      </c>
      <c r="B47" s="30" t="s">
        <v>147</v>
      </c>
      <c r="C47" s="18">
        <f>C30</f>
        <v>19</v>
      </c>
      <c r="D47" s="40" t="s">
        <v>26</v>
      </c>
      <c r="E47" s="122"/>
      <c r="F47" s="20">
        <f t="shared" si="3"/>
        <v>0</v>
      </c>
      <c r="G47" s="46"/>
    </row>
    <row r="48" spans="1:7" ht="12" customHeight="1" x14ac:dyDescent="0.2">
      <c r="A48" s="25" t="s">
        <v>149</v>
      </c>
      <c r="B48" s="30" t="s">
        <v>150</v>
      </c>
      <c r="C48" s="18">
        <f>C33</f>
        <v>17</v>
      </c>
      <c r="D48" s="40" t="s">
        <v>26</v>
      </c>
      <c r="E48" s="122"/>
      <c r="F48" s="20">
        <f t="shared" si="3"/>
        <v>0</v>
      </c>
      <c r="G48" s="46"/>
    </row>
    <row r="49" spans="1:7" x14ac:dyDescent="0.2">
      <c r="A49" s="25" t="s">
        <v>151</v>
      </c>
      <c r="B49" s="30" t="s">
        <v>152</v>
      </c>
      <c r="C49" s="18">
        <v>2</v>
      </c>
      <c r="D49" s="40" t="s">
        <v>23</v>
      </c>
      <c r="E49" s="122"/>
      <c r="F49" s="20">
        <f t="shared" si="3"/>
        <v>0</v>
      </c>
      <c r="G49" s="46"/>
    </row>
    <row r="50" spans="1:7" ht="39.6" customHeight="1" x14ac:dyDescent="0.2">
      <c r="A50" s="97" t="s">
        <v>167</v>
      </c>
      <c r="B50" s="95" t="s">
        <v>168</v>
      </c>
      <c r="C50" s="96">
        <v>2</v>
      </c>
      <c r="D50" s="93" t="s">
        <v>23</v>
      </c>
      <c r="E50" s="126"/>
      <c r="F50" s="94">
        <f t="shared" ref="F50:F57" si="4">C50*E50</f>
        <v>0</v>
      </c>
      <c r="G50" s="46"/>
    </row>
    <row r="51" spans="1:7" ht="13.35" customHeight="1" x14ac:dyDescent="0.2">
      <c r="A51" s="97" t="s">
        <v>169</v>
      </c>
      <c r="B51" s="95" t="s">
        <v>170</v>
      </c>
      <c r="C51" s="96">
        <v>2</v>
      </c>
      <c r="D51" s="93" t="s">
        <v>23</v>
      </c>
      <c r="E51" s="126"/>
      <c r="F51" s="94">
        <f t="shared" si="4"/>
        <v>0</v>
      </c>
      <c r="G51" s="46"/>
    </row>
    <row r="52" spans="1:7" ht="24" x14ac:dyDescent="0.2">
      <c r="A52" s="25" t="s">
        <v>176</v>
      </c>
      <c r="B52" s="67" t="s">
        <v>177</v>
      </c>
      <c r="C52" s="46">
        <v>1</v>
      </c>
      <c r="D52" s="40" t="s">
        <v>23</v>
      </c>
      <c r="E52" s="122"/>
      <c r="F52" s="20">
        <f t="shared" si="4"/>
        <v>0</v>
      </c>
      <c r="G52" s="21"/>
    </row>
    <row r="53" spans="1:7" ht="24" x14ac:dyDescent="0.2">
      <c r="A53" s="25" t="s">
        <v>178</v>
      </c>
      <c r="B53" s="67" t="s">
        <v>179</v>
      </c>
      <c r="C53" s="46">
        <v>1</v>
      </c>
      <c r="D53" s="40" t="s">
        <v>23</v>
      </c>
      <c r="E53" s="122"/>
      <c r="F53" s="20">
        <f t="shared" si="4"/>
        <v>0</v>
      </c>
      <c r="G53" s="21"/>
    </row>
    <row r="54" spans="1:7" ht="24" x14ac:dyDescent="0.2">
      <c r="A54" s="25" t="s">
        <v>187</v>
      </c>
      <c r="B54" s="67" t="s">
        <v>188</v>
      </c>
      <c r="C54" s="46">
        <v>1</v>
      </c>
      <c r="D54" s="40" t="s">
        <v>23</v>
      </c>
      <c r="E54" s="122"/>
      <c r="F54" s="20">
        <f t="shared" si="4"/>
        <v>0</v>
      </c>
      <c r="G54" s="21"/>
    </row>
    <row r="55" spans="1:7" ht="55.15" customHeight="1" x14ac:dyDescent="0.2">
      <c r="A55" s="25" t="s">
        <v>195</v>
      </c>
      <c r="B55" s="67" t="s">
        <v>196</v>
      </c>
      <c r="C55" s="46">
        <v>2</v>
      </c>
      <c r="D55" s="40" t="s">
        <v>23</v>
      </c>
      <c r="E55" s="122"/>
      <c r="F55" s="20">
        <f t="shared" si="4"/>
        <v>0</v>
      </c>
      <c r="G55" s="21"/>
    </row>
    <row r="56" spans="1:7" x14ac:dyDescent="0.2">
      <c r="A56" s="25" t="s">
        <v>200</v>
      </c>
      <c r="B56" s="68" t="s">
        <v>201</v>
      </c>
      <c r="C56" s="69">
        <v>1</v>
      </c>
      <c r="D56" s="40" t="s">
        <v>23</v>
      </c>
      <c r="E56" s="127"/>
      <c r="F56" s="20">
        <f t="shared" si="4"/>
        <v>0</v>
      </c>
      <c r="G56" s="70"/>
    </row>
    <row r="57" spans="1:7" s="22" customFormat="1" ht="13.15" customHeight="1" thickBot="1" x14ac:dyDescent="0.3">
      <c r="A57" s="25" t="s">
        <v>198</v>
      </c>
      <c r="B57" s="17" t="s">
        <v>52</v>
      </c>
      <c r="C57" s="18">
        <v>3</v>
      </c>
      <c r="D57" s="19" t="s">
        <v>50</v>
      </c>
      <c r="E57" s="115">
        <f>SUM(F44:F56)/100</f>
        <v>0</v>
      </c>
      <c r="F57" s="20">
        <f t="shared" si="4"/>
        <v>0</v>
      </c>
      <c r="G57" s="21"/>
    </row>
    <row r="58" spans="1:7" ht="12" customHeight="1" thickBot="1" x14ac:dyDescent="0.25">
      <c r="A58" s="103"/>
      <c r="B58" s="189" t="s">
        <v>53</v>
      </c>
      <c r="C58" s="189"/>
      <c r="D58" s="189"/>
      <c r="E58" s="189"/>
      <c r="F58" s="37">
        <f>SUM(F44:F57)</f>
        <v>0</v>
      </c>
      <c r="G58" s="38" t="s">
        <v>54</v>
      </c>
    </row>
    <row r="59" spans="1:7" ht="12" customHeight="1" x14ac:dyDescent="0.2">
      <c r="A59" s="102" t="s">
        <v>202</v>
      </c>
      <c r="B59" s="192" t="s">
        <v>203</v>
      </c>
      <c r="C59" s="192"/>
      <c r="D59" s="192"/>
      <c r="E59" s="192"/>
      <c r="F59" s="192"/>
      <c r="G59" s="192"/>
    </row>
    <row r="60" spans="1:7" s="72" customFormat="1" ht="13.15" customHeight="1" x14ac:dyDescent="0.2">
      <c r="A60" s="25" t="s">
        <v>204</v>
      </c>
      <c r="B60" s="21" t="s">
        <v>205</v>
      </c>
      <c r="C60" s="18">
        <v>1</v>
      </c>
      <c r="D60" s="19" t="s">
        <v>206</v>
      </c>
      <c r="E60" s="128"/>
      <c r="F60" s="20">
        <f t="shared" ref="F60:F71" si="5">C60*E60</f>
        <v>0</v>
      </c>
      <c r="G60" s="71"/>
    </row>
    <row r="61" spans="1:7" s="72" customFormat="1" ht="13.15" customHeight="1" x14ac:dyDescent="0.2">
      <c r="A61" s="25" t="s">
        <v>207</v>
      </c>
      <c r="B61" s="21" t="s">
        <v>208</v>
      </c>
      <c r="C61" s="18">
        <v>1</v>
      </c>
      <c r="D61" s="19" t="s">
        <v>206</v>
      </c>
      <c r="E61" s="128"/>
      <c r="F61" s="20">
        <f t="shared" si="5"/>
        <v>0</v>
      </c>
      <c r="G61" s="71"/>
    </row>
    <row r="62" spans="1:7" s="72" customFormat="1" ht="13.15" customHeight="1" x14ac:dyDescent="0.2">
      <c r="A62" s="25" t="s">
        <v>209</v>
      </c>
      <c r="B62" s="21" t="s">
        <v>210</v>
      </c>
      <c r="C62" s="18">
        <v>1</v>
      </c>
      <c r="D62" s="19" t="s">
        <v>206</v>
      </c>
      <c r="E62" s="128"/>
      <c r="F62" s="20">
        <f t="shared" si="5"/>
        <v>0</v>
      </c>
      <c r="G62" s="71"/>
    </row>
    <row r="63" spans="1:7" s="72" customFormat="1" ht="13.15" customHeight="1" x14ac:dyDescent="0.2">
      <c r="A63" s="25" t="s">
        <v>213</v>
      </c>
      <c r="B63" s="21" t="s">
        <v>214</v>
      </c>
      <c r="C63" s="18">
        <v>1</v>
      </c>
      <c r="D63" s="19" t="s">
        <v>206</v>
      </c>
      <c r="E63" s="128"/>
      <c r="F63" s="20">
        <f t="shared" si="5"/>
        <v>0</v>
      </c>
      <c r="G63" s="71"/>
    </row>
    <row r="64" spans="1:7" s="72" customFormat="1" ht="13.15" customHeight="1" x14ac:dyDescent="0.2">
      <c r="A64" s="25" t="s">
        <v>215</v>
      </c>
      <c r="B64" s="21" t="s">
        <v>216</v>
      </c>
      <c r="C64" s="18">
        <v>2</v>
      </c>
      <c r="D64" s="19" t="s">
        <v>131</v>
      </c>
      <c r="E64" s="128"/>
      <c r="F64" s="20">
        <f t="shared" si="5"/>
        <v>0</v>
      </c>
      <c r="G64" s="71"/>
    </row>
    <row r="65" spans="1:7" s="72" customFormat="1" ht="13.15" customHeight="1" x14ac:dyDescent="0.2">
      <c r="A65" s="25" t="s">
        <v>217</v>
      </c>
      <c r="B65" s="21" t="s">
        <v>218</v>
      </c>
      <c r="C65" s="18">
        <v>1</v>
      </c>
      <c r="D65" s="19" t="s">
        <v>206</v>
      </c>
      <c r="E65" s="128"/>
      <c r="F65" s="20">
        <f t="shared" si="5"/>
        <v>0</v>
      </c>
      <c r="G65" s="71"/>
    </row>
    <row r="66" spans="1:7" s="72" customFormat="1" ht="13.15" customHeight="1" x14ac:dyDescent="0.2">
      <c r="A66" s="25" t="s">
        <v>219</v>
      </c>
      <c r="B66" s="21" t="s">
        <v>220</v>
      </c>
      <c r="C66" s="18">
        <v>1</v>
      </c>
      <c r="D66" s="19" t="s">
        <v>206</v>
      </c>
      <c r="E66" s="128"/>
      <c r="F66" s="20">
        <f t="shared" si="5"/>
        <v>0</v>
      </c>
      <c r="G66" s="71"/>
    </row>
    <row r="67" spans="1:7" s="72" customFormat="1" ht="13.15" customHeight="1" x14ac:dyDescent="0.2">
      <c r="A67" s="25" t="s">
        <v>221</v>
      </c>
      <c r="B67" s="21" t="s">
        <v>222</v>
      </c>
      <c r="C67" s="18">
        <v>1</v>
      </c>
      <c r="D67" s="19" t="s">
        <v>206</v>
      </c>
      <c r="E67" s="128"/>
      <c r="F67" s="20">
        <f t="shared" si="5"/>
        <v>0</v>
      </c>
      <c r="G67" s="71"/>
    </row>
    <row r="68" spans="1:7" s="72" customFormat="1" ht="13.15" customHeight="1" x14ac:dyDescent="0.2">
      <c r="A68" s="25" t="s">
        <v>223</v>
      </c>
      <c r="B68" s="21" t="s">
        <v>224</v>
      </c>
      <c r="C68" s="18">
        <v>1</v>
      </c>
      <c r="D68" s="19" t="s">
        <v>206</v>
      </c>
      <c r="E68" s="128"/>
      <c r="F68" s="20">
        <f t="shared" si="5"/>
        <v>0</v>
      </c>
      <c r="G68" s="71"/>
    </row>
    <row r="69" spans="1:7" ht="24" x14ac:dyDescent="0.2">
      <c r="A69" s="25" t="s">
        <v>225</v>
      </c>
      <c r="B69" s="30" t="s">
        <v>226</v>
      </c>
      <c r="C69" s="18">
        <v>1</v>
      </c>
      <c r="D69" s="19" t="s">
        <v>206</v>
      </c>
      <c r="E69" s="122"/>
      <c r="F69" s="20">
        <f t="shared" si="5"/>
        <v>0</v>
      </c>
      <c r="G69" s="46"/>
    </row>
    <row r="70" spans="1:7" ht="13.15" customHeight="1" x14ac:dyDescent="0.2">
      <c r="A70" s="25" t="s">
        <v>227</v>
      </c>
      <c r="B70" s="21" t="s">
        <v>228</v>
      </c>
      <c r="C70" s="18">
        <v>1</v>
      </c>
      <c r="D70" s="19" t="s">
        <v>206</v>
      </c>
      <c r="E70" s="122"/>
      <c r="F70" s="20">
        <f t="shared" si="5"/>
        <v>0</v>
      </c>
      <c r="G70" s="46"/>
    </row>
    <row r="71" spans="1:7" s="22" customFormat="1" ht="13.15" customHeight="1" thickBot="1" x14ac:dyDescent="0.3">
      <c r="A71" s="25" t="s">
        <v>229</v>
      </c>
      <c r="B71" s="17" t="s">
        <v>49</v>
      </c>
      <c r="C71" s="18">
        <v>5</v>
      </c>
      <c r="D71" s="19" t="s">
        <v>50</v>
      </c>
      <c r="E71" s="115">
        <f>SUM(F60:F70)/100</f>
        <v>0</v>
      </c>
      <c r="F71" s="20">
        <f t="shared" si="5"/>
        <v>0</v>
      </c>
      <c r="G71" s="21"/>
    </row>
    <row r="72" spans="1:7" s="72" customFormat="1" ht="12" customHeight="1" thickBot="1" x14ac:dyDescent="0.25">
      <c r="A72" s="103"/>
      <c r="B72" s="186" t="s">
        <v>53</v>
      </c>
      <c r="C72" s="186"/>
      <c r="D72" s="186"/>
      <c r="E72" s="186"/>
      <c r="F72" s="73">
        <f>SUM(F60:F71)</f>
        <v>0</v>
      </c>
      <c r="G72" s="74"/>
    </row>
    <row r="73" spans="1:7" ht="18" customHeight="1" thickBot="1" x14ac:dyDescent="0.3">
      <c r="A73" s="106"/>
      <c r="B73" s="75" t="s">
        <v>230</v>
      </c>
      <c r="C73" s="76"/>
      <c r="D73" s="76"/>
      <c r="E73" s="76"/>
      <c r="F73" s="76"/>
      <c r="G73" s="77"/>
    </row>
    <row r="74" spans="1:7" ht="15" customHeight="1" x14ac:dyDescent="0.2">
      <c r="A74" s="25" t="s">
        <v>19</v>
      </c>
      <c r="B74" s="78" t="s">
        <v>20</v>
      </c>
      <c r="C74" s="79"/>
      <c r="D74" s="79"/>
      <c r="E74" s="79"/>
      <c r="F74" s="133">
        <f>F20</f>
        <v>0</v>
      </c>
      <c r="G74" s="80" t="s">
        <v>54</v>
      </c>
    </row>
    <row r="75" spans="1:7" ht="15" customHeight="1" x14ac:dyDescent="0.2">
      <c r="A75" s="25" t="s">
        <v>55</v>
      </c>
      <c r="B75" s="78" t="s">
        <v>56</v>
      </c>
      <c r="C75" s="79"/>
      <c r="D75" s="79"/>
      <c r="E75" s="79"/>
      <c r="F75" s="134">
        <f>F25</f>
        <v>0</v>
      </c>
      <c r="G75" s="80" t="s">
        <v>54</v>
      </c>
    </row>
    <row r="76" spans="1:7" ht="15" customHeight="1" x14ac:dyDescent="0.2">
      <c r="A76" s="25" t="s">
        <v>74</v>
      </c>
      <c r="B76" s="81" t="s">
        <v>75</v>
      </c>
      <c r="C76" s="79"/>
      <c r="D76" s="79"/>
      <c r="E76" s="79"/>
      <c r="F76" s="134">
        <f>F42</f>
        <v>0</v>
      </c>
      <c r="G76" s="82" t="s">
        <v>54</v>
      </c>
    </row>
    <row r="77" spans="1:7" ht="15" customHeight="1" x14ac:dyDescent="0.2">
      <c r="A77" s="25" t="s">
        <v>133</v>
      </c>
      <c r="B77" s="81" t="s">
        <v>134</v>
      </c>
      <c r="C77" s="79"/>
      <c r="D77" s="79"/>
      <c r="E77" s="79"/>
      <c r="F77" s="134">
        <f>F58</f>
        <v>0</v>
      </c>
      <c r="G77" s="80" t="s">
        <v>54</v>
      </c>
    </row>
    <row r="78" spans="1:7" ht="15" customHeight="1" thickBot="1" x14ac:dyDescent="0.25">
      <c r="A78" s="25" t="s">
        <v>202</v>
      </c>
      <c r="B78" s="81" t="s">
        <v>203</v>
      </c>
      <c r="C78" s="79"/>
      <c r="D78" s="79"/>
      <c r="E78" s="79"/>
      <c r="F78" s="135">
        <f>F72</f>
        <v>0</v>
      </c>
      <c r="G78" s="80" t="s">
        <v>54</v>
      </c>
    </row>
    <row r="79" spans="1:7" ht="15" customHeight="1" thickBot="1" x14ac:dyDescent="0.25">
      <c r="A79" s="107"/>
      <c r="B79" s="72"/>
      <c r="C79" s="72"/>
      <c r="D79" s="72"/>
      <c r="E79" s="72"/>
      <c r="F79" s="136"/>
      <c r="G79" s="83"/>
    </row>
    <row r="80" spans="1:7" ht="15" customHeight="1" x14ac:dyDescent="0.2">
      <c r="A80" s="107"/>
      <c r="B80" s="84" t="s">
        <v>231</v>
      </c>
      <c r="C80" s="85"/>
      <c r="D80" s="85"/>
      <c r="E80" s="85"/>
      <c r="F80" s="137">
        <f>SUM(F74:F79)</f>
        <v>0</v>
      </c>
      <c r="G80" s="80" t="s">
        <v>54</v>
      </c>
    </row>
  </sheetData>
  <sheetProtection selectLockedCells="1" selectUnlockedCells="1"/>
  <autoFilter ref="A12:G78" xr:uid="{00000000-0009-0000-0000-000001000000}"/>
  <mergeCells count="12">
    <mergeCell ref="B72:E72"/>
    <mergeCell ref="A2:A4"/>
    <mergeCell ref="F2:G2"/>
    <mergeCell ref="F3:G3"/>
    <mergeCell ref="F4:G4"/>
    <mergeCell ref="B20:E20"/>
    <mergeCell ref="B25:E25"/>
    <mergeCell ref="B26:G26"/>
    <mergeCell ref="B42:E42"/>
    <mergeCell ref="B43:G43"/>
    <mergeCell ref="B58:E58"/>
    <mergeCell ref="B59:G59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1"/>
  <sheetViews>
    <sheetView view="pageBreakPreview" topLeftCell="A67" zoomScaleNormal="70" zoomScaleSheetLayoutView="100" workbookViewId="0">
      <selection activeCell="F91" sqref="F91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232</v>
      </c>
      <c r="C8" s="1"/>
      <c r="D8" s="1"/>
      <c r="E8" s="1"/>
      <c r="F8" s="6"/>
      <c r="G8" s="7"/>
    </row>
    <row r="9" spans="1:7" x14ac:dyDescent="0.2">
      <c r="B9" s="9" t="s">
        <v>262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s="22" customFormat="1" ht="36" x14ac:dyDescent="0.25">
      <c r="A14" s="25" t="s">
        <v>27</v>
      </c>
      <c r="B14" s="17" t="s">
        <v>28</v>
      </c>
      <c r="C14" s="18">
        <v>2.5</v>
      </c>
      <c r="D14" s="19" t="s">
        <v>26</v>
      </c>
      <c r="E14" s="122"/>
      <c r="F14" s="20">
        <f t="shared" ref="F14:F19" si="0">C14*E14</f>
        <v>0</v>
      </c>
      <c r="G14" s="21"/>
    </row>
    <row r="15" spans="1:7" s="22" customFormat="1" ht="24" x14ac:dyDescent="0.25">
      <c r="A15" s="104" t="s">
        <v>29</v>
      </c>
      <c r="B15" s="108" t="s">
        <v>30</v>
      </c>
      <c r="C15" s="91">
        <v>3</v>
      </c>
      <c r="D15" s="109" t="s">
        <v>26</v>
      </c>
      <c r="E15" s="129"/>
      <c r="F15" s="20">
        <f t="shared" si="0"/>
        <v>0</v>
      </c>
      <c r="G15" s="21"/>
    </row>
    <row r="16" spans="1:7" s="22" customFormat="1" ht="13.15" customHeight="1" x14ac:dyDescent="0.25">
      <c r="A16" s="97" t="s">
        <v>31</v>
      </c>
      <c r="B16" s="112" t="s">
        <v>32</v>
      </c>
      <c r="C16" s="92">
        <v>2</v>
      </c>
      <c r="D16" s="93" t="s">
        <v>33</v>
      </c>
      <c r="E16" s="126"/>
      <c r="F16" s="121">
        <f t="shared" si="0"/>
        <v>0</v>
      </c>
      <c r="G16" s="21"/>
    </row>
    <row r="17" spans="1:7" s="22" customFormat="1" ht="25.5" customHeight="1" x14ac:dyDescent="0.25">
      <c r="A17" s="97" t="s">
        <v>42</v>
      </c>
      <c r="B17" s="112" t="s">
        <v>43</v>
      </c>
      <c r="C17" s="92">
        <v>2</v>
      </c>
      <c r="D17" s="93" t="s">
        <v>23</v>
      </c>
      <c r="E17" s="126"/>
      <c r="F17" s="121">
        <f t="shared" si="0"/>
        <v>0</v>
      </c>
      <c r="G17" s="21"/>
    </row>
    <row r="18" spans="1:7" s="22" customFormat="1" ht="13.15" customHeight="1" x14ac:dyDescent="0.25">
      <c r="A18" s="25" t="s">
        <v>48</v>
      </c>
      <c r="B18" s="17" t="s">
        <v>49</v>
      </c>
      <c r="C18" s="18">
        <v>6</v>
      </c>
      <c r="D18" s="19" t="s">
        <v>50</v>
      </c>
      <c r="E18" s="115">
        <f>SUM(F14:F17)/100</f>
        <v>0</v>
      </c>
      <c r="F18" s="20">
        <f t="shared" si="0"/>
        <v>0</v>
      </c>
      <c r="G18" s="21"/>
    </row>
    <row r="19" spans="1:7" s="22" customFormat="1" ht="13.15" customHeight="1" thickBot="1" x14ac:dyDescent="0.3">
      <c r="A19" s="25" t="s">
        <v>51</v>
      </c>
      <c r="B19" s="17" t="s">
        <v>52</v>
      </c>
      <c r="C19" s="18">
        <v>3</v>
      </c>
      <c r="D19" s="19" t="s">
        <v>50</v>
      </c>
      <c r="E19" s="115">
        <f>SUM(F14:F17)/100</f>
        <v>0</v>
      </c>
      <c r="F19" s="20">
        <f t="shared" si="0"/>
        <v>0</v>
      </c>
      <c r="G19" s="21"/>
    </row>
    <row r="20" spans="1:7" ht="12" customHeight="1" thickBot="1" x14ac:dyDescent="0.25">
      <c r="A20" s="103"/>
      <c r="B20" s="188" t="s">
        <v>53</v>
      </c>
      <c r="C20" s="188"/>
      <c r="D20" s="188"/>
      <c r="E20" s="188"/>
      <c r="F20" s="26">
        <f>SUM(F14:F19)</f>
        <v>0</v>
      </c>
      <c r="G20" s="27" t="s">
        <v>54</v>
      </c>
    </row>
    <row r="21" spans="1:7" ht="12" customHeight="1" x14ac:dyDescent="0.2">
      <c r="A21" s="102" t="s">
        <v>55</v>
      </c>
      <c r="B21" s="28" t="s">
        <v>56</v>
      </c>
      <c r="C21" s="15"/>
      <c r="D21" s="15"/>
      <c r="E21" s="15"/>
      <c r="F21" s="15"/>
      <c r="G21" s="29"/>
    </row>
    <row r="22" spans="1:7" ht="13.15" customHeight="1" x14ac:dyDescent="0.2">
      <c r="A22" s="25" t="s">
        <v>59</v>
      </c>
      <c r="B22" s="21" t="s">
        <v>60</v>
      </c>
      <c r="C22" s="18">
        <v>1</v>
      </c>
      <c r="D22" s="19" t="s">
        <v>23</v>
      </c>
      <c r="E22" s="122"/>
      <c r="F22" s="20">
        <f t="shared" ref="F22:F23" si="1">C22*E22</f>
        <v>0</v>
      </c>
      <c r="G22" s="30"/>
    </row>
    <row r="23" spans="1:7" s="22" customFormat="1" ht="13.15" customHeight="1" thickBot="1" x14ac:dyDescent="0.3">
      <c r="A23" s="25" t="s">
        <v>73</v>
      </c>
      <c r="B23" s="17" t="s">
        <v>49</v>
      </c>
      <c r="C23" s="18">
        <v>6</v>
      </c>
      <c r="D23" s="19" t="s">
        <v>50</v>
      </c>
      <c r="E23" s="115">
        <f>SUM(F22)/100</f>
        <v>0</v>
      </c>
      <c r="F23" s="20">
        <f t="shared" si="1"/>
        <v>0</v>
      </c>
      <c r="G23" s="21"/>
    </row>
    <row r="24" spans="1:7" ht="12" customHeight="1" thickBot="1" x14ac:dyDescent="0.25">
      <c r="A24" s="103"/>
      <c r="B24" s="189" t="s">
        <v>53</v>
      </c>
      <c r="C24" s="189"/>
      <c r="D24" s="189"/>
      <c r="E24" s="189"/>
      <c r="F24" s="37">
        <f>SUM(F22:F23)</f>
        <v>0</v>
      </c>
      <c r="G24" s="38" t="s">
        <v>54</v>
      </c>
    </row>
    <row r="25" spans="1:7" ht="12" customHeight="1" x14ac:dyDescent="0.2">
      <c r="A25" s="102" t="s">
        <v>74</v>
      </c>
      <c r="B25" s="190" t="s">
        <v>75</v>
      </c>
      <c r="C25" s="190"/>
      <c r="D25" s="190"/>
      <c r="E25" s="190"/>
      <c r="F25" s="190"/>
      <c r="G25" s="190"/>
    </row>
    <row r="26" spans="1:7" ht="26.85" customHeight="1" x14ac:dyDescent="0.2">
      <c r="A26" s="25" t="s">
        <v>76</v>
      </c>
      <c r="B26" s="21" t="s">
        <v>77</v>
      </c>
      <c r="C26" s="18">
        <v>1</v>
      </c>
      <c r="D26" s="19" t="s">
        <v>23</v>
      </c>
      <c r="E26" s="122"/>
      <c r="F26" s="20">
        <f t="shared" ref="F26:F34" si="2">C26*E26</f>
        <v>0</v>
      </c>
      <c r="G26" s="30"/>
    </row>
    <row r="27" spans="1:7" ht="25.35" customHeight="1" x14ac:dyDescent="0.2">
      <c r="A27" s="25" t="s">
        <v>78</v>
      </c>
      <c r="B27" s="30" t="s">
        <v>79</v>
      </c>
      <c r="C27" s="18">
        <v>25</v>
      </c>
      <c r="D27" s="40" t="s">
        <v>26</v>
      </c>
      <c r="E27" s="122"/>
      <c r="F27" s="20">
        <f t="shared" si="2"/>
        <v>0</v>
      </c>
      <c r="G27" s="21" t="s">
        <v>80</v>
      </c>
    </row>
    <row r="28" spans="1:7" ht="25.35" customHeight="1" x14ac:dyDescent="0.2">
      <c r="A28" s="25" t="s">
        <v>81</v>
      </c>
      <c r="B28" s="41" t="s">
        <v>82</v>
      </c>
      <c r="C28" s="42">
        <v>15</v>
      </c>
      <c r="D28" s="43" t="s">
        <v>26</v>
      </c>
      <c r="E28" s="125"/>
      <c r="F28" s="44">
        <f t="shared" si="2"/>
        <v>0</v>
      </c>
      <c r="G28" s="45"/>
    </row>
    <row r="29" spans="1:7" ht="25.35" customHeight="1" x14ac:dyDescent="0.2">
      <c r="A29" s="102" t="s">
        <v>83</v>
      </c>
      <c r="B29" s="21" t="s">
        <v>84</v>
      </c>
      <c r="C29" s="18">
        <v>12</v>
      </c>
      <c r="D29" s="43" t="s">
        <v>26</v>
      </c>
      <c r="E29" s="130"/>
      <c r="F29" s="44">
        <f t="shared" si="2"/>
        <v>0</v>
      </c>
      <c r="G29" s="39"/>
    </row>
    <row r="30" spans="1:7" ht="13.15" customHeight="1" x14ac:dyDescent="0.2">
      <c r="A30" s="25" t="s">
        <v>85</v>
      </c>
      <c r="B30" s="21" t="s">
        <v>86</v>
      </c>
      <c r="C30" s="18">
        <v>11</v>
      </c>
      <c r="D30" s="40" t="s">
        <v>26</v>
      </c>
      <c r="E30" s="122"/>
      <c r="F30" s="20">
        <f t="shared" si="2"/>
        <v>0</v>
      </c>
      <c r="G30" s="21"/>
    </row>
    <row r="31" spans="1:7" ht="13.15" customHeight="1" x14ac:dyDescent="0.2">
      <c r="A31" s="25" t="s">
        <v>87</v>
      </c>
      <c r="B31" s="21" t="s">
        <v>88</v>
      </c>
      <c r="C31" s="18">
        <v>9</v>
      </c>
      <c r="D31" s="40" t="s">
        <v>26</v>
      </c>
      <c r="E31" s="122"/>
      <c r="F31" s="20">
        <f t="shared" si="2"/>
        <v>0</v>
      </c>
      <c r="G31" s="21"/>
    </row>
    <row r="32" spans="1:7" ht="13.15" customHeight="1" x14ac:dyDescent="0.2">
      <c r="A32" s="25" t="s">
        <v>89</v>
      </c>
      <c r="B32" s="21" t="s">
        <v>90</v>
      </c>
      <c r="C32" s="18">
        <v>9</v>
      </c>
      <c r="D32" s="40" t="s">
        <v>26</v>
      </c>
      <c r="E32" s="122"/>
      <c r="F32" s="20">
        <f t="shared" si="2"/>
        <v>0</v>
      </c>
      <c r="G32" s="21"/>
    </row>
    <row r="33" spans="1:7" ht="24" x14ac:dyDescent="0.2">
      <c r="A33" s="25" t="s">
        <v>91</v>
      </c>
      <c r="B33" s="30" t="s">
        <v>92</v>
      </c>
      <c r="C33" s="18">
        <v>6</v>
      </c>
      <c r="D33" s="40" t="s">
        <v>26</v>
      </c>
      <c r="E33" s="122"/>
      <c r="F33" s="20">
        <f t="shared" si="2"/>
        <v>0</v>
      </c>
      <c r="G33" s="21"/>
    </row>
    <row r="34" spans="1:7" ht="35.1" customHeight="1" x14ac:dyDescent="0.2">
      <c r="A34" s="25" t="s">
        <v>93</v>
      </c>
      <c r="B34" s="30" t="s">
        <v>94</v>
      </c>
      <c r="C34" s="18">
        <v>3</v>
      </c>
      <c r="D34" s="40" t="s">
        <v>26</v>
      </c>
      <c r="E34" s="122"/>
      <c r="F34" s="20">
        <f t="shared" si="2"/>
        <v>0</v>
      </c>
      <c r="G34" s="21"/>
    </row>
    <row r="35" spans="1:7" ht="25.5" customHeight="1" x14ac:dyDescent="0.2">
      <c r="A35" s="25" t="s">
        <v>234</v>
      </c>
      <c r="B35" s="60" t="s">
        <v>235</v>
      </c>
      <c r="C35" s="86">
        <v>2</v>
      </c>
      <c r="D35" s="40" t="s">
        <v>23</v>
      </c>
      <c r="E35" s="124"/>
      <c r="F35" s="20"/>
      <c r="G35" s="47"/>
    </row>
    <row r="36" spans="1:7" ht="13.15" customHeight="1" x14ac:dyDescent="0.2">
      <c r="A36" s="25" t="s">
        <v>95</v>
      </c>
      <c r="B36" s="21" t="s">
        <v>96</v>
      </c>
      <c r="C36" s="18">
        <v>7</v>
      </c>
      <c r="D36" s="40" t="s">
        <v>26</v>
      </c>
      <c r="E36" s="122"/>
      <c r="F36" s="20">
        <f t="shared" ref="F36:F46" si="3">C36*E36</f>
        <v>0</v>
      </c>
      <c r="G36" s="30"/>
    </row>
    <row r="37" spans="1:7" ht="36" x14ac:dyDescent="0.2">
      <c r="A37" s="25" t="s">
        <v>97</v>
      </c>
      <c r="B37" s="30" t="s">
        <v>98</v>
      </c>
      <c r="C37" s="18">
        <v>2</v>
      </c>
      <c r="D37" s="40" t="s">
        <v>23</v>
      </c>
      <c r="E37" s="122"/>
      <c r="F37" s="20">
        <f t="shared" si="3"/>
        <v>0</v>
      </c>
      <c r="G37" s="21"/>
    </row>
    <row r="38" spans="1:7" ht="13.15" customHeight="1" x14ac:dyDescent="0.2">
      <c r="A38" s="25" t="s">
        <v>103</v>
      </c>
      <c r="B38" s="47" t="s">
        <v>104</v>
      </c>
      <c r="C38" s="48">
        <v>2</v>
      </c>
      <c r="D38" s="49" t="s">
        <v>23</v>
      </c>
      <c r="E38" s="124"/>
      <c r="F38" s="20">
        <f t="shared" si="3"/>
        <v>0</v>
      </c>
      <c r="G38" s="47"/>
    </row>
    <row r="39" spans="1:7" ht="13.15" customHeight="1" x14ac:dyDescent="0.2">
      <c r="A39" s="25" t="s">
        <v>107</v>
      </c>
      <c r="B39" s="50" t="s">
        <v>108</v>
      </c>
      <c r="C39" s="18">
        <v>2</v>
      </c>
      <c r="D39" s="40" t="s">
        <v>23</v>
      </c>
      <c r="E39" s="122"/>
      <c r="F39" s="51">
        <f t="shared" si="3"/>
        <v>0</v>
      </c>
      <c r="G39" s="52"/>
    </row>
    <row r="40" spans="1:7" ht="13.15" customHeight="1" x14ac:dyDescent="0.2">
      <c r="A40" s="25" t="s">
        <v>115</v>
      </c>
      <c r="B40" s="47" t="s">
        <v>116</v>
      </c>
      <c r="C40" s="48">
        <v>2</v>
      </c>
      <c r="D40" s="49" t="s">
        <v>23</v>
      </c>
      <c r="E40" s="124"/>
      <c r="F40" s="20">
        <f t="shared" si="3"/>
        <v>0</v>
      </c>
      <c r="G40" s="47"/>
    </row>
    <row r="41" spans="1:7" ht="25.35" customHeight="1" x14ac:dyDescent="0.2">
      <c r="A41" s="25" t="s">
        <v>121</v>
      </c>
      <c r="B41" s="30" t="s">
        <v>122</v>
      </c>
      <c r="C41" s="18">
        <v>2</v>
      </c>
      <c r="D41" s="40" t="s">
        <v>23</v>
      </c>
      <c r="E41" s="122"/>
      <c r="F41" s="20">
        <f t="shared" si="3"/>
        <v>0</v>
      </c>
      <c r="G41" s="21"/>
    </row>
    <row r="42" spans="1:7" x14ac:dyDescent="0.2">
      <c r="A42" s="25" t="s">
        <v>123</v>
      </c>
      <c r="B42" s="54" t="s">
        <v>124</v>
      </c>
      <c r="C42" s="18">
        <v>1</v>
      </c>
      <c r="D42" s="40" t="s">
        <v>23</v>
      </c>
      <c r="E42" s="122"/>
      <c r="F42" s="20">
        <f t="shared" si="3"/>
        <v>0</v>
      </c>
      <c r="G42" s="46"/>
    </row>
    <row r="43" spans="1:7" x14ac:dyDescent="0.2">
      <c r="A43" s="25" t="s">
        <v>125</v>
      </c>
      <c r="B43" s="55" t="s">
        <v>126</v>
      </c>
      <c r="C43" s="18">
        <v>2</v>
      </c>
      <c r="D43" s="40" t="s">
        <v>23</v>
      </c>
      <c r="E43" s="122"/>
      <c r="F43" s="20">
        <f t="shared" si="3"/>
        <v>0</v>
      </c>
    </row>
    <row r="44" spans="1:7" x14ac:dyDescent="0.2">
      <c r="A44" s="25" t="s">
        <v>127</v>
      </c>
      <c r="B44" s="56" t="s">
        <v>128</v>
      </c>
      <c r="C44" s="18">
        <v>12</v>
      </c>
      <c r="D44" s="40" t="s">
        <v>26</v>
      </c>
      <c r="E44" s="122"/>
      <c r="F44" s="20">
        <f t="shared" si="3"/>
        <v>0</v>
      </c>
      <c r="G44" s="46"/>
    </row>
    <row r="45" spans="1:7" ht="25.5" customHeight="1" x14ac:dyDescent="0.2">
      <c r="A45" s="25" t="s">
        <v>129</v>
      </c>
      <c r="B45" s="57" t="s">
        <v>130</v>
      </c>
      <c r="C45" s="48">
        <v>2</v>
      </c>
      <c r="D45" s="58" t="s">
        <v>131</v>
      </c>
      <c r="E45" s="124"/>
      <c r="F45" s="20">
        <f t="shared" si="3"/>
        <v>0</v>
      </c>
      <c r="G45" s="47"/>
    </row>
    <row r="46" spans="1:7" s="22" customFormat="1" ht="13.15" customHeight="1" thickBot="1" x14ac:dyDescent="0.3">
      <c r="A46" s="25" t="s">
        <v>132</v>
      </c>
      <c r="B46" s="17" t="s">
        <v>49</v>
      </c>
      <c r="C46" s="59">
        <v>6</v>
      </c>
      <c r="D46" s="19" t="s">
        <v>50</v>
      </c>
      <c r="E46" s="115">
        <f>SUM(F26:F45)/100</f>
        <v>0</v>
      </c>
      <c r="F46" s="20">
        <f t="shared" si="3"/>
        <v>0</v>
      </c>
      <c r="G46" s="21"/>
    </row>
    <row r="47" spans="1:7" ht="12" customHeight="1" thickBot="1" x14ac:dyDescent="0.25">
      <c r="A47" s="103"/>
      <c r="B47" s="189" t="s">
        <v>53</v>
      </c>
      <c r="C47" s="189"/>
      <c r="D47" s="189"/>
      <c r="E47" s="189"/>
      <c r="F47" s="37">
        <f>SUM(F26:F46)</f>
        <v>0</v>
      </c>
      <c r="G47" s="60" t="s">
        <v>54</v>
      </c>
    </row>
    <row r="48" spans="1:7" ht="12" customHeight="1" x14ac:dyDescent="0.2">
      <c r="A48" s="102" t="s">
        <v>133</v>
      </c>
      <c r="B48" s="191" t="s">
        <v>134</v>
      </c>
      <c r="C48" s="191"/>
      <c r="D48" s="191"/>
      <c r="E48" s="191"/>
      <c r="F48" s="191"/>
      <c r="G48" s="191"/>
    </row>
    <row r="49" spans="1:7" ht="12" customHeight="1" x14ac:dyDescent="0.2">
      <c r="A49" s="25" t="s">
        <v>135</v>
      </c>
      <c r="B49" s="45" t="s">
        <v>136</v>
      </c>
      <c r="C49" s="61">
        <f>C27</f>
        <v>25</v>
      </c>
      <c r="D49" s="43" t="s">
        <v>26</v>
      </c>
      <c r="E49" s="125"/>
      <c r="F49" s="44">
        <f t="shared" ref="F49:F53" si="4">C49*E49</f>
        <v>0</v>
      </c>
      <c r="G49" s="62"/>
    </row>
    <row r="50" spans="1:7" ht="12" customHeight="1" x14ac:dyDescent="0.2">
      <c r="A50" s="25" t="s">
        <v>137</v>
      </c>
      <c r="B50" s="45" t="s">
        <v>138</v>
      </c>
      <c r="C50" s="42">
        <f>C28+C29</f>
        <v>27</v>
      </c>
      <c r="D50" s="43" t="s">
        <v>26</v>
      </c>
      <c r="E50" s="125"/>
      <c r="F50" s="44">
        <f t="shared" si="4"/>
        <v>0</v>
      </c>
      <c r="G50" s="45"/>
    </row>
    <row r="51" spans="1:7" ht="12" customHeight="1" x14ac:dyDescent="0.2">
      <c r="A51" s="25" t="s">
        <v>139</v>
      </c>
      <c r="B51" s="41" t="s">
        <v>140</v>
      </c>
      <c r="C51" s="42">
        <f>C30</f>
        <v>11</v>
      </c>
      <c r="D51" s="43" t="s">
        <v>26</v>
      </c>
      <c r="E51" s="125"/>
      <c r="F51" s="44">
        <f t="shared" si="4"/>
        <v>0</v>
      </c>
      <c r="G51" s="62"/>
    </row>
    <row r="52" spans="1:7" ht="24" x14ac:dyDescent="0.2">
      <c r="A52" s="25" t="s">
        <v>141</v>
      </c>
      <c r="B52" s="30" t="s">
        <v>142</v>
      </c>
      <c r="C52" s="18">
        <f>C33</f>
        <v>6</v>
      </c>
      <c r="D52" s="40" t="s">
        <v>143</v>
      </c>
      <c r="E52" s="122"/>
      <c r="F52" s="20">
        <f t="shared" si="4"/>
        <v>0</v>
      </c>
      <c r="G52" s="46"/>
    </row>
    <row r="53" spans="1:7" ht="36" x14ac:dyDescent="0.2">
      <c r="A53" s="25" t="s">
        <v>144</v>
      </c>
      <c r="B53" s="30" t="s">
        <v>145</v>
      </c>
      <c r="C53" s="18">
        <f>ROUNDUP(C34/1.6,0)</f>
        <v>2</v>
      </c>
      <c r="D53" s="40" t="s">
        <v>143</v>
      </c>
      <c r="E53" s="122"/>
      <c r="F53" s="20">
        <f t="shared" si="4"/>
        <v>0</v>
      </c>
      <c r="G53" s="46"/>
    </row>
    <row r="54" spans="1:7" x14ac:dyDescent="0.2">
      <c r="A54" s="25" t="s">
        <v>146</v>
      </c>
      <c r="B54" s="87" t="s">
        <v>236</v>
      </c>
      <c r="C54" s="86">
        <v>2</v>
      </c>
      <c r="D54" s="40" t="s">
        <v>23</v>
      </c>
      <c r="E54" s="122"/>
      <c r="F54" s="20"/>
      <c r="G54" s="46"/>
    </row>
    <row r="55" spans="1:7" ht="24" x14ac:dyDescent="0.2">
      <c r="A55" s="25" t="s">
        <v>148</v>
      </c>
      <c r="B55" s="30" t="s">
        <v>237</v>
      </c>
      <c r="C55" s="18">
        <v>2</v>
      </c>
      <c r="D55" s="40" t="s">
        <v>23</v>
      </c>
      <c r="E55" s="122"/>
      <c r="F55" s="20"/>
      <c r="G55" s="46"/>
    </row>
    <row r="56" spans="1:7" ht="12" customHeight="1" x14ac:dyDescent="0.2">
      <c r="A56" s="25" t="s">
        <v>149</v>
      </c>
      <c r="B56" s="30" t="s">
        <v>147</v>
      </c>
      <c r="C56" s="18">
        <f>C31</f>
        <v>9</v>
      </c>
      <c r="D56" s="40" t="s">
        <v>26</v>
      </c>
      <c r="E56" s="122"/>
      <c r="F56" s="20">
        <f t="shared" ref="F56:F68" si="5">C56*E56</f>
        <v>0</v>
      </c>
      <c r="G56" s="46"/>
    </row>
    <row r="57" spans="1:7" ht="12" customHeight="1" x14ac:dyDescent="0.2">
      <c r="A57" s="25" t="s">
        <v>153</v>
      </c>
      <c r="B57" s="30" t="s">
        <v>150</v>
      </c>
      <c r="C57" s="18">
        <f>C36</f>
        <v>7</v>
      </c>
      <c r="D57" s="40" t="s">
        <v>26</v>
      </c>
      <c r="E57" s="122"/>
      <c r="F57" s="20">
        <f t="shared" si="5"/>
        <v>0</v>
      </c>
      <c r="G57" s="46"/>
    </row>
    <row r="58" spans="1:7" x14ac:dyDescent="0.2">
      <c r="A58" s="25" t="s">
        <v>155</v>
      </c>
      <c r="B58" s="30" t="s">
        <v>152</v>
      </c>
      <c r="C58" s="18">
        <v>2</v>
      </c>
      <c r="D58" s="40" t="s">
        <v>23</v>
      </c>
      <c r="E58" s="122"/>
      <c r="F58" s="20">
        <f t="shared" si="5"/>
        <v>0</v>
      </c>
      <c r="G58" s="46"/>
    </row>
    <row r="59" spans="1:7" x14ac:dyDescent="0.2">
      <c r="A59" s="25" t="s">
        <v>159</v>
      </c>
      <c r="B59" s="30" t="s">
        <v>158</v>
      </c>
      <c r="C59" s="18">
        <f>C44</f>
        <v>12</v>
      </c>
      <c r="D59" s="40" t="s">
        <v>26</v>
      </c>
      <c r="E59" s="122"/>
      <c r="F59" s="20">
        <f t="shared" si="5"/>
        <v>0</v>
      </c>
      <c r="G59" s="46"/>
    </row>
    <row r="60" spans="1:7" x14ac:dyDescent="0.2">
      <c r="A60" s="25" t="s">
        <v>161</v>
      </c>
      <c r="B60" s="30" t="s">
        <v>164</v>
      </c>
      <c r="C60" s="18">
        <v>2</v>
      </c>
      <c r="D60" s="40" t="s">
        <v>23</v>
      </c>
      <c r="E60" s="122"/>
      <c r="F60" s="20">
        <f t="shared" si="5"/>
        <v>0</v>
      </c>
      <c r="G60" s="46"/>
    </row>
    <row r="61" spans="1:7" ht="39.6" customHeight="1" x14ac:dyDescent="0.2">
      <c r="A61" s="97" t="s">
        <v>165</v>
      </c>
      <c r="B61" s="95" t="s">
        <v>168</v>
      </c>
      <c r="C61" s="96">
        <v>2</v>
      </c>
      <c r="D61" s="93" t="s">
        <v>23</v>
      </c>
      <c r="E61" s="126"/>
      <c r="F61" s="94">
        <f t="shared" si="5"/>
        <v>0</v>
      </c>
      <c r="G61" s="46"/>
    </row>
    <row r="62" spans="1:7" ht="13.35" customHeight="1" x14ac:dyDescent="0.2">
      <c r="A62" s="97" t="s">
        <v>166</v>
      </c>
      <c r="B62" s="95" t="s">
        <v>170</v>
      </c>
      <c r="C62" s="96">
        <v>2</v>
      </c>
      <c r="D62" s="93" t="s">
        <v>23</v>
      </c>
      <c r="E62" s="126"/>
      <c r="F62" s="94">
        <f t="shared" si="5"/>
        <v>0</v>
      </c>
      <c r="G62" s="46"/>
    </row>
    <row r="63" spans="1:7" ht="24" x14ac:dyDescent="0.2">
      <c r="A63" s="25" t="s">
        <v>171</v>
      </c>
      <c r="B63" s="67" t="s">
        <v>177</v>
      </c>
      <c r="C63" s="46">
        <v>1</v>
      </c>
      <c r="D63" s="40" t="s">
        <v>23</v>
      </c>
      <c r="E63" s="122"/>
      <c r="F63" s="20">
        <f t="shared" si="5"/>
        <v>0</v>
      </c>
      <c r="G63" s="21"/>
    </row>
    <row r="64" spans="1:7" ht="24" x14ac:dyDescent="0.2">
      <c r="A64" s="25" t="s">
        <v>174</v>
      </c>
      <c r="B64" s="67" t="s">
        <v>180</v>
      </c>
      <c r="C64" s="46">
        <v>1</v>
      </c>
      <c r="D64" s="40" t="s">
        <v>23</v>
      </c>
      <c r="E64" s="122"/>
      <c r="F64" s="20">
        <f t="shared" si="5"/>
        <v>0</v>
      </c>
      <c r="G64" s="21"/>
    </row>
    <row r="65" spans="1:7" ht="55.15" customHeight="1" x14ac:dyDescent="0.2">
      <c r="A65" s="25" t="s">
        <v>189</v>
      </c>
      <c r="B65" s="67" t="s">
        <v>196</v>
      </c>
      <c r="C65" s="46">
        <v>1</v>
      </c>
      <c r="D65" s="40" t="s">
        <v>23</v>
      </c>
      <c r="E65" s="122"/>
      <c r="F65" s="20">
        <f t="shared" si="5"/>
        <v>0</v>
      </c>
      <c r="G65" s="21"/>
    </row>
    <row r="66" spans="1:7" ht="48" x14ac:dyDescent="0.2">
      <c r="A66" s="25" t="s">
        <v>190</v>
      </c>
      <c r="B66" s="67" t="s">
        <v>197</v>
      </c>
      <c r="C66" s="46">
        <v>1</v>
      </c>
      <c r="D66" s="40" t="s">
        <v>23</v>
      </c>
      <c r="E66" s="122"/>
      <c r="F66" s="20">
        <f t="shared" si="5"/>
        <v>0</v>
      </c>
      <c r="G66" s="21"/>
    </row>
    <row r="67" spans="1:7" x14ac:dyDescent="0.2">
      <c r="A67" s="25" t="s">
        <v>194</v>
      </c>
      <c r="B67" s="68" t="s">
        <v>201</v>
      </c>
      <c r="C67" s="42">
        <v>1</v>
      </c>
      <c r="D67" s="40" t="s">
        <v>23</v>
      </c>
      <c r="E67" s="127"/>
      <c r="F67" s="20">
        <f t="shared" si="5"/>
        <v>0</v>
      </c>
      <c r="G67" s="70"/>
    </row>
    <row r="68" spans="1:7" s="22" customFormat="1" ht="13.15" customHeight="1" thickBot="1" x14ac:dyDescent="0.3">
      <c r="A68" s="25" t="s">
        <v>239</v>
      </c>
      <c r="B68" s="17" t="s">
        <v>52</v>
      </c>
      <c r="C68" s="18">
        <v>3</v>
      </c>
      <c r="D68" s="19" t="s">
        <v>50</v>
      </c>
      <c r="E68" s="115">
        <f>SUM(F49:F67)/100</f>
        <v>0</v>
      </c>
      <c r="F68" s="20">
        <f t="shared" si="5"/>
        <v>0</v>
      </c>
      <c r="G68" s="21"/>
    </row>
    <row r="69" spans="1:7" ht="12" customHeight="1" thickBot="1" x14ac:dyDescent="0.25">
      <c r="A69" s="103"/>
      <c r="B69" s="189" t="s">
        <v>53</v>
      </c>
      <c r="C69" s="189"/>
      <c r="D69" s="189"/>
      <c r="E69" s="189"/>
      <c r="F69" s="37">
        <f>SUM(F49:F68)</f>
        <v>0</v>
      </c>
      <c r="G69" s="38" t="s">
        <v>54</v>
      </c>
    </row>
    <row r="70" spans="1:7" ht="12" customHeight="1" x14ac:dyDescent="0.2">
      <c r="A70" s="102" t="s">
        <v>202</v>
      </c>
      <c r="B70" s="192" t="s">
        <v>203</v>
      </c>
      <c r="C70" s="192"/>
      <c r="D70" s="192"/>
      <c r="E70" s="192"/>
      <c r="F70" s="192"/>
      <c r="G70" s="192"/>
    </row>
    <row r="71" spans="1:7" s="72" customFormat="1" ht="13.15" customHeight="1" x14ac:dyDescent="0.2">
      <c r="A71" s="25" t="s">
        <v>204</v>
      </c>
      <c r="B71" s="21" t="s">
        <v>205</v>
      </c>
      <c r="C71" s="18">
        <v>1</v>
      </c>
      <c r="D71" s="19" t="s">
        <v>206</v>
      </c>
      <c r="E71" s="128"/>
      <c r="F71" s="20">
        <f t="shared" ref="F71:F82" si="6">C71*E71</f>
        <v>0</v>
      </c>
      <c r="G71" s="71"/>
    </row>
    <row r="72" spans="1:7" s="72" customFormat="1" ht="13.15" customHeight="1" x14ac:dyDescent="0.2">
      <c r="A72" s="25" t="s">
        <v>207</v>
      </c>
      <c r="B72" s="21" t="s">
        <v>208</v>
      </c>
      <c r="C72" s="18">
        <v>1</v>
      </c>
      <c r="D72" s="19" t="s">
        <v>206</v>
      </c>
      <c r="E72" s="128"/>
      <c r="F72" s="20">
        <f t="shared" si="6"/>
        <v>0</v>
      </c>
      <c r="G72" s="71"/>
    </row>
    <row r="73" spans="1:7" s="72" customFormat="1" ht="13.15" customHeight="1" x14ac:dyDescent="0.2">
      <c r="A73" s="25" t="s">
        <v>209</v>
      </c>
      <c r="B73" s="21" t="s">
        <v>210</v>
      </c>
      <c r="C73" s="18">
        <v>1</v>
      </c>
      <c r="D73" s="19" t="s">
        <v>206</v>
      </c>
      <c r="E73" s="128"/>
      <c r="F73" s="20">
        <f t="shared" si="6"/>
        <v>0</v>
      </c>
      <c r="G73" s="71"/>
    </row>
    <row r="74" spans="1:7" s="72" customFormat="1" ht="13.15" customHeight="1" x14ac:dyDescent="0.2">
      <c r="A74" s="25" t="s">
        <v>213</v>
      </c>
      <c r="B74" s="21" t="s">
        <v>214</v>
      </c>
      <c r="C74" s="18">
        <v>1</v>
      </c>
      <c r="D74" s="19" t="s">
        <v>206</v>
      </c>
      <c r="E74" s="128"/>
      <c r="F74" s="20">
        <f t="shared" si="6"/>
        <v>0</v>
      </c>
      <c r="G74" s="71"/>
    </row>
    <row r="75" spans="1:7" s="72" customFormat="1" ht="13.15" customHeight="1" x14ac:dyDescent="0.2">
      <c r="A75" s="25" t="s">
        <v>215</v>
      </c>
      <c r="B75" s="21" t="s">
        <v>216</v>
      </c>
      <c r="C75" s="18">
        <v>2</v>
      </c>
      <c r="D75" s="19" t="s">
        <v>131</v>
      </c>
      <c r="E75" s="128"/>
      <c r="F75" s="20">
        <f t="shared" si="6"/>
        <v>0</v>
      </c>
      <c r="G75" s="71"/>
    </row>
    <row r="76" spans="1:7" s="72" customFormat="1" ht="13.15" customHeight="1" x14ac:dyDescent="0.2">
      <c r="A76" s="25" t="s">
        <v>217</v>
      </c>
      <c r="B76" s="21" t="s">
        <v>218</v>
      </c>
      <c r="C76" s="18">
        <v>1</v>
      </c>
      <c r="D76" s="19" t="s">
        <v>206</v>
      </c>
      <c r="E76" s="128"/>
      <c r="F76" s="20">
        <f t="shared" si="6"/>
        <v>0</v>
      </c>
      <c r="G76" s="71"/>
    </row>
    <row r="77" spans="1:7" s="72" customFormat="1" ht="13.15" customHeight="1" x14ac:dyDescent="0.2">
      <c r="A77" s="25" t="s">
        <v>219</v>
      </c>
      <c r="B77" s="21" t="s">
        <v>220</v>
      </c>
      <c r="C77" s="18">
        <v>1</v>
      </c>
      <c r="D77" s="19" t="s">
        <v>206</v>
      </c>
      <c r="E77" s="128"/>
      <c r="F77" s="20">
        <f t="shared" si="6"/>
        <v>0</v>
      </c>
      <c r="G77" s="71"/>
    </row>
    <row r="78" spans="1:7" s="72" customFormat="1" ht="13.15" customHeight="1" x14ac:dyDescent="0.2">
      <c r="A78" s="25" t="s">
        <v>221</v>
      </c>
      <c r="B78" s="21" t="s">
        <v>222</v>
      </c>
      <c r="C78" s="18">
        <v>1</v>
      </c>
      <c r="D78" s="19" t="s">
        <v>206</v>
      </c>
      <c r="E78" s="128"/>
      <c r="F78" s="20">
        <f t="shared" si="6"/>
        <v>0</v>
      </c>
      <c r="G78" s="71"/>
    </row>
    <row r="79" spans="1:7" s="72" customFormat="1" ht="13.15" customHeight="1" x14ac:dyDescent="0.2">
      <c r="A79" s="25" t="s">
        <v>223</v>
      </c>
      <c r="B79" s="21" t="s">
        <v>224</v>
      </c>
      <c r="C79" s="18">
        <v>1</v>
      </c>
      <c r="D79" s="19" t="s">
        <v>206</v>
      </c>
      <c r="E79" s="128"/>
      <c r="F79" s="20">
        <f t="shared" si="6"/>
        <v>0</v>
      </c>
      <c r="G79" s="71"/>
    </row>
    <row r="80" spans="1:7" ht="24" x14ac:dyDescent="0.2">
      <c r="A80" s="25" t="s">
        <v>225</v>
      </c>
      <c r="B80" s="30" t="s">
        <v>226</v>
      </c>
      <c r="C80" s="18">
        <v>1</v>
      </c>
      <c r="D80" s="19" t="s">
        <v>206</v>
      </c>
      <c r="E80" s="122"/>
      <c r="F80" s="20">
        <f t="shared" si="6"/>
        <v>0</v>
      </c>
      <c r="G80" s="46"/>
    </row>
    <row r="81" spans="1:7" ht="13.15" customHeight="1" x14ac:dyDescent="0.2">
      <c r="A81" s="25" t="s">
        <v>227</v>
      </c>
      <c r="B81" s="21" t="s">
        <v>228</v>
      </c>
      <c r="C81" s="18">
        <v>1</v>
      </c>
      <c r="D81" s="19" t="s">
        <v>206</v>
      </c>
      <c r="E81" s="122"/>
      <c r="F81" s="20">
        <f t="shared" si="6"/>
        <v>0</v>
      </c>
      <c r="G81" s="46"/>
    </row>
    <row r="82" spans="1:7" s="22" customFormat="1" ht="13.15" customHeight="1" thickBot="1" x14ac:dyDescent="0.3">
      <c r="A82" s="25" t="s">
        <v>229</v>
      </c>
      <c r="B82" s="17" t="s">
        <v>49</v>
      </c>
      <c r="C82" s="18">
        <v>5</v>
      </c>
      <c r="D82" s="19" t="s">
        <v>50</v>
      </c>
      <c r="E82" s="115">
        <f>SUM(F71:F81)/100</f>
        <v>0</v>
      </c>
      <c r="F82" s="20">
        <f t="shared" si="6"/>
        <v>0</v>
      </c>
      <c r="G82" s="21"/>
    </row>
    <row r="83" spans="1:7" s="72" customFormat="1" ht="12" customHeight="1" thickBot="1" x14ac:dyDescent="0.25">
      <c r="A83" s="103"/>
      <c r="B83" s="186" t="s">
        <v>53</v>
      </c>
      <c r="C83" s="186"/>
      <c r="D83" s="186"/>
      <c r="E83" s="186"/>
      <c r="F83" s="73">
        <f>SUM(F71:F82)</f>
        <v>0</v>
      </c>
      <c r="G83" s="74"/>
    </row>
    <row r="84" spans="1:7" ht="18" customHeight="1" thickBot="1" x14ac:dyDescent="0.3">
      <c r="A84" s="106"/>
      <c r="B84" s="75" t="s">
        <v>230</v>
      </c>
      <c r="C84" s="76"/>
      <c r="D84" s="76"/>
      <c r="E84" s="76"/>
      <c r="F84" s="76"/>
      <c r="G84" s="77"/>
    </row>
    <row r="85" spans="1:7" ht="15" customHeight="1" x14ac:dyDescent="0.2">
      <c r="A85" s="25" t="s">
        <v>19</v>
      </c>
      <c r="B85" s="78" t="s">
        <v>20</v>
      </c>
      <c r="C85" s="79"/>
      <c r="D85" s="79"/>
      <c r="E85" s="79"/>
      <c r="F85" s="133">
        <f>F20</f>
        <v>0</v>
      </c>
      <c r="G85" s="80" t="s">
        <v>54</v>
      </c>
    </row>
    <row r="86" spans="1:7" ht="15" customHeight="1" x14ac:dyDescent="0.2">
      <c r="A86" s="25" t="s">
        <v>55</v>
      </c>
      <c r="B86" s="78" t="s">
        <v>56</v>
      </c>
      <c r="C86" s="79"/>
      <c r="D86" s="79"/>
      <c r="E86" s="79"/>
      <c r="F86" s="134">
        <f>F24</f>
        <v>0</v>
      </c>
      <c r="G86" s="80" t="s">
        <v>54</v>
      </c>
    </row>
    <row r="87" spans="1:7" ht="15" customHeight="1" x14ac:dyDescent="0.2">
      <c r="A87" s="25" t="s">
        <v>74</v>
      </c>
      <c r="B87" s="81" t="s">
        <v>75</v>
      </c>
      <c r="C87" s="79"/>
      <c r="D87" s="79"/>
      <c r="E87" s="79"/>
      <c r="F87" s="134">
        <f>F47</f>
        <v>0</v>
      </c>
      <c r="G87" s="82" t="s">
        <v>54</v>
      </c>
    </row>
    <row r="88" spans="1:7" ht="15" customHeight="1" x14ac:dyDescent="0.2">
      <c r="A88" s="25" t="s">
        <v>133</v>
      </c>
      <c r="B88" s="81" t="s">
        <v>134</v>
      </c>
      <c r="C88" s="79"/>
      <c r="D88" s="79"/>
      <c r="E88" s="79"/>
      <c r="F88" s="134">
        <f>F69</f>
        <v>0</v>
      </c>
      <c r="G88" s="80" t="s">
        <v>54</v>
      </c>
    </row>
    <row r="89" spans="1:7" ht="15" customHeight="1" thickBot="1" x14ac:dyDescent="0.25">
      <c r="A89" s="25" t="s">
        <v>202</v>
      </c>
      <c r="B89" s="81" t="s">
        <v>203</v>
      </c>
      <c r="C89" s="79"/>
      <c r="D89" s="79"/>
      <c r="E89" s="79"/>
      <c r="F89" s="135">
        <f>F83</f>
        <v>0</v>
      </c>
      <c r="G89" s="80" t="s">
        <v>54</v>
      </c>
    </row>
    <row r="90" spans="1:7" ht="15" customHeight="1" thickBot="1" x14ac:dyDescent="0.25">
      <c r="A90" s="107"/>
      <c r="B90" s="72"/>
      <c r="C90" s="72"/>
      <c r="D90" s="72"/>
      <c r="E90" s="72"/>
      <c r="F90" s="136"/>
      <c r="G90" s="83"/>
    </row>
    <row r="91" spans="1:7" ht="15" customHeight="1" x14ac:dyDescent="0.2">
      <c r="A91" s="107"/>
      <c r="B91" s="84" t="s">
        <v>231</v>
      </c>
      <c r="C91" s="85"/>
      <c r="D91" s="85"/>
      <c r="E91" s="85"/>
      <c r="F91" s="137">
        <f>SUM(F85:F90)</f>
        <v>0</v>
      </c>
      <c r="G91" s="80" t="s">
        <v>54</v>
      </c>
    </row>
  </sheetData>
  <sheetProtection selectLockedCells="1" selectUnlockedCells="1"/>
  <autoFilter ref="A12:G89" xr:uid="{00000000-0009-0000-0000-000002000000}"/>
  <mergeCells count="12">
    <mergeCell ref="B83:E83"/>
    <mergeCell ref="A2:A4"/>
    <mergeCell ref="F2:G2"/>
    <mergeCell ref="F3:G3"/>
    <mergeCell ref="F4:G4"/>
    <mergeCell ref="B20:E20"/>
    <mergeCell ref="B24:E24"/>
    <mergeCell ref="B25:G25"/>
    <mergeCell ref="B47:E47"/>
    <mergeCell ref="B48:G48"/>
    <mergeCell ref="B69:E69"/>
    <mergeCell ref="B70:G70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5"/>
  <sheetViews>
    <sheetView view="pageBreakPreview" topLeftCell="A67" zoomScaleNormal="85" zoomScaleSheetLayoutView="100" workbookViewId="0">
      <selection activeCell="F95" sqref="F95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11</v>
      </c>
      <c r="C8" s="1"/>
      <c r="D8" s="1"/>
      <c r="E8" s="1"/>
      <c r="F8" s="6"/>
      <c r="G8" s="7"/>
    </row>
    <row r="9" spans="1:7" x14ac:dyDescent="0.2">
      <c r="B9" s="9" t="s">
        <v>263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1</v>
      </c>
      <c r="D14" s="19" t="s">
        <v>23</v>
      </c>
      <c r="E14" s="122"/>
      <c r="F14" s="20">
        <f t="shared" ref="F14:F20" si="0">C14*E14</f>
        <v>0</v>
      </c>
      <c r="G14" s="21"/>
    </row>
    <row r="15" spans="1:7" s="22" customFormat="1" ht="36" x14ac:dyDescent="0.25">
      <c r="A15" s="104" t="s">
        <v>27</v>
      </c>
      <c r="B15" s="108" t="s">
        <v>28</v>
      </c>
      <c r="C15" s="91">
        <v>21</v>
      </c>
      <c r="D15" s="109" t="s">
        <v>26</v>
      </c>
      <c r="E15" s="129"/>
      <c r="F15" s="20">
        <f t="shared" si="0"/>
        <v>0</v>
      </c>
      <c r="G15" s="21"/>
    </row>
    <row r="16" spans="1:7" s="22" customFormat="1" ht="24" x14ac:dyDescent="0.25">
      <c r="A16" s="97" t="s">
        <v>29</v>
      </c>
      <c r="B16" s="112" t="s">
        <v>30</v>
      </c>
      <c r="C16" s="92">
        <v>6</v>
      </c>
      <c r="D16" s="93" t="s">
        <v>26</v>
      </c>
      <c r="E16" s="126"/>
      <c r="F16" s="121">
        <f t="shared" si="0"/>
        <v>0</v>
      </c>
      <c r="G16" s="21"/>
    </row>
    <row r="17" spans="1:7" s="22" customFormat="1" ht="13.15" customHeight="1" x14ac:dyDescent="0.25">
      <c r="A17" s="97" t="s">
        <v>31</v>
      </c>
      <c r="B17" s="112" t="s">
        <v>32</v>
      </c>
      <c r="C17" s="92">
        <v>2</v>
      </c>
      <c r="D17" s="93" t="s">
        <v>33</v>
      </c>
      <c r="E17" s="126"/>
      <c r="F17" s="121">
        <f t="shared" si="0"/>
        <v>0</v>
      </c>
      <c r="G17" s="21"/>
    </row>
    <row r="18" spans="1:7" s="22" customFormat="1" ht="25.5" customHeight="1" x14ac:dyDescent="0.25">
      <c r="A18" s="97" t="s">
        <v>42</v>
      </c>
      <c r="B18" s="112" t="s">
        <v>43</v>
      </c>
      <c r="C18" s="92">
        <v>2</v>
      </c>
      <c r="D18" s="93" t="s">
        <v>23</v>
      </c>
      <c r="E18" s="126"/>
      <c r="F18" s="121">
        <f t="shared" si="0"/>
        <v>0</v>
      </c>
      <c r="G18" s="21"/>
    </row>
    <row r="19" spans="1:7" s="22" customFormat="1" ht="13.15" customHeight="1" x14ac:dyDescent="0.25">
      <c r="A19" s="97" t="s">
        <v>48</v>
      </c>
      <c r="B19" s="112" t="s">
        <v>49</v>
      </c>
      <c r="C19" s="92">
        <v>6</v>
      </c>
      <c r="D19" s="93" t="s">
        <v>50</v>
      </c>
      <c r="E19" s="115">
        <f>SUM(F14:F18)/100</f>
        <v>0</v>
      </c>
      <c r="F19" s="121">
        <f t="shared" si="0"/>
        <v>0</v>
      </c>
      <c r="G19" s="21"/>
    </row>
    <row r="20" spans="1:7" s="22" customFormat="1" ht="13.15" customHeight="1" thickBot="1" x14ac:dyDescent="0.3">
      <c r="A20" s="105" t="s">
        <v>51</v>
      </c>
      <c r="B20" s="110" t="s">
        <v>52</v>
      </c>
      <c r="C20" s="59">
        <v>3</v>
      </c>
      <c r="D20" s="111" t="s">
        <v>50</v>
      </c>
      <c r="E20" s="115">
        <f>SUM(F14:F18)/100</f>
        <v>0</v>
      </c>
      <c r="F20" s="20">
        <f t="shared" si="0"/>
        <v>0</v>
      </c>
      <c r="G20" s="21"/>
    </row>
    <row r="21" spans="1:7" ht="12" customHeight="1" thickBot="1" x14ac:dyDescent="0.25">
      <c r="A21" s="103"/>
      <c r="B21" s="188" t="s">
        <v>53</v>
      </c>
      <c r="C21" s="188"/>
      <c r="D21" s="188"/>
      <c r="E21" s="188"/>
      <c r="F21" s="26">
        <f>SUM(F14:F20)</f>
        <v>0</v>
      </c>
      <c r="G21" s="27" t="s">
        <v>54</v>
      </c>
    </row>
    <row r="22" spans="1:7" ht="12" customHeight="1" x14ac:dyDescent="0.2">
      <c r="A22" s="102" t="s">
        <v>55</v>
      </c>
      <c r="B22" s="28" t="s">
        <v>56</v>
      </c>
      <c r="C22" s="15"/>
      <c r="D22" s="15"/>
      <c r="E22" s="15"/>
      <c r="F22" s="15"/>
      <c r="G22" s="29"/>
    </row>
    <row r="23" spans="1:7" ht="13.15" customHeight="1" x14ac:dyDescent="0.2">
      <c r="A23" s="25" t="s">
        <v>57</v>
      </c>
      <c r="B23" s="21" t="s">
        <v>58</v>
      </c>
      <c r="C23" s="18">
        <v>2</v>
      </c>
      <c r="D23" s="19" t="s">
        <v>23</v>
      </c>
      <c r="E23" s="122"/>
      <c r="F23" s="20">
        <f t="shared" ref="F23:F25" si="1">C23*E23</f>
        <v>0</v>
      </c>
      <c r="G23" s="30"/>
    </row>
    <row r="24" spans="1:7" ht="13.15" customHeight="1" x14ac:dyDescent="0.2">
      <c r="A24" s="25" t="s">
        <v>59</v>
      </c>
      <c r="B24" s="21" t="s">
        <v>60</v>
      </c>
      <c r="C24" s="18">
        <v>1</v>
      </c>
      <c r="D24" s="19" t="s">
        <v>23</v>
      </c>
      <c r="E24" s="122"/>
      <c r="F24" s="20">
        <f t="shared" si="1"/>
        <v>0</v>
      </c>
      <c r="G24" s="30"/>
    </row>
    <row r="25" spans="1:7" s="22" customFormat="1" ht="13.15" customHeight="1" thickBot="1" x14ac:dyDescent="0.3">
      <c r="A25" s="25" t="s">
        <v>73</v>
      </c>
      <c r="B25" s="17" t="s">
        <v>49</v>
      </c>
      <c r="C25" s="18">
        <v>6</v>
      </c>
      <c r="D25" s="19" t="s">
        <v>50</v>
      </c>
      <c r="E25" s="115">
        <f>SUM(F23:F24)/100</f>
        <v>0</v>
      </c>
      <c r="F25" s="20">
        <f t="shared" si="1"/>
        <v>0</v>
      </c>
      <c r="G25" s="21"/>
    </row>
    <row r="26" spans="1:7" ht="12" customHeight="1" thickBot="1" x14ac:dyDescent="0.25">
      <c r="A26" s="103"/>
      <c r="B26" s="189" t="s">
        <v>53</v>
      </c>
      <c r="C26" s="189"/>
      <c r="D26" s="189"/>
      <c r="E26" s="189"/>
      <c r="F26" s="37">
        <f>SUM(F23:F25)</f>
        <v>0</v>
      </c>
      <c r="G26" s="38" t="s">
        <v>54</v>
      </c>
    </row>
    <row r="27" spans="1:7" ht="12" customHeight="1" x14ac:dyDescent="0.2">
      <c r="A27" s="102" t="s">
        <v>74</v>
      </c>
      <c r="B27" s="190" t="s">
        <v>75</v>
      </c>
      <c r="C27" s="190"/>
      <c r="D27" s="190"/>
      <c r="E27" s="190"/>
      <c r="F27" s="190"/>
      <c r="G27" s="190"/>
    </row>
    <row r="28" spans="1:7" ht="12" customHeight="1" x14ac:dyDescent="0.2">
      <c r="A28" s="25" t="s">
        <v>233</v>
      </c>
      <c r="B28" s="21" t="s">
        <v>277</v>
      </c>
      <c r="C28" s="18">
        <v>2</v>
      </c>
      <c r="D28" s="19" t="s">
        <v>23</v>
      </c>
      <c r="E28" s="130"/>
      <c r="F28" s="20">
        <f t="shared" ref="F28:F37" si="2">C28*E28</f>
        <v>0</v>
      </c>
      <c r="G28" s="39"/>
    </row>
    <row r="29" spans="1:7" ht="26.85" customHeight="1" x14ac:dyDescent="0.2">
      <c r="A29" s="25" t="s">
        <v>76</v>
      </c>
      <c r="B29" s="21" t="s">
        <v>77</v>
      </c>
      <c r="C29" s="18">
        <v>1</v>
      </c>
      <c r="D29" s="19" t="s">
        <v>23</v>
      </c>
      <c r="E29" s="122"/>
      <c r="F29" s="20">
        <f t="shared" si="2"/>
        <v>0</v>
      </c>
      <c r="G29" s="30"/>
    </row>
    <row r="30" spans="1:7" ht="25.35" customHeight="1" x14ac:dyDescent="0.2">
      <c r="A30" s="25" t="s">
        <v>78</v>
      </c>
      <c r="B30" s="30" t="s">
        <v>79</v>
      </c>
      <c r="C30" s="18">
        <v>24</v>
      </c>
      <c r="D30" s="40" t="s">
        <v>26</v>
      </c>
      <c r="E30" s="122"/>
      <c r="F30" s="20">
        <f t="shared" si="2"/>
        <v>0</v>
      </c>
      <c r="G30" s="21" t="s">
        <v>80</v>
      </c>
    </row>
    <row r="31" spans="1:7" ht="25.35" customHeight="1" x14ac:dyDescent="0.2">
      <c r="A31" s="25" t="s">
        <v>81</v>
      </c>
      <c r="B31" s="41" t="s">
        <v>82</v>
      </c>
      <c r="C31" s="42">
        <v>9</v>
      </c>
      <c r="D31" s="43" t="s">
        <v>26</v>
      </c>
      <c r="E31" s="125"/>
      <c r="F31" s="44">
        <f t="shared" si="2"/>
        <v>0</v>
      </c>
      <c r="G31" s="45"/>
    </row>
    <row r="32" spans="1:7" ht="25.35" customHeight="1" x14ac:dyDescent="0.2">
      <c r="A32" s="102" t="s">
        <v>83</v>
      </c>
      <c r="B32" s="21" t="s">
        <v>84</v>
      </c>
      <c r="C32" s="18">
        <v>7</v>
      </c>
      <c r="D32" s="43" t="s">
        <v>26</v>
      </c>
      <c r="E32" s="130"/>
      <c r="F32" s="44">
        <f t="shared" si="2"/>
        <v>0</v>
      </c>
      <c r="G32" s="39"/>
    </row>
    <row r="33" spans="1:7" ht="13.15" customHeight="1" x14ac:dyDescent="0.2">
      <c r="A33" s="25" t="s">
        <v>85</v>
      </c>
      <c r="B33" s="21" t="s">
        <v>86</v>
      </c>
      <c r="C33" s="18">
        <v>34</v>
      </c>
      <c r="D33" s="40" t="s">
        <v>26</v>
      </c>
      <c r="E33" s="122"/>
      <c r="F33" s="20">
        <f t="shared" si="2"/>
        <v>0</v>
      </c>
      <c r="G33" s="21"/>
    </row>
    <row r="34" spans="1:7" ht="13.15" customHeight="1" x14ac:dyDescent="0.2">
      <c r="A34" s="25" t="s">
        <v>87</v>
      </c>
      <c r="B34" s="21" t="s">
        <v>88</v>
      </c>
      <c r="C34" s="18">
        <v>32</v>
      </c>
      <c r="D34" s="40" t="s">
        <v>26</v>
      </c>
      <c r="E34" s="122"/>
      <c r="F34" s="20">
        <f t="shared" si="2"/>
        <v>0</v>
      </c>
      <c r="G34" s="21"/>
    </row>
    <row r="35" spans="1:7" ht="13.15" customHeight="1" x14ac:dyDescent="0.2">
      <c r="A35" s="25" t="s">
        <v>89</v>
      </c>
      <c r="B35" s="21" t="s">
        <v>90</v>
      </c>
      <c r="C35" s="18">
        <v>32</v>
      </c>
      <c r="D35" s="40" t="s">
        <v>26</v>
      </c>
      <c r="E35" s="122"/>
      <c r="F35" s="20">
        <f t="shared" si="2"/>
        <v>0</v>
      </c>
      <c r="G35" s="21"/>
    </row>
    <row r="36" spans="1:7" ht="24" x14ac:dyDescent="0.2">
      <c r="A36" s="25" t="s">
        <v>91</v>
      </c>
      <c r="B36" s="30" t="s">
        <v>92</v>
      </c>
      <c r="C36" s="18">
        <v>29</v>
      </c>
      <c r="D36" s="40" t="s">
        <v>26</v>
      </c>
      <c r="E36" s="122"/>
      <c r="F36" s="20">
        <f t="shared" si="2"/>
        <v>0</v>
      </c>
      <c r="G36" s="21"/>
    </row>
    <row r="37" spans="1:7" ht="35.1" customHeight="1" x14ac:dyDescent="0.2">
      <c r="A37" s="25" t="s">
        <v>93</v>
      </c>
      <c r="B37" s="30" t="s">
        <v>94</v>
      </c>
      <c r="C37" s="18">
        <v>3</v>
      </c>
      <c r="D37" s="40" t="s">
        <v>26</v>
      </c>
      <c r="E37" s="122"/>
      <c r="F37" s="20">
        <f t="shared" si="2"/>
        <v>0</v>
      </c>
      <c r="G37" s="21"/>
    </row>
    <row r="38" spans="1:7" ht="25.5" customHeight="1" x14ac:dyDescent="0.2">
      <c r="A38" s="25" t="s">
        <v>234</v>
      </c>
      <c r="B38" s="60" t="s">
        <v>235</v>
      </c>
      <c r="C38" s="86">
        <v>1</v>
      </c>
      <c r="D38" s="88" t="s">
        <v>23</v>
      </c>
      <c r="E38" s="124"/>
      <c r="F38" s="20"/>
      <c r="G38" s="47"/>
    </row>
    <row r="39" spans="1:7" ht="13.15" customHeight="1" x14ac:dyDescent="0.2">
      <c r="A39" s="25" t="s">
        <v>95</v>
      </c>
      <c r="B39" s="21" t="s">
        <v>96</v>
      </c>
      <c r="C39" s="18">
        <v>30</v>
      </c>
      <c r="D39" s="40" t="s">
        <v>26</v>
      </c>
      <c r="E39" s="122"/>
      <c r="F39" s="20">
        <f t="shared" ref="F39:F50" si="3">C39*E39</f>
        <v>0</v>
      </c>
      <c r="G39" s="30"/>
    </row>
    <row r="40" spans="1:7" ht="36" x14ac:dyDescent="0.2">
      <c r="A40" s="25" t="s">
        <v>97</v>
      </c>
      <c r="B40" s="30" t="s">
        <v>98</v>
      </c>
      <c r="C40" s="18">
        <v>2</v>
      </c>
      <c r="D40" s="40" t="s">
        <v>23</v>
      </c>
      <c r="E40" s="122"/>
      <c r="F40" s="20">
        <f t="shared" si="3"/>
        <v>0</v>
      </c>
      <c r="G40" s="21"/>
    </row>
    <row r="41" spans="1:7" ht="13.15" customHeight="1" x14ac:dyDescent="0.2">
      <c r="A41" s="25" t="s">
        <v>103</v>
      </c>
      <c r="B41" s="47" t="s">
        <v>104</v>
      </c>
      <c r="C41" s="48">
        <v>2</v>
      </c>
      <c r="D41" s="49" t="s">
        <v>23</v>
      </c>
      <c r="E41" s="124"/>
      <c r="F41" s="20">
        <f t="shared" si="3"/>
        <v>0</v>
      </c>
      <c r="G41" s="47"/>
    </row>
    <row r="42" spans="1:7" ht="13.15" customHeight="1" x14ac:dyDescent="0.2">
      <c r="A42" s="25" t="s">
        <v>107</v>
      </c>
      <c r="B42" s="50" t="s">
        <v>108</v>
      </c>
      <c r="C42" s="18">
        <v>2</v>
      </c>
      <c r="D42" s="40" t="s">
        <v>23</v>
      </c>
      <c r="E42" s="122"/>
      <c r="F42" s="51">
        <f t="shared" si="3"/>
        <v>0</v>
      </c>
      <c r="G42" s="52"/>
    </row>
    <row r="43" spans="1:7" ht="13.15" customHeight="1" x14ac:dyDescent="0.2">
      <c r="A43" s="25" t="s">
        <v>113</v>
      </c>
      <c r="B43" s="21" t="s">
        <v>114</v>
      </c>
      <c r="C43" s="18">
        <v>1</v>
      </c>
      <c r="D43" s="40" t="s">
        <v>23</v>
      </c>
      <c r="E43" s="122"/>
      <c r="F43" s="51">
        <f t="shared" si="3"/>
        <v>0</v>
      </c>
      <c r="G43" s="52"/>
    </row>
    <row r="44" spans="1:7" ht="13.15" customHeight="1" x14ac:dyDescent="0.2">
      <c r="A44" s="25" t="s">
        <v>115</v>
      </c>
      <c r="B44" s="47" t="s">
        <v>116</v>
      </c>
      <c r="C44" s="48">
        <v>2</v>
      </c>
      <c r="D44" s="49" t="s">
        <v>23</v>
      </c>
      <c r="E44" s="124"/>
      <c r="F44" s="20">
        <f t="shared" si="3"/>
        <v>0</v>
      </c>
      <c r="G44" s="47"/>
    </row>
    <row r="45" spans="1:7" ht="25.35" customHeight="1" x14ac:dyDescent="0.2">
      <c r="A45" s="25" t="s">
        <v>121</v>
      </c>
      <c r="B45" s="30" t="s">
        <v>122</v>
      </c>
      <c r="C45" s="18">
        <v>2</v>
      </c>
      <c r="D45" s="40" t="s">
        <v>23</v>
      </c>
      <c r="E45" s="122"/>
      <c r="F45" s="20">
        <f t="shared" si="3"/>
        <v>0</v>
      </c>
      <c r="G45" s="21"/>
    </row>
    <row r="46" spans="1:7" x14ac:dyDescent="0.2">
      <c r="A46" s="25" t="s">
        <v>123</v>
      </c>
      <c r="B46" s="54" t="s">
        <v>124</v>
      </c>
      <c r="C46" s="18">
        <v>1</v>
      </c>
      <c r="D46" s="40" t="s">
        <v>23</v>
      </c>
      <c r="E46" s="122"/>
      <c r="F46" s="20">
        <f t="shared" si="3"/>
        <v>0</v>
      </c>
      <c r="G46" s="46"/>
    </row>
    <row r="47" spans="1:7" x14ac:dyDescent="0.2">
      <c r="A47" s="25" t="s">
        <v>125</v>
      </c>
      <c r="B47" s="55" t="s">
        <v>126</v>
      </c>
      <c r="C47" s="18">
        <v>2</v>
      </c>
      <c r="D47" s="40" t="s">
        <v>23</v>
      </c>
      <c r="E47" s="122"/>
      <c r="F47" s="20">
        <f t="shared" si="3"/>
        <v>0</v>
      </c>
    </row>
    <row r="48" spans="1:7" x14ac:dyDescent="0.2">
      <c r="A48" s="25" t="s">
        <v>127</v>
      </c>
      <c r="B48" s="56" t="s">
        <v>128</v>
      </c>
      <c r="C48" s="18">
        <v>12</v>
      </c>
      <c r="D48" s="40" t="s">
        <v>26</v>
      </c>
      <c r="E48" s="122"/>
      <c r="F48" s="20">
        <f t="shared" si="3"/>
        <v>0</v>
      </c>
      <c r="G48" s="46"/>
    </row>
    <row r="49" spans="1:7" ht="25.5" customHeight="1" x14ac:dyDescent="0.2">
      <c r="A49" s="25" t="s">
        <v>129</v>
      </c>
      <c r="B49" s="57" t="s">
        <v>130</v>
      </c>
      <c r="C49" s="48">
        <v>2</v>
      </c>
      <c r="D49" s="58" t="s">
        <v>131</v>
      </c>
      <c r="E49" s="124"/>
      <c r="F49" s="20">
        <f t="shared" si="3"/>
        <v>0</v>
      </c>
      <c r="G49" s="47"/>
    </row>
    <row r="50" spans="1:7" s="22" customFormat="1" ht="13.15" customHeight="1" thickBot="1" x14ac:dyDescent="0.3">
      <c r="A50" s="25" t="s">
        <v>132</v>
      </c>
      <c r="B50" s="17" t="s">
        <v>49</v>
      </c>
      <c r="C50" s="59">
        <v>6</v>
      </c>
      <c r="D50" s="19" t="s">
        <v>50</v>
      </c>
      <c r="E50" s="115">
        <f>SUM(F28:F49)/100</f>
        <v>0</v>
      </c>
      <c r="F50" s="20">
        <f t="shared" si="3"/>
        <v>0</v>
      </c>
      <c r="G50" s="21"/>
    </row>
    <row r="51" spans="1:7" ht="12" customHeight="1" thickBot="1" x14ac:dyDescent="0.25">
      <c r="A51" s="103"/>
      <c r="B51" s="189" t="s">
        <v>53</v>
      </c>
      <c r="C51" s="189"/>
      <c r="D51" s="189"/>
      <c r="E51" s="189"/>
      <c r="F51" s="37">
        <f>SUM(F28:F50)</f>
        <v>0</v>
      </c>
      <c r="G51" s="60" t="s">
        <v>54</v>
      </c>
    </row>
    <row r="52" spans="1:7" ht="12" customHeight="1" x14ac:dyDescent="0.2">
      <c r="A52" s="102" t="s">
        <v>133</v>
      </c>
      <c r="B52" s="191" t="s">
        <v>134</v>
      </c>
      <c r="C52" s="191"/>
      <c r="D52" s="191"/>
      <c r="E52" s="191"/>
      <c r="F52" s="191"/>
      <c r="G52" s="191"/>
    </row>
    <row r="53" spans="1:7" ht="12" customHeight="1" x14ac:dyDescent="0.2">
      <c r="A53" s="25" t="s">
        <v>135</v>
      </c>
      <c r="B53" s="45" t="s">
        <v>136</v>
      </c>
      <c r="C53" s="61">
        <f>C30</f>
        <v>24</v>
      </c>
      <c r="D53" s="43" t="s">
        <v>26</v>
      </c>
      <c r="E53" s="125"/>
      <c r="F53" s="44">
        <f t="shared" ref="F53:F57" si="4">C53*E53</f>
        <v>0</v>
      </c>
      <c r="G53" s="62"/>
    </row>
    <row r="54" spans="1:7" ht="12" customHeight="1" x14ac:dyDescent="0.2">
      <c r="A54" s="25" t="s">
        <v>137</v>
      </c>
      <c r="B54" s="45" t="s">
        <v>138</v>
      </c>
      <c r="C54" s="42">
        <f>C31+C32</f>
        <v>16</v>
      </c>
      <c r="D54" s="43" t="s">
        <v>26</v>
      </c>
      <c r="E54" s="125"/>
      <c r="F54" s="44">
        <f t="shared" si="4"/>
        <v>0</v>
      </c>
      <c r="G54" s="45"/>
    </row>
    <row r="55" spans="1:7" ht="12" customHeight="1" x14ac:dyDescent="0.2">
      <c r="A55" s="25" t="s">
        <v>139</v>
      </c>
      <c r="B55" s="41" t="s">
        <v>140</v>
      </c>
      <c r="C55" s="42">
        <f>C33</f>
        <v>34</v>
      </c>
      <c r="D55" s="43" t="s">
        <v>26</v>
      </c>
      <c r="E55" s="125"/>
      <c r="F55" s="44">
        <f t="shared" si="4"/>
        <v>0</v>
      </c>
      <c r="G55" s="62"/>
    </row>
    <row r="56" spans="1:7" ht="24" x14ac:dyDescent="0.2">
      <c r="A56" s="25" t="s">
        <v>141</v>
      </c>
      <c r="B56" s="30" t="s">
        <v>142</v>
      </c>
      <c r="C56" s="18">
        <f>C36</f>
        <v>29</v>
      </c>
      <c r="D56" s="40" t="s">
        <v>143</v>
      </c>
      <c r="E56" s="122"/>
      <c r="F56" s="20">
        <f t="shared" si="4"/>
        <v>0</v>
      </c>
      <c r="G56" s="46"/>
    </row>
    <row r="57" spans="1:7" ht="36" x14ac:dyDescent="0.2">
      <c r="A57" s="25" t="s">
        <v>144</v>
      </c>
      <c r="B57" s="30" t="s">
        <v>145</v>
      </c>
      <c r="C57" s="18">
        <f>ROUNDUP(C37/1.6,0)</f>
        <v>2</v>
      </c>
      <c r="D57" s="40" t="s">
        <v>143</v>
      </c>
      <c r="E57" s="122"/>
      <c r="F57" s="20">
        <f t="shared" si="4"/>
        <v>0</v>
      </c>
      <c r="G57" s="46"/>
    </row>
    <row r="58" spans="1:7" x14ac:dyDescent="0.2">
      <c r="A58" s="25" t="s">
        <v>146</v>
      </c>
      <c r="B58" s="87" t="s">
        <v>236</v>
      </c>
      <c r="C58" s="86">
        <v>1</v>
      </c>
      <c r="D58" s="40" t="s">
        <v>23</v>
      </c>
      <c r="E58" s="122"/>
      <c r="F58" s="20"/>
      <c r="G58" s="46"/>
    </row>
    <row r="59" spans="1:7" ht="24" x14ac:dyDescent="0.2">
      <c r="A59" s="25" t="s">
        <v>148</v>
      </c>
      <c r="B59" s="30" t="s">
        <v>237</v>
      </c>
      <c r="C59" s="18">
        <v>1</v>
      </c>
      <c r="D59" s="40" t="s">
        <v>23</v>
      </c>
      <c r="E59" s="122"/>
      <c r="F59" s="20"/>
      <c r="G59" s="46"/>
    </row>
    <row r="60" spans="1:7" ht="12" customHeight="1" x14ac:dyDescent="0.2">
      <c r="A60" s="25" t="s">
        <v>149</v>
      </c>
      <c r="B60" s="30" t="s">
        <v>147</v>
      </c>
      <c r="C60" s="18">
        <f>C34</f>
        <v>32</v>
      </c>
      <c r="D60" s="40" t="s">
        <v>26</v>
      </c>
      <c r="E60" s="122"/>
      <c r="F60" s="20">
        <f t="shared" ref="F60:F72" si="5">C60*E60</f>
        <v>0</v>
      </c>
      <c r="G60" s="46"/>
    </row>
    <row r="61" spans="1:7" ht="12" customHeight="1" x14ac:dyDescent="0.2">
      <c r="A61" s="25" t="s">
        <v>153</v>
      </c>
      <c r="B61" s="30" t="s">
        <v>150</v>
      </c>
      <c r="C61" s="18">
        <f>C39</f>
        <v>30</v>
      </c>
      <c r="D61" s="40" t="s">
        <v>26</v>
      </c>
      <c r="E61" s="122"/>
      <c r="F61" s="20">
        <f t="shared" si="5"/>
        <v>0</v>
      </c>
      <c r="G61" s="46"/>
    </row>
    <row r="62" spans="1:7" x14ac:dyDescent="0.2">
      <c r="A62" s="25" t="s">
        <v>155</v>
      </c>
      <c r="B62" s="30" t="s">
        <v>152</v>
      </c>
      <c r="C62" s="18">
        <v>2</v>
      </c>
      <c r="D62" s="40" t="s">
        <v>23</v>
      </c>
      <c r="E62" s="122"/>
      <c r="F62" s="20">
        <f t="shared" si="5"/>
        <v>0</v>
      </c>
      <c r="G62" s="46"/>
    </row>
    <row r="63" spans="1:7" x14ac:dyDescent="0.2">
      <c r="A63" s="25" t="s">
        <v>159</v>
      </c>
      <c r="B63" s="30" t="s">
        <v>158</v>
      </c>
      <c r="C63" s="18">
        <f>C48</f>
        <v>12</v>
      </c>
      <c r="D63" s="40" t="s">
        <v>26</v>
      </c>
      <c r="E63" s="122"/>
      <c r="F63" s="20">
        <f t="shared" si="5"/>
        <v>0</v>
      </c>
      <c r="G63" s="46"/>
    </row>
    <row r="64" spans="1:7" x14ac:dyDescent="0.2">
      <c r="A64" s="25" t="s">
        <v>161</v>
      </c>
      <c r="B64" s="30" t="s">
        <v>164</v>
      </c>
      <c r="C64" s="18">
        <v>2</v>
      </c>
      <c r="D64" s="40" t="s">
        <v>23</v>
      </c>
      <c r="E64" s="122"/>
      <c r="F64" s="20">
        <f t="shared" si="5"/>
        <v>0</v>
      </c>
      <c r="G64" s="46"/>
    </row>
    <row r="65" spans="1:7" ht="39.6" customHeight="1" x14ac:dyDescent="0.2">
      <c r="A65" s="97" t="s">
        <v>165</v>
      </c>
      <c r="B65" s="95" t="s">
        <v>168</v>
      </c>
      <c r="C65" s="96">
        <v>2</v>
      </c>
      <c r="D65" s="93" t="s">
        <v>23</v>
      </c>
      <c r="E65" s="126"/>
      <c r="F65" s="94">
        <f t="shared" si="5"/>
        <v>0</v>
      </c>
      <c r="G65" s="46"/>
    </row>
    <row r="66" spans="1:7" ht="13.35" customHeight="1" x14ac:dyDescent="0.2">
      <c r="A66" s="97" t="s">
        <v>166</v>
      </c>
      <c r="B66" s="95" t="s">
        <v>170</v>
      </c>
      <c r="C66" s="96">
        <v>2</v>
      </c>
      <c r="D66" s="93" t="s">
        <v>23</v>
      </c>
      <c r="E66" s="126"/>
      <c r="F66" s="94">
        <f t="shared" si="5"/>
        <v>0</v>
      </c>
      <c r="G66" s="46"/>
    </row>
    <row r="67" spans="1:7" ht="24" x14ac:dyDescent="0.2">
      <c r="A67" s="25" t="s">
        <v>171</v>
      </c>
      <c r="B67" s="67" t="s">
        <v>177</v>
      </c>
      <c r="C67" s="46">
        <v>1</v>
      </c>
      <c r="D67" s="40" t="s">
        <v>23</v>
      </c>
      <c r="E67" s="122"/>
      <c r="F67" s="20">
        <f t="shared" si="5"/>
        <v>0</v>
      </c>
      <c r="G67" s="21"/>
    </row>
    <row r="68" spans="1:7" ht="24" x14ac:dyDescent="0.2">
      <c r="A68" s="25" t="s">
        <v>174</v>
      </c>
      <c r="B68" s="67" t="s">
        <v>180</v>
      </c>
      <c r="C68" s="46">
        <v>1</v>
      </c>
      <c r="D68" s="40" t="s">
        <v>23</v>
      </c>
      <c r="E68" s="122"/>
      <c r="F68" s="20">
        <f t="shared" si="5"/>
        <v>0</v>
      </c>
      <c r="G68" s="21"/>
    </row>
    <row r="69" spans="1:7" ht="55.15" customHeight="1" x14ac:dyDescent="0.2">
      <c r="A69" s="25" t="s">
        <v>189</v>
      </c>
      <c r="B69" s="67" t="s">
        <v>196</v>
      </c>
      <c r="C69" s="46">
        <v>2</v>
      </c>
      <c r="D69" s="40" t="s">
        <v>23</v>
      </c>
      <c r="E69" s="122"/>
      <c r="F69" s="20">
        <f t="shared" si="5"/>
        <v>0</v>
      </c>
      <c r="G69" s="21"/>
    </row>
    <row r="70" spans="1:7" ht="24" x14ac:dyDescent="0.2">
      <c r="A70" s="25" t="s">
        <v>192</v>
      </c>
      <c r="B70" s="67" t="s">
        <v>199</v>
      </c>
      <c r="C70" s="46">
        <v>1</v>
      </c>
      <c r="D70" s="40" t="s">
        <v>23</v>
      </c>
      <c r="E70" s="122"/>
      <c r="F70" s="20">
        <f t="shared" si="5"/>
        <v>0</v>
      </c>
      <c r="G70" s="21"/>
    </row>
    <row r="71" spans="1:7" x14ac:dyDescent="0.2">
      <c r="A71" s="25" t="s">
        <v>194</v>
      </c>
      <c r="B71" s="68" t="s">
        <v>201</v>
      </c>
      <c r="C71" s="42">
        <v>1</v>
      </c>
      <c r="D71" s="40" t="s">
        <v>23</v>
      </c>
      <c r="E71" s="127"/>
      <c r="F71" s="20">
        <f t="shared" si="5"/>
        <v>0</v>
      </c>
      <c r="G71" s="70"/>
    </row>
    <row r="72" spans="1:7" s="22" customFormat="1" ht="13.15" customHeight="1" thickBot="1" x14ac:dyDescent="0.3">
      <c r="A72" s="25" t="s">
        <v>239</v>
      </c>
      <c r="B72" s="17" t="s">
        <v>52</v>
      </c>
      <c r="C72" s="18">
        <v>3</v>
      </c>
      <c r="D72" s="19" t="s">
        <v>50</v>
      </c>
      <c r="E72" s="115">
        <f>SUM(F53:F71)/100</f>
        <v>0</v>
      </c>
      <c r="F72" s="20">
        <f t="shared" si="5"/>
        <v>0</v>
      </c>
      <c r="G72" s="21"/>
    </row>
    <row r="73" spans="1:7" ht="12" customHeight="1" thickBot="1" x14ac:dyDescent="0.25">
      <c r="A73" s="103"/>
      <c r="B73" s="189" t="s">
        <v>53</v>
      </c>
      <c r="C73" s="189"/>
      <c r="D73" s="189"/>
      <c r="E73" s="189"/>
      <c r="F73" s="37">
        <f>SUM(F53:F72)</f>
        <v>0</v>
      </c>
      <c r="G73" s="38" t="s">
        <v>54</v>
      </c>
    </row>
    <row r="74" spans="1:7" ht="12" customHeight="1" x14ac:dyDescent="0.2">
      <c r="A74" s="102" t="s">
        <v>202</v>
      </c>
      <c r="B74" s="192" t="s">
        <v>203</v>
      </c>
      <c r="C74" s="192"/>
      <c r="D74" s="192"/>
      <c r="E74" s="192"/>
      <c r="F74" s="192"/>
      <c r="G74" s="192"/>
    </row>
    <row r="75" spans="1:7" s="72" customFormat="1" ht="13.15" customHeight="1" x14ac:dyDescent="0.2">
      <c r="A75" s="25" t="s">
        <v>204</v>
      </c>
      <c r="B75" s="21" t="s">
        <v>205</v>
      </c>
      <c r="C75" s="18">
        <v>1</v>
      </c>
      <c r="D75" s="19" t="s">
        <v>206</v>
      </c>
      <c r="E75" s="128"/>
      <c r="F75" s="20">
        <f t="shared" ref="F75:F86" si="6">C75*E75</f>
        <v>0</v>
      </c>
      <c r="G75" s="71"/>
    </row>
    <row r="76" spans="1:7" s="72" customFormat="1" ht="13.15" customHeight="1" x14ac:dyDescent="0.2">
      <c r="A76" s="25" t="s">
        <v>207</v>
      </c>
      <c r="B76" s="21" t="s">
        <v>208</v>
      </c>
      <c r="C76" s="18">
        <v>1</v>
      </c>
      <c r="D76" s="19" t="s">
        <v>206</v>
      </c>
      <c r="E76" s="128"/>
      <c r="F76" s="20">
        <f t="shared" si="6"/>
        <v>0</v>
      </c>
      <c r="G76" s="71"/>
    </row>
    <row r="77" spans="1:7" s="72" customFormat="1" ht="13.15" customHeight="1" x14ac:dyDescent="0.2">
      <c r="A77" s="25" t="s">
        <v>209</v>
      </c>
      <c r="B77" s="21" t="s">
        <v>210</v>
      </c>
      <c r="C77" s="18">
        <v>1</v>
      </c>
      <c r="D77" s="19" t="s">
        <v>206</v>
      </c>
      <c r="E77" s="128"/>
      <c r="F77" s="20">
        <f t="shared" si="6"/>
        <v>0</v>
      </c>
      <c r="G77" s="71"/>
    </row>
    <row r="78" spans="1:7" s="72" customFormat="1" ht="13.15" customHeight="1" x14ac:dyDescent="0.2">
      <c r="A78" s="25" t="s">
        <v>213</v>
      </c>
      <c r="B78" s="21" t="s">
        <v>214</v>
      </c>
      <c r="C78" s="18">
        <v>1</v>
      </c>
      <c r="D78" s="19" t="s">
        <v>206</v>
      </c>
      <c r="E78" s="128"/>
      <c r="F78" s="20">
        <f t="shared" si="6"/>
        <v>0</v>
      </c>
      <c r="G78" s="71"/>
    </row>
    <row r="79" spans="1:7" s="72" customFormat="1" ht="13.15" customHeight="1" x14ac:dyDescent="0.2">
      <c r="A79" s="25" t="s">
        <v>215</v>
      </c>
      <c r="B79" s="21" t="s">
        <v>216</v>
      </c>
      <c r="C79" s="18">
        <v>2</v>
      </c>
      <c r="D79" s="19" t="s">
        <v>131</v>
      </c>
      <c r="E79" s="128"/>
      <c r="F79" s="20">
        <f t="shared" si="6"/>
        <v>0</v>
      </c>
      <c r="G79" s="71"/>
    </row>
    <row r="80" spans="1:7" s="72" customFormat="1" ht="13.15" customHeight="1" x14ac:dyDescent="0.2">
      <c r="A80" s="25" t="s">
        <v>217</v>
      </c>
      <c r="B80" s="21" t="s">
        <v>218</v>
      </c>
      <c r="C80" s="18">
        <v>1</v>
      </c>
      <c r="D80" s="19" t="s">
        <v>206</v>
      </c>
      <c r="E80" s="128"/>
      <c r="F80" s="20">
        <f t="shared" si="6"/>
        <v>0</v>
      </c>
      <c r="G80" s="71"/>
    </row>
    <row r="81" spans="1:7" s="72" customFormat="1" ht="13.15" customHeight="1" x14ac:dyDescent="0.2">
      <c r="A81" s="25" t="s">
        <v>219</v>
      </c>
      <c r="B81" s="21" t="s">
        <v>220</v>
      </c>
      <c r="C81" s="18">
        <v>1</v>
      </c>
      <c r="D81" s="19" t="s">
        <v>206</v>
      </c>
      <c r="E81" s="128"/>
      <c r="F81" s="20">
        <f t="shared" si="6"/>
        <v>0</v>
      </c>
      <c r="G81" s="71"/>
    </row>
    <row r="82" spans="1:7" s="72" customFormat="1" ht="13.15" customHeight="1" x14ac:dyDescent="0.2">
      <c r="A82" s="25" t="s">
        <v>221</v>
      </c>
      <c r="B82" s="21" t="s">
        <v>222</v>
      </c>
      <c r="C82" s="18">
        <v>1</v>
      </c>
      <c r="D82" s="19" t="s">
        <v>206</v>
      </c>
      <c r="E82" s="128"/>
      <c r="F82" s="20">
        <f t="shared" si="6"/>
        <v>0</v>
      </c>
      <c r="G82" s="71"/>
    </row>
    <row r="83" spans="1:7" s="72" customFormat="1" ht="13.15" customHeight="1" x14ac:dyDescent="0.2">
      <c r="A83" s="25" t="s">
        <v>223</v>
      </c>
      <c r="B83" s="21" t="s">
        <v>224</v>
      </c>
      <c r="C83" s="18">
        <v>1</v>
      </c>
      <c r="D83" s="19" t="s">
        <v>206</v>
      </c>
      <c r="E83" s="128"/>
      <c r="F83" s="20">
        <f t="shared" si="6"/>
        <v>0</v>
      </c>
      <c r="G83" s="71"/>
    </row>
    <row r="84" spans="1:7" ht="24" x14ac:dyDescent="0.2">
      <c r="A84" s="25" t="s">
        <v>225</v>
      </c>
      <c r="B84" s="30" t="s">
        <v>226</v>
      </c>
      <c r="C84" s="18">
        <v>1</v>
      </c>
      <c r="D84" s="19" t="s">
        <v>206</v>
      </c>
      <c r="E84" s="122"/>
      <c r="F84" s="20">
        <f t="shared" si="6"/>
        <v>0</v>
      </c>
      <c r="G84" s="46"/>
    </row>
    <row r="85" spans="1:7" ht="13.15" customHeight="1" x14ac:dyDescent="0.2">
      <c r="A85" s="25" t="s">
        <v>227</v>
      </c>
      <c r="B85" s="21" t="s">
        <v>228</v>
      </c>
      <c r="C85" s="18">
        <v>1</v>
      </c>
      <c r="D85" s="19" t="s">
        <v>206</v>
      </c>
      <c r="E85" s="122"/>
      <c r="F85" s="20">
        <f t="shared" si="6"/>
        <v>0</v>
      </c>
      <c r="G85" s="46"/>
    </row>
    <row r="86" spans="1:7" s="22" customFormat="1" ht="13.15" customHeight="1" thickBot="1" x14ac:dyDescent="0.3">
      <c r="A86" s="25" t="s">
        <v>229</v>
      </c>
      <c r="B86" s="17" t="s">
        <v>49</v>
      </c>
      <c r="C86" s="18">
        <v>5</v>
      </c>
      <c r="D86" s="19" t="s">
        <v>50</v>
      </c>
      <c r="E86" s="115">
        <f>SUM(F75:F85)/100</f>
        <v>0</v>
      </c>
      <c r="F86" s="20">
        <f t="shared" si="6"/>
        <v>0</v>
      </c>
      <c r="G86" s="21"/>
    </row>
    <row r="87" spans="1:7" s="72" customFormat="1" ht="12" customHeight="1" thickBot="1" x14ac:dyDescent="0.25">
      <c r="A87" s="103"/>
      <c r="B87" s="186" t="s">
        <v>53</v>
      </c>
      <c r="C87" s="186"/>
      <c r="D87" s="186"/>
      <c r="E87" s="186"/>
      <c r="F87" s="73">
        <f>SUM(F75:F86)</f>
        <v>0</v>
      </c>
      <c r="G87" s="74"/>
    </row>
    <row r="88" spans="1:7" ht="18" customHeight="1" thickBot="1" x14ac:dyDescent="0.3">
      <c r="A88" s="106"/>
      <c r="B88" s="75" t="s">
        <v>230</v>
      </c>
      <c r="C88" s="76"/>
      <c r="D88" s="76"/>
      <c r="E88" s="76"/>
      <c r="F88" s="76"/>
      <c r="G88" s="77"/>
    </row>
    <row r="89" spans="1:7" ht="15" customHeight="1" x14ac:dyDescent="0.2">
      <c r="A89" s="25" t="s">
        <v>19</v>
      </c>
      <c r="B89" s="78" t="s">
        <v>20</v>
      </c>
      <c r="C89" s="79"/>
      <c r="D89" s="79"/>
      <c r="E89" s="79"/>
      <c r="F89" s="133">
        <f>F21</f>
        <v>0</v>
      </c>
      <c r="G89" s="80" t="s">
        <v>54</v>
      </c>
    </row>
    <row r="90" spans="1:7" ht="15" customHeight="1" x14ac:dyDescent="0.2">
      <c r="A90" s="25" t="s">
        <v>55</v>
      </c>
      <c r="B90" s="78" t="s">
        <v>56</v>
      </c>
      <c r="C90" s="79"/>
      <c r="D90" s="79"/>
      <c r="E90" s="79"/>
      <c r="F90" s="134">
        <f>F26</f>
        <v>0</v>
      </c>
      <c r="G90" s="80" t="s">
        <v>54</v>
      </c>
    </row>
    <row r="91" spans="1:7" ht="15" customHeight="1" x14ac:dyDescent="0.2">
      <c r="A91" s="25" t="s">
        <v>74</v>
      </c>
      <c r="B91" s="81" t="s">
        <v>75</v>
      </c>
      <c r="C91" s="79"/>
      <c r="D91" s="79"/>
      <c r="E91" s="79"/>
      <c r="F91" s="134">
        <f>F51</f>
        <v>0</v>
      </c>
      <c r="G91" s="82" t="s">
        <v>54</v>
      </c>
    </row>
    <row r="92" spans="1:7" ht="15" customHeight="1" x14ac:dyDescent="0.2">
      <c r="A92" s="25" t="s">
        <v>133</v>
      </c>
      <c r="B92" s="81" t="s">
        <v>134</v>
      </c>
      <c r="C92" s="79"/>
      <c r="D92" s="79"/>
      <c r="E92" s="79"/>
      <c r="F92" s="134">
        <f>F73</f>
        <v>0</v>
      </c>
      <c r="G92" s="80" t="s">
        <v>54</v>
      </c>
    </row>
    <row r="93" spans="1:7" ht="15" customHeight="1" thickBot="1" x14ac:dyDescent="0.25">
      <c r="A93" s="25" t="s">
        <v>202</v>
      </c>
      <c r="B93" s="81" t="s">
        <v>203</v>
      </c>
      <c r="C93" s="79"/>
      <c r="D93" s="79"/>
      <c r="E93" s="79"/>
      <c r="F93" s="135">
        <f>F87</f>
        <v>0</v>
      </c>
      <c r="G93" s="80" t="s">
        <v>54</v>
      </c>
    </row>
    <row r="94" spans="1:7" ht="15" customHeight="1" thickBot="1" x14ac:dyDescent="0.25">
      <c r="A94" s="107"/>
      <c r="B94" s="72"/>
      <c r="C94" s="72"/>
      <c r="D94" s="72"/>
      <c r="E94" s="72"/>
      <c r="F94" s="136"/>
      <c r="G94" s="83"/>
    </row>
    <row r="95" spans="1:7" ht="15" customHeight="1" x14ac:dyDescent="0.2">
      <c r="A95" s="107"/>
      <c r="B95" s="84" t="s">
        <v>231</v>
      </c>
      <c r="C95" s="85"/>
      <c r="D95" s="85"/>
      <c r="E95" s="85"/>
      <c r="F95" s="137">
        <f>SUM(F89:F94)</f>
        <v>0</v>
      </c>
      <c r="G95" s="80" t="s">
        <v>54</v>
      </c>
    </row>
  </sheetData>
  <sheetProtection selectLockedCells="1" selectUnlockedCells="1"/>
  <autoFilter ref="A12:G93" xr:uid="{00000000-0009-0000-0000-000003000000}"/>
  <mergeCells count="12">
    <mergeCell ref="B87:E87"/>
    <mergeCell ref="A2:A4"/>
    <mergeCell ref="F2:G2"/>
    <mergeCell ref="F3:G3"/>
    <mergeCell ref="F4:G4"/>
    <mergeCell ref="B21:E21"/>
    <mergeCell ref="B26:E26"/>
    <mergeCell ref="B27:G27"/>
    <mergeCell ref="B51:E51"/>
    <mergeCell ref="B52:G52"/>
    <mergeCell ref="B73:E73"/>
    <mergeCell ref="B74:G74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5"/>
  <sheetViews>
    <sheetView view="pageBreakPreview" topLeftCell="A55" zoomScaleNormal="100" zoomScaleSheetLayoutView="100" workbookViewId="0">
      <selection activeCell="E69" sqref="E69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249</v>
      </c>
      <c r="C8" s="1"/>
      <c r="D8" s="1"/>
      <c r="E8" s="1"/>
      <c r="F8" s="6"/>
      <c r="G8" s="7"/>
    </row>
    <row r="9" spans="1:7" x14ac:dyDescent="0.2">
      <c r="B9" s="9" t="s">
        <v>264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1</v>
      </c>
      <c r="D14" s="19" t="s">
        <v>23</v>
      </c>
      <c r="E14" s="122"/>
      <c r="F14" s="20">
        <f t="shared" ref="F14:F19" si="0">C14*E14</f>
        <v>0</v>
      </c>
      <c r="G14" s="21"/>
    </row>
    <row r="15" spans="1:7" s="22" customFormat="1" ht="24" x14ac:dyDescent="0.25">
      <c r="A15" s="25" t="s">
        <v>29</v>
      </c>
      <c r="B15" s="112" t="s">
        <v>30</v>
      </c>
      <c r="C15" s="92">
        <v>11</v>
      </c>
      <c r="D15" s="93" t="s">
        <v>26</v>
      </c>
      <c r="E15" s="126"/>
      <c r="F15" s="121">
        <f t="shared" si="0"/>
        <v>0</v>
      </c>
      <c r="G15" s="21"/>
    </row>
    <row r="16" spans="1:7" s="22" customFormat="1" ht="13.15" customHeight="1" x14ac:dyDescent="0.25">
      <c r="A16" s="25" t="s">
        <v>31</v>
      </c>
      <c r="B16" s="112" t="s">
        <v>32</v>
      </c>
      <c r="C16" s="92">
        <v>1</v>
      </c>
      <c r="D16" s="93" t="s">
        <v>33</v>
      </c>
      <c r="E16" s="126"/>
      <c r="F16" s="121">
        <f t="shared" si="0"/>
        <v>0</v>
      </c>
      <c r="G16" s="21"/>
    </row>
    <row r="17" spans="1:7" s="22" customFormat="1" ht="25.5" customHeight="1" x14ac:dyDescent="0.25">
      <c r="A17" s="25" t="s">
        <v>42</v>
      </c>
      <c r="B17" s="112" t="s">
        <v>43</v>
      </c>
      <c r="C17" s="92">
        <v>1</v>
      </c>
      <c r="D17" s="93" t="s">
        <v>23</v>
      </c>
      <c r="E17" s="126"/>
      <c r="F17" s="121">
        <f t="shared" si="0"/>
        <v>0</v>
      </c>
      <c r="G17" s="21"/>
    </row>
    <row r="18" spans="1:7" s="22" customFormat="1" ht="13.15" customHeight="1" x14ac:dyDescent="0.25">
      <c r="A18" s="25" t="s">
        <v>48</v>
      </c>
      <c r="B18" s="17" t="s">
        <v>49</v>
      </c>
      <c r="C18" s="18">
        <v>6</v>
      </c>
      <c r="D18" s="19" t="s">
        <v>50</v>
      </c>
      <c r="E18" s="115">
        <f>SUM(F14:F17)/100</f>
        <v>0</v>
      </c>
      <c r="F18" s="20">
        <f t="shared" si="0"/>
        <v>0</v>
      </c>
      <c r="G18" s="21"/>
    </row>
    <row r="19" spans="1:7" s="22" customFormat="1" ht="13.15" customHeight="1" thickBot="1" x14ac:dyDescent="0.3">
      <c r="A19" s="25" t="s">
        <v>51</v>
      </c>
      <c r="B19" s="17" t="s">
        <v>52</v>
      </c>
      <c r="C19" s="18">
        <v>3</v>
      </c>
      <c r="D19" s="19" t="s">
        <v>50</v>
      </c>
      <c r="E19" s="115">
        <f>SUM(F14:F17)/100</f>
        <v>0</v>
      </c>
      <c r="F19" s="20">
        <f t="shared" si="0"/>
        <v>0</v>
      </c>
      <c r="G19" s="21"/>
    </row>
    <row r="20" spans="1:7" ht="12" customHeight="1" thickBot="1" x14ac:dyDescent="0.25">
      <c r="A20" s="103"/>
      <c r="B20" s="188" t="s">
        <v>53</v>
      </c>
      <c r="C20" s="188"/>
      <c r="D20" s="188"/>
      <c r="E20" s="188"/>
      <c r="F20" s="26">
        <f>SUM(F14:F19)</f>
        <v>0</v>
      </c>
      <c r="G20" s="27" t="s">
        <v>54</v>
      </c>
    </row>
    <row r="21" spans="1:7" ht="12" customHeight="1" x14ac:dyDescent="0.2">
      <c r="A21" s="102" t="s">
        <v>55</v>
      </c>
      <c r="B21" s="28" t="s">
        <v>56</v>
      </c>
      <c r="C21" s="15"/>
      <c r="D21" s="15"/>
      <c r="E21" s="15"/>
      <c r="F21" s="15"/>
      <c r="G21" s="29"/>
    </row>
    <row r="22" spans="1:7" ht="13.15" customHeight="1" x14ac:dyDescent="0.2">
      <c r="A22" s="25" t="s">
        <v>57</v>
      </c>
      <c r="B22" s="21" t="s">
        <v>58</v>
      </c>
      <c r="C22" s="18">
        <v>2</v>
      </c>
      <c r="D22" s="19" t="s">
        <v>23</v>
      </c>
      <c r="E22" s="122"/>
      <c r="F22" s="20">
        <f t="shared" ref="F22:F25" si="1">C22*E22</f>
        <v>0</v>
      </c>
      <c r="G22" s="30"/>
    </row>
    <row r="23" spans="1:7" ht="13.15" customHeight="1" x14ac:dyDescent="0.2">
      <c r="A23" s="25" t="s">
        <v>59</v>
      </c>
      <c r="B23" s="21" t="s">
        <v>60</v>
      </c>
      <c r="C23" s="18">
        <v>1</v>
      </c>
      <c r="D23" s="19" t="s">
        <v>23</v>
      </c>
      <c r="E23" s="122"/>
      <c r="F23" s="20">
        <f t="shared" si="1"/>
        <v>0</v>
      </c>
      <c r="G23" s="30"/>
    </row>
    <row r="24" spans="1:7" ht="30.6" customHeight="1" x14ac:dyDescent="0.2">
      <c r="A24" s="25" t="s">
        <v>61</v>
      </c>
      <c r="B24" s="31" t="s">
        <v>62</v>
      </c>
      <c r="C24" s="18">
        <v>1</v>
      </c>
      <c r="D24" s="19" t="s">
        <v>23</v>
      </c>
      <c r="E24" s="122"/>
      <c r="F24" s="20">
        <f t="shared" si="1"/>
        <v>0</v>
      </c>
      <c r="G24" s="30"/>
    </row>
    <row r="25" spans="1:7" s="22" customFormat="1" ht="13.15" customHeight="1" thickBot="1" x14ac:dyDescent="0.3">
      <c r="A25" s="25" t="s">
        <v>73</v>
      </c>
      <c r="B25" s="17" t="s">
        <v>49</v>
      </c>
      <c r="C25" s="18">
        <v>6</v>
      </c>
      <c r="D25" s="19" t="s">
        <v>50</v>
      </c>
      <c r="E25" s="115">
        <f>SUM(F22:F24)/100</f>
        <v>0</v>
      </c>
      <c r="F25" s="20">
        <f t="shared" si="1"/>
        <v>0</v>
      </c>
      <c r="G25" s="21"/>
    </row>
    <row r="26" spans="1:7" ht="12" customHeight="1" thickBot="1" x14ac:dyDescent="0.25">
      <c r="A26" s="103"/>
      <c r="B26" s="189" t="s">
        <v>53</v>
      </c>
      <c r="C26" s="189"/>
      <c r="D26" s="189"/>
      <c r="E26" s="189"/>
      <c r="F26" s="37">
        <f>SUM(F22:F25)</f>
        <v>0</v>
      </c>
      <c r="G26" s="38" t="s">
        <v>54</v>
      </c>
    </row>
    <row r="27" spans="1:7" ht="12" customHeight="1" x14ac:dyDescent="0.2">
      <c r="A27" s="102" t="s">
        <v>74</v>
      </c>
      <c r="B27" s="190" t="s">
        <v>75</v>
      </c>
      <c r="C27" s="190"/>
      <c r="D27" s="190"/>
      <c r="E27" s="190"/>
      <c r="F27" s="190"/>
      <c r="G27" s="190"/>
    </row>
    <row r="28" spans="1:7" ht="12" customHeight="1" x14ac:dyDescent="0.2">
      <c r="A28" s="25" t="s">
        <v>233</v>
      </c>
      <c r="B28" s="21" t="s">
        <v>277</v>
      </c>
      <c r="C28" s="18">
        <v>2</v>
      </c>
      <c r="D28" s="19" t="s">
        <v>23</v>
      </c>
      <c r="E28" s="130"/>
      <c r="F28" s="20">
        <f t="shared" ref="F28:F35" si="2">C28*E28</f>
        <v>0</v>
      </c>
      <c r="G28" s="39"/>
    </row>
    <row r="29" spans="1:7" ht="26.85" customHeight="1" x14ac:dyDescent="0.2">
      <c r="A29" s="25" t="s">
        <v>76</v>
      </c>
      <c r="B29" s="21" t="s">
        <v>77</v>
      </c>
      <c r="C29" s="18">
        <v>1</v>
      </c>
      <c r="D29" s="19" t="s">
        <v>23</v>
      </c>
      <c r="E29" s="122"/>
      <c r="F29" s="20">
        <f t="shared" si="2"/>
        <v>0</v>
      </c>
      <c r="G29" s="30"/>
    </row>
    <row r="30" spans="1:7" ht="25.35" customHeight="1" x14ac:dyDescent="0.2">
      <c r="A30" s="25" t="s">
        <v>78</v>
      </c>
      <c r="B30" s="30" t="s">
        <v>79</v>
      </c>
      <c r="C30" s="18">
        <v>16</v>
      </c>
      <c r="D30" s="40" t="s">
        <v>26</v>
      </c>
      <c r="E30" s="122"/>
      <c r="F30" s="20">
        <f t="shared" si="2"/>
        <v>0</v>
      </c>
      <c r="G30" s="21" t="s">
        <v>80</v>
      </c>
    </row>
    <row r="31" spans="1:7" ht="13.15" customHeight="1" x14ac:dyDescent="0.2">
      <c r="A31" s="25" t="s">
        <v>85</v>
      </c>
      <c r="B31" s="21" t="s">
        <v>86</v>
      </c>
      <c r="C31" s="18">
        <f>ROUNDUP((C15)*1.1+(2*(C17)),0)</f>
        <v>15</v>
      </c>
      <c r="D31" s="40" t="s">
        <v>26</v>
      </c>
      <c r="E31" s="122"/>
      <c r="F31" s="20">
        <f t="shared" si="2"/>
        <v>0</v>
      </c>
      <c r="G31" s="21"/>
    </row>
    <row r="32" spans="1:7" ht="13.15" customHeight="1" x14ac:dyDescent="0.2">
      <c r="A32" s="25" t="s">
        <v>87</v>
      </c>
      <c r="B32" s="21" t="s">
        <v>88</v>
      </c>
      <c r="C32" s="18">
        <f>ROUNDUP((C15)*1.1+(1*(C17)),0)</f>
        <v>14</v>
      </c>
      <c r="D32" s="40" t="s">
        <v>26</v>
      </c>
      <c r="E32" s="122"/>
      <c r="F32" s="20">
        <f t="shared" si="2"/>
        <v>0</v>
      </c>
      <c r="G32" s="21"/>
    </row>
    <row r="33" spans="1:7" ht="13.15" customHeight="1" x14ac:dyDescent="0.2">
      <c r="A33" s="25" t="s">
        <v>89</v>
      </c>
      <c r="B33" s="21" t="s">
        <v>90</v>
      </c>
      <c r="C33" s="18">
        <f>C32</f>
        <v>14</v>
      </c>
      <c r="D33" s="40" t="s">
        <v>26</v>
      </c>
      <c r="E33" s="122"/>
      <c r="F33" s="20">
        <f t="shared" si="2"/>
        <v>0</v>
      </c>
      <c r="G33" s="21"/>
    </row>
    <row r="34" spans="1:7" ht="24" x14ac:dyDescent="0.2">
      <c r="A34" s="25" t="s">
        <v>91</v>
      </c>
      <c r="B34" s="30" t="s">
        <v>92</v>
      </c>
      <c r="C34" s="18">
        <f>ROUNDUP((C15)*1.05,0)</f>
        <v>12</v>
      </c>
      <c r="D34" s="40" t="s">
        <v>26</v>
      </c>
      <c r="E34" s="122"/>
      <c r="F34" s="20">
        <f t="shared" si="2"/>
        <v>0</v>
      </c>
      <c r="G34" s="21"/>
    </row>
    <row r="35" spans="1:7" ht="35.1" customHeight="1" x14ac:dyDescent="0.2">
      <c r="A35" s="25" t="s">
        <v>93</v>
      </c>
      <c r="B35" s="30" t="s">
        <v>94</v>
      </c>
      <c r="C35" s="18">
        <f>(C17)*1.5</f>
        <v>1.5</v>
      </c>
      <c r="D35" s="40" t="s">
        <v>26</v>
      </c>
      <c r="E35" s="122"/>
      <c r="F35" s="20">
        <f t="shared" si="2"/>
        <v>0</v>
      </c>
      <c r="G35" s="21"/>
    </row>
    <row r="36" spans="1:7" ht="13.15" customHeight="1" x14ac:dyDescent="0.2">
      <c r="A36" s="25" t="s">
        <v>95</v>
      </c>
      <c r="B36" s="21" t="s">
        <v>96</v>
      </c>
      <c r="C36" s="18">
        <f>ROUNDUP((C15)*1.1,0)</f>
        <v>13</v>
      </c>
      <c r="D36" s="40" t="s">
        <v>26</v>
      </c>
      <c r="E36" s="122"/>
      <c r="F36" s="20">
        <f t="shared" ref="F36:F47" si="3">C36*E36</f>
        <v>0</v>
      </c>
      <c r="G36" s="30"/>
    </row>
    <row r="37" spans="1:7" ht="36" x14ac:dyDescent="0.2">
      <c r="A37" s="25" t="s">
        <v>97</v>
      </c>
      <c r="B37" s="30" t="s">
        <v>98</v>
      </c>
      <c r="C37" s="18">
        <v>2</v>
      </c>
      <c r="D37" s="40" t="s">
        <v>23</v>
      </c>
      <c r="E37" s="122"/>
      <c r="F37" s="20">
        <f t="shared" si="3"/>
        <v>0</v>
      </c>
      <c r="G37" s="21"/>
    </row>
    <row r="38" spans="1:7" ht="24" x14ac:dyDescent="0.2">
      <c r="A38" s="25" t="s">
        <v>99</v>
      </c>
      <c r="B38" s="30" t="s">
        <v>100</v>
      </c>
      <c r="C38" s="18">
        <v>1</v>
      </c>
      <c r="D38" s="40" t="s">
        <v>23</v>
      </c>
      <c r="E38" s="122"/>
      <c r="F38" s="20">
        <f t="shared" si="3"/>
        <v>0</v>
      </c>
      <c r="G38" s="21"/>
    </row>
    <row r="39" spans="1:7" ht="24" x14ac:dyDescent="0.2">
      <c r="A39" s="25" t="s">
        <v>101</v>
      </c>
      <c r="B39" s="30" t="s">
        <v>102</v>
      </c>
      <c r="C39" s="18">
        <v>1</v>
      </c>
      <c r="D39" s="40" t="s">
        <v>23</v>
      </c>
      <c r="E39" s="122"/>
      <c r="F39" s="20">
        <f t="shared" si="3"/>
        <v>0</v>
      </c>
      <c r="G39" s="46"/>
    </row>
    <row r="40" spans="1:7" ht="13.15" customHeight="1" x14ac:dyDescent="0.2">
      <c r="A40" s="25" t="s">
        <v>103</v>
      </c>
      <c r="B40" s="47" t="s">
        <v>104</v>
      </c>
      <c r="C40" s="48">
        <v>1</v>
      </c>
      <c r="D40" s="49" t="s">
        <v>23</v>
      </c>
      <c r="E40" s="124"/>
      <c r="F40" s="20">
        <f t="shared" si="3"/>
        <v>0</v>
      </c>
      <c r="G40" s="47"/>
    </row>
    <row r="41" spans="1:7" x14ac:dyDescent="0.2">
      <c r="A41" s="25" t="s">
        <v>105</v>
      </c>
      <c r="B41" s="50" t="s">
        <v>106</v>
      </c>
      <c r="C41" s="18">
        <v>1</v>
      </c>
      <c r="D41" s="40" t="s">
        <v>23</v>
      </c>
      <c r="E41" s="122"/>
      <c r="F41" s="51">
        <f t="shared" si="3"/>
        <v>0</v>
      </c>
      <c r="G41" s="52"/>
    </row>
    <row r="42" spans="1:7" ht="13.15" customHeight="1" x14ac:dyDescent="0.2">
      <c r="A42" s="25" t="s">
        <v>109</v>
      </c>
      <c r="B42" s="50" t="s">
        <v>110</v>
      </c>
      <c r="C42" s="18">
        <v>1</v>
      </c>
      <c r="D42" s="40" t="s">
        <v>23</v>
      </c>
      <c r="E42" s="122"/>
      <c r="F42" s="51">
        <f t="shared" si="3"/>
        <v>0</v>
      </c>
      <c r="G42" s="52"/>
    </row>
    <row r="43" spans="1:7" ht="13.15" customHeight="1" x14ac:dyDescent="0.2">
      <c r="A43" s="25" t="s">
        <v>115</v>
      </c>
      <c r="B43" s="47" t="s">
        <v>116</v>
      </c>
      <c r="C43" s="48">
        <v>2</v>
      </c>
      <c r="D43" s="49" t="s">
        <v>23</v>
      </c>
      <c r="E43" s="124"/>
      <c r="F43" s="20">
        <f t="shared" si="3"/>
        <v>0</v>
      </c>
      <c r="G43" s="47"/>
    </row>
    <row r="44" spans="1:7" ht="13.15" customHeight="1" x14ac:dyDescent="0.2">
      <c r="A44" s="25" t="s">
        <v>119</v>
      </c>
      <c r="B44" s="21" t="s">
        <v>120</v>
      </c>
      <c r="C44" s="18">
        <v>2</v>
      </c>
      <c r="D44" s="40" t="s">
        <v>23</v>
      </c>
      <c r="E44" s="122"/>
      <c r="F44" s="20">
        <f t="shared" si="3"/>
        <v>0</v>
      </c>
      <c r="G44" s="21"/>
    </row>
    <row r="45" spans="1:7" x14ac:dyDescent="0.2">
      <c r="A45" s="25" t="s">
        <v>123</v>
      </c>
      <c r="B45" s="54" t="s">
        <v>124</v>
      </c>
      <c r="C45" s="18">
        <v>1</v>
      </c>
      <c r="D45" s="40" t="s">
        <v>23</v>
      </c>
      <c r="E45" s="122"/>
      <c r="F45" s="20">
        <f t="shared" si="3"/>
        <v>0</v>
      </c>
      <c r="G45" s="46"/>
    </row>
    <row r="46" spans="1:7" ht="25.5" customHeight="1" x14ac:dyDescent="0.2">
      <c r="A46" s="25" t="s">
        <v>129</v>
      </c>
      <c r="B46" s="57" t="s">
        <v>130</v>
      </c>
      <c r="C46" s="48">
        <v>2</v>
      </c>
      <c r="D46" s="58" t="s">
        <v>131</v>
      </c>
      <c r="E46" s="124"/>
      <c r="F46" s="20">
        <f t="shared" si="3"/>
        <v>0</v>
      </c>
      <c r="G46" s="47"/>
    </row>
    <row r="47" spans="1:7" s="22" customFormat="1" ht="13.15" customHeight="1" thickBot="1" x14ac:dyDescent="0.3">
      <c r="A47" s="25" t="s">
        <v>132</v>
      </c>
      <c r="B47" s="17" t="s">
        <v>49</v>
      </c>
      <c r="C47" s="59">
        <v>6</v>
      </c>
      <c r="D47" s="19" t="s">
        <v>50</v>
      </c>
      <c r="E47" s="115">
        <f>SUM(F28:F46)/100</f>
        <v>0</v>
      </c>
      <c r="F47" s="20">
        <f t="shared" si="3"/>
        <v>0</v>
      </c>
      <c r="G47" s="21"/>
    </row>
    <row r="48" spans="1:7" ht="12" customHeight="1" thickBot="1" x14ac:dyDescent="0.25">
      <c r="A48" s="103"/>
      <c r="B48" s="189" t="s">
        <v>53</v>
      </c>
      <c r="C48" s="189"/>
      <c r="D48" s="189"/>
      <c r="E48" s="189"/>
      <c r="F48" s="37">
        <f>SUM(F28:F47)</f>
        <v>0</v>
      </c>
      <c r="G48" s="60" t="s">
        <v>54</v>
      </c>
    </row>
    <row r="49" spans="1:7" ht="12" customHeight="1" x14ac:dyDescent="0.2">
      <c r="A49" s="102" t="s">
        <v>133</v>
      </c>
      <c r="B49" s="191" t="s">
        <v>134</v>
      </c>
      <c r="C49" s="191"/>
      <c r="D49" s="191"/>
      <c r="E49" s="191"/>
      <c r="F49" s="191"/>
      <c r="G49" s="191"/>
    </row>
    <row r="50" spans="1:7" ht="12" customHeight="1" x14ac:dyDescent="0.2">
      <c r="A50" s="25" t="s">
        <v>139</v>
      </c>
      <c r="B50" s="41" t="s">
        <v>140</v>
      </c>
      <c r="C50" s="42">
        <f>C31</f>
        <v>15</v>
      </c>
      <c r="D50" s="43" t="s">
        <v>26</v>
      </c>
      <c r="E50" s="125"/>
      <c r="F50" s="44">
        <f t="shared" ref="F50:F52" si="4">C50*E50</f>
        <v>0</v>
      </c>
      <c r="G50" s="62"/>
    </row>
    <row r="51" spans="1:7" ht="24" x14ac:dyDescent="0.2">
      <c r="A51" s="25" t="s">
        <v>141</v>
      </c>
      <c r="B51" s="30" t="s">
        <v>142</v>
      </c>
      <c r="C51" s="18">
        <f>C34</f>
        <v>12</v>
      </c>
      <c r="D51" s="40" t="s">
        <v>143</v>
      </c>
      <c r="E51" s="122"/>
      <c r="F51" s="20">
        <f t="shared" si="4"/>
        <v>0</v>
      </c>
      <c r="G51" s="46"/>
    </row>
    <row r="52" spans="1:7" ht="36" x14ac:dyDescent="0.2">
      <c r="A52" s="25" t="s">
        <v>144</v>
      </c>
      <c r="B52" s="30" t="s">
        <v>145</v>
      </c>
      <c r="C52" s="18">
        <f>ROUNDUP(C35/1.6,0)</f>
        <v>1</v>
      </c>
      <c r="D52" s="40" t="s">
        <v>143</v>
      </c>
      <c r="E52" s="122"/>
      <c r="F52" s="20">
        <f t="shared" si="4"/>
        <v>0</v>
      </c>
      <c r="G52" s="46"/>
    </row>
    <row r="53" spans="1:7" ht="12" customHeight="1" x14ac:dyDescent="0.2">
      <c r="A53" s="25" t="s">
        <v>149</v>
      </c>
      <c r="B53" s="30" t="s">
        <v>147</v>
      </c>
      <c r="C53" s="18">
        <f>C32</f>
        <v>14</v>
      </c>
      <c r="D53" s="40" t="s">
        <v>26</v>
      </c>
      <c r="E53" s="122"/>
      <c r="F53" s="20">
        <f t="shared" ref="F53:F62" si="5">C53*E53</f>
        <v>0</v>
      </c>
      <c r="G53" s="46"/>
    </row>
    <row r="54" spans="1:7" ht="12" customHeight="1" x14ac:dyDescent="0.2">
      <c r="A54" s="25" t="s">
        <v>153</v>
      </c>
      <c r="B54" s="30" t="s">
        <v>150</v>
      </c>
      <c r="C54" s="18">
        <f>C36</f>
        <v>13</v>
      </c>
      <c r="D54" s="40" t="s">
        <v>26</v>
      </c>
      <c r="E54" s="122"/>
      <c r="F54" s="20">
        <f t="shared" si="5"/>
        <v>0</v>
      </c>
      <c r="G54" s="46"/>
    </row>
    <row r="55" spans="1:7" x14ac:dyDescent="0.2">
      <c r="A55" s="25" t="s">
        <v>155</v>
      </c>
      <c r="B55" s="30" t="s">
        <v>152</v>
      </c>
      <c r="C55" s="18">
        <v>1</v>
      </c>
      <c r="D55" s="40" t="s">
        <v>23</v>
      </c>
      <c r="E55" s="122"/>
      <c r="F55" s="20">
        <f t="shared" si="5"/>
        <v>0</v>
      </c>
      <c r="G55" s="46"/>
    </row>
    <row r="56" spans="1:7" x14ac:dyDescent="0.2">
      <c r="A56" s="25" t="s">
        <v>160</v>
      </c>
      <c r="B56" s="30" t="s">
        <v>163</v>
      </c>
      <c r="C56" s="18">
        <v>1</v>
      </c>
      <c r="D56" s="40" t="s">
        <v>23</v>
      </c>
      <c r="E56" s="122"/>
      <c r="F56" s="20">
        <f t="shared" si="5"/>
        <v>0</v>
      </c>
      <c r="G56" s="46"/>
    </row>
    <row r="57" spans="1:7" ht="39.6" customHeight="1" x14ac:dyDescent="0.2">
      <c r="A57" s="97" t="s">
        <v>165</v>
      </c>
      <c r="B57" s="95" t="s">
        <v>168</v>
      </c>
      <c r="C57" s="96">
        <v>1</v>
      </c>
      <c r="D57" s="93" t="s">
        <v>23</v>
      </c>
      <c r="E57" s="126"/>
      <c r="F57" s="94">
        <f t="shared" si="5"/>
        <v>0</v>
      </c>
      <c r="G57" s="46"/>
    </row>
    <row r="58" spans="1:7" ht="13.35" customHeight="1" x14ac:dyDescent="0.2">
      <c r="A58" s="97" t="s">
        <v>166</v>
      </c>
      <c r="B58" s="95" t="s">
        <v>170</v>
      </c>
      <c r="C58" s="96">
        <v>1</v>
      </c>
      <c r="D58" s="93" t="s">
        <v>23</v>
      </c>
      <c r="E58" s="126"/>
      <c r="F58" s="94">
        <f t="shared" si="5"/>
        <v>0</v>
      </c>
      <c r="G58" s="46"/>
    </row>
    <row r="59" spans="1:7" ht="24" x14ac:dyDescent="0.2">
      <c r="A59" s="25" t="s">
        <v>238</v>
      </c>
      <c r="B59" s="67" t="s">
        <v>175</v>
      </c>
      <c r="C59" s="46">
        <v>1</v>
      </c>
      <c r="D59" s="40" t="s">
        <v>23</v>
      </c>
      <c r="E59" s="122"/>
      <c r="F59" s="20">
        <f t="shared" si="5"/>
        <v>0</v>
      </c>
      <c r="G59" s="21"/>
    </row>
    <row r="60" spans="1:7" ht="24" x14ac:dyDescent="0.2">
      <c r="A60" s="25" t="s">
        <v>176</v>
      </c>
      <c r="B60" s="67" t="s">
        <v>183</v>
      </c>
      <c r="C60" s="46">
        <v>1</v>
      </c>
      <c r="D60" s="40" t="s">
        <v>23</v>
      </c>
      <c r="E60" s="122"/>
      <c r="F60" s="20">
        <f t="shared" si="5"/>
        <v>0</v>
      </c>
      <c r="G60" s="21"/>
    </row>
    <row r="61" spans="1:7" ht="48" x14ac:dyDescent="0.2">
      <c r="A61" s="25" t="s">
        <v>186</v>
      </c>
      <c r="B61" s="67" t="s">
        <v>191</v>
      </c>
      <c r="C61" s="46">
        <v>2</v>
      </c>
      <c r="D61" s="40" t="s">
        <v>23</v>
      </c>
      <c r="E61" s="122"/>
      <c r="F61" s="20">
        <f t="shared" si="5"/>
        <v>0</v>
      </c>
      <c r="G61" s="21"/>
    </row>
    <row r="62" spans="1:7" s="22" customFormat="1" ht="13.15" customHeight="1" thickBot="1" x14ac:dyDescent="0.3">
      <c r="A62" s="25" t="s">
        <v>239</v>
      </c>
      <c r="B62" s="17" t="s">
        <v>52</v>
      </c>
      <c r="C62" s="18">
        <v>3</v>
      </c>
      <c r="D62" s="19" t="s">
        <v>50</v>
      </c>
      <c r="E62" s="115">
        <f>SUM(F50:F61)/100</f>
        <v>0</v>
      </c>
      <c r="F62" s="20">
        <f t="shared" si="5"/>
        <v>0</v>
      </c>
      <c r="G62" s="21"/>
    </row>
    <row r="63" spans="1:7" ht="12" customHeight="1" thickBot="1" x14ac:dyDescent="0.25">
      <c r="A63" s="103"/>
      <c r="B63" s="189" t="s">
        <v>53</v>
      </c>
      <c r="C63" s="189"/>
      <c r="D63" s="189"/>
      <c r="E63" s="189"/>
      <c r="F63" s="37">
        <f>SUM(F50:F62)</f>
        <v>0</v>
      </c>
      <c r="G63" s="38" t="s">
        <v>54</v>
      </c>
    </row>
    <row r="64" spans="1:7" ht="12" customHeight="1" x14ac:dyDescent="0.2">
      <c r="A64" s="102" t="s">
        <v>202</v>
      </c>
      <c r="B64" s="192" t="s">
        <v>203</v>
      </c>
      <c r="C64" s="192"/>
      <c r="D64" s="192"/>
      <c r="E64" s="192"/>
      <c r="F64" s="192"/>
      <c r="G64" s="192"/>
    </row>
    <row r="65" spans="1:7" s="72" customFormat="1" ht="13.15" customHeight="1" x14ac:dyDescent="0.2">
      <c r="A65" s="25" t="s">
        <v>204</v>
      </c>
      <c r="B65" s="21" t="s">
        <v>205</v>
      </c>
      <c r="C65" s="18">
        <v>1</v>
      </c>
      <c r="D65" s="19" t="s">
        <v>206</v>
      </c>
      <c r="E65" s="128"/>
      <c r="F65" s="20">
        <f t="shared" ref="F65:F76" si="6">C65*E65</f>
        <v>0</v>
      </c>
      <c r="G65" s="71"/>
    </row>
    <row r="66" spans="1:7" s="72" customFormat="1" ht="13.15" customHeight="1" x14ac:dyDescent="0.2">
      <c r="A66" s="25" t="s">
        <v>207</v>
      </c>
      <c r="B66" s="21" t="s">
        <v>208</v>
      </c>
      <c r="C66" s="18">
        <v>1</v>
      </c>
      <c r="D66" s="19" t="s">
        <v>206</v>
      </c>
      <c r="E66" s="128"/>
      <c r="F66" s="20">
        <f t="shared" si="6"/>
        <v>0</v>
      </c>
      <c r="G66" s="71"/>
    </row>
    <row r="67" spans="1:7" s="72" customFormat="1" ht="13.15" customHeight="1" x14ac:dyDescent="0.2">
      <c r="A67" s="25" t="s">
        <v>209</v>
      </c>
      <c r="B67" s="21" t="s">
        <v>210</v>
      </c>
      <c r="C67" s="18">
        <v>1</v>
      </c>
      <c r="D67" s="19" t="s">
        <v>206</v>
      </c>
      <c r="E67" s="128"/>
      <c r="F67" s="20">
        <f t="shared" si="6"/>
        <v>0</v>
      </c>
      <c r="G67" s="71"/>
    </row>
    <row r="68" spans="1:7" s="72" customFormat="1" ht="13.15" customHeight="1" x14ac:dyDescent="0.2">
      <c r="A68" s="25" t="s">
        <v>213</v>
      </c>
      <c r="B68" s="21" t="s">
        <v>214</v>
      </c>
      <c r="C68" s="18">
        <v>1</v>
      </c>
      <c r="D68" s="19" t="s">
        <v>206</v>
      </c>
      <c r="E68" s="128"/>
      <c r="F68" s="20">
        <f t="shared" si="6"/>
        <v>0</v>
      </c>
      <c r="G68" s="71"/>
    </row>
    <row r="69" spans="1:7" s="72" customFormat="1" ht="13.15" customHeight="1" x14ac:dyDescent="0.2">
      <c r="A69" s="25" t="s">
        <v>215</v>
      </c>
      <c r="B69" s="21" t="s">
        <v>216</v>
      </c>
      <c r="C69" s="18">
        <v>2</v>
      </c>
      <c r="D69" s="19" t="s">
        <v>131</v>
      </c>
      <c r="E69" s="128"/>
      <c r="F69" s="20">
        <f t="shared" si="6"/>
        <v>0</v>
      </c>
      <c r="G69" s="71"/>
    </row>
    <row r="70" spans="1:7" s="72" customFormat="1" ht="13.15" customHeight="1" x14ac:dyDescent="0.2">
      <c r="A70" s="25" t="s">
        <v>217</v>
      </c>
      <c r="B70" s="21" t="s">
        <v>218</v>
      </c>
      <c r="C70" s="18">
        <v>1</v>
      </c>
      <c r="D70" s="19" t="s">
        <v>206</v>
      </c>
      <c r="E70" s="128"/>
      <c r="F70" s="20">
        <f t="shared" si="6"/>
        <v>0</v>
      </c>
      <c r="G70" s="71"/>
    </row>
    <row r="71" spans="1:7" s="72" customFormat="1" ht="13.15" customHeight="1" x14ac:dyDescent="0.2">
      <c r="A71" s="25" t="s">
        <v>219</v>
      </c>
      <c r="B71" s="21" t="s">
        <v>220</v>
      </c>
      <c r="C71" s="18">
        <v>1</v>
      </c>
      <c r="D71" s="19" t="s">
        <v>206</v>
      </c>
      <c r="E71" s="128"/>
      <c r="F71" s="20">
        <f t="shared" si="6"/>
        <v>0</v>
      </c>
      <c r="G71" s="71"/>
    </row>
    <row r="72" spans="1:7" s="72" customFormat="1" ht="13.15" customHeight="1" x14ac:dyDescent="0.2">
      <c r="A72" s="25" t="s">
        <v>221</v>
      </c>
      <c r="B72" s="21" t="s">
        <v>222</v>
      </c>
      <c r="C72" s="18">
        <v>1</v>
      </c>
      <c r="D72" s="19" t="s">
        <v>206</v>
      </c>
      <c r="E72" s="128"/>
      <c r="F72" s="20">
        <f t="shared" si="6"/>
        <v>0</v>
      </c>
      <c r="G72" s="71"/>
    </row>
    <row r="73" spans="1:7" s="72" customFormat="1" ht="13.15" customHeight="1" x14ac:dyDescent="0.2">
      <c r="A73" s="25" t="s">
        <v>223</v>
      </c>
      <c r="B73" s="21" t="s">
        <v>224</v>
      </c>
      <c r="C73" s="18">
        <v>1</v>
      </c>
      <c r="D73" s="19" t="s">
        <v>206</v>
      </c>
      <c r="E73" s="128"/>
      <c r="F73" s="20">
        <f t="shared" si="6"/>
        <v>0</v>
      </c>
      <c r="G73" s="71"/>
    </row>
    <row r="74" spans="1:7" ht="24" x14ac:dyDescent="0.2">
      <c r="A74" s="25" t="s">
        <v>225</v>
      </c>
      <c r="B74" s="30" t="s">
        <v>226</v>
      </c>
      <c r="C74" s="18">
        <v>1</v>
      </c>
      <c r="D74" s="19" t="s">
        <v>206</v>
      </c>
      <c r="E74" s="122"/>
      <c r="F74" s="20">
        <f t="shared" si="6"/>
        <v>0</v>
      </c>
      <c r="G74" s="46"/>
    </row>
    <row r="75" spans="1:7" ht="13.15" customHeight="1" x14ac:dyDescent="0.2">
      <c r="A75" s="25" t="s">
        <v>227</v>
      </c>
      <c r="B75" s="21" t="s">
        <v>228</v>
      </c>
      <c r="C75" s="18">
        <v>1</v>
      </c>
      <c r="D75" s="19" t="s">
        <v>206</v>
      </c>
      <c r="E75" s="122"/>
      <c r="F75" s="20">
        <f t="shared" si="6"/>
        <v>0</v>
      </c>
      <c r="G75" s="46"/>
    </row>
    <row r="76" spans="1:7" s="22" customFormat="1" ht="13.15" customHeight="1" thickBot="1" x14ac:dyDescent="0.3">
      <c r="A76" s="25" t="s">
        <v>229</v>
      </c>
      <c r="B76" s="17" t="s">
        <v>49</v>
      </c>
      <c r="C76" s="18">
        <v>5</v>
      </c>
      <c r="D76" s="19" t="s">
        <v>50</v>
      </c>
      <c r="E76" s="115">
        <f>SUM(F65:F75)/100</f>
        <v>0</v>
      </c>
      <c r="F76" s="20">
        <f t="shared" si="6"/>
        <v>0</v>
      </c>
      <c r="G76" s="21"/>
    </row>
    <row r="77" spans="1:7" s="72" customFormat="1" ht="12" customHeight="1" thickBot="1" x14ac:dyDescent="0.25">
      <c r="A77" s="103"/>
      <c r="B77" s="186" t="s">
        <v>53</v>
      </c>
      <c r="C77" s="186"/>
      <c r="D77" s="186"/>
      <c r="E77" s="186"/>
      <c r="F77" s="73">
        <f>SUM(F65:F76)</f>
        <v>0</v>
      </c>
      <c r="G77" s="74"/>
    </row>
    <row r="78" spans="1:7" ht="18" customHeight="1" thickBot="1" x14ac:dyDescent="0.3">
      <c r="A78" s="106"/>
      <c r="B78" s="75" t="s">
        <v>230</v>
      </c>
      <c r="C78" s="76"/>
      <c r="D78" s="76"/>
      <c r="E78" s="76"/>
      <c r="F78" s="76"/>
      <c r="G78" s="77"/>
    </row>
    <row r="79" spans="1:7" ht="15" customHeight="1" x14ac:dyDescent="0.2">
      <c r="A79" s="25" t="s">
        <v>19</v>
      </c>
      <c r="B79" s="78" t="s">
        <v>20</v>
      </c>
      <c r="C79" s="79"/>
      <c r="D79" s="79"/>
      <c r="E79" s="79"/>
      <c r="F79" s="133">
        <f>F20</f>
        <v>0</v>
      </c>
      <c r="G79" s="80" t="s">
        <v>54</v>
      </c>
    </row>
    <row r="80" spans="1:7" ht="15" customHeight="1" x14ac:dyDescent="0.2">
      <c r="A80" s="25" t="s">
        <v>55</v>
      </c>
      <c r="B80" s="78" t="s">
        <v>56</v>
      </c>
      <c r="C80" s="79"/>
      <c r="D80" s="79"/>
      <c r="E80" s="79"/>
      <c r="F80" s="134">
        <f>F26</f>
        <v>0</v>
      </c>
      <c r="G80" s="80" t="s">
        <v>54</v>
      </c>
    </row>
    <row r="81" spans="1:7" ht="15" customHeight="1" x14ac:dyDescent="0.2">
      <c r="A81" s="25" t="s">
        <v>74</v>
      </c>
      <c r="B81" s="81" t="s">
        <v>75</v>
      </c>
      <c r="C81" s="79"/>
      <c r="D81" s="79"/>
      <c r="E81" s="79"/>
      <c r="F81" s="134">
        <f>F48</f>
        <v>0</v>
      </c>
      <c r="G81" s="82" t="s">
        <v>54</v>
      </c>
    </row>
    <row r="82" spans="1:7" ht="15" customHeight="1" x14ac:dyDescent="0.2">
      <c r="A82" s="25" t="s">
        <v>133</v>
      </c>
      <c r="B82" s="81" t="s">
        <v>134</v>
      </c>
      <c r="C82" s="79"/>
      <c r="D82" s="79"/>
      <c r="E82" s="79"/>
      <c r="F82" s="134">
        <f>F63</f>
        <v>0</v>
      </c>
      <c r="G82" s="80" t="s">
        <v>54</v>
      </c>
    </row>
    <row r="83" spans="1:7" ht="15" customHeight="1" thickBot="1" x14ac:dyDescent="0.25">
      <c r="A83" s="25" t="s">
        <v>202</v>
      </c>
      <c r="B83" s="81" t="s">
        <v>203</v>
      </c>
      <c r="C83" s="79"/>
      <c r="D83" s="79"/>
      <c r="E83" s="79"/>
      <c r="F83" s="135">
        <f>F77</f>
        <v>0</v>
      </c>
      <c r="G83" s="80" t="s">
        <v>54</v>
      </c>
    </row>
    <row r="84" spans="1:7" ht="15" customHeight="1" thickBot="1" x14ac:dyDescent="0.25">
      <c r="A84" s="107"/>
      <c r="B84" s="72"/>
      <c r="C84" s="72"/>
      <c r="D84" s="72"/>
      <c r="E84" s="72"/>
      <c r="F84" s="136"/>
      <c r="G84" s="83"/>
    </row>
    <row r="85" spans="1:7" ht="15" customHeight="1" x14ac:dyDescent="0.2">
      <c r="A85" s="107"/>
      <c r="B85" s="84" t="s">
        <v>231</v>
      </c>
      <c r="C85" s="85"/>
      <c r="D85" s="85"/>
      <c r="E85" s="85"/>
      <c r="F85" s="137">
        <f>SUM(F79:F84)</f>
        <v>0</v>
      </c>
      <c r="G85" s="80" t="s">
        <v>54</v>
      </c>
    </row>
  </sheetData>
  <sheetProtection selectLockedCells="1" selectUnlockedCells="1"/>
  <autoFilter ref="A12:G83" xr:uid="{00000000-0009-0000-0000-000005000000}"/>
  <mergeCells count="12">
    <mergeCell ref="B77:E77"/>
    <mergeCell ref="A2:A4"/>
    <mergeCell ref="F2:G2"/>
    <mergeCell ref="F3:G3"/>
    <mergeCell ref="F4:G4"/>
    <mergeCell ref="B20:E20"/>
    <mergeCell ref="B26:E26"/>
    <mergeCell ref="B27:G27"/>
    <mergeCell ref="B48:E48"/>
    <mergeCell ref="B49:G49"/>
    <mergeCell ref="B63:E63"/>
    <mergeCell ref="B64:G64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0"/>
  <sheetViews>
    <sheetView view="pageBreakPreview" topLeftCell="A55" zoomScaleNormal="100" zoomScaleSheetLayoutView="100" workbookViewId="0">
      <selection activeCell="F80" sqref="F80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250</v>
      </c>
      <c r="C8" s="1"/>
      <c r="D8" s="1"/>
      <c r="E8" s="1"/>
      <c r="F8" s="6"/>
      <c r="G8" s="7"/>
    </row>
    <row r="9" spans="1:7" x14ac:dyDescent="0.2">
      <c r="B9" s="9" t="s">
        <v>265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20</v>
      </c>
      <c r="C12" s="16"/>
      <c r="D12" s="16"/>
      <c r="E12" s="16"/>
      <c r="F12" s="16"/>
      <c r="G12" s="16"/>
    </row>
    <row r="13" spans="1:7" ht="12" customHeight="1" x14ac:dyDescent="0.2">
      <c r="A13" s="102"/>
      <c r="B13" s="16"/>
      <c r="C13" s="16"/>
      <c r="D13" s="16"/>
      <c r="E13" s="16"/>
      <c r="F13" s="16"/>
      <c r="G13" s="16"/>
    </row>
    <row r="14" spans="1:7" ht="48" x14ac:dyDescent="0.2">
      <c r="A14" s="25" t="s">
        <v>21</v>
      </c>
      <c r="B14" s="17" t="s">
        <v>22</v>
      </c>
      <c r="C14" s="18">
        <v>1</v>
      </c>
      <c r="D14" s="19" t="s">
        <v>23</v>
      </c>
      <c r="E14" s="122"/>
      <c r="F14" s="20">
        <f t="shared" ref="F14:F19" si="0">C14*E14</f>
        <v>0</v>
      </c>
      <c r="G14" s="21"/>
    </row>
    <row r="15" spans="1:7" s="22" customFormat="1" ht="24" x14ac:dyDescent="0.25">
      <c r="A15" s="104" t="s">
        <v>29</v>
      </c>
      <c r="B15" s="108" t="s">
        <v>30</v>
      </c>
      <c r="C15" s="91">
        <v>22</v>
      </c>
      <c r="D15" s="109" t="s">
        <v>26</v>
      </c>
      <c r="E15" s="122"/>
      <c r="F15" s="20">
        <f t="shared" si="0"/>
        <v>0</v>
      </c>
      <c r="G15" s="21"/>
    </row>
    <row r="16" spans="1:7" s="22" customFormat="1" ht="13.15" customHeight="1" x14ac:dyDescent="0.25">
      <c r="A16" s="97" t="s">
        <v>31</v>
      </c>
      <c r="B16" s="112" t="s">
        <v>32</v>
      </c>
      <c r="C16" s="92">
        <v>1</v>
      </c>
      <c r="D16" s="93" t="s">
        <v>33</v>
      </c>
      <c r="E16" s="123"/>
      <c r="F16" s="20">
        <f t="shared" si="0"/>
        <v>0</v>
      </c>
      <c r="G16" s="21"/>
    </row>
    <row r="17" spans="1:7" s="22" customFormat="1" ht="25.5" customHeight="1" x14ac:dyDescent="0.25">
      <c r="A17" s="97" t="s">
        <v>42</v>
      </c>
      <c r="B17" s="112" t="s">
        <v>43</v>
      </c>
      <c r="C17" s="92">
        <v>1</v>
      </c>
      <c r="D17" s="93" t="s">
        <v>23</v>
      </c>
      <c r="E17" s="123"/>
      <c r="F17" s="20">
        <f t="shared" si="0"/>
        <v>0</v>
      </c>
      <c r="G17" s="21"/>
    </row>
    <row r="18" spans="1:7" s="22" customFormat="1" ht="13.15" customHeight="1" x14ac:dyDescent="0.25">
      <c r="A18" s="97" t="s">
        <v>48</v>
      </c>
      <c r="B18" s="112" t="s">
        <v>49</v>
      </c>
      <c r="C18" s="92">
        <v>6</v>
      </c>
      <c r="D18" s="93" t="s">
        <v>50</v>
      </c>
      <c r="E18" s="115">
        <f>SUM(F14:F17)/100</f>
        <v>0</v>
      </c>
      <c r="F18" s="20">
        <f t="shared" si="0"/>
        <v>0</v>
      </c>
      <c r="G18" s="21"/>
    </row>
    <row r="19" spans="1:7" s="22" customFormat="1" ht="13.15" customHeight="1" thickBot="1" x14ac:dyDescent="0.3">
      <c r="A19" s="97" t="s">
        <v>51</v>
      </c>
      <c r="B19" s="112" t="s">
        <v>52</v>
      </c>
      <c r="C19" s="92">
        <v>3</v>
      </c>
      <c r="D19" s="93" t="s">
        <v>50</v>
      </c>
      <c r="E19" s="115">
        <f>SUM(F14:F17)/100</f>
        <v>0</v>
      </c>
      <c r="F19" s="20">
        <f t="shared" si="0"/>
        <v>0</v>
      </c>
      <c r="G19" s="21"/>
    </row>
    <row r="20" spans="1:7" ht="12" customHeight="1" thickBot="1" x14ac:dyDescent="0.25">
      <c r="A20" s="103"/>
      <c r="B20" s="193" t="s">
        <v>53</v>
      </c>
      <c r="C20" s="193"/>
      <c r="D20" s="193"/>
      <c r="E20" s="188"/>
      <c r="F20" s="26">
        <f>SUM(F14:F19)</f>
        <v>0</v>
      </c>
      <c r="G20" s="27" t="s">
        <v>54</v>
      </c>
    </row>
    <row r="21" spans="1:7" ht="12" customHeight="1" x14ac:dyDescent="0.2">
      <c r="A21" s="102" t="s">
        <v>55</v>
      </c>
      <c r="B21" s="28" t="s">
        <v>56</v>
      </c>
      <c r="C21" s="15"/>
      <c r="D21" s="15"/>
      <c r="E21" s="15"/>
      <c r="F21" s="15"/>
      <c r="G21" s="29"/>
    </row>
    <row r="22" spans="1:7" ht="30.6" customHeight="1" x14ac:dyDescent="0.2">
      <c r="A22" s="25" t="s">
        <v>61</v>
      </c>
      <c r="B22" s="31" t="s">
        <v>62</v>
      </c>
      <c r="C22" s="18">
        <v>1</v>
      </c>
      <c r="D22" s="19" t="s">
        <v>23</v>
      </c>
      <c r="E22" s="122"/>
      <c r="F22" s="20">
        <f t="shared" ref="F22:F23" si="1">C22*E22</f>
        <v>0</v>
      </c>
      <c r="G22" s="30"/>
    </row>
    <row r="23" spans="1:7" s="22" customFormat="1" ht="13.15" customHeight="1" thickBot="1" x14ac:dyDescent="0.3">
      <c r="A23" s="25" t="s">
        <v>73</v>
      </c>
      <c r="B23" s="17" t="s">
        <v>49</v>
      </c>
      <c r="C23" s="18">
        <v>6</v>
      </c>
      <c r="D23" s="19" t="s">
        <v>50</v>
      </c>
      <c r="E23" s="115">
        <f>SUM(F22)/100</f>
        <v>0</v>
      </c>
      <c r="F23" s="20">
        <f t="shared" si="1"/>
        <v>0</v>
      </c>
      <c r="G23" s="21"/>
    </row>
    <row r="24" spans="1:7" ht="12" customHeight="1" thickBot="1" x14ac:dyDescent="0.25">
      <c r="A24" s="103"/>
      <c r="B24" s="189" t="s">
        <v>53</v>
      </c>
      <c r="C24" s="189"/>
      <c r="D24" s="189"/>
      <c r="E24" s="189"/>
      <c r="F24" s="37">
        <f>SUM(F22:F23)</f>
        <v>0</v>
      </c>
      <c r="G24" s="38" t="s">
        <v>54</v>
      </c>
    </row>
    <row r="25" spans="1:7" ht="12" customHeight="1" x14ac:dyDescent="0.2">
      <c r="A25" s="102" t="s">
        <v>74</v>
      </c>
      <c r="B25" s="190" t="s">
        <v>75</v>
      </c>
      <c r="C25" s="190"/>
      <c r="D25" s="190"/>
      <c r="E25" s="190"/>
      <c r="F25" s="190"/>
      <c r="G25" s="190"/>
    </row>
    <row r="26" spans="1:7" ht="25.35" customHeight="1" x14ac:dyDescent="0.2">
      <c r="A26" s="25" t="s">
        <v>78</v>
      </c>
      <c r="B26" s="30" t="s">
        <v>79</v>
      </c>
      <c r="C26" s="18">
        <v>16</v>
      </c>
      <c r="D26" s="40" t="s">
        <v>26</v>
      </c>
      <c r="E26" s="122"/>
      <c r="F26" s="20">
        <f t="shared" ref="F26:F31" si="2">C26*E26</f>
        <v>0</v>
      </c>
      <c r="G26" s="21" t="s">
        <v>80</v>
      </c>
    </row>
    <row r="27" spans="1:7" ht="13.15" customHeight="1" x14ac:dyDescent="0.2">
      <c r="A27" s="25" t="s">
        <v>85</v>
      </c>
      <c r="B27" s="21" t="s">
        <v>86</v>
      </c>
      <c r="C27" s="18">
        <v>27</v>
      </c>
      <c r="D27" s="40" t="s">
        <v>26</v>
      </c>
      <c r="E27" s="122"/>
      <c r="F27" s="20">
        <f t="shared" si="2"/>
        <v>0</v>
      </c>
      <c r="G27" s="21"/>
    </row>
    <row r="28" spans="1:7" ht="13.15" customHeight="1" x14ac:dyDescent="0.2">
      <c r="A28" s="25" t="s">
        <v>87</v>
      </c>
      <c r="B28" s="21" t="s">
        <v>88</v>
      </c>
      <c r="C28" s="18">
        <v>26</v>
      </c>
      <c r="D28" s="40" t="s">
        <v>26</v>
      </c>
      <c r="E28" s="122"/>
      <c r="F28" s="20">
        <f t="shared" si="2"/>
        <v>0</v>
      </c>
      <c r="G28" s="21"/>
    </row>
    <row r="29" spans="1:7" ht="13.15" customHeight="1" x14ac:dyDescent="0.2">
      <c r="A29" s="25" t="s">
        <v>89</v>
      </c>
      <c r="B29" s="21" t="s">
        <v>90</v>
      </c>
      <c r="C29" s="18">
        <v>26</v>
      </c>
      <c r="D29" s="40" t="s">
        <v>26</v>
      </c>
      <c r="E29" s="122"/>
      <c r="F29" s="20">
        <f t="shared" si="2"/>
        <v>0</v>
      </c>
      <c r="G29" s="21"/>
    </row>
    <row r="30" spans="1:7" ht="24" x14ac:dyDescent="0.2">
      <c r="A30" s="25" t="s">
        <v>91</v>
      </c>
      <c r="B30" s="30" t="s">
        <v>92</v>
      </c>
      <c r="C30" s="18">
        <v>24</v>
      </c>
      <c r="D30" s="40" t="s">
        <v>26</v>
      </c>
      <c r="E30" s="122"/>
      <c r="F30" s="20">
        <f t="shared" si="2"/>
        <v>0</v>
      </c>
      <c r="G30" s="21"/>
    </row>
    <row r="31" spans="1:7" ht="35.1" customHeight="1" x14ac:dyDescent="0.2">
      <c r="A31" s="25" t="s">
        <v>93</v>
      </c>
      <c r="B31" s="30" t="s">
        <v>94</v>
      </c>
      <c r="C31" s="18">
        <v>1.5</v>
      </c>
      <c r="D31" s="40" t="s">
        <v>26</v>
      </c>
      <c r="E31" s="122"/>
      <c r="F31" s="20">
        <f t="shared" si="2"/>
        <v>0</v>
      </c>
      <c r="G31" s="21"/>
    </row>
    <row r="32" spans="1:7" ht="13.15" customHeight="1" x14ac:dyDescent="0.2">
      <c r="A32" s="25" t="s">
        <v>95</v>
      </c>
      <c r="B32" s="21" t="s">
        <v>96</v>
      </c>
      <c r="C32" s="18">
        <v>25</v>
      </c>
      <c r="D32" s="40" t="s">
        <v>26</v>
      </c>
      <c r="E32" s="122"/>
      <c r="F32" s="20">
        <f t="shared" ref="F32:F42" si="3">C32*E32</f>
        <v>0</v>
      </c>
      <c r="G32" s="30"/>
    </row>
    <row r="33" spans="1:7" ht="36" x14ac:dyDescent="0.2">
      <c r="A33" s="25" t="s">
        <v>97</v>
      </c>
      <c r="B33" s="30" t="s">
        <v>98</v>
      </c>
      <c r="C33" s="18">
        <v>2</v>
      </c>
      <c r="D33" s="40" t="s">
        <v>23</v>
      </c>
      <c r="E33" s="122"/>
      <c r="F33" s="20">
        <f t="shared" si="3"/>
        <v>0</v>
      </c>
      <c r="G33" s="21"/>
    </row>
    <row r="34" spans="1:7" ht="24" x14ac:dyDescent="0.2">
      <c r="A34" s="25" t="s">
        <v>99</v>
      </c>
      <c r="B34" s="30" t="s">
        <v>100</v>
      </c>
      <c r="C34" s="18">
        <v>1</v>
      </c>
      <c r="D34" s="40" t="s">
        <v>23</v>
      </c>
      <c r="E34" s="122"/>
      <c r="F34" s="20">
        <f t="shared" si="3"/>
        <v>0</v>
      </c>
      <c r="G34" s="21"/>
    </row>
    <row r="35" spans="1:7" ht="13.15" customHeight="1" x14ac:dyDescent="0.2">
      <c r="A35" s="25" t="s">
        <v>103</v>
      </c>
      <c r="B35" s="47" t="s">
        <v>104</v>
      </c>
      <c r="C35" s="48">
        <v>1</v>
      </c>
      <c r="D35" s="49" t="s">
        <v>23</v>
      </c>
      <c r="E35" s="124"/>
      <c r="F35" s="20">
        <f t="shared" si="3"/>
        <v>0</v>
      </c>
      <c r="G35" s="47"/>
    </row>
    <row r="36" spans="1:7" x14ac:dyDescent="0.2">
      <c r="A36" s="25" t="s">
        <v>105</v>
      </c>
      <c r="B36" s="50" t="s">
        <v>106</v>
      </c>
      <c r="C36" s="18">
        <v>1</v>
      </c>
      <c r="D36" s="40" t="s">
        <v>23</v>
      </c>
      <c r="E36" s="122"/>
      <c r="F36" s="51">
        <f t="shared" si="3"/>
        <v>0</v>
      </c>
      <c r="G36" s="52"/>
    </row>
    <row r="37" spans="1:7" ht="13.15" customHeight="1" x14ac:dyDescent="0.2">
      <c r="A37" s="25" t="s">
        <v>109</v>
      </c>
      <c r="B37" s="50" t="s">
        <v>110</v>
      </c>
      <c r="C37" s="18">
        <v>1</v>
      </c>
      <c r="D37" s="40" t="s">
        <v>23</v>
      </c>
      <c r="E37" s="122"/>
      <c r="F37" s="51">
        <f t="shared" si="3"/>
        <v>0</v>
      </c>
      <c r="G37" s="52"/>
    </row>
    <row r="38" spans="1:7" ht="13.15" customHeight="1" x14ac:dyDescent="0.2">
      <c r="A38" s="25" t="s">
        <v>115</v>
      </c>
      <c r="B38" s="47" t="s">
        <v>116</v>
      </c>
      <c r="C38" s="48">
        <v>2</v>
      </c>
      <c r="D38" s="49" t="s">
        <v>23</v>
      </c>
      <c r="E38" s="124"/>
      <c r="F38" s="20">
        <f t="shared" si="3"/>
        <v>0</v>
      </c>
      <c r="G38" s="47"/>
    </row>
    <row r="39" spans="1:7" ht="13.15" customHeight="1" x14ac:dyDescent="0.2">
      <c r="A39" s="25" t="s">
        <v>119</v>
      </c>
      <c r="B39" s="21" t="s">
        <v>120</v>
      </c>
      <c r="C39" s="18">
        <v>2</v>
      </c>
      <c r="D39" s="40" t="s">
        <v>23</v>
      </c>
      <c r="E39" s="122"/>
      <c r="F39" s="20">
        <f t="shared" si="3"/>
        <v>0</v>
      </c>
      <c r="G39" s="21"/>
    </row>
    <row r="40" spans="1:7" x14ac:dyDescent="0.2">
      <c r="A40" s="25" t="s">
        <v>123</v>
      </c>
      <c r="B40" s="54" t="s">
        <v>124</v>
      </c>
      <c r="C40" s="18">
        <v>1</v>
      </c>
      <c r="D40" s="40" t="s">
        <v>23</v>
      </c>
      <c r="E40" s="122"/>
      <c r="F40" s="20">
        <f t="shared" si="3"/>
        <v>0</v>
      </c>
      <c r="G40" s="46"/>
    </row>
    <row r="41" spans="1:7" ht="25.5" customHeight="1" x14ac:dyDescent="0.2">
      <c r="A41" s="25" t="s">
        <v>129</v>
      </c>
      <c r="B41" s="57" t="s">
        <v>130</v>
      </c>
      <c r="C41" s="48">
        <v>2</v>
      </c>
      <c r="D41" s="58" t="s">
        <v>131</v>
      </c>
      <c r="E41" s="124"/>
      <c r="F41" s="20">
        <f t="shared" si="3"/>
        <v>0</v>
      </c>
      <c r="G41" s="47"/>
    </row>
    <row r="42" spans="1:7" s="22" customFormat="1" ht="13.15" customHeight="1" thickBot="1" x14ac:dyDescent="0.3">
      <c r="A42" s="25" t="s">
        <v>132</v>
      </c>
      <c r="B42" s="17" t="s">
        <v>49</v>
      </c>
      <c r="C42" s="59">
        <v>6</v>
      </c>
      <c r="D42" s="19" t="s">
        <v>50</v>
      </c>
      <c r="E42" s="115">
        <f>SUM(F26:F41)/100</f>
        <v>0</v>
      </c>
      <c r="F42" s="20">
        <f t="shared" si="3"/>
        <v>0</v>
      </c>
      <c r="G42" s="21"/>
    </row>
    <row r="43" spans="1:7" ht="12" customHeight="1" thickBot="1" x14ac:dyDescent="0.25">
      <c r="A43" s="103"/>
      <c r="B43" s="189" t="s">
        <v>53</v>
      </c>
      <c r="C43" s="189"/>
      <c r="D43" s="189"/>
      <c r="E43" s="189"/>
      <c r="F43" s="37">
        <f>SUM(F26:F42)</f>
        <v>0</v>
      </c>
      <c r="G43" s="60" t="s">
        <v>54</v>
      </c>
    </row>
    <row r="44" spans="1:7" ht="12" customHeight="1" x14ac:dyDescent="0.2">
      <c r="A44" s="102" t="s">
        <v>133</v>
      </c>
      <c r="B44" s="191" t="s">
        <v>134</v>
      </c>
      <c r="C44" s="191"/>
      <c r="D44" s="191"/>
      <c r="E44" s="191"/>
      <c r="F44" s="191"/>
      <c r="G44" s="191"/>
    </row>
    <row r="45" spans="1:7" ht="12" customHeight="1" x14ac:dyDescent="0.2">
      <c r="A45" s="25" t="s">
        <v>139</v>
      </c>
      <c r="B45" s="41" t="s">
        <v>140</v>
      </c>
      <c r="C45" s="42">
        <f>C27</f>
        <v>27</v>
      </c>
      <c r="D45" s="43" t="s">
        <v>26</v>
      </c>
      <c r="E45" s="125"/>
      <c r="F45" s="44">
        <f t="shared" ref="F45:F47" si="4">C45*E45</f>
        <v>0</v>
      </c>
      <c r="G45" s="62"/>
    </row>
    <row r="46" spans="1:7" ht="24" x14ac:dyDescent="0.2">
      <c r="A46" s="25" t="s">
        <v>141</v>
      </c>
      <c r="B46" s="30" t="s">
        <v>142</v>
      </c>
      <c r="C46" s="18">
        <f>C30</f>
        <v>24</v>
      </c>
      <c r="D46" s="40" t="s">
        <v>143</v>
      </c>
      <c r="E46" s="122"/>
      <c r="F46" s="20">
        <f t="shared" si="4"/>
        <v>0</v>
      </c>
      <c r="G46" s="46"/>
    </row>
    <row r="47" spans="1:7" ht="36" x14ac:dyDescent="0.2">
      <c r="A47" s="25" t="s">
        <v>144</v>
      </c>
      <c r="B47" s="30" t="s">
        <v>145</v>
      </c>
      <c r="C47" s="18">
        <f>ROUNDUP(C31/1.6,0)</f>
        <v>1</v>
      </c>
      <c r="D47" s="40" t="s">
        <v>143</v>
      </c>
      <c r="E47" s="122"/>
      <c r="F47" s="20">
        <f t="shared" si="4"/>
        <v>0</v>
      </c>
      <c r="G47" s="46"/>
    </row>
    <row r="48" spans="1:7" ht="12" customHeight="1" x14ac:dyDescent="0.2">
      <c r="A48" s="25" t="s">
        <v>149</v>
      </c>
      <c r="B48" s="30" t="s">
        <v>147</v>
      </c>
      <c r="C48" s="18">
        <f>C28</f>
        <v>26</v>
      </c>
      <c r="D48" s="40" t="s">
        <v>26</v>
      </c>
      <c r="E48" s="122"/>
      <c r="F48" s="20">
        <f t="shared" ref="F48:F57" si="5">C48*E48</f>
        <v>0</v>
      </c>
      <c r="G48" s="46"/>
    </row>
    <row r="49" spans="1:7" ht="12" customHeight="1" x14ac:dyDescent="0.2">
      <c r="A49" s="25" t="s">
        <v>153</v>
      </c>
      <c r="B49" s="30" t="s">
        <v>150</v>
      </c>
      <c r="C49" s="18">
        <f>C32</f>
        <v>25</v>
      </c>
      <c r="D49" s="40" t="s">
        <v>26</v>
      </c>
      <c r="E49" s="122"/>
      <c r="F49" s="20">
        <f t="shared" si="5"/>
        <v>0</v>
      </c>
      <c r="G49" s="46"/>
    </row>
    <row r="50" spans="1:7" x14ac:dyDescent="0.2">
      <c r="A50" s="25" t="s">
        <v>155</v>
      </c>
      <c r="B50" s="30" t="s">
        <v>152</v>
      </c>
      <c r="C50" s="18">
        <v>1</v>
      </c>
      <c r="D50" s="40" t="s">
        <v>23</v>
      </c>
      <c r="E50" s="122"/>
      <c r="F50" s="20">
        <f t="shared" si="5"/>
        <v>0</v>
      </c>
      <c r="G50" s="46"/>
    </row>
    <row r="51" spans="1:7" x14ac:dyDescent="0.2">
      <c r="A51" s="25" t="s">
        <v>157</v>
      </c>
      <c r="B51" s="30" t="s">
        <v>154</v>
      </c>
      <c r="C51" s="18">
        <v>1</v>
      </c>
      <c r="D51" s="40" t="s">
        <v>23</v>
      </c>
      <c r="E51" s="122"/>
      <c r="F51" s="20">
        <f t="shared" si="5"/>
        <v>0</v>
      </c>
      <c r="G51" s="46"/>
    </row>
    <row r="52" spans="1:7" ht="39.6" customHeight="1" x14ac:dyDescent="0.2">
      <c r="A52" s="97" t="s">
        <v>165</v>
      </c>
      <c r="B52" s="95" t="s">
        <v>168</v>
      </c>
      <c r="C52" s="96">
        <v>1</v>
      </c>
      <c r="D52" s="93" t="s">
        <v>23</v>
      </c>
      <c r="E52" s="126"/>
      <c r="F52" s="94">
        <f t="shared" si="5"/>
        <v>0</v>
      </c>
      <c r="G52" s="96"/>
    </row>
    <row r="53" spans="1:7" ht="13.35" customHeight="1" x14ac:dyDescent="0.2">
      <c r="A53" s="97" t="s">
        <v>166</v>
      </c>
      <c r="B53" s="95" t="s">
        <v>170</v>
      </c>
      <c r="C53" s="96">
        <v>1</v>
      </c>
      <c r="D53" s="93" t="s">
        <v>23</v>
      </c>
      <c r="E53" s="126"/>
      <c r="F53" s="94">
        <f t="shared" si="5"/>
        <v>0</v>
      </c>
      <c r="G53" s="96"/>
    </row>
    <row r="54" spans="1:7" ht="24" x14ac:dyDescent="0.2">
      <c r="A54" s="25" t="s">
        <v>238</v>
      </c>
      <c r="B54" s="67" t="s">
        <v>175</v>
      </c>
      <c r="C54" s="46">
        <v>1</v>
      </c>
      <c r="D54" s="40" t="s">
        <v>23</v>
      </c>
      <c r="E54" s="122"/>
      <c r="F54" s="20">
        <f t="shared" si="5"/>
        <v>0</v>
      </c>
      <c r="G54" s="21"/>
    </row>
    <row r="55" spans="1:7" ht="24" x14ac:dyDescent="0.2">
      <c r="A55" s="25" t="s">
        <v>176</v>
      </c>
      <c r="B55" s="67" t="s">
        <v>183</v>
      </c>
      <c r="C55" s="46">
        <v>1</v>
      </c>
      <c r="D55" s="40" t="s">
        <v>23</v>
      </c>
      <c r="E55" s="122"/>
      <c r="F55" s="20">
        <f t="shared" si="5"/>
        <v>0</v>
      </c>
      <c r="G55" s="21"/>
    </row>
    <row r="56" spans="1:7" ht="48" x14ac:dyDescent="0.2">
      <c r="A56" s="25" t="s">
        <v>187</v>
      </c>
      <c r="B56" s="67" t="s">
        <v>193</v>
      </c>
      <c r="C56" s="46">
        <v>2</v>
      </c>
      <c r="D56" s="40" t="s">
        <v>23</v>
      </c>
      <c r="E56" s="122"/>
      <c r="F56" s="20">
        <f t="shared" si="5"/>
        <v>0</v>
      </c>
      <c r="G56" s="21"/>
    </row>
    <row r="57" spans="1:7" s="22" customFormat="1" ht="13.15" customHeight="1" thickBot="1" x14ac:dyDescent="0.3">
      <c r="A57" s="25" t="s">
        <v>239</v>
      </c>
      <c r="B57" s="17" t="s">
        <v>52</v>
      </c>
      <c r="C57" s="18">
        <v>3</v>
      </c>
      <c r="D57" s="19" t="s">
        <v>50</v>
      </c>
      <c r="E57" s="115">
        <f>SUM(F45:F56)/100</f>
        <v>0</v>
      </c>
      <c r="F57" s="20">
        <f t="shared" si="5"/>
        <v>0</v>
      </c>
      <c r="G57" s="21"/>
    </row>
    <row r="58" spans="1:7" ht="12" customHeight="1" thickBot="1" x14ac:dyDescent="0.25">
      <c r="A58" s="103"/>
      <c r="B58" s="189" t="s">
        <v>53</v>
      </c>
      <c r="C58" s="189"/>
      <c r="D58" s="189"/>
      <c r="E58" s="189"/>
      <c r="F58" s="37">
        <f>SUM(F45:F57)</f>
        <v>0</v>
      </c>
      <c r="G58" s="38" t="s">
        <v>54</v>
      </c>
    </row>
    <row r="59" spans="1:7" ht="12" customHeight="1" x14ac:dyDescent="0.2">
      <c r="A59" s="102" t="s">
        <v>202</v>
      </c>
      <c r="B59" s="192" t="s">
        <v>203</v>
      </c>
      <c r="C59" s="192"/>
      <c r="D59" s="192"/>
      <c r="E59" s="192"/>
      <c r="F59" s="192"/>
      <c r="G59" s="192"/>
    </row>
    <row r="60" spans="1:7" s="72" customFormat="1" ht="13.15" customHeight="1" x14ac:dyDescent="0.2">
      <c r="A60" s="25" t="s">
        <v>204</v>
      </c>
      <c r="B60" s="21" t="s">
        <v>205</v>
      </c>
      <c r="C60" s="18">
        <v>1</v>
      </c>
      <c r="D60" s="19" t="s">
        <v>206</v>
      </c>
      <c r="E60" s="128"/>
      <c r="F60" s="20">
        <f t="shared" ref="F60:F71" si="6">C60*E60</f>
        <v>0</v>
      </c>
      <c r="G60" s="71"/>
    </row>
    <row r="61" spans="1:7" s="72" customFormat="1" ht="13.15" customHeight="1" x14ac:dyDescent="0.2">
      <c r="A61" s="25" t="s">
        <v>207</v>
      </c>
      <c r="B61" s="21" t="s">
        <v>208</v>
      </c>
      <c r="C61" s="18">
        <v>1</v>
      </c>
      <c r="D61" s="19" t="s">
        <v>206</v>
      </c>
      <c r="E61" s="128"/>
      <c r="F61" s="20">
        <f t="shared" si="6"/>
        <v>0</v>
      </c>
      <c r="G61" s="71"/>
    </row>
    <row r="62" spans="1:7" s="72" customFormat="1" ht="13.15" customHeight="1" x14ac:dyDescent="0.2">
      <c r="A62" s="25" t="s">
        <v>209</v>
      </c>
      <c r="B62" s="21" t="s">
        <v>210</v>
      </c>
      <c r="C62" s="18">
        <v>1</v>
      </c>
      <c r="D62" s="19" t="s">
        <v>206</v>
      </c>
      <c r="E62" s="128"/>
      <c r="F62" s="20">
        <f t="shared" si="6"/>
        <v>0</v>
      </c>
      <c r="G62" s="71"/>
    </row>
    <row r="63" spans="1:7" s="72" customFormat="1" ht="13.15" customHeight="1" x14ac:dyDescent="0.2">
      <c r="A63" s="25" t="s">
        <v>213</v>
      </c>
      <c r="B63" s="21" t="s">
        <v>214</v>
      </c>
      <c r="C63" s="18">
        <v>1</v>
      </c>
      <c r="D63" s="19" t="s">
        <v>206</v>
      </c>
      <c r="E63" s="128"/>
      <c r="F63" s="20">
        <f t="shared" si="6"/>
        <v>0</v>
      </c>
      <c r="G63" s="71"/>
    </row>
    <row r="64" spans="1:7" s="72" customFormat="1" ht="13.15" customHeight="1" x14ac:dyDescent="0.2">
      <c r="A64" s="25" t="s">
        <v>215</v>
      </c>
      <c r="B64" s="21" t="s">
        <v>216</v>
      </c>
      <c r="C64" s="18">
        <v>2</v>
      </c>
      <c r="D64" s="19" t="s">
        <v>131</v>
      </c>
      <c r="E64" s="128"/>
      <c r="F64" s="20">
        <f t="shared" si="6"/>
        <v>0</v>
      </c>
      <c r="G64" s="71"/>
    </row>
    <row r="65" spans="1:7" s="72" customFormat="1" ht="13.15" customHeight="1" x14ac:dyDescent="0.2">
      <c r="A65" s="25" t="s">
        <v>217</v>
      </c>
      <c r="B65" s="21" t="s">
        <v>218</v>
      </c>
      <c r="C65" s="18">
        <v>1</v>
      </c>
      <c r="D65" s="19" t="s">
        <v>206</v>
      </c>
      <c r="E65" s="128"/>
      <c r="F65" s="20">
        <f t="shared" si="6"/>
        <v>0</v>
      </c>
      <c r="G65" s="71"/>
    </row>
    <row r="66" spans="1:7" s="72" customFormat="1" ht="13.15" customHeight="1" x14ac:dyDescent="0.2">
      <c r="A66" s="25" t="s">
        <v>219</v>
      </c>
      <c r="B66" s="21" t="s">
        <v>220</v>
      </c>
      <c r="C66" s="18">
        <v>1</v>
      </c>
      <c r="D66" s="19" t="s">
        <v>206</v>
      </c>
      <c r="E66" s="128"/>
      <c r="F66" s="20">
        <f t="shared" si="6"/>
        <v>0</v>
      </c>
      <c r="G66" s="71"/>
    </row>
    <row r="67" spans="1:7" s="72" customFormat="1" ht="13.15" customHeight="1" x14ac:dyDescent="0.2">
      <c r="A67" s="25" t="s">
        <v>221</v>
      </c>
      <c r="B67" s="21" t="s">
        <v>222</v>
      </c>
      <c r="C67" s="18">
        <v>1</v>
      </c>
      <c r="D67" s="19" t="s">
        <v>206</v>
      </c>
      <c r="E67" s="128"/>
      <c r="F67" s="20">
        <f t="shared" si="6"/>
        <v>0</v>
      </c>
      <c r="G67" s="71"/>
    </row>
    <row r="68" spans="1:7" s="72" customFormat="1" ht="13.15" customHeight="1" x14ac:dyDescent="0.2">
      <c r="A68" s="25" t="s">
        <v>223</v>
      </c>
      <c r="B68" s="21" t="s">
        <v>224</v>
      </c>
      <c r="C68" s="18">
        <v>1</v>
      </c>
      <c r="D68" s="19" t="s">
        <v>206</v>
      </c>
      <c r="E68" s="128"/>
      <c r="F68" s="20">
        <f t="shared" si="6"/>
        <v>0</v>
      </c>
      <c r="G68" s="71"/>
    </row>
    <row r="69" spans="1:7" ht="24" x14ac:dyDescent="0.2">
      <c r="A69" s="25" t="s">
        <v>225</v>
      </c>
      <c r="B69" s="30" t="s">
        <v>226</v>
      </c>
      <c r="C69" s="18">
        <v>1</v>
      </c>
      <c r="D69" s="19" t="s">
        <v>206</v>
      </c>
      <c r="E69" s="122"/>
      <c r="F69" s="20">
        <f t="shared" si="6"/>
        <v>0</v>
      </c>
      <c r="G69" s="46"/>
    </row>
    <row r="70" spans="1:7" ht="13.15" customHeight="1" x14ac:dyDescent="0.2">
      <c r="A70" s="25" t="s">
        <v>227</v>
      </c>
      <c r="B70" s="21" t="s">
        <v>228</v>
      </c>
      <c r="C70" s="18">
        <v>1</v>
      </c>
      <c r="D70" s="19" t="s">
        <v>206</v>
      </c>
      <c r="E70" s="122"/>
      <c r="F70" s="20">
        <f t="shared" si="6"/>
        <v>0</v>
      </c>
      <c r="G70" s="46"/>
    </row>
    <row r="71" spans="1:7" s="22" customFormat="1" ht="13.15" customHeight="1" thickBot="1" x14ac:dyDescent="0.3">
      <c r="A71" s="25" t="s">
        <v>229</v>
      </c>
      <c r="B71" s="17" t="s">
        <v>49</v>
      </c>
      <c r="C71" s="18">
        <v>5</v>
      </c>
      <c r="D71" s="19" t="s">
        <v>50</v>
      </c>
      <c r="E71" s="115">
        <f>SUM(F60:F70)/100</f>
        <v>0</v>
      </c>
      <c r="F71" s="20">
        <f t="shared" si="6"/>
        <v>0</v>
      </c>
      <c r="G71" s="21"/>
    </row>
    <row r="72" spans="1:7" s="72" customFormat="1" ht="12" customHeight="1" thickBot="1" x14ac:dyDescent="0.25">
      <c r="A72" s="103"/>
      <c r="B72" s="186" t="s">
        <v>53</v>
      </c>
      <c r="C72" s="186"/>
      <c r="D72" s="186"/>
      <c r="E72" s="186"/>
      <c r="F72" s="73">
        <f>SUM(F60:F71)</f>
        <v>0</v>
      </c>
      <c r="G72" s="74"/>
    </row>
    <row r="73" spans="1:7" ht="18" customHeight="1" thickBot="1" x14ac:dyDescent="0.3">
      <c r="A73" s="106"/>
      <c r="B73" s="75" t="s">
        <v>230</v>
      </c>
      <c r="C73" s="76"/>
      <c r="D73" s="76"/>
      <c r="E73" s="76"/>
      <c r="F73" s="76"/>
      <c r="G73" s="77"/>
    </row>
    <row r="74" spans="1:7" ht="15" customHeight="1" x14ac:dyDescent="0.2">
      <c r="A74" s="25" t="s">
        <v>19</v>
      </c>
      <c r="B74" s="78" t="s">
        <v>20</v>
      </c>
      <c r="C74" s="79"/>
      <c r="D74" s="79"/>
      <c r="E74" s="79"/>
      <c r="F74" s="133">
        <f>F20</f>
        <v>0</v>
      </c>
      <c r="G74" s="80" t="s">
        <v>54</v>
      </c>
    </row>
    <row r="75" spans="1:7" ht="15" customHeight="1" x14ac:dyDescent="0.2">
      <c r="A75" s="25" t="s">
        <v>55</v>
      </c>
      <c r="B75" s="78" t="s">
        <v>56</v>
      </c>
      <c r="C75" s="79"/>
      <c r="D75" s="79"/>
      <c r="E75" s="79"/>
      <c r="F75" s="134">
        <f>F24</f>
        <v>0</v>
      </c>
      <c r="G75" s="80" t="s">
        <v>54</v>
      </c>
    </row>
    <row r="76" spans="1:7" ht="15" customHeight="1" x14ac:dyDescent="0.2">
      <c r="A76" s="25" t="s">
        <v>74</v>
      </c>
      <c r="B76" s="81" t="s">
        <v>75</v>
      </c>
      <c r="C76" s="79"/>
      <c r="D76" s="79"/>
      <c r="E76" s="79"/>
      <c r="F76" s="134">
        <f>F43</f>
        <v>0</v>
      </c>
      <c r="G76" s="82" t="s">
        <v>54</v>
      </c>
    </row>
    <row r="77" spans="1:7" ht="15" customHeight="1" x14ac:dyDescent="0.2">
      <c r="A77" s="25" t="s">
        <v>133</v>
      </c>
      <c r="B77" s="81" t="s">
        <v>134</v>
      </c>
      <c r="C77" s="79"/>
      <c r="D77" s="79"/>
      <c r="E77" s="79"/>
      <c r="F77" s="134">
        <f>F58</f>
        <v>0</v>
      </c>
      <c r="G77" s="80" t="s">
        <v>54</v>
      </c>
    </row>
    <row r="78" spans="1:7" ht="15" customHeight="1" thickBot="1" x14ac:dyDescent="0.25">
      <c r="A78" s="25" t="s">
        <v>202</v>
      </c>
      <c r="B78" s="81" t="s">
        <v>203</v>
      </c>
      <c r="C78" s="79"/>
      <c r="D78" s="79"/>
      <c r="E78" s="79"/>
      <c r="F78" s="135">
        <f>F72</f>
        <v>0</v>
      </c>
      <c r="G78" s="80" t="s">
        <v>54</v>
      </c>
    </row>
    <row r="79" spans="1:7" ht="15" customHeight="1" thickBot="1" x14ac:dyDescent="0.25">
      <c r="A79" s="107"/>
      <c r="B79" s="72"/>
      <c r="C79" s="72"/>
      <c r="D79" s="72"/>
      <c r="E79" s="72"/>
      <c r="F79" s="136"/>
      <c r="G79" s="83"/>
    </row>
    <row r="80" spans="1:7" ht="15" customHeight="1" x14ac:dyDescent="0.2">
      <c r="A80" s="107"/>
      <c r="B80" s="84" t="s">
        <v>231</v>
      </c>
      <c r="C80" s="85"/>
      <c r="D80" s="85"/>
      <c r="E80" s="85"/>
      <c r="F80" s="137">
        <f>SUM(F74:F79)</f>
        <v>0</v>
      </c>
      <c r="G80" s="80" t="s">
        <v>54</v>
      </c>
    </row>
  </sheetData>
  <sheetProtection selectLockedCells="1" selectUnlockedCells="1"/>
  <autoFilter ref="A12:G78" xr:uid="{00000000-0009-0000-0000-000006000000}"/>
  <mergeCells count="12">
    <mergeCell ref="B72:E72"/>
    <mergeCell ref="A2:A4"/>
    <mergeCell ref="F2:G2"/>
    <mergeCell ref="F3:G3"/>
    <mergeCell ref="F4:G4"/>
    <mergeCell ref="B20:E20"/>
    <mergeCell ref="B24:E24"/>
    <mergeCell ref="B25:G25"/>
    <mergeCell ref="B43:E43"/>
    <mergeCell ref="B44:G44"/>
    <mergeCell ref="B58:E58"/>
    <mergeCell ref="B59:G59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5"/>
  <sheetViews>
    <sheetView view="pageBreakPreview" topLeftCell="A28" zoomScaleNormal="100" zoomScaleSheetLayoutView="100" workbookViewId="0">
      <selection activeCell="F55" sqref="F55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251</v>
      </c>
      <c r="C8" s="1"/>
      <c r="D8" s="1"/>
      <c r="E8" s="1"/>
      <c r="F8" s="6"/>
      <c r="G8" s="7"/>
    </row>
    <row r="9" spans="1:7" x14ac:dyDescent="0.2">
      <c r="B9" s="9" t="s">
        <v>266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278</v>
      </c>
      <c r="C12" s="16"/>
      <c r="D12" s="16"/>
      <c r="E12" s="16"/>
      <c r="F12" s="16"/>
      <c r="G12" s="16"/>
    </row>
    <row r="13" spans="1:7" ht="12" customHeight="1" thickBot="1" x14ac:dyDescent="0.25">
      <c r="A13" s="102"/>
      <c r="B13" s="16"/>
      <c r="C13" s="16"/>
      <c r="D13" s="16"/>
      <c r="E13" s="16"/>
      <c r="F13" s="16"/>
      <c r="G13" s="16"/>
    </row>
    <row r="14" spans="1:7" ht="12" customHeight="1" thickBot="1" x14ac:dyDescent="0.25">
      <c r="A14" s="103"/>
      <c r="B14" s="188" t="s">
        <v>53</v>
      </c>
      <c r="C14" s="188"/>
      <c r="D14" s="188"/>
      <c r="E14" s="188"/>
      <c r="F14" s="26">
        <v>0</v>
      </c>
      <c r="G14" s="27" t="s">
        <v>54</v>
      </c>
    </row>
    <row r="15" spans="1:7" ht="12" customHeight="1" x14ac:dyDescent="0.2">
      <c r="A15" s="102" t="s">
        <v>55</v>
      </c>
      <c r="B15" s="28" t="s">
        <v>56</v>
      </c>
      <c r="C15" s="15"/>
      <c r="D15" s="15"/>
      <c r="E15" s="15"/>
      <c r="F15" s="15"/>
      <c r="G15" s="29"/>
    </row>
    <row r="16" spans="1:7" ht="30.6" customHeight="1" x14ac:dyDescent="0.2">
      <c r="A16" s="25" t="s">
        <v>63</v>
      </c>
      <c r="B16" s="32" t="s">
        <v>64</v>
      </c>
      <c r="C16" s="33">
        <v>2</v>
      </c>
      <c r="D16" s="34" t="s">
        <v>23</v>
      </c>
      <c r="E16" s="131"/>
      <c r="F16" s="35">
        <f t="shared" ref="F16:F20" si="0">C16*E16</f>
        <v>0</v>
      </c>
      <c r="G16" s="36"/>
    </row>
    <row r="17" spans="1:7" ht="24" x14ac:dyDescent="0.2">
      <c r="A17" s="25" t="s">
        <v>65</v>
      </c>
      <c r="B17" s="21" t="s">
        <v>66</v>
      </c>
      <c r="C17" s="18">
        <v>2</v>
      </c>
      <c r="D17" s="19" t="s">
        <v>23</v>
      </c>
      <c r="E17" s="122"/>
      <c r="F17" s="20">
        <f>C17*E17</f>
        <v>0</v>
      </c>
      <c r="G17" s="116" t="s">
        <v>246</v>
      </c>
    </row>
    <row r="18" spans="1:7" ht="13.15" customHeight="1" x14ac:dyDescent="0.2">
      <c r="A18" s="25" t="s">
        <v>67</v>
      </c>
      <c r="B18" s="21" t="s">
        <v>68</v>
      </c>
      <c r="C18" s="18">
        <v>2</v>
      </c>
      <c r="D18" s="19" t="s">
        <v>23</v>
      </c>
      <c r="E18" s="122"/>
      <c r="F18" s="20">
        <f t="shared" si="0"/>
        <v>0</v>
      </c>
      <c r="G18" s="30"/>
    </row>
    <row r="19" spans="1:7" ht="13.15" customHeight="1" x14ac:dyDescent="0.2">
      <c r="A19" s="25" t="s">
        <v>71</v>
      </c>
      <c r="B19" s="21" t="s">
        <v>72</v>
      </c>
      <c r="C19" s="18">
        <v>2</v>
      </c>
      <c r="D19" s="19" t="s">
        <v>23</v>
      </c>
      <c r="E19" s="122"/>
      <c r="F19" s="20">
        <f t="shared" si="0"/>
        <v>0</v>
      </c>
      <c r="G19" s="30"/>
    </row>
    <row r="20" spans="1:7" s="22" customFormat="1" ht="13.15" customHeight="1" thickBot="1" x14ac:dyDescent="0.3">
      <c r="A20" s="25" t="s">
        <v>73</v>
      </c>
      <c r="B20" s="17" t="s">
        <v>49</v>
      </c>
      <c r="C20" s="18">
        <v>6</v>
      </c>
      <c r="D20" s="19" t="s">
        <v>50</v>
      </c>
      <c r="E20" s="115">
        <f>SUM(F16:F19)/100</f>
        <v>0</v>
      </c>
      <c r="F20" s="20">
        <f t="shared" si="0"/>
        <v>0</v>
      </c>
      <c r="G20" s="21"/>
    </row>
    <row r="21" spans="1:7" ht="12" customHeight="1" thickBot="1" x14ac:dyDescent="0.25">
      <c r="A21" s="103"/>
      <c r="B21" s="189" t="s">
        <v>53</v>
      </c>
      <c r="C21" s="189"/>
      <c r="D21" s="189"/>
      <c r="E21" s="189"/>
      <c r="F21" s="37">
        <f>SUM(F16:F20)</f>
        <v>0</v>
      </c>
      <c r="G21" s="38" t="s">
        <v>54</v>
      </c>
    </row>
    <row r="22" spans="1:7" ht="12" customHeight="1" x14ac:dyDescent="0.2">
      <c r="A22" s="102" t="s">
        <v>74</v>
      </c>
      <c r="B22" s="190" t="s">
        <v>75</v>
      </c>
      <c r="C22" s="190"/>
      <c r="D22" s="190"/>
      <c r="E22" s="190"/>
      <c r="F22" s="190"/>
      <c r="G22" s="190"/>
    </row>
    <row r="23" spans="1:7" ht="25.35" customHeight="1" x14ac:dyDescent="0.2">
      <c r="A23" s="25" t="s">
        <v>78</v>
      </c>
      <c r="B23" s="30" t="s">
        <v>79</v>
      </c>
      <c r="C23" s="18">
        <v>48</v>
      </c>
      <c r="D23" s="40" t="s">
        <v>26</v>
      </c>
      <c r="E23" s="122"/>
      <c r="F23" s="20">
        <f t="shared" ref="F23:F30" si="1">C23*E23</f>
        <v>0</v>
      </c>
      <c r="G23" s="21" t="s">
        <v>80</v>
      </c>
    </row>
    <row r="24" spans="1:7" ht="24" x14ac:dyDescent="0.2">
      <c r="A24" s="25" t="s">
        <v>99</v>
      </c>
      <c r="B24" s="30" t="s">
        <v>100</v>
      </c>
      <c r="C24" s="18">
        <v>2</v>
      </c>
      <c r="D24" s="40" t="s">
        <v>23</v>
      </c>
      <c r="E24" s="122"/>
      <c r="F24" s="20">
        <f t="shared" si="1"/>
        <v>0</v>
      </c>
      <c r="G24" s="21"/>
    </row>
    <row r="25" spans="1:7" ht="24" x14ac:dyDescent="0.2">
      <c r="A25" s="25" t="s">
        <v>101</v>
      </c>
      <c r="B25" s="30" t="s">
        <v>102</v>
      </c>
      <c r="C25" s="18">
        <v>4</v>
      </c>
      <c r="D25" s="40" t="s">
        <v>23</v>
      </c>
      <c r="E25" s="122"/>
      <c r="F25" s="20">
        <f t="shared" si="1"/>
        <v>0</v>
      </c>
      <c r="G25" s="46"/>
    </row>
    <row r="26" spans="1:7" x14ac:dyDescent="0.2">
      <c r="A26" s="25" t="s">
        <v>105</v>
      </c>
      <c r="B26" s="50" t="s">
        <v>106</v>
      </c>
      <c r="C26" s="18">
        <v>2</v>
      </c>
      <c r="D26" s="40" t="s">
        <v>23</v>
      </c>
      <c r="E26" s="122"/>
      <c r="F26" s="51">
        <f t="shared" si="1"/>
        <v>0</v>
      </c>
      <c r="G26" s="52"/>
    </row>
    <row r="27" spans="1:7" ht="13.15" customHeight="1" x14ac:dyDescent="0.2">
      <c r="A27" s="25" t="s">
        <v>115</v>
      </c>
      <c r="B27" s="47" t="s">
        <v>116</v>
      </c>
      <c r="C27" s="48">
        <v>4</v>
      </c>
      <c r="D27" s="49" t="s">
        <v>23</v>
      </c>
      <c r="E27" s="124"/>
      <c r="F27" s="20">
        <f t="shared" si="1"/>
        <v>0</v>
      </c>
      <c r="G27" s="47"/>
    </row>
    <row r="28" spans="1:7" ht="13.15" customHeight="1" x14ac:dyDescent="0.2">
      <c r="A28" s="25" t="s">
        <v>117</v>
      </c>
      <c r="B28" s="21" t="s">
        <v>118</v>
      </c>
      <c r="C28" s="18">
        <v>4</v>
      </c>
      <c r="D28" s="40" t="s">
        <v>23</v>
      </c>
      <c r="E28" s="122"/>
      <c r="F28" s="20">
        <f t="shared" si="1"/>
        <v>0</v>
      </c>
      <c r="G28" s="21"/>
    </row>
    <row r="29" spans="1:7" ht="25.5" customHeight="1" x14ac:dyDescent="0.2">
      <c r="A29" s="25" t="s">
        <v>129</v>
      </c>
      <c r="B29" s="57" t="s">
        <v>130</v>
      </c>
      <c r="C29" s="48">
        <v>4</v>
      </c>
      <c r="D29" s="58" t="s">
        <v>131</v>
      </c>
      <c r="E29" s="124"/>
      <c r="F29" s="20">
        <f t="shared" si="1"/>
        <v>0</v>
      </c>
      <c r="G29" s="47"/>
    </row>
    <row r="30" spans="1:7" s="22" customFormat="1" ht="13.15" customHeight="1" thickBot="1" x14ac:dyDescent="0.3">
      <c r="A30" s="25" t="s">
        <v>132</v>
      </c>
      <c r="B30" s="17" t="s">
        <v>49</v>
      </c>
      <c r="C30" s="59">
        <v>6</v>
      </c>
      <c r="D30" s="19" t="s">
        <v>50</v>
      </c>
      <c r="E30" s="115">
        <f>SUM(F23:F29)/100</f>
        <v>0</v>
      </c>
      <c r="F30" s="20">
        <f t="shared" si="1"/>
        <v>0</v>
      </c>
      <c r="G30" s="21"/>
    </row>
    <row r="31" spans="1:7" ht="12" customHeight="1" thickBot="1" x14ac:dyDescent="0.25">
      <c r="A31" s="103"/>
      <c r="B31" s="189" t="s">
        <v>53</v>
      </c>
      <c r="C31" s="189"/>
      <c r="D31" s="189"/>
      <c r="E31" s="189"/>
      <c r="F31" s="37">
        <f>SUM(F23:F30)</f>
        <v>0</v>
      </c>
      <c r="G31" s="60" t="s">
        <v>54</v>
      </c>
    </row>
    <row r="32" spans="1:7" ht="12" customHeight="1" x14ac:dyDescent="0.2">
      <c r="A32" s="102" t="s">
        <v>133</v>
      </c>
      <c r="B32" s="191" t="s">
        <v>134</v>
      </c>
      <c r="C32" s="191"/>
      <c r="D32" s="191"/>
      <c r="E32" s="191"/>
      <c r="F32" s="191"/>
      <c r="G32" s="191"/>
    </row>
    <row r="33" spans="1:7" ht="24" x14ac:dyDescent="0.2">
      <c r="A33" s="25" t="s">
        <v>162</v>
      </c>
      <c r="B33" s="30" t="s">
        <v>240</v>
      </c>
      <c r="C33" s="18">
        <v>4</v>
      </c>
      <c r="D33" s="40" t="s">
        <v>23</v>
      </c>
      <c r="E33" s="122"/>
      <c r="F33" s="20">
        <f t="shared" ref="F33:F36" si="2">C33*E33</f>
        <v>0</v>
      </c>
      <c r="G33" s="46"/>
    </row>
    <row r="34" spans="1:7" ht="24" x14ac:dyDescent="0.2">
      <c r="A34" s="25" t="s">
        <v>182</v>
      </c>
      <c r="B34" s="67" t="s">
        <v>241</v>
      </c>
      <c r="C34" s="46">
        <v>2</v>
      </c>
      <c r="D34" s="40" t="s">
        <v>23</v>
      </c>
      <c r="E34" s="122"/>
      <c r="F34" s="20">
        <f t="shared" si="2"/>
        <v>0</v>
      </c>
      <c r="G34" s="21"/>
    </row>
    <row r="35" spans="1:7" ht="24" x14ac:dyDescent="0.2">
      <c r="A35" s="25" t="s">
        <v>184</v>
      </c>
      <c r="B35" s="67" t="s">
        <v>185</v>
      </c>
      <c r="C35" s="46">
        <v>4</v>
      </c>
      <c r="D35" s="40" t="s">
        <v>23</v>
      </c>
      <c r="E35" s="122"/>
      <c r="F35" s="20">
        <f t="shared" si="2"/>
        <v>0</v>
      </c>
      <c r="G35" s="21"/>
    </row>
    <row r="36" spans="1:7" s="22" customFormat="1" ht="13.15" customHeight="1" thickBot="1" x14ac:dyDescent="0.3">
      <c r="A36" s="25" t="s">
        <v>198</v>
      </c>
      <c r="B36" s="17" t="s">
        <v>52</v>
      </c>
      <c r="C36" s="18">
        <v>3</v>
      </c>
      <c r="D36" s="19" t="s">
        <v>50</v>
      </c>
      <c r="E36" s="115">
        <f>SUM(F33:F35)/100</f>
        <v>0</v>
      </c>
      <c r="F36" s="20">
        <f t="shared" si="2"/>
        <v>0</v>
      </c>
      <c r="G36" s="21"/>
    </row>
    <row r="37" spans="1:7" ht="12" customHeight="1" thickBot="1" x14ac:dyDescent="0.25">
      <c r="A37" s="103"/>
      <c r="B37" s="189" t="s">
        <v>53</v>
      </c>
      <c r="C37" s="189"/>
      <c r="D37" s="189"/>
      <c r="E37" s="189"/>
      <c r="F37" s="37">
        <f>SUM(F33:F36)</f>
        <v>0</v>
      </c>
      <c r="G37" s="38" t="s">
        <v>54</v>
      </c>
    </row>
    <row r="38" spans="1:7" ht="12" customHeight="1" x14ac:dyDescent="0.2">
      <c r="A38" s="102" t="s">
        <v>202</v>
      </c>
      <c r="B38" s="192" t="s">
        <v>203</v>
      </c>
      <c r="C38" s="192"/>
      <c r="D38" s="192"/>
      <c r="E38" s="192"/>
      <c r="F38" s="192"/>
      <c r="G38" s="192"/>
    </row>
    <row r="39" spans="1:7" s="72" customFormat="1" ht="13.15" customHeight="1" x14ac:dyDescent="0.2">
      <c r="A39" s="25" t="s">
        <v>207</v>
      </c>
      <c r="B39" s="21" t="s">
        <v>208</v>
      </c>
      <c r="C39" s="18">
        <v>1</v>
      </c>
      <c r="D39" s="19" t="s">
        <v>206</v>
      </c>
      <c r="E39" s="128"/>
      <c r="F39" s="20">
        <f t="shared" ref="F39:F46" si="3">C39*E39</f>
        <v>0</v>
      </c>
      <c r="G39" s="71"/>
    </row>
    <row r="40" spans="1:7" s="72" customFormat="1" ht="13.15" customHeight="1" x14ac:dyDescent="0.2">
      <c r="A40" s="25" t="s">
        <v>213</v>
      </c>
      <c r="B40" s="21" t="s">
        <v>214</v>
      </c>
      <c r="C40" s="18">
        <v>1</v>
      </c>
      <c r="D40" s="19" t="s">
        <v>206</v>
      </c>
      <c r="E40" s="128"/>
      <c r="F40" s="20">
        <f t="shared" si="3"/>
        <v>0</v>
      </c>
      <c r="G40" s="71"/>
    </row>
    <row r="41" spans="1:7" s="72" customFormat="1" ht="13.15" customHeight="1" x14ac:dyDescent="0.2">
      <c r="A41" s="25" t="s">
        <v>215</v>
      </c>
      <c r="B41" s="21" t="s">
        <v>216</v>
      </c>
      <c r="C41" s="18">
        <v>2</v>
      </c>
      <c r="D41" s="19" t="s">
        <v>131</v>
      </c>
      <c r="E41" s="128"/>
      <c r="F41" s="20">
        <f t="shared" si="3"/>
        <v>0</v>
      </c>
      <c r="G41" s="71"/>
    </row>
    <row r="42" spans="1:7" s="72" customFormat="1" ht="13.15" customHeight="1" x14ac:dyDescent="0.2">
      <c r="A42" s="25" t="s">
        <v>219</v>
      </c>
      <c r="B42" s="21" t="s">
        <v>220</v>
      </c>
      <c r="C42" s="18">
        <v>1</v>
      </c>
      <c r="D42" s="19" t="s">
        <v>206</v>
      </c>
      <c r="E42" s="128"/>
      <c r="F42" s="20">
        <f t="shared" si="3"/>
        <v>0</v>
      </c>
      <c r="G42" s="71"/>
    </row>
    <row r="43" spans="1:7" s="72" customFormat="1" ht="13.15" customHeight="1" x14ac:dyDescent="0.2">
      <c r="A43" s="25" t="s">
        <v>221</v>
      </c>
      <c r="B43" s="21" t="s">
        <v>222</v>
      </c>
      <c r="C43" s="18">
        <v>1</v>
      </c>
      <c r="D43" s="19" t="s">
        <v>206</v>
      </c>
      <c r="E43" s="128"/>
      <c r="F43" s="20">
        <f t="shared" si="3"/>
        <v>0</v>
      </c>
      <c r="G43" s="71"/>
    </row>
    <row r="44" spans="1:7" s="72" customFormat="1" ht="13.15" customHeight="1" x14ac:dyDescent="0.2">
      <c r="A44" s="25" t="s">
        <v>223</v>
      </c>
      <c r="B44" s="21" t="s">
        <v>224</v>
      </c>
      <c r="C44" s="18">
        <v>1</v>
      </c>
      <c r="D44" s="19" t="s">
        <v>206</v>
      </c>
      <c r="E44" s="128"/>
      <c r="F44" s="20">
        <f t="shared" si="3"/>
        <v>0</v>
      </c>
      <c r="G44" s="71"/>
    </row>
    <row r="45" spans="1:7" ht="24" x14ac:dyDescent="0.2">
      <c r="A45" s="25" t="s">
        <v>225</v>
      </c>
      <c r="B45" s="30" t="s">
        <v>226</v>
      </c>
      <c r="C45" s="18">
        <v>1</v>
      </c>
      <c r="D45" s="19" t="s">
        <v>206</v>
      </c>
      <c r="E45" s="122"/>
      <c r="F45" s="20">
        <f t="shared" si="3"/>
        <v>0</v>
      </c>
      <c r="G45" s="46"/>
    </row>
    <row r="46" spans="1:7" s="22" customFormat="1" ht="13.15" customHeight="1" thickBot="1" x14ac:dyDescent="0.3">
      <c r="A46" s="25" t="s">
        <v>229</v>
      </c>
      <c r="B46" s="17" t="s">
        <v>49</v>
      </c>
      <c r="C46" s="18">
        <v>5</v>
      </c>
      <c r="D46" s="19" t="s">
        <v>50</v>
      </c>
      <c r="E46" s="115">
        <f>SUM(F39:F45)/100</f>
        <v>0</v>
      </c>
      <c r="F46" s="20">
        <f t="shared" si="3"/>
        <v>0</v>
      </c>
      <c r="G46" s="21"/>
    </row>
    <row r="47" spans="1:7" s="72" customFormat="1" ht="12" customHeight="1" thickBot="1" x14ac:dyDescent="0.25">
      <c r="A47" s="103"/>
      <c r="B47" s="186" t="s">
        <v>53</v>
      </c>
      <c r="C47" s="186"/>
      <c r="D47" s="186"/>
      <c r="E47" s="186"/>
      <c r="F47" s="73">
        <f>SUM(F39:F46)</f>
        <v>0</v>
      </c>
      <c r="G47" s="74"/>
    </row>
    <row r="48" spans="1:7" ht="18" customHeight="1" thickBot="1" x14ac:dyDescent="0.3">
      <c r="A48" s="106"/>
      <c r="B48" s="75" t="s">
        <v>230</v>
      </c>
      <c r="C48" s="76"/>
      <c r="D48" s="76"/>
      <c r="E48" s="76"/>
      <c r="F48" s="76"/>
      <c r="G48" s="77"/>
    </row>
    <row r="49" spans="1:7" ht="15" customHeight="1" x14ac:dyDescent="0.2">
      <c r="A49" s="25" t="s">
        <v>19</v>
      </c>
      <c r="B49" s="78" t="s">
        <v>20</v>
      </c>
      <c r="C49" s="79"/>
      <c r="D49" s="79"/>
      <c r="E49" s="79"/>
      <c r="F49" s="133">
        <f>F14</f>
        <v>0</v>
      </c>
      <c r="G49" s="80" t="s">
        <v>54</v>
      </c>
    </row>
    <row r="50" spans="1:7" ht="15" customHeight="1" x14ac:dyDescent="0.2">
      <c r="A50" s="25" t="s">
        <v>55</v>
      </c>
      <c r="B50" s="78" t="s">
        <v>56</v>
      </c>
      <c r="C50" s="79"/>
      <c r="D50" s="79"/>
      <c r="E50" s="79"/>
      <c r="F50" s="134">
        <f>F21</f>
        <v>0</v>
      </c>
      <c r="G50" s="80" t="s">
        <v>54</v>
      </c>
    </row>
    <row r="51" spans="1:7" ht="15" customHeight="1" x14ac:dyDescent="0.2">
      <c r="A51" s="25" t="s">
        <v>74</v>
      </c>
      <c r="B51" s="81" t="s">
        <v>75</v>
      </c>
      <c r="C51" s="79"/>
      <c r="D51" s="79"/>
      <c r="E51" s="79"/>
      <c r="F51" s="134">
        <f>F31</f>
        <v>0</v>
      </c>
      <c r="G51" s="82" t="s">
        <v>54</v>
      </c>
    </row>
    <row r="52" spans="1:7" ht="15" customHeight="1" x14ac:dyDescent="0.2">
      <c r="A52" s="25" t="s">
        <v>133</v>
      </c>
      <c r="B52" s="81" t="s">
        <v>134</v>
      </c>
      <c r="C52" s="79"/>
      <c r="D52" s="79"/>
      <c r="E52" s="79"/>
      <c r="F52" s="134">
        <f>F37</f>
        <v>0</v>
      </c>
      <c r="G52" s="80" t="s">
        <v>54</v>
      </c>
    </row>
    <row r="53" spans="1:7" ht="15" customHeight="1" thickBot="1" x14ac:dyDescent="0.25">
      <c r="A53" s="25" t="s">
        <v>202</v>
      </c>
      <c r="B53" s="81" t="s">
        <v>203</v>
      </c>
      <c r="C53" s="79"/>
      <c r="D53" s="79"/>
      <c r="E53" s="79"/>
      <c r="F53" s="135">
        <f>F47</f>
        <v>0</v>
      </c>
      <c r="G53" s="80" t="s">
        <v>54</v>
      </c>
    </row>
    <row r="54" spans="1:7" ht="15" customHeight="1" thickBot="1" x14ac:dyDescent="0.25">
      <c r="A54" s="107"/>
      <c r="B54" s="72"/>
      <c r="C54" s="72"/>
      <c r="D54" s="72"/>
      <c r="E54" s="72"/>
      <c r="F54" s="136"/>
      <c r="G54" s="83"/>
    </row>
    <row r="55" spans="1:7" ht="15" customHeight="1" x14ac:dyDescent="0.2">
      <c r="A55" s="107"/>
      <c r="B55" s="84" t="s">
        <v>231</v>
      </c>
      <c r="C55" s="85"/>
      <c r="D55" s="85"/>
      <c r="E55" s="85"/>
      <c r="F55" s="137">
        <f>SUM(F49:F54)</f>
        <v>0</v>
      </c>
      <c r="G55" s="80" t="s">
        <v>54</v>
      </c>
    </row>
  </sheetData>
  <sheetProtection selectLockedCells="1" selectUnlockedCells="1"/>
  <autoFilter ref="A12:G53" xr:uid="{00000000-0009-0000-0000-000007000000}"/>
  <mergeCells count="12">
    <mergeCell ref="B47:E47"/>
    <mergeCell ref="A2:A4"/>
    <mergeCell ref="F2:G2"/>
    <mergeCell ref="F3:G3"/>
    <mergeCell ref="F4:G4"/>
    <mergeCell ref="B14:E14"/>
    <mergeCell ref="B21:E21"/>
    <mergeCell ref="B22:G22"/>
    <mergeCell ref="B31:E31"/>
    <mergeCell ref="B32:G32"/>
    <mergeCell ref="B37:E37"/>
    <mergeCell ref="B38:G38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1"/>
  <sheetViews>
    <sheetView view="pageBreakPreview" topLeftCell="A18" zoomScaleNormal="100" zoomScaleSheetLayoutView="100" workbookViewId="0">
      <selection activeCell="E37" sqref="E37"/>
    </sheetView>
  </sheetViews>
  <sheetFormatPr defaultRowHeight="12.75" x14ac:dyDescent="0.2"/>
  <cols>
    <col min="1" max="1" width="7.5703125" style="53" customWidth="1"/>
    <col min="2" max="2" width="55.28515625" customWidth="1"/>
    <col min="3" max="3" width="9.7109375" customWidth="1"/>
    <col min="4" max="4" width="4.5703125" customWidth="1"/>
    <col min="5" max="5" width="9.7109375" customWidth="1"/>
    <col min="6" max="6" width="12.7109375" customWidth="1"/>
    <col min="7" max="7" width="21.7109375" customWidth="1"/>
    <col min="8" max="8" width="13.28515625" customWidth="1"/>
    <col min="9" max="242" width="8" customWidth="1"/>
    <col min="243" max="243" width="5.5703125" customWidth="1"/>
    <col min="244" max="244" width="53.28515625" customWidth="1"/>
    <col min="245" max="245" width="8" customWidth="1"/>
    <col min="246" max="246" width="5.5703125" customWidth="1"/>
    <col min="247" max="247" width="12.5703125" customWidth="1"/>
    <col min="248" max="248" width="14.28515625" customWidth="1"/>
    <col min="249" max="249" width="19.140625" customWidth="1"/>
    <col min="250" max="250" width="29.140625" customWidth="1"/>
    <col min="251" max="256" width="8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0.9" customHeight="1" x14ac:dyDescent="0.2">
      <c r="A2" s="187"/>
      <c r="B2" s="2"/>
      <c r="C2" s="2"/>
      <c r="D2" s="2"/>
      <c r="E2" s="2"/>
      <c r="F2" s="145" t="s">
        <v>0</v>
      </c>
      <c r="G2" s="145"/>
    </row>
    <row r="3" spans="1:7" ht="10.9" customHeight="1" x14ac:dyDescent="0.2">
      <c r="A3" s="187"/>
      <c r="B3" s="1"/>
      <c r="C3" s="1"/>
      <c r="D3" s="1"/>
      <c r="E3" s="1"/>
      <c r="F3" s="146" t="s">
        <v>1</v>
      </c>
      <c r="G3" s="146"/>
    </row>
    <row r="4" spans="1:7" ht="10.9" customHeight="1" x14ac:dyDescent="0.2">
      <c r="A4" s="187"/>
      <c r="B4" s="3"/>
      <c r="C4" s="3"/>
      <c r="D4" s="3"/>
      <c r="E4" s="4"/>
      <c r="F4" s="147" t="s">
        <v>2</v>
      </c>
      <c r="G4" s="147"/>
    </row>
    <row r="5" spans="1:7" x14ac:dyDescent="0.2">
      <c r="A5" s="98"/>
      <c r="B5" s="1"/>
      <c r="C5" s="1"/>
      <c r="D5" s="1"/>
      <c r="E5" s="1"/>
      <c r="F5" s="6"/>
      <c r="G5" s="7"/>
    </row>
    <row r="6" spans="1:7" x14ac:dyDescent="0.2">
      <c r="A6" s="99" t="s">
        <v>3</v>
      </c>
      <c r="B6" s="9" t="s">
        <v>4</v>
      </c>
      <c r="C6" s="1"/>
      <c r="D6" s="1"/>
      <c r="E6" s="1"/>
      <c r="F6" s="10"/>
      <c r="G6" s="11"/>
    </row>
    <row r="7" spans="1:7" x14ac:dyDescent="0.2">
      <c r="A7" s="98" t="s">
        <v>5</v>
      </c>
      <c r="B7" s="12" t="s">
        <v>6</v>
      </c>
      <c r="C7" s="1"/>
      <c r="D7" s="1"/>
      <c r="E7" s="1"/>
      <c r="F7" s="6"/>
      <c r="G7" s="7"/>
    </row>
    <row r="8" spans="1:7" x14ac:dyDescent="0.2">
      <c r="A8" s="98" t="s">
        <v>7</v>
      </c>
      <c r="B8" s="13" t="s">
        <v>252</v>
      </c>
      <c r="C8" s="1"/>
      <c r="D8" s="1"/>
      <c r="E8" s="1"/>
      <c r="F8" s="6"/>
      <c r="G8" s="7"/>
    </row>
    <row r="9" spans="1:7" x14ac:dyDescent="0.2">
      <c r="B9" s="9" t="s">
        <v>267</v>
      </c>
      <c r="C9" s="1"/>
      <c r="D9" s="1"/>
      <c r="E9" s="14"/>
      <c r="F9" s="1"/>
      <c r="G9" s="1"/>
    </row>
    <row r="10" spans="1:7" ht="28.9" customHeight="1" x14ac:dyDescent="0.2">
      <c r="A10" s="100" t="s">
        <v>14</v>
      </c>
      <c r="B10" s="89" t="s">
        <v>15</v>
      </c>
      <c r="C10" s="90" t="s">
        <v>244</v>
      </c>
      <c r="D10" s="89" t="s">
        <v>16</v>
      </c>
      <c r="E10" s="90" t="s">
        <v>17</v>
      </c>
      <c r="F10" s="90" t="s">
        <v>245</v>
      </c>
      <c r="G10" s="89" t="s">
        <v>18</v>
      </c>
    </row>
    <row r="11" spans="1:7" ht="15" customHeight="1" x14ac:dyDescent="0.2">
      <c r="A11" s="101"/>
      <c r="B11" s="15"/>
      <c r="C11" s="15"/>
      <c r="D11" s="15"/>
      <c r="E11" s="15"/>
      <c r="F11" s="15"/>
      <c r="G11" s="15"/>
    </row>
    <row r="12" spans="1:7" ht="12" customHeight="1" x14ac:dyDescent="0.2">
      <c r="A12" s="102" t="s">
        <v>19</v>
      </c>
      <c r="B12" s="16" t="s">
        <v>278</v>
      </c>
      <c r="C12" s="16"/>
      <c r="D12" s="16"/>
      <c r="E12" s="16"/>
      <c r="F12" s="16"/>
      <c r="G12" s="16"/>
    </row>
    <row r="13" spans="1:7" ht="12" customHeight="1" thickBot="1" x14ac:dyDescent="0.25">
      <c r="A13" s="102"/>
      <c r="B13" s="16"/>
      <c r="C13" s="16"/>
      <c r="D13" s="16"/>
      <c r="E13" s="16"/>
      <c r="F13" s="16"/>
      <c r="G13" s="16"/>
    </row>
    <row r="14" spans="1:7" ht="12" customHeight="1" thickBot="1" x14ac:dyDescent="0.25">
      <c r="A14" s="103"/>
      <c r="B14" s="188" t="s">
        <v>53</v>
      </c>
      <c r="C14" s="188"/>
      <c r="D14" s="188"/>
      <c r="E14" s="188"/>
      <c r="F14" s="26">
        <v>0</v>
      </c>
      <c r="G14" s="27" t="s">
        <v>54</v>
      </c>
    </row>
    <row r="15" spans="1:7" ht="12" customHeight="1" x14ac:dyDescent="0.2">
      <c r="A15" s="102" t="s">
        <v>55</v>
      </c>
      <c r="B15" s="28" t="s">
        <v>56</v>
      </c>
      <c r="C15" s="15"/>
      <c r="D15" s="15"/>
      <c r="E15" s="15"/>
      <c r="F15" s="15"/>
      <c r="G15" s="29"/>
    </row>
    <row r="16" spans="1:7" ht="30.6" customHeight="1" x14ac:dyDescent="0.2">
      <c r="A16" s="25" t="s">
        <v>63</v>
      </c>
      <c r="B16" s="32" t="s">
        <v>64</v>
      </c>
      <c r="C16" s="33">
        <v>8</v>
      </c>
      <c r="D16" s="34" t="s">
        <v>23</v>
      </c>
      <c r="E16" s="131"/>
      <c r="F16" s="35">
        <f t="shared" ref="F16:F18" si="0">C16*E16</f>
        <v>0</v>
      </c>
      <c r="G16" s="36"/>
    </row>
    <row r="17" spans="1:7" ht="24" x14ac:dyDescent="0.2">
      <c r="A17" s="25" t="s">
        <v>65</v>
      </c>
      <c r="B17" s="21" t="s">
        <v>66</v>
      </c>
      <c r="C17" s="18">
        <v>8</v>
      </c>
      <c r="D17" s="19" t="s">
        <v>23</v>
      </c>
      <c r="E17" s="122"/>
      <c r="F17" s="20">
        <f t="shared" si="0"/>
        <v>0</v>
      </c>
      <c r="G17" s="116" t="s">
        <v>246</v>
      </c>
    </row>
    <row r="18" spans="1:7" s="22" customFormat="1" ht="13.15" customHeight="1" thickBot="1" x14ac:dyDescent="0.3">
      <c r="A18" s="25" t="s">
        <v>73</v>
      </c>
      <c r="B18" s="17" t="s">
        <v>49</v>
      </c>
      <c r="C18" s="18">
        <v>6</v>
      </c>
      <c r="D18" s="19" t="s">
        <v>50</v>
      </c>
      <c r="E18" s="115">
        <f>SUM(F16:F17)/100</f>
        <v>0</v>
      </c>
      <c r="F18" s="20">
        <f t="shared" si="0"/>
        <v>0</v>
      </c>
      <c r="G18" s="21"/>
    </row>
    <row r="19" spans="1:7" ht="12" customHeight="1" thickBot="1" x14ac:dyDescent="0.25">
      <c r="A19" s="103"/>
      <c r="B19" s="189" t="s">
        <v>53</v>
      </c>
      <c r="C19" s="189"/>
      <c r="D19" s="189"/>
      <c r="E19" s="189"/>
      <c r="F19" s="37">
        <f>SUM(F16:F18)</f>
        <v>0</v>
      </c>
      <c r="G19" s="38" t="s">
        <v>54</v>
      </c>
    </row>
    <row r="20" spans="1:7" ht="12" customHeight="1" x14ac:dyDescent="0.2">
      <c r="A20" s="102" t="s">
        <v>74</v>
      </c>
      <c r="B20" s="190" t="s">
        <v>75</v>
      </c>
      <c r="C20" s="190"/>
      <c r="D20" s="190"/>
      <c r="E20" s="190"/>
      <c r="F20" s="190"/>
      <c r="G20" s="190"/>
    </row>
    <row r="21" spans="1:7" ht="25.35" customHeight="1" x14ac:dyDescent="0.2">
      <c r="A21" s="25" t="s">
        <v>78</v>
      </c>
      <c r="B21" s="30" t="s">
        <v>79</v>
      </c>
      <c r="C21" s="18">
        <v>100</v>
      </c>
      <c r="D21" s="40" t="s">
        <v>26</v>
      </c>
      <c r="E21" s="122"/>
      <c r="F21" s="20">
        <f t="shared" ref="F21:F27" si="1">C21*E21</f>
        <v>0</v>
      </c>
      <c r="G21" s="21" t="s">
        <v>80</v>
      </c>
    </row>
    <row r="22" spans="1:7" ht="24" x14ac:dyDescent="0.2">
      <c r="A22" s="25" t="s">
        <v>99</v>
      </c>
      <c r="B22" s="30" t="s">
        <v>100</v>
      </c>
      <c r="C22" s="18">
        <v>8</v>
      </c>
      <c r="D22" s="40" t="s">
        <v>23</v>
      </c>
      <c r="E22" s="122"/>
      <c r="F22" s="20">
        <f t="shared" si="1"/>
        <v>0</v>
      </c>
      <c r="G22" s="21"/>
    </row>
    <row r="23" spans="1:7" ht="24" x14ac:dyDescent="0.2">
      <c r="A23" s="25" t="s">
        <v>101</v>
      </c>
      <c r="B23" s="30" t="s">
        <v>102</v>
      </c>
      <c r="C23" s="18">
        <v>8</v>
      </c>
      <c r="D23" s="40" t="s">
        <v>23</v>
      </c>
      <c r="E23" s="122"/>
      <c r="F23" s="20">
        <f t="shared" si="1"/>
        <v>0</v>
      </c>
      <c r="G23" s="46"/>
    </row>
    <row r="24" spans="1:7" ht="13.15" customHeight="1" x14ac:dyDescent="0.2">
      <c r="A24" s="25" t="s">
        <v>115</v>
      </c>
      <c r="B24" s="47" t="s">
        <v>116</v>
      </c>
      <c r="C24" s="48">
        <v>8</v>
      </c>
      <c r="D24" s="49" t="s">
        <v>23</v>
      </c>
      <c r="E24" s="124"/>
      <c r="F24" s="20">
        <f t="shared" si="1"/>
        <v>0</v>
      </c>
      <c r="G24" s="47"/>
    </row>
    <row r="25" spans="1:7" ht="13.15" customHeight="1" x14ac:dyDescent="0.2">
      <c r="A25" s="25" t="s">
        <v>117</v>
      </c>
      <c r="B25" s="21" t="s">
        <v>118</v>
      </c>
      <c r="C25" s="18">
        <v>8</v>
      </c>
      <c r="D25" s="40" t="s">
        <v>23</v>
      </c>
      <c r="E25" s="122"/>
      <c r="F25" s="20">
        <f t="shared" si="1"/>
        <v>0</v>
      </c>
      <c r="G25" s="21"/>
    </row>
    <row r="26" spans="1:7" ht="25.5" customHeight="1" x14ac:dyDescent="0.2">
      <c r="A26" s="25" t="s">
        <v>129</v>
      </c>
      <c r="B26" s="57" t="s">
        <v>130</v>
      </c>
      <c r="C26" s="48">
        <v>4</v>
      </c>
      <c r="D26" s="58" t="s">
        <v>131</v>
      </c>
      <c r="E26" s="124"/>
      <c r="F26" s="20">
        <f t="shared" si="1"/>
        <v>0</v>
      </c>
      <c r="G26" s="47"/>
    </row>
    <row r="27" spans="1:7" s="22" customFormat="1" ht="13.15" customHeight="1" thickBot="1" x14ac:dyDescent="0.3">
      <c r="A27" s="25" t="s">
        <v>132</v>
      </c>
      <c r="B27" s="17" t="s">
        <v>49</v>
      </c>
      <c r="C27" s="59">
        <v>6</v>
      </c>
      <c r="D27" s="19" t="s">
        <v>50</v>
      </c>
      <c r="E27" s="115">
        <f>SUM(F21:F26)/100</f>
        <v>0</v>
      </c>
      <c r="F27" s="20">
        <f t="shared" si="1"/>
        <v>0</v>
      </c>
      <c r="G27" s="21"/>
    </row>
    <row r="28" spans="1:7" ht="12" customHeight="1" thickBot="1" x14ac:dyDescent="0.25">
      <c r="A28" s="103"/>
      <c r="B28" s="189" t="s">
        <v>53</v>
      </c>
      <c r="C28" s="189"/>
      <c r="D28" s="189"/>
      <c r="E28" s="189"/>
      <c r="F28" s="37">
        <f>SUM(F21:F27)</f>
        <v>0</v>
      </c>
      <c r="G28" s="60" t="s">
        <v>54</v>
      </c>
    </row>
    <row r="29" spans="1:7" ht="12" customHeight="1" x14ac:dyDescent="0.2">
      <c r="A29" s="102" t="s">
        <v>133</v>
      </c>
      <c r="B29" s="191" t="s">
        <v>134</v>
      </c>
      <c r="C29" s="191"/>
      <c r="D29" s="191"/>
      <c r="E29" s="191"/>
      <c r="F29" s="191"/>
      <c r="G29" s="191"/>
    </row>
    <row r="30" spans="1:7" ht="24" x14ac:dyDescent="0.2">
      <c r="A30" s="25" t="s">
        <v>162</v>
      </c>
      <c r="B30" s="30" t="s">
        <v>240</v>
      </c>
      <c r="C30" s="18">
        <v>8</v>
      </c>
      <c r="D30" s="40" t="s">
        <v>23</v>
      </c>
      <c r="E30" s="122"/>
      <c r="F30" s="20">
        <f t="shared" ref="F30:F32" si="2">C30*E30</f>
        <v>0</v>
      </c>
      <c r="G30" s="46"/>
    </row>
    <row r="31" spans="1:7" ht="24" x14ac:dyDescent="0.2">
      <c r="A31" s="25" t="s">
        <v>184</v>
      </c>
      <c r="B31" s="67" t="s">
        <v>185</v>
      </c>
      <c r="C31" s="46">
        <v>8</v>
      </c>
      <c r="D31" s="40" t="s">
        <v>23</v>
      </c>
      <c r="E31" s="122"/>
      <c r="F31" s="20">
        <f t="shared" si="2"/>
        <v>0</v>
      </c>
      <c r="G31" s="21"/>
    </row>
    <row r="32" spans="1:7" s="22" customFormat="1" ht="13.15" customHeight="1" thickBot="1" x14ac:dyDescent="0.3">
      <c r="A32" s="25" t="s">
        <v>198</v>
      </c>
      <c r="B32" s="17" t="s">
        <v>52</v>
      </c>
      <c r="C32" s="18">
        <v>3</v>
      </c>
      <c r="D32" s="19" t="s">
        <v>50</v>
      </c>
      <c r="E32" s="115">
        <f>SUM(F30:F31)/100</f>
        <v>0</v>
      </c>
      <c r="F32" s="20">
        <f t="shared" si="2"/>
        <v>0</v>
      </c>
      <c r="G32" s="21"/>
    </row>
    <row r="33" spans="1:7" ht="12" customHeight="1" thickBot="1" x14ac:dyDescent="0.25">
      <c r="A33" s="103"/>
      <c r="B33" s="189" t="s">
        <v>53</v>
      </c>
      <c r="C33" s="189"/>
      <c r="D33" s="189"/>
      <c r="E33" s="189"/>
      <c r="F33" s="37">
        <f>SUM(F30:F32)</f>
        <v>0</v>
      </c>
      <c r="G33" s="38" t="s">
        <v>54</v>
      </c>
    </row>
    <row r="34" spans="1:7" ht="12" customHeight="1" x14ac:dyDescent="0.2">
      <c r="A34" s="102" t="s">
        <v>202</v>
      </c>
      <c r="B34" s="192" t="s">
        <v>203</v>
      </c>
      <c r="C34" s="192"/>
      <c r="D34" s="192"/>
      <c r="E34" s="192"/>
      <c r="F34" s="192"/>
      <c r="G34" s="192"/>
    </row>
    <row r="35" spans="1:7" s="72" customFormat="1" ht="13.15" customHeight="1" x14ac:dyDescent="0.2">
      <c r="A35" s="25" t="s">
        <v>207</v>
      </c>
      <c r="B35" s="21" t="s">
        <v>208</v>
      </c>
      <c r="C35" s="18">
        <v>1</v>
      </c>
      <c r="D35" s="19" t="s">
        <v>206</v>
      </c>
      <c r="E35" s="128"/>
      <c r="F35" s="20">
        <f t="shared" ref="F35:F42" si="3">C35*E35</f>
        <v>0</v>
      </c>
      <c r="G35" s="71"/>
    </row>
    <row r="36" spans="1:7" s="72" customFormat="1" ht="13.15" customHeight="1" x14ac:dyDescent="0.2">
      <c r="A36" s="25" t="s">
        <v>213</v>
      </c>
      <c r="B36" s="21" t="s">
        <v>214</v>
      </c>
      <c r="C36" s="18">
        <v>1</v>
      </c>
      <c r="D36" s="19" t="s">
        <v>206</v>
      </c>
      <c r="E36" s="128"/>
      <c r="F36" s="20">
        <f t="shared" si="3"/>
        <v>0</v>
      </c>
      <c r="G36" s="71"/>
    </row>
    <row r="37" spans="1:7" s="72" customFormat="1" ht="13.15" customHeight="1" x14ac:dyDescent="0.2">
      <c r="A37" s="25" t="s">
        <v>215</v>
      </c>
      <c r="B37" s="21" t="s">
        <v>216</v>
      </c>
      <c r="C37" s="18">
        <v>2</v>
      </c>
      <c r="D37" s="19" t="s">
        <v>131</v>
      </c>
      <c r="E37" s="128"/>
      <c r="F37" s="20">
        <f t="shared" si="3"/>
        <v>0</v>
      </c>
      <c r="G37" s="71"/>
    </row>
    <row r="38" spans="1:7" s="72" customFormat="1" ht="13.15" customHeight="1" x14ac:dyDescent="0.2">
      <c r="A38" s="25" t="s">
        <v>219</v>
      </c>
      <c r="B38" s="21" t="s">
        <v>220</v>
      </c>
      <c r="C38" s="18">
        <v>1</v>
      </c>
      <c r="D38" s="19" t="s">
        <v>206</v>
      </c>
      <c r="E38" s="128"/>
      <c r="F38" s="20">
        <f t="shared" si="3"/>
        <v>0</v>
      </c>
      <c r="G38" s="71"/>
    </row>
    <row r="39" spans="1:7" s="72" customFormat="1" ht="13.15" customHeight="1" x14ac:dyDescent="0.2">
      <c r="A39" s="25" t="s">
        <v>221</v>
      </c>
      <c r="B39" s="21" t="s">
        <v>222</v>
      </c>
      <c r="C39" s="18">
        <v>1</v>
      </c>
      <c r="D39" s="19" t="s">
        <v>206</v>
      </c>
      <c r="E39" s="128"/>
      <c r="F39" s="20">
        <f t="shared" si="3"/>
        <v>0</v>
      </c>
      <c r="G39" s="71"/>
    </row>
    <row r="40" spans="1:7" s="72" customFormat="1" ht="13.15" customHeight="1" x14ac:dyDescent="0.2">
      <c r="A40" s="25" t="s">
        <v>223</v>
      </c>
      <c r="B40" s="21" t="s">
        <v>224</v>
      </c>
      <c r="C40" s="18">
        <v>1</v>
      </c>
      <c r="D40" s="19" t="s">
        <v>206</v>
      </c>
      <c r="E40" s="128"/>
      <c r="F40" s="20">
        <f t="shared" si="3"/>
        <v>0</v>
      </c>
      <c r="G40" s="71"/>
    </row>
    <row r="41" spans="1:7" ht="24" x14ac:dyDescent="0.2">
      <c r="A41" s="25" t="s">
        <v>225</v>
      </c>
      <c r="B41" s="30" t="s">
        <v>226</v>
      </c>
      <c r="C41" s="18">
        <v>1</v>
      </c>
      <c r="D41" s="19" t="s">
        <v>206</v>
      </c>
      <c r="E41" s="122"/>
      <c r="F41" s="20">
        <f t="shared" si="3"/>
        <v>0</v>
      </c>
      <c r="G41" s="46"/>
    </row>
    <row r="42" spans="1:7" s="22" customFormat="1" ht="13.15" customHeight="1" thickBot="1" x14ac:dyDescent="0.3">
      <c r="A42" s="25" t="s">
        <v>229</v>
      </c>
      <c r="B42" s="17" t="s">
        <v>49</v>
      </c>
      <c r="C42" s="18">
        <v>5</v>
      </c>
      <c r="D42" s="19" t="s">
        <v>50</v>
      </c>
      <c r="E42" s="115">
        <f>SUM(F35:F41)/100</f>
        <v>0</v>
      </c>
      <c r="F42" s="20">
        <f t="shared" si="3"/>
        <v>0</v>
      </c>
      <c r="G42" s="21"/>
    </row>
    <row r="43" spans="1:7" s="72" customFormat="1" ht="12" customHeight="1" thickBot="1" x14ac:dyDescent="0.25">
      <c r="A43" s="103"/>
      <c r="B43" s="186" t="s">
        <v>53</v>
      </c>
      <c r="C43" s="186"/>
      <c r="D43" s="186"/>
      <c r="E43" s="186"/>
      <c r="F43" s="73">
        <f>SUM(F35:F42)</f>
        <v>0</v>
      </c>
      <c r="G43" s="74"/>
    </row>
    <row r="44" spans="1:7" ht="18" customHeight="1" thickBot="1" x14ac:dyDescent="0.3">
      <c r="A44" s="106"/>
      <c r="B44" s="75" t="s">
        <v>230</v>
      </c>
      <c r="C44" s="76"/>
      <c r="D44" s="76"/>
      <c r="E44" s="76"/>
      <c r="F44" s="76"/>
      <c r="G44" s="77"/>
    </row>
    <row r="45" spans="1:7" ht="15" customHeight="1" x14ac:dyDescent="0.2">
      <c r="A45" s="25" t="s">
        <v>19</v>
      </c>
      <c r="B45" s="78" t="s">
        <v>20</v>
      </c>
      <c r="C45" s="79"/>
      <c r="D45" s="79"/>
      <c r="E45" s="79"/>
      <c r="F45" s="133">
        <f>F14</f>
        <v>0</v>
      </c>
      <c r="G45" s="80" t="s">
        <v>54</v>
      </c>
    </row>
    <row r="46" spans="1:7" ht="15" customHeight="1" x14ac:dyDescent="0.2">
      <c r="A46" s="25" t="s">
        <v>55</v>
      </c>
      <c r="B46" s="78" t="s">
        <v>56</v>
      </c>
      <c r="C46" s="79"/>
      <c r="D46" s="79"/>
      <c r="E46" s="79"/>
      <c r="F46" s="134">
        <f>F19</f>
        <v>0</v>
      </c>
      <c r="G46" s="80" t="s">
        <v>54</v>
      </c>
    </row>
    <row r="47" spans="1:7" ht="15" customHeight="1" x14ac:dyDescent="0.2">
      <c r="A47" s="25" t="s">
        <v>74</v>
      </c>
      <c r="B47" s="81" t="s">
        <v>75</v>
      </c>
      <c r="C47" s="79"/>
      <c r="D47" s="79"/>
      <c r="E47" s="79"/>
      <c r="F47" s="134">
        <f>F28</f>
        <v>0</v>
      </c>
      <c r="G47" s="82" t="s">
        <v>54</v>
      </c>
    </row>
    <row r="48" spans="1:7" ht="15" customHeight="1" x14ac:dyDescent="0.2">
      <c r="A48" s="25" t="s">
        <v>133</v>
      </c>
      <c r="B48" s="81" t="s">
        <v>134</v>
      </c>
      <c r="C48" s="79"/>
      <c r="D48" s="79"/>
      <c r="E48" s="79"/>
      <c r="F48" s="134">
        <f>F33</f>
        <v>0</v>
      </c>
      <c r="G48" s="80" t="s">
        <v>54</v>
      </c>
    </row>
    <row r="49" spans="1:7" ht="15" customHeight="1" thickBot="1" x14ac:dyDescent="0.25">
      <c r="A49" s="25" t="s">
        <v>202</v>
      </c>
      <c r="B49" s="81" t="s">
        <v>203</v>
      </c>
      <c r="C49" s="79"/>
      <c r="D49" s="79"/>
      <c r="E49" s="79"/>
      <c r="F49" s="135">
        <f>F43</f>
        <v>0</v>
      </c>
      <c r="G49" s="80" t="s">
        <v>54</v>
      </c>
    </row>
    <row r="50" spans="1:7" ht="15" customHeight="1" thickBot="1" x14ac:dyDescent="0.25">
      <c r="A50" s="107"/>
      <c r="B50" s="72"/>
      <c r="C50" s="72"/>
      <c r="D50" s="72"/>
      <c r="E50" s="72"/>
      <c r="F50" s="136"/>
      <c r="G50" s="83"/>
    </row>
    <row r="51" spans="1:7" ht="15" customHeight="1" thickBot="1" x14ac:dyDescent="0.25">
      <c r="A51" s="107"/>
      <c r="B51" s="84" t="s">
        <v>231</v>
      </c>
      <c r="C51" s="85"/>
      <c r="D51" s="85"/>
      <c r="E51" s="85"/>
      <c r="F51" s="137">
        <f>SUM(F45:F50)</f>
        <v>0</v>
      </c>
      <c r="G51" s="80" t="s">
        <v>54</v>
      </c>
    </row>
  </sheetData>
  <sheetProtection selectLockedCells="1" selectUnlockedCells="1"/>
  <autoFilter ref="A12:G49" xr:uid="{00000000-0009-0000-0000-000008000000}"/>
  <mergeCells count="12">
    <mergeCell ref="B43:E43"/>
    <mergeCell ref="A2:A4"/>
    <mergeCell ref="F2:G2"/>
    <mergeCell ref="F3:G3"/>
    <mergeCell ref="F4:G4"/>
    <mergeCell ref="B14:E14"/>
    <mergeCell ref="B19:E19"/>
    <mergeCell ref="B20:G20"/>
    <mergeCell ref="B28:E28"/>
    <mergeCell ref="B29:G29"/>
    <mergeCell ref="B33:E33"/>
    <mergeCell ref="B34:G34"/>
  </mergeCells>
  <pageMargins left="0.78749999999999998" right="0.78749999999999998" top="1.0527777777777778" bottom="1.0527777777777778" header="0.78749999999999998" footer="0.78749999999999998"/>
  <pageSetup paperSize="9" scale="71" firstPageNumber="0" orientation="portrait" horizontalDpi="300" verticalDpi="300" r:id="rId1"/>
  <headerFooter alignWithMargins="0">
    <oddHeader>&amp;C&amp;"Times New Roman,obyčejné"&amp;12&amp;A</oddHeader>
    <oddFooter>&amp;C&amp;"Times New Roman,obyčejné"&amp;12Strana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20</vt:i4>
      </vt:variant>
    </vt:vector>
  </HeadingPairs>
  <TitlesOfParts>
    <vt:vector size="38" baseType="lpstr">
      <vt:lpstr>Rekapitulácia</vt:lpstr>
      <vt:lpstr>Návrh na plnenie kritéria</vt:lpstr>
      <vt:lpstr>VV-01</vt:lpstr>
      <vt:lpstr>VV-02</vt:lpstr>
      <vt:lpstr>VV-03</vt:lpstr>
      <vt:lpstr>VV-04</vt:lpstr>
      <vt:lpstr>VV-05</vt:lpstr>
      <vt:lpstr>VV-06</vt:lpstr>
      <vt:lpstr>VV-07</vt:lpstr>
      <vt:lpstr>VV-08</vt:lpstr>
      <vt:lpstr>VV-09</vt:lpstr>
      <vt:lpstr>VV-10</vt:lpstr>
      <vt:lpstr>VV-11</vt:lpstr>
      <vt:lpstr>VV-12</vt:lpstr>
      <vt:lpstr>VV-13</vt:lpstr>
      <vt:lpstr>VV-14</vt:lpstr>
      <vt:lpstr>VV-15</vt:lpstr>
      <vt:lpstr>VV-16</vt:lpstr>
      <vt:lpstr>'VV-01'!Excel_BuiltIn__FilterDatabase</vt:lpstr>
      <vt:lpstr>'VV-02'!Excel_BuiltIn__FilterDatabase</vt:lpstr>
      <vt:lpstr>'VV-03'!Excel_BuiltIn__FilterDatabase</vt:lpstr>
      <vt:lpstr>'VV-04'!Excel_BuiltIn__FilterDatabase</vt:lpstr>
      <vt:lpstr>'VV-05'!Excel_BuiltIn__FilterDatabase</vt:lpstr>
      <vt:lpstr>'VV-06'!Excel_BuiltIn__FilterDatabase</vt:lpstr>
      <vt:lpstr>'VV-07'!Excel_BuiltIn__FilterDatabase</vt:lpstr>
      <vt:lpstr>'VV-08'!Excel_BuiltIn__FilterDatabase</vt:lpstr>
      <vt:lpstr>'VV-09'!Excel_BuiltIn__FilterDatabase</vt:lpstr>
      <vt:lpstr>'VV-10'!Excel_BuiltIn__FilterDatabase</vt:lpstr>
      <vt:lpstr>'VV-11'!Excel_BuiltIn__FilterDatabase</vt:lpstr>
      <vt:lpstr>'VV-12'!Excel_BuiltIn__FilterDatabase</vt:lpstr>
      <vt:lpstr>'VV-13'!Excel_BuiltIn__FilterDatabase</vt:lpstr>
      <vt:lpstr>'VV-14'!Excel_BuiltIn__FilterDatabase</vt:lpstr>
      <vt:lpstr>'VV-15'!Excel_BuiltIn__FilterDatabase</vt:lpstr>
      <vt:lpstr>'VV-16'!Excel_BuiltIn__FilterDatabase</vt:lpstr>
      <vt:lpstr>Rekapitulácia!Oblasť_tlače</vt:lpstr>
      <vt:lpstr>'VV-01'!Oblasť_tlače</vt:lpstr>
      <vt:lpstr>'VV-02'!Oblasť_tlače</vt:lpstr>
      <vt:lpstr>'VV-03'!Oblasť_tlače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Nyulassy Juraj, Ing.</dc:creator>
  <cp:lastModifiedBy>Veselá Martina</cp:lastModifiedBy>
  <dcterms:created xsi:type="dcterms:W3CDTF">2022-03-03T09:22:35Z</dcterms:created>
  <dcterms:modified xsi:type="dcterms:W3CDTF">2022-03-11T12:17:04Z</dcterms:modified>
</cp:coreProperties>
</file>