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bvfor\Desktop\VO DK\"/>
    </mc:Choice>
  </mc:AlternateContent>
  <xr:revisionPtr revIDLastSave="0" documentId="13_ncr:1_{975E1AC9-0385-473E-B01C-0AB7D30EC910}" xr6:coauthVersionLast="47" xr6:coauthVersionMax="47" xr10:uidLastSave="{00000000-0000-0000-0000-000000000000}"/>
  <bookViews>
    <workbookView xWindow="-120" yWindow="-120" windowWidth="20730" windowHeight="11160" tabRatio="978" xr2:uid="{00000000-000D-0000-FFFF-FFFF00000000}"/>
  </bookViews>
  <sheets>
    <sheet name="Kalkulácia HW+SW" sheetId="45" r:id="rId1"/>
    <sheet name="Kalkulácia vrátane sfunkčnenia" sheetId="4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5" l="1"/>
  <c r="E15" i="45"/>
  <c r="D4" i="45"/>
  <c r="E4" i="45" s="1"/>
  <c r="D5" i="45"/>
  <c r="E5" i="45" s="1"/>
  <c r="D6" i="45"/>
  <c r="E6" i="45" s="1"/>
  <c r="D7" i="45"/>
  <c r="E7" i="45" s="1"/>
  <c r="D8" i="45"/>
  <c r="E8" i="45" s="1"/>
  <c r="D9" i="45"/>
  <c r="E9" i="45" s="1"/>
  <c r="D10" i="45"/>
  <c r="E10" i="45" s="1"/>
  <c r="D11" i="45"/>
  <c r="E11" i="45" s="1"/>
  <c r="D12" i="45"/>
  <c r="E12" i="45" s="1"/>
  <c r="D13" i="45"/>
  <c r="E13" i="45" s="1"/>
  <c r="D14" i="45"/>
  <c r="E14" i="45" s="1"/>
  <c r="D3" i="45"/>
  <c r="D16" i="45" l="1"/>
  <c r="E3" i="45"/>
  <c r="E16" i="45" s="1"/>
  <c r="D13" i="44"/>
  <c r="F13" i="44" s="1"/>
  <c r="G13" i="44" s="1"/>
  <c r="D4" i="44" l="1"/>
  <c r="G4" i="44" l="1"/>
  <c r="F4" i="44"/>
  <c r="D58" i="44"/>
  <c r="D52" i="44"/>
  <c r="D53" i="44"/>
  <c r="F53" i="44" s="1"/>
  <c r="G53" i="44" s="1"/>
  <c r="D54" i="44"/>
  <c r="D55" i="44"/>
  <c r="D56" i="44"/>
  <c r="D51" i="44"/>
  <c r="F51" i="44" s="1"/>
  <c r="G51" i="44" s="1"/>
  <c r="E59" i="44"/>
  <c r="E57" i="44"/>
  <c r="D7" i="44"/>
  <c r="F7" i="44" s="1"/>
  <c r="G7" i="44" s="1"/>
  <c r="D8" i="44"/>
  <c r="F8" i="44" s="1"/>
  <c r="G8" i="44" s="1"/>
  <c r="D9" i="44"/>
  <c r="F9" i="44" s="1"/>
  <c r="G9" i="44" s="1"/>
  <c r="D10" i="44"/>
  <c r="F10" i="44" s="1"/>
  <c r="G10" i="44" s="1"/>
  <c r="D11" i="44"/>
  <c r="F11" i="44" s="1"/>
  <c r="G11" i="44" s="1"/>
  <c r="D12" i="44"/>
  <c r="F12" i="44" s="1"/>
  <c r="G12" i="44" s="1"/>
  <c r="D14" i="44"/>
  <c r="F14" i="44" s="1"/>
  <c r="G14" i="44" s="1"/>
  <c r="D15" i="44"/>
  <c r="F15" i="44" s="1"/>
  <c r="G15" i="44" s="1"/>
  <c r="D16" i="44"/>
  <c r="F16" i="44" s="1"/>
  <c r="G16" i="44" s="1"/>
  <c r="D17" i="44"/>
  <c r="F17" i="44" s="1"/>
  <c r="G17" i="44" s="1"/>
  <c r="D18" i="44"/>
  <c r="F18" i="44" s="1"/>
  <c r="G18" i="44" s="1"/>
  <c r="D19" i="44"/>
  <c r="F19" i="44" s="1"/>
  <c r="G19" i="44" s="1"/>
  <c r="D20" i="44"/>
  <c r="F20" i="44" s="1"/>
  <c r="G20" i="44" s="1"/>
  <c r="D21" i="44"/>
  <c r="F21" i="44" s="1"/>
  <c r="G21" i="44" s="1"/>
  <c r="D22" i="44"/>
  <c r="F22" i="44" s="1"/>
  <c r="G22" i="44" s="1"/>
  <c r="D23" i="44"/>
  <c r="F23" i="44" s="1"/>
  <c r="G23" i="44" s="1"/>
  <c r="D24" i="44"/>
  <c r="F24" i="44" s="1"/>
  <c r="G24" i="44" s="1"/>
  <c r="D25" i="44"/>
  <c r="F25" i="44" s="1"/>
  <c r="G25" i="44" s="1"/>
  <c r="D26" i="44"/>
  <c r="F26" i="44" s="1"/>
  <c r="G26" i="44" s="1"/>
  <c r="D27" i="44"/>
  <c r="F27" i="44" s="1"/>
  <c r="G27" i="44" s="1"/>
  <c r="D28" i="44"/>
  <c r="F28" i="44" s="1"/>
  <c r="G28" i="44" s="1"/>
  <c r="D29" i="44"/>
  <c r="F29" i="44" s="1"/>
  <c r="G29" i="44" s="1"/>
  <c r="D30" i="44"/>
  <c r="F30" i="44" s="1"/>
  <c r="G30" i="44" s="1"/>
  <c r="D31" i="44"/>
  <c r="F31" i="44" s="1"/>
  <c r="G31" i="44" s="1"/>
  <c r="D32" i="44"/>
  <c r="F32" i="44" s="1"/>
  <c r="G32" i="44" s="1"/>
  <c r="D33" i="44"/>
  <c r="F33" i="44" s="1"/>
  <c r="G33" i="44" s="1"/>
  <c r="D34" i="44"/>
  <c r="F34" i="44" s="1"/>
  <c r="G34" i="44" s="1"/>
  <c r="D35" i="44"/>
  <c r="F35" i="44" s="1"/>
  <c r="G35" i="44" s="1"/>
  <c r="D36" i="44"/>
  <c r="F36" i="44" s="1"/>
  <c r="G36" i="44" s="1"/>
  <c r="D37" i="44"/>
  <c r="F37" i="44" s="1"/>
  <c r="G37" i="44" s="1"/>
  <c r="D38" i="44"/>
  <c r="F38" i="44" s="1"/>
  <c r="G38" i="44" s="1"/>
  <c r="D39" i="44"/>
  <c r="F39" i="44" s="1"/>
  <c r="G39" i="44" s="1"/>
  <c r="D40" i="44"/>
  <c r="F40" i="44" s="1"/>
  <c r="G40" i="44" s="1"/>
  <c r="D41" i="44"/>
  <c r="F41" i="44" s="1"/>
  <c r="G41" i="44" s="1"/>
  <c r="D42" i="44"/>
  <c r="F42" i="44" s="1"/>
  <c r="G42" i="44" s="1"/>
  <c r="D43" i="44"/>
  <c r="F43" i="44" s="1"/>
  <c r="G43" i="44" s="1"/>
  <c r="D44" i="44"/>
  <c r="F44" i="44" s="1"/>
  <c r="G44" i="44" s="1"/>
  <c r="D45" i="44"/>
  <c r="F45" i="44" s="1"/>
  <c r="G45" i="44" s="1"/>
  <c r="D46" i="44"/>
  <c r="F46" i="44" s="1"/>
  <c r="G46" i="44" s="1"/>
  <c r="D47" i="44"/>
  <c r="F47" i="44" s="1"/>
  <c r="G47" i="44" s="1"/>
  <c r="D48" i="44"/>
  <c r="F48" i="44" s="1"/>
  <c r="G48" i="44" s="1"/>
  <c r="D49" i="44"/>
  <c r="F49" i="44" s="1"/>
  <c r="G49" i="44" s="1"/>
  <c r="E50" i="44"/>
  <c r="D6" i="44"/>
  <c r="F6" i="44" s="1"/>
  <c r="G6" i="44" s="1"/>
  <c r="F56" i="44" l="1"/>
  <c r="G56" i="44" s="1"/>
  <c r="F55" i="44"/>
  <c r="G55" i="44" s="1"/>
  <c r="F54" i="44"/>
  <c r="G54" i="44" s="1"/>
  <c r="F52" i="44"/>
  <c r="G52" i="44" s="1"/>
  <c r="D59" i="44"/>
  <c r="F58" i="44"/>
  <c r="F57" i="44"/>
  <c r="G50" i="44"/>
  <c r="D50" i="44"/>
  <c r="F50" i="44"/>
  <c r="G57" i="44"/>
  <c r="D57" i="44"/>
  <c r="G58" i="44" l="1"/>
  <c r="G59" i="44" s="1"/>
  <c r="G61" i="44" s="1"/>
  <c r="F59" i="44"/>
  <c r="F61" i="44" s="1"/>
</calcChain>
</file>

<file path=xl/sharedStrings.xml><?xml version="1.0" encoding="utf-8"?>
<sst xmlns="http://schemas.openxmlformats.org/spreadsheetml/2006/main" count="97" uniqueCount="84">
  <si>
    <t>Kalkulácia HW a SW</t>
  </si>
  <si>
    <t>Typ HW</t>
  </si>
  <si>
    <t>počet</t>
  </si>
  <si>
    <t>Jednotková cena bez DPH</t>
  </si>
  <si>
    <t>Cena celkom bez DPH</t>
  </si>
  <si>
    <t>Cena celkom s DPH</t>
  </si>
  <si>
    <t>Otočná kamera</t>
  </si>
  <si>
    <t>Pevná kamera - ŠPZ</t>
  </si>
  <si>
    <t xml:space="preserve">Pevná kamera </t>
  </si>
  <si>
    <t xml:space="preserve">Pevná kamera - termomodul </t>
  </si>
  <si>
    <t>Pevná kamera - duálna</t>
  </si>
  <si>
    <t>Teromokamera</t>
  </si>
  <si>
    <t>Analitický smart Box (Návrh ceny sa úvádza vrátane sfunkčnenia/inštalácie)</t>
  </si>
  <si>
    <t>Sieťový záznamník (Návrh ceny sa úvádza vrátane sfunkčnenia/inštalácie)</t>
  </si>
  <si>
    <t>Sieťový záznamník -  software (Návrh ceny sa úvádza vrátane sfunkčnenia/inštalácie)</t>
  </si>
  <si>
    <t>HW pre monitorovanie - klient (Návrh ceny sa úvádza vrátane sfunkčnenia/inštalácie)</t>
  </si>
  <si>
    <t>HW pre monitorovanie - klient - software (Návrh ceny sa úvádza vrátane sfunkčnenia/inštalácie)</t>
  </si>
  <si>
    <t>Monitorovacia stena 4x 55"LCD monitor plus držiaky, vrátane montáže (Návrh ceny sa úvádza vrátane sfunkčnenia/inštalácie)</t>
  </si>
  <si>
    <t>Riadiaca jednotka riadenia a správy verejného osvetlenia vrátaname osadenia do rozvádzača VO (Návrh ceny sa úvádza vrátane sfunkčnenia/inštalácie)</t>
  </si>
  <si>
    <t>SPOLU</t>
  </si>
  <si>
    <t>Cenová kalkulácia riešenia: Rozvoj mesta Dolný Kubín v oblasti moderných technológií</t>
  </si>
  <si>
    <t>Tovar</t>
  </si>
  <si>
    <t>Sfunkčnenie (pripojenie do siete el. Energie a Internetu)</t>
  </si>
  <si>
    <t>Tovar + sfunkčnenie (bez DPH)</t>
  </si>
  <si>
    <t>Tovar + sfunkčnenie (s DPH)</t>
  </si>
  <si>
    <t xml:space="preserve">Položka </t>
  </si>
  <si>
    <t>Počet ks</t>
  </si>
  <si>
    <t>Cena za jednotku</t>
  </si>
  <si>
    <t>Cena spolu bez DPH</t>
  </si>
  <si>
    <t>Cena za sfunkčnenie bez DPH</t>
  </si>
  <si>
    <t>Realizačný projekt</t>
  </si>
  <si>
    <t>X</t>
  </si>
  <si>
    <t>MEDZISÚČET</t>
  </si>
  <si>
    <t>Uzol 1 Pevná kamera</t>
  </si>
  <si>
    <t>Uzol 3 Otočná kamera</t>
  </si>
  <si>
    <t>Uzol 4 Pevná kamera</t>
  </si>
  <si>
    <t>Uzol 5 Otočná kamera</t>
  </si>
  <si>
    <t>Uzol 6 Otočná kamera</t>
  </si>
  <si>
    <t>Uzol 7 Pevná kamera</t>
  </si>
  <si>
    <t>Uzol 8 Pevná kamera</t>
  </si>
  <si>
    <t>Uzol 8 Pevná kamera - termomodul</t>
  </si>
  <si>
    <t>Uzol 9 Pevná kamera</t>
  </si>
  <si>
    <t>Uzol 10 Otočná kamera</t>
  </si>
  <si>
    <t>Uzol 11 Otočná kamera</t>
  </si>
  <si>
    <t>Uzol 12 Pevná kamera</t>
  </si>
  <si>
    <t>Uzol 13 Otočná kamera</t>
  </si>
  <si>
    <t>Uzol 14 Otočná kamera</t>
  </si>
  <si>
    <t>Uzol 15 Pevná kamera</t>
  </si>
  <si>
    <t>Uzol 15 Termokamera</t>
  </si>
  <si>
    <t>Uzol 16 Pevná kamera</t>
  </si>
  <si>
    <t>Uzol 17 Otočná kamera</t>
  </si>
  <si>
    <t>Uzol 18 Otočná kamera</t>
  </si>
  <si>
    <t>Uzol 19 Pevná kamera</t>
  </si>
  <si>
    <t>Uzol 20 Otočná kamera</t>
  </si>
  <si>
    <t>Uzol 21 Otočná kamera</t>
  </si>
  <si>
    <t>Uzol 22 Pevná kamera</t>
  </si>
  <si>
    <t>Uzol 23 Pevná kamera</t>
  </si>
  <si>
    <t>Uzol 24 Otočná kamera</t>
  </si>
  <si>
    <t>Uzol 25 Otočná kamera</t>
  </si>
  <si>
    <t>Uzol 26 Pevná kamera</t>
  </si>
  <si>
    <t>Uzol 26 Termokamera</t>
  </si>
  <si>
    <t>Uzol 27 Otočná kamera</t>
  </si>
  <si>
    <t>Uzol 28 Otočná kamera</t>
  </si>
  <si>
    <t>Uzol 29 Pevná kamera</t>
  </si>
  <si>
    <t>Uzol 30 Pevná kamera</t>
  </si>
  <si>
    <t>Uzol 31 Pevná kamera</t>
  </si>
  <si>
    <t>Uzol 31 Otočná kamera</t>
  </si>
  <si>
    <t>Uzol 32 Pevná kamera</t>
  </si>
  <si>
    <t>Uzol 33 Pevná kamera</t>
  </si>
  <si>
    <t>Uzol 34 Otočná kamera</t>
  </si>
  <si>
    <t>Uzol 35,36 Pevná kamera</t>
  </si>
  <si>
    <t>Uzol 35,36 Otočná kamera</t>
  </si>
  <si>
    <t>Uzol 37 Otočná kamera</t>
  </si>
  <si>
    <t>Uzol 38 Termokamera</t>
  </si>
  <si>
    <t>Uzol 39 Termokamera</t>
  </si>
  <si>
    <t>Uzol 40 Otočná kamera</t>
  </si>
  <si>
    <t>Uzol 41 Otočná kamera</t>
  </si>
  <si>
    <t>Analytický smart Box na analýzy</t>
  </si>
  <si>
    <t xml:space="preserve">Sieťový záznamník </t>
  </si>
  <si>
    <t>Sieťový záznamník  - software</t>
  </si>
  <si>
    <t>HW pre monitorovanie - klient</t>
  </si>
  <si>
    <t>HW pre monitorovanie: client - software</t>
  </si>
  <si>
    <t xml:space="preserve"> SET: Monitorovacia stena tvorená 4x 55" LCD monitor plus držiaky</t>
  </si>
  <si>
    <t>Riadiaca jednotka riadenia a správy verejného osvetlenia vrátane   inštalácie, sfunkčnenia, vyvedenia výstupov do centrálneho systému Flexi city a potrebného inštalačného materiálu.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</si>
</sst>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0" fontId="0" fillId="0" borderId="31" xfId="0" applyBorder="1" applyAlignment="1">
      <alignment horizontal="center"/>
    </xf>
    <xf numFmtId="0" fontId="0" fillId="0" borderId="31" xfId="0" applyBorder="1" applyAlignment="1">
      <alignment wrapText="1"/>
    </xf>
    <xf numFmtId="4" fontId="0" fillId="0" borderId="31" xfId="0" applyNumberFormat="1" applyBorder="1" applyAlignment="1">
      <alignment wrapText="1"/>
    </xf>
    <xf numFmtId="4" fontId="0" fillId="0" borderId="31" xfId="0" applyNumberFormat="1" applyBorder="1"/>
    <xf numFmtId="0" fontId="0" fillId="0" borderId="39" xfId="0" applyBorder="1" applyAlignment="1">
      <alignment wrapText="1"/>
    </xf>
    <xf numFmtId="4" fontId="0" fillId="0" borderId="39" xfId="0" applyNumberFormat="1" applyBorder="1"/>
    <xf numFmtId="0" fontId="0" fillId="0" borderId="25" xfId="0" applyBorder="1" applyAlignment="1">
      <alignment wrapText="1"/>
    </xf>
    <xf numFmtId="4" fontId="0" fillId="0" borderId="25" xfId="0" applyNumberFormat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4" fontId="0" fillId="0" borderId="6" xfId="0" applyNumberFormat="1" applyBorder="1"/>
    <xf numFmtId="4" fontId="0" fillId="0" borderId="4" xfId="0" applyNumberFormat="1" applyBorder="1"/>
    <xf numFmtId="4" fontId="0" fillId="0" borderId="26" xfId="0" applyNumberFormat="1" applyBorder="1"/>
    <xf numFmtId="4" fontId="0" fillId="0" borderId="5" xfId="0" applyNumberFormat="1" applyBorder="1"/>
    <xf numFmtId="0" fontId="0" fillId="0" borderId="2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" fontId="0" fillId="0" borderId="8" xfId="0" applyNumberFormat="1" applyBorder="1" applyAlignment="1">
      <alignment wrapText="1"/>
    </xf>
    <xf numFmtId="4" fontId="0" fillId="0" borderId="8" xfId="0" applyNumberFormat="1" applyBorder="1"/>
    <xf numFmtId="4" fontId="0" fillId="0" borderId="35" xfId="0" applyNumberFormat="1" applyBorder="1"/>
    <xf numFmtId="0" fontId="0" fillId="0" borderId="9" xfId="0" applyBorder="1"/>
    <xf numFmtId="4" fontId="0" fillId="0" borderId="10" xfId="0" applyNumberFormat="1" applyBorder="1"/>
    <xf numFmtId="4" fontId="0" fillId="0" borderId="30" xfId="0" applyNumberFormat="1" applyBorder="1"/>
    <xf numFmtId="0" fontId="0" fillId="0" borderId="29" xfId="0" applyBorder="1"/>
    <xf numFmtId="0" fontId="0" fillId="0" borderId="36" xfId="0" applyBorder="1"/>
    <xf numFmtId="4" fontId="0" fillId="0" borderId="40" xfId="0" applyNumberFormat="1" applyBorder="1"/>
    <xf numFmtId="0" fontId="0" fillId="0" borderId="27" xfId="0" applyBorder="1"/>
    <xf numFmtId="4" fontId="0" fillId="0" borderId="28" xfId="0" applyNumberFormat="1" applyBorder="1"/>
    <xf numFmtId="0" fontId="0" fillId="0" borderId="32" xfId="0" applyBorder="1"/>
    <xf numFmtId="4" fontId="0" fillId="0" borderId="37" xfId="0" applyNumberFormat="1" applyBorder="1"/>
    <xf numFmtId="4" fontId="0" fillId="0" borderId="41" xfId="0" applyNumberFormat="1" applyBorder="1"/>
    <xf numFmtId="0" fontId="0" fillId="0" borderId="13" xfId="0" applyBorder="1"/>
    <xf numFmtId="0" fontId="1" fillId="2" borderId="19" xfId="0" applyFont="1" applyFill="1" applyBorder="1"/>
    <xf numFmtId="0" fontId="1" fillId="2" borderId="20" xfId="0" applyFont="1" applyFill="1" applyBorder="1" applyAlignment="1">
      <alignment wrapText="1"/>
    </xf>
    <xf numFmtId="4" fontId="1" fillId="2" borderId="20" xfId="0" applyNumberFormat="1" applyFont="1" applyFill="1" applyBorder="1" applyAlignment="1">
      <alignment wrapText="1"/>
    </xf>
    <xf numFmtId="4" fontId="1" fillId="2" borderId="21" xfId="0" applyNumberFormat="1" applyFont="1" applyFill="1" applyBorder="1" applyAlignment="1">
      <alignment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/>
    </xf>
    <xf numFmtId="0" fontId="0" fillId="0" borderId="42" xfId="0" applyBorder="1" applyAlignment="1">
      <alignment wrapText="1"/>
    </xf>
    <xf numFmtId="4" fontId="0" fillId="0" borderId="42" xfId="0" applyNumberFormat="1" applyBorder="1" applyAlignment="1">
      <alignment wrapText="1"/>
    </xf>
    <xf numFmtId="4" fontId="0" fillId="0" borderId="42" xfId="0" applyNumberFormat="1" applyBorder="1"/>
    <xf numFmtId="0" fontId="0" fillId="0" borderId="42" xfId="0" applyBorder="1"/>
    <xf numFmtId="0" fontId="0" fillId="0" borderId="42" xfId="0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3" fillId="2" borderId="20" xfId="0" applyFont="1" applyFill="1" applyBorder="1" applyAlignment="1">
      <alignment wrapText="1"/>
    </xf>
    <xf numFmtId="4" fontId="3" fillId="2" borderId="20" xfId="0" applyNumberFormat="1" applyFont="1" applyFill="1" applyBorder="1" applyAlignment="1">
      <alignment wrapText="1"/>
    </xf>
    <xf numFmtId="0" fontId="0" fillId="0" borderId="43" xfId="0" applyBorder="1" applyAlignment="1">
      <alignment horizontal="left" wrapText="1"/>
    </xf>
    <xf numFmtId="4" fontId="0" fillId="0" borderId="44" xfId="0" applyNumberFormat="1" applyBorder="1"/>
    <xf numFmtId="0" fontId="0" fillId="0" borderId="43" xfId="0" applyBorder="1"/>
    <xf numFmtId="0" fontId="0" fillId="0" borderId="32" xfId="0" applyBorder="1" applyAlignment="1">
      <alignment horizontal="left" wrapText="1"/>
    </xf>
    <xf numFmtId="0" fontId="0" fillId="0" borderId="31" xfId="0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4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4" fillId="0" borderId="32" xfId="0" applyFont="1" applyBorder="1"/>
    <xf numFmtId="0" fontId="4" fillId="0" borderId="31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0" borderId="12" xfId="0" applyNumberFormat="1" applyBorder="1"/>
    <xf numFmtId="4" fontId="0" fillId="0" borderId="38" xfId="0" applyNumberFormat="1" applyBorder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39" xfId="0" applyFont="1" applyBorder="1" applyAlignment="1">
      <alignment wrapText="1"/>
    </xf>
    <xf numFmtId="4" fontId="4" fillId="0" borderId="31" xfId="0" applyNumberFormat="1" applyFont="1" applyBorder="1" applyAlignment="1">
      <alignment wrapText="1"/>
    </xf>
    <xf numFmtId="4" fontId="4" fillId="0" borderId="39" xfId="0" applyNumberFormat="1" applyFont="1" applyBorder="1"/>
    <xf numFmtId="4" fontId="4" fillId="0" borderId="31" xfId="0" applyNumberFormat="1" applyFont="1" applyBorder="1"/>
    <xf numFmtId="4" fontId="4" fillId="0" borderId="40" xfId="0" applyNumberFormat="1" applyFont="1" applyBorder="1"/>
    <xf numFmtId="0" fontId="4" fillId="0" borderId="0" xfId="0" applyFont="1"/>
    <xf numFmtId="0" fontId="4" fillId="0" borderId="13" xfId="0" applyFont="1" applyBorder="1"/>
    <xf numFmtId="0" fontId="4" fillId="0" borderId="2" xfId="0" applyFont="1" applyBorder="1" applyAlignment="1">
      <alignment horizontal="center"/>
    </xf>
    <xf numFmtId="0" fontId="4" fillId="0" borderId="25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4" fontId="4" fillId="0" borderId="25" xfId="0" applyNumberFormat="1" applyFont="1" applyBorder="1"/>
    <xf numFmtId="4" fontId="4" fillId="0" borderId="2" xfId="0" applyNumberFormat="1" applyFont="1" applyBorder="1"/>
    <xf numFmtId="4" fontId="4" fillId="0" borderId="28" xfId="0" applyNumberFormat="1" applyFont="1" applyBorder="1"/>
    <xf numFmtId="0" fontId="4" fillId="0" borderId="36" xfId="0" applyFont="1" applyBorder="1"/>
    <xf numFmtId="4" fontId="4" fillId="0" borderId="37" xfId="0" applyNumberFormat="1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4" fontId="1" fillId="2" borderId="4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/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31" xfId="0" applyBorder="1"/>
    <xf numFmtId="164" fontId="0" fillId="0" borderId="31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vertical="center" wrapText="1"/>
    </xf>
    <xf numFmtId="0" fontId="0" fillId="3" borderId="32" xfId="0" applyFill="1" applyBorder="1" applyAlignment="1">
      <alignment horizontal="left" vertical="center" wrapText="1"/>
    </xf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right" vertical="center" wrapText="1"/>
    </xf>
    <xf numFmtId="4" fontId="0" fillId="0" borderId="42" xfId="0" applyNumberFormat="1" applyBorder="1" applyAlignment="1">
      <alignment horizontal="right" vertical="center" wrapText="1"/>
    </xf>
    <xf numFmtId="4" fontId="0" fillId="0" borderId="42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6293-9634-4389-976C-FF84915C4C63}">
  <dimension ref="A1:E16"/>
  <sheetViews>
    <sheetView tabSelected="1" topLeftCell="A13" workbookViewId="0">
      <selection activeCell="A15" sqref="A15"/>
    </sheetView>
  </sheetViews>
  <sheetFormatPr defaultRowHeight="15" x14ac:dyDescent="0.25"/>
  <cols>
    <col min="1" max="1" width="39.85546875" customWidth="1"/>
    <col min="2" max="2" width="13.7109375" customWidth="1"/>
    <col min="3" max="3" width="17.42578125" customWidth="1"/>
    <col min="4" max="4" width="16.42578125" customWidth="1"/>
    <col min="5" max="5" width="21.85546875" customWidth="1"/>
  </cols>
  <sheetData>
    <row r="1" spans="1:5" ht="24" customHeight="1" thickBot="1" x14ac:dyDescent="0.3">
      <c r="A1" s="146" t="s">
        <v>0</v>
      </c>
      <c r="B1" s="147"/>
      <c r="C1" s="147"/>
      <c r="D1" s="147"/>
      <c r="E1" s="148"/>
    </row>
    <row r="2" spans="1:5" s="115" customFormat="1" ht="30" customHeight="1" x14ac:dyDescent="0.25">
      <c r="A2" s="124" t="s">
        <v>1</v>
      </c>
      <c r="B2" s="125" t="s">
        <v>2</v>
      </c>
      <c r="C2" s="125" t="s">
        <v>3</v>
      </c>
      <c r="D2" s="125" t="s">
        <v>4</v>
      </c>
      <c r="E2" s="126" t="s">
        <v>5</v>
      </c>
    </row>
    <row r="3" spans="1:5" s="116" customFormat="1" ht="24.95" customHeight="1" x14ac:dyDescent="0.25">
      <c r="A3" s="127" t="s">
        <v>6</v>
      </c>
      <c r="B3" s="8">
        <v>21</v>
      </c>
      <c r="C3" s="118"/>
      <c r="D3" s="119">
        <f>ROUND(B3*C3,2)</f>
        <v>0</v>
      </c>
      <c r="E3" s="120">
        <f>ROUND(D3*1.2,2)</f>
        <v>0</v>
      </c>
    </row>
    <row r="4" spans="1:5" s="116" customFormat="1" ht="24.95" customHeight="1" x14ac:dyDescent="0.25">
      <c r="A4" s="127" t="s">
        <v>7</v>
      </c>
      <c r="B4" s="8">
        <v>11</v>
      </c>
      <c r="C4" s="118"/>
      <c r="D4" s="119">
        <f t="shared" ref="D4:D15" si="0">ROUND(B4*C4,2)</f>
        <v>0</v>
      </c>
      <c r="E4" s="120">
        <f t="shared" ref="E4:E15" si="1">ROUND(D4*1.2,2)</f>
        <v>0</v>
      </c>
    </row>
    <row r="5" spans="1:5" s="116" customFormat="1" ht="24.95" customHeight="1" x14ac:dyDescent="0.25">
      <c r="A5" s="127" t="s">
        <v>8</v>
      </c>
      <c r="B5" s="8">
        <v>8</v>
      </c>
      <c r="C5" s="118"/>
      <c r="D5" s="119">
        <f t="shared" si="0"/>
        <v>0</v>
      </c>
      <c r="E5" s="120">
        <f t="shared" si="1"/>
        <v>0</v>
      </c>
    </row>
    <row r="6" spans="1:5" s="116" customFormat="1" ht="24.95" customHeight="1" x14ac:dyDescent="0.25">
      <c r="A6" s="127" t="s">
        <v>9</v>
      </c>
      <c r="B6" s="8">
        <v>5</v>
      </c>
      <c r="C6" s="118"/>
      <c r="D6" s="119">
        <f t="shared" si="0"/>
        <v>0</v>
      </c>
      <c r="E6" s="120">
        <f t="shared" si="1"/>
        <v>0</v>
      </c>
    </row>
    <row r="7" spans="1:5" ht="24.95" customHeight="1" x14ac:dyDescent="0.25">
      <c r="A7" s="127" t="s">
        <v>10</v>
      </c>
      <c r="B7" s="8">
        <v>2</v>
      </c>
      <c r="C7" s="11"/>
      <c r="D7" s="119">
        <f t="shared" si="0"/>
        <v>0</v>
      </c>
      <c r="E7" s="120">
        <f t="shared" si="1"/>
        <v>0</v>
      </c>
    </row>
    <row r="8" spans="1:5" ht="24.95" customHeight="1" x14ac:dyDescent="0.25">
      <c r="A8" s="127" t="s">
        <v>11</v>
      </c>
      <c r="B8" s="8">
        <v>4</v>
      </c>
      <c r="C8" s="11"/>
      <c r="D8" s="119">
        <f t="shared" si="0"/>
        <v>0</v>
      </c>
      <c r="E8" s="120">
        <f t="shared" si="1"/>
        <v>0</v>
      </c>
    </row>
    <row r="9" spans="1:5" ht="38.25" customHeight="1" x14ac:dyDescent="0.25">
      <c r="A9" s="135" t="s">
        <v>12</v>
      </c>
      <c r="B9" s="8">
        <v>3</v>
      </c>
      <c r="C9" s="11"/>
      <c r="D9" s="119">
        <f t="shared" si="0"/>
        <v>0</v>
      </c>
      <c r="E9" s="120">
        <f t="shared" si="1"/>
        <v>0</v>
      </c>
    </row>
    <row r="10" spans="1:5" ht="29.25" customHeight="1" x14ac:dyDescent="0.25">
      <c r="A10" s="135" t="s">
        <v>13</v>
      </c>
      <c r="B10" s="8">
        <v>1</v>
      </c>
      <c r="C10" s="11"/>
      <c r="D10" s="119">
        <f t="shared" si="0"/>
        <v>0</v>
      </c>
      <c r="E10" s="120">
        <f t="shared" si="1"/>
        <v>0</v>
      </c>
    </row>
    <row r="11" spans="1:5" ht="34.5" customHeight="1" x14ac:dyDescent="0.25">
      <c r="A11" s="128" t="s">
        <v>14</v>
      </c>
      <c r="B11" s="8">
        <v>51</v>
      </c>
      <c r="C11" s="11"/>
      <c r="D11" s="119">
        <f t="shared" si="0"/>
        <v>0</v>
      </c>
      <c r="E11" s="120">
        <f t="shared" si="1"/>
        <v>0</v>
      </c>
    </row>
    <row r="12" spans="1:5" ht="47.25" customHeight="1" x14ac:dyDescent="0.25">
      <c r="A12" s="128" t="s">
        <v>15</v>
      </c>
      <c r="B12" s="8">
        <v>1</v>
      </c>
      <c r="C12" s="11"/>
      <c r="D12" s="119">
        <f t="shared" si="0"/>
        <v>0</v>
      </c>
      <c r="E12" s="120">
        <f t="shared" si="1"/>
        <v>0</v>
      </c>
    </row>
    <row r="13" spans="1:5" ht="45.75" customHeight="1" x14ac:dyDescent="0.25">
      <c r="A13" s="128" t="s">
        <v>16</v>
      </c>
      <c r="B13" s="8">
        <v>51</v>
      </c>
      <c r="C13" s="11"/>
      <c r="D13" s="119">
        <f t="shared" si="0"/>
        <v>0</v>
      </c>
      <c r="E13" s="120">
        <f t="shared" si="1"/>
        <v>0</v>
      </c>
    </row>
    <row r="14" spans="1:5" ht="45.75" customHeight="1" x14ac:dyDescent="0.25">
      <c r="A14" s="128" t="s">
        <v>17</v>
      </c>
      <c r="B14" s="8">
        <v>1</v>
      </c>
      <c r="C14" s="11"/>
      <c r="D14" s="119">
        <f t="shared" si="0"/>
        <v>0</v>
      </c>
      <c r="E14" s="120">
        <f t="shared" si="1"/>
        <v>0</v>
      </c>
    </row>
    <row r="15" spans="1:5" ht="68.25" customHeight="1" thickBot="1" x14ac:dyDescent="0.3">
      <c r="A15" s="129" t="s">
        <v>18</v>
      </c>
      <c r="B15" s="16">
        <v>64</v>
      </c>
      <c r="C15" s="121"/>
      <c r="D15" s="122">
        <f t="shared" si="0"/>
        <v>0</v>
      </c>
      <c r="E15" s="123">
        <f t="shared" si="1"/>
        <v>0</v>
      </c>
    </row>
    <row r="16" spans="1:5" s="117" customFormat="1" ht="27" customHeight="1" thickBot="1" x14ac:dyDescent="0.35">
      <c r="A16" s="149" t="s">
        <v>19</v>
      </c>
      <c r="B16" s="150"/>
      <c r="C16" s="151"/>
      <c r="D16" s="130">
        <f>SUM(D3:D15)</f>
        <v>0</v>
      </c>
      <c r="E16" s="131">
        <f>SUM(E3:E15)</f>
        <v>0</v>
      </c>
    </row>
  </sheetData>
  <mergeCells count="2">
    <mergeCell ref="A1:E1"/>
    <mergeCell ref="A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9483-FCB9-4921-9165-2F02A8408BE1}">
  <sheetPr>
    <pageSetUpPr fitToPage="1"/>
  </sheetPr>
  <dimension ref="A1:G61"/>
  <sheetViews>
    <sheetView view="pageBreakPreview" topLeftCell="A13" zoomScaleNormal="100" zoomScaleSheetLayoutView="100" workbookViewId="0">
      <selection activeCell="A63" sqref="A63"/>
    </sheetView>
  </sheetViews>
  <sheetFormatPr defaultRowHeight="15" x14ac:dyDescent="0.25"/>
  <cols>
    <col min="1" max="1" width="39.7109375" customWidth="1"/>
    <col min="2" max="2" width="10" style="2" customWidth="1"/>
    <col min="3" max="3" width="15.28515625" style="3" customWidth="1"/>
    <col min="4" max="4" width="17.42578125" style="4" customWidth="1"/>
    <col min="5" max="5" width="19.28515625" style="5" customWidth="1"/>
    <col min="6" max="6" width="26.28515625" customWidth="1"/>
    <col min="7" max="7" width="24.5703125" style="5" customWidth="1"/>
  </cols>
  <sheetData>
    <row r="1" spans="1:7" ht="30.75" customHeight="1" thickBot="1" x14ac:dyDescent="0.3">
      <c r="A1" s="152" t="s">
        <v>20</v>
      </c>
      <c r="B1" s="153"/>
      <c r="C1" s="153"/>
      <c r="D1" s="153"/>
      <c r="E1" s="153"/>
      <c r="F1" s="153"/>
      <c r="G1" s="154"/>
    </row>
    <row r="2" spans="1:7" ht="42" customHeight="1" thickBot="1" x14ac:dyDescent="0.3">
      <c r="A2" s="110"/>
      <c r="B2" s="155" t="s">
        <v>21</v>
      </c>
      <c r="C2" s="156"/>
      <c r="D2" s="157"/>
      <c r="E2" s="133" t="s">
        <v>22</v>
      </c>
      <c r="F2" s="134" t="s">
        <v>23</v>
      </c>
      <c r="G2" s="132" t="s">
        <v>24</v>
      </c>
    </row>
    <row r="3" spans="1:7" s="1" customFormat="1" ht="39.75" customHeight="1" thickBot="1" x14ac:dyDescent="0.3">
      <c r="A3" s="113" t="s">
        <v>25</v>
      </c>
      <c r="B3" s="109" t="s">
        <v>26</v>
      </c>
      <c r="C3" s="111" t="s">
        <v>27</v>
      </c>
      <c r="D3" s="112" t="s">
        <v>28</v>
      </c>
      <c r="E3" s="112" t="s">
        <v>29</v>
      </c>
      <c r="F3" s="109" t="s">
        <v>4</v>
      </c>
      <c r="G3" s="114" t="s">
        <v>5</v>
      </c>
    </row>
    <row r="4" spans="1:7" s="93" customFormat="1" ht="32.25" customHeight="1" thickBot="1" x14ac:dyDescent="0.3">
      <c r="A4" s="88" t="s">
        <v>30</v>
      </c>
      <c r="B4" s="89">
        <v>1</v>
      </c>
      <c r="C4" s="90"/>
      <c r="D4" s="91">
        <f>ROUND(B4*C4,2)</f>
        <v>0</v>
      </c>
      <c r="E4" s="137" t="s">
        <v>31</v>
      </c>
      <c r="F4" s="136">
        <f>D4</f>
        <v>0</v>
      </c>
      <c r="G4" s="92">
        <f>D4*1.2</f>
        <v>0</v>
      </c>
    </row>
    <row r="5" spans="1:7" s="1" customFormat="1" ht="21" customHeight="1" thickBot="1" x14ac:dyDescent="0.3">
      <c r="A5" s="79" t="s">
        <v>32</v>
      </c>
      <c r="B5" s="75"/>
      <c r="C5" s="76"/>
      <c r="D5" s="77"/>
      <c r="E5" s="77"/>
      <c r="F5" s="75"/>
      <c r="G5" s="78"/>
    </row>
    <row r="6" spans="1:7" x14ac:dyDescent="0.25">
      <c r="A6" s="33" t="s">
        <v>33</v>
      </c>
      <c r="B6" s="34">
        <v>2</v>
      </c>
      <c r="C6" s="35"/>
      <c r="D6" s="36">
        <f>ROUND(B6*C6,2)</f>
        <v>0</v>
      </c>
      <c r="E6" s="37"/>
      <c r="F6" s="37">
        <f>ROUND(D6+E6,2)</f>
        <v>0</v>
      </c>
      <c r="G6" s="38">
        <f>ROUND(F6*1.2,2)</f>
        <v>0</v>
      </c>
    </row>
    <row r="7" spans="1:7" x14ac:dyDescent="0.25">
      <c r="A7" s="39" t="s">
        <v>34</v>
      </c>
      <c r="B7" s="8">
        <v>1</v>
      </c>
      <c r="C7" s="9"/>
      <c r="D7" s="10">
        <f t="shared" ref="D7:D49" si="0">ROUND(B7*C7,2)</f>
        <v>0</v>
      </c>
      <c r="E7" s="11"/>
      <c r="F7" s="11">
        <f t="shared" ref="F7:F49" si="1">ROUND(D7+E7,2)</f>
        <v>0</v>
      </c>
      <c r="G7" s="40">
        <f t="shared" ref="G7:G49" si="2">ROUND(F7*1.2,2)</f>
        <v>0</v>
      </c>
    </row>
    <row r="8" spans="1:7" x14ac:dyDescent="0.25">
      <c r="A8" s="39" t="s">
        <v>35</v>
      </c>
      <c r="B8" s="8">
        <v>2</v>
      </c>
      <c r="C8" s="9"/>
      <c r="D8" s="10">
        <f t="shared" si="0"/>
        <v>0</v>
      </c>
      <c r="E8" s="11"/>
      <c r="F8" s="11">
        <f t="shared" si="1"/>
        <v>0</v>
      </c>
      <c r="G8" s="40">
        <f t="shared" si="2"/>
        <v>0</v>
      </c>
    </row>
    <row r="9" spans="1:7" x14ac:dyDescent="0.25">
      <c r="A9" s="39" t="s">
        <v>36</v>
      </c>
      <c r="B9" s="8">
        <v>1</v>
      </c>
      <c r="C9" s="9"/>
      <c r="D9" s="10">
        <f t="shared" si="0"/>
        <v>0</v>
      </c>
      <c r="E9" s="11"/>
      <c r="F9" s="11">
        <f t="shared" si="1"/>
        <v>0</v>
      </c>
      <c r="G9" s="40">
        <f t="shared" si="2"/>
        <v>0</v>
      </c>
    </row>
    <row r="10" spans="1:7" x14ac:dyDescent="0.25">
      <c r="A10" s="39" t="s">
        <v>37</v>
      </c>
      <c r="B10" s="8">
        <v>1</v>
      </c>
      <c r="C10" s="9"/>
      <c r="D10" s="10">
        <f t="shared" si="0"/>
        <v>0</v>
      </c>
      <c r="E10" s="11"/>
      <c r="F10" s="11">
        <f t="shared" si="1"/>
        <v>0</v>
      </c>
      <c r="G10" s="40">
        <f t="shared" si="2"/>
        <v>0</v>
      </c>
    </row>
    <row r="11" spans="1:7" x14ac:dyDescent="0.25">
      <c r="A11" s="80" t="s">
        <v>38</v>
      </c>
      <c r="B11" s="81">
        <v>3</v>
      </c>
      <c r="C11" s="17"/>
      <c r="D11" s="18">
        <f t="shared" si="0"/>
        <v>0</v>
      </c>
      <c r="E11" s="19"/>
      <c r="F11" s="19">
        <f t="shared" si="1"/>
        <v>0</v>
      </c>
      <c r="G11" s="48">
        <f t="shared" si="2"/>
        <v>0</v>
      </c>
    </row>
    <row r="12" spans="1:7" s="99" customFormat="1" x14ac:dyDescent="0.25">
      <c r="A12" s="80" t="s">
        <v>39</v>
      </c>
      <c r="B12" s="81">
        <v>2</v>
      </c>
      <c r="C12" s="94"/>
      <c r="D12" s="95">
        <f t="shared" si="0"/>
        <v>0</v>
      </c>
      <c r="E12" s="96"/>
      <c r="F12" s="97">
        <f t="shared" si="1"/>
        <v>0</v>
      </c>
      <c r="G12" s="98">
        <f t="shared" si="2"/>
        <v>0</v>
      </c>
    </row>
    <row r="13" spans="1:7" s="99" customFormat="1" x14ac:dyDescent="0.25">
      <c r="A13" s="100" t="s">
        <v>40</v>
      </c>
      <c r="B13" s="101">
        <v>1</v>
      </c>
      <c r="C13" s="102"/>
      <c r="D13" s="103">
        <f t="shared" si="0"/>
        <v>0</v>
      </c>
      <c r="E13" s="104"/>
      <c r="F13" s="105">
        <f t="shared" si="1"/>
        <v>0</v>
      </c>
      <c r="G13" s="106">
        <f t="shared" si="2"/>
        <v>0</v>
      </c>
    </row>
    <row r="14" spans="1:7" x14ac:dyDescent="0.25">
      <c r="A14" s="50" t="s">
        <v>41</v>
      </c>
      <c r="B14" s="12">
        <v>1</v>
      </c>
      <c r="C14" s="13"/>
      <c r="D14" s="14">
        <f t="shared" si="0"/>
        <v>0</v>
      </c>
      <c r="E14" s="15"/>
      <c r="F14" s="15">
        <f t="shared" si="1"/>
        <v>0</v>
      </c>
      <c r="G14" s="49">
        <f t="shared" si="2"/>
        <v>0</v>
      </c>
    </row>
    <row r="15" spans="1:7" x14ac:dyDescent="0.25">
      <c r="A15" s="39" t="s">
        <v>42</v>
      </c>
      <c r="B15" s="8">
        <v>1</v>
      </c>
      <c r="C15" s="26"/>
      <c r="D15" s="10">
        <f t="shared" si="0"/>
        <v>0</v>
      </c>
      <c r="E15" s="29"/>
      <c r="F15" s="11">
        <f t="shared" si="1"/>
        <v>0</v>
      </c>
      <c r="G15" s="41">
        <f t="shared" si="2"/>
        <v>0</v>
      </c>
    </row>
    <row r="16" spans="1:7" x14ac:dyDescent="0.25">
      <c r="A16" s="39" t="s">
        <v>43</v>
      </c>
      <c r="B16" s="8">
        <v>1</v>
      </c>
      <c r="C16" s="26"/>
      <c r="D16" s="10">
        <f t="shared" si="0"/>
        <v>0</v>
      </c>
      <c r="E16" s="29"/>
      <c r="F16" s="11">
        <f t="shared" si="1"/>
        <v>0</v>
      </c>
      <c r="G16" s="41">
        <f t="shared" si="2"/>
        <v>0</v>
      </c>
    </row>
    <row r="17" spans="1:7" x14ac:dyDescent="0.25">
      <c r="A17" s="42" t="s">
        <v>44</v>
      </c>
      <c r="B17" s="8">
        <v>1</v>
      </c>
      <c r="C17" s="31"/>
      <c r="D17" s="10">
        <f t="shared" si="0"/>
        <v>0</v>
      </c>
      <c r="E17" s="29"/>
      <c r="F17" s="11">
        <f t="shared" si="1"/>
        <v>0</v>
      </c>
      <c r="G17" s="41">
        <f t="shared" si="2"/>
        <v>0</v>
      </c>
    </row>
    <row r="18" spans="1:7" x14ac:dyDescent="0.25">
      <c r="A18" s="42" t="s">
        <v>45</v>
      </c>
      <c r="B18" s="8">
        <v>1</v>
      </c>
      <c r="C18" s="31"/>
      <c r="D18" s="10">
        <f t="shared" si="0"/>
        <v>0</v>
      </c>
      <c r="E18" s="29"/>
      <c r="F18" s="11">
        <f t="shared" si="1"/>
        <v>0</v>
      </c>
      <c r="G18" s="41">
        <f t="shared" si="2"/>
        <v>0</v>
      </c>
    </row>
    <row r="19" spans="1:7" x14ac:dyDescent="0.25">
      <c r="A19" s="43" t="s">
        <v>46</v>
      </c>
      <c r="B19" s="16">
        <v>1</v>
      </c>
      <c r="C19" s="20"/>
      <c r="D19" s="18">
        <f t="shared" si="0"/>
        <v>0</v>
      </c>
      <c r="E19" s="21"/>
      <c r="F19" s="19">
        <f t="shared" si="1"/>
        <v>0</v>
      </c>
      <c r="G19" s="44">
        <f t="shared" si="2"/>
        <v>0</v>
      </c>
    </row>
    <row r="20" spans="1:7" x14ac:dyDescent="0.25">
      <c r="A20" s="43" t="s">
        <v>47</v>
      </c>
      <c r="B20" s="16">
        <v>1</v>
      </c>
      <c r="C20" s="20"/>
      <c r="D20" s="18">
        <f t="shared" si="0"/>
        <v>0</v>
      </c>
      <c r="E20" s="21"/>
      <c r="F20" s="19">
        <f t="shared" si="1"/>
        <v>0</v>
      </c>
      <c r="G20" s="44">
        <f t="shared" si="2"/>
        <v>0</v>
      </c>
    </row>
    <row r="21" spans="1:7" x14ac:dyDescent="0.25">
      <c r="A21" s="45" t="s">
        <v>48</v>
      </c>
      <c r="B21" s="12">
        <v>1</v>
      </c>
      <c r="C21" s="22"/>
      <c r="D21" s="14">
        <f t="shared" si="0"/>
        <v>0</v>
      </c>
      <c r="E21" s="23"/>
      <c r="F21" s="15">
        <f t="shared" si="1"/>
        <v>0</v>
      </c>
      <c r="G21" s="46">
        <f t="shared" si="2"/>
        <v>0</v>
      </c>
    </row>
    <row r="22" spans="1:7" x14ac:dyDescent="0.25">
      <c r="A22" s="45" t="s">
        <v>49</v>
      </c>
      <c r="B22" s="12">
        <v>2</v>
      </c>
      <c r="C22" s="22"/>
      <c r="D22" s="14">
        <f t="shared" si="0"/>
        <v>0</v>
      </c>
      <c r="E22" s="23"/>
      <c r="F22" s="15">
        <f t="shared" si="1"/>
        <v>0</v>
      </c>
      <c r="G22" s="46">
        <f t="shared" si="2"/>
        <v>0</v>
      </c>
    </row>
    <row r="23" spans="1:7" x14ac:dyDescent="0.25">
      <c r="A23" s="42" t="s">
        <v>50</v>
      </c>
      <c r="B23" s="8">
        <v>1</v>
      </c>
      <c r="C23" s="31"/>
      <c r="D23" s="10">
        <f t="shared" si="0"/>
        <v>0</v>
      </c>
      <c r="E23" s="29"/>
      <c r="F23" s="11">
        <f t="shared" si="1"/>
        <v>0</v>
      </c>
      <c r="G23" s="41">
        <f t="shared" si="2"/>
        <v>0</v>
      </c>
    </row>
    <row r="24" spans="1:7" x14ac:dyDescent="0.25">
      <c r="A24" s="42" t="s">
        <v>51</v>
      </c>
      <c r="B24" s="8">
        <v>1</v>
      </c>
      <c r="C24" s="31"/>
      <c r="D24" s="10">
        <f t="shared" si="0"/>
        <v>0</v>
      </c>
      <c r="E24" s="29"/>
      <c r="F24" s="11">
        <f t="shared" si="1"/>
        <v>0</v>
      </c>
      <c r="G24" s="41">
        <f t="shared" si="2"/>
        <v>0</v>
      </c>
    </row>
    <row r="25" spans="1:7" x14ac:dyDescent="0.25">
      <c r="A25" s="39" t="s">
        <v>52</v>
      </c>
      <c r="B25" s="8">
        <v>1</v>
      </c>
      <c r="C25" s="26"/>
      <c r="D25" s="10">
        <f t="shared" si="0"/>
        <v>0</v>
      </c>
      <c r="E25" s="29"/>
      <c r="F25" s="11">
        <f t="shared" si="1"/>
        <v>0</v>
      </c>
      <c r="G25" s="41">
        <f t="shared" si="2"/>
        <v>0</v>
      </c>
    </row>
    <row r="26" spans="1:7" x14ac:dyDescent="0.25">
      <c r="A26" s="39" t="s">
        <v>53</v>
      </c>
      <c r="B26" s="8">
        <v>1</v>
      </c>
      <c r="C26" s="26"/>
      <c r="D26" s="10">
        <f t="shared" si="0"/>
        <v>0</v>
      </c>
      <c r="E26" s="27"/>
      <c r="F26" s="11">
        <f t="shared" si="1"/>
        <v>0</v>
      </c>
      <c r="G26" s="40">
        <f t="shared" si="2"/>
        <v>0</v>
      </c>
    </row>
    <row r="27" spans="1:7" x14ac:dyDescent="0.25">
      <c r="A27" s="39" t="s">
        <v>54</v>
      </c>
      <c r="B27" s="8">
        <v>1</v>
      </c>
      <c r="C27" s="9"/>
      <c r="D27" s="10">
        <f t="shared" si="0"/>
        <v>0</v>
      </c>
      <c r="E27" s="11"/>
      <c r="F27" s="11">
        <f t="shared" si="1"/>
        <v>0</v>
      </c>
      <c r="G27" s="40">
        <f t="shared" si="2"/>
        <v>0</v>
      </c>
    </row>
    <row r="28" spans="1:7" x14ac:dyDescent="0.25">
      <c r="A28" s="39" t="s">
        <v>55</v>
      </c>
      <c r="B28" s="8">
        <v>1</v>
      </c>
      <c r="C28" s="9"/>
      <c r="D28" s="10">
        <f t="shared" si="0"/>
        <v>0</v>
      </c>
      <c r="E28" s="11"/>
      <c r="F28" s="11">
        <f t="shared" si="1"/>
        <v>0</v>
      </c>
      <c r="G28" s="40">
        <f t="shared" si="2"/>
        <v>0</v>
      </c>
    </row>
    <row r="29" spans="1:7" x14ac:dyDescent="0.25">
      <c r="A29" s="39" t="s">
        <v>56</v>
      </c>
      <c r="B29" s="8">
        <v>1</v>
      </c>
      <c r="C29" s="9"/>
      <c r="D29" s="10">
        <f t="shared" si="0"/>
        <v>0</v>
      </c>
      <c r="E29" s="11"/>
      <c r="F29" s="11">
        <f t="shared" si="1"/>
        <v>0</v>
      </c>
      <c r="G29" s="40">
        <f t="shared" si="2"/>
        <v>0</v>
      </c>
    </row>
    <row r="30" spans="1:7" x14ac:dyDescent="0.25">
      <c r="A30" s="39" t="s">
        <v>57</v>
      </c>
      <c r="B30" s="8">
        <v>1</v>
      </c>
      <c r="C30" s="9"/>
      <c r="D30" s="10">
        <f t="shared" si="0"/>
        <v>0</v>
      </c>
      <c r="E30" s="11"/>
      <c r="F30" s="11">
        <f t="shared" si="1"/>
        <v>0</v>
      </c>
      <c r="G30" s="40">
        <f t="shared" si="2"/>
        <v>0</v>
      </c>
    </row>
    <row r="31" spans="1:7" x14ac:dyDescent="0.25">
      <c r="A31" s="47" t="s">
        <v>58</v>
      </c>
      <c r="B31" s="16">
        <v>1</v>
      </c>
      <c r="C31" s="17"/>
      <c r="D31" s="18">
        <f t="shared" si="0"/>
        <v>0</v>
      </c>
      <c r="E31" s="19"/>
      <c r="F31" s="28">
        <f t="shared" si="1"/>
        <v>0</v>
      </c>
      <c r="G31" s="48">
        <f t="shared" si="2"/>
        <v>0</v>
      </c>
    </row>
    <row r="32" spans="1:7" x14ac:dyDescent="0.25">
      <c r="A32" s="43" t="s">
        <v>59</v>
      </c>
      <c r="B32" s="16">
        <v>1</v>
      </c>
      <c r="C32" s="24"/>
      <c r="D32" s="18">
        <f t="shared" si="0"/>
        <v>0</v>
      </c>
      <c r="E32" s="19"/>
      <c r="F32" s="21">
        <f t="shared" si="1"/>
        <v>0</v>
      </c>
      <c r="G32" s="48">
        <f t="shared" si="2"/>
        <v>0</v>
      </c>
    </row>
    <row r="33" spans="1:7" x14ac:dyDescent="0.25">
      <c r="A33" s="45" t="s">
        <v>60</v>
      </c>
      <c r="B33" s="12">
        <v>1</v>
      </c>
      <c r="C33" s="25"/>
      <c r="D33" s="14">
        <f t="shared" si="0"/>
        <v>0</v>
      </c>
      <c r="E33" s="15"/>
      <c r="F33" s="23">
        <f t="shared" si="1"/>
        <v>0</v>
      </c>
      <c r="G33" s="49">
        <f t="shared" si="2"/>
        <v>0</v>
      </c>
    </row>
    <row r="34" spans="1:7" x14ac:dyDescent="0.25">
      <c r="A34" s="50" t="s">
        <v>61</v>
      </c>
      <c r="B34" s="12">
        <v>1</v>
      </c>
      <c r="C34" s="25"/>
      <c r="D34" s="14">
        <f t="shared" si="0"/>
        <v>0</v>
      </c>
      <c r="E34" s="15"/>
      <c r="F34" s="23">
        <f t="shared" si="1"/>
        <v>0</v>
      </c>
      <c r="G34" s="49">
        <f t="shared" si="2"/>
        <v>0</v>
      </c>
    </row>
    <row r="35" spans="1:7" x14ac:dyDescent="0.25">
      <c r="A35" s="39" t="s">
        <v>62</v>
      </c>
      <c r="B35" s="8">
        <v>1</v>
      </c>
      <c r="C35" s="26"/>
      <c r="D35" s="10">
        <f t="shared" si="0"/>
        <v>0</v>
      </c>
      <c r="E35" s="11"/>
      <c r="F35" s="29">
        <f t="shared" si="1"/>
        <v>0</v>
      </c>
      <c r="G35" s="40">
        <f t="shared" si="2"/>
        <v>0</v>
      </c>
    </row>
    <row r="36" spans="1:7" x14ac:dyDescent="0.25">
      <c r="A36" s="42" t="s">
        <v>63</v>
      </c>
      <c r="B36" s="8">
        <v>1</v>
      </c>
      <c r="C36" s="31"/>
      <c r="D36" s="10">
        <f t="shared" si="0"/>
        <v>0</v>
      </c>
      <c r="E36" s="11"/>
      <c r="F36" s="29">
        <f t="shared" si="1"/>
        <v>0</v>
      </c>
      <c r="G36" s="40">
        <f t="shared" si="2"/>
        <v>0</v>
      </c>
    </row>
    <row r="37" spans="1:7" s="99" customFormat="1" x14ac:dyDescent="0.25">
      <c r="A37" s="107" t="s">
        <v>64</v>
      </c>
      <c r="B37" s="81">
        <v>1</v>
      </c>
      <c r="C37" s="94"/>
      <c r="D37" s="95">
        <f t="shared" si="0"/>
        <v>0</v>
      </c>
      <c r="E37" s="97"/>
      <c r="F37" s="96">
        <f t="shared" si="1"/>
        <v>0</v>
      </c>
      <c r="G37" s="108">
        <f t="shared" si="2"/>
        <v>0</v>
      </c>
    </row>
    <row r="38" spans="1:7" s="99" customFormat="1" x14ac:dyDescent="0.25">
      <c r="A38" s="107" t="s">
        <v>65</v>
      </c>
      <c r="B38" s="81">
        <v>1</v>
      </c>
      <c r="C38" s="94"/>
      <c r="D38" s="95">
        <f t="shared" si="0"/>
        <v>0</v>
      </c>
      <c r="E38" s="97"/>
      <c r="F38" s="96">
        <f t="shared" si="1"/>
        <v>0</v>
      </c>
      <c r="G38" s="108">
        <f t="shared" si="2"/>
        <v>0</v>
      </c>
    </row>
    <row r="39" spans="1:7" x14ac:dyDescent="0.25">
      <c r="A39" s="45" t="s">
        <v>66</v>
      </c>
      <c r="B39" s="12">
        <v>1</v>
      </c>
      <c r="C39" s="22"/>
      <c r="D39" s="14">
        <f t="shared" si="0"/>
        <v>0</v>
      </c>
      <c r="E39" s="15"/>
      <c r="F39" s="23">
        <f t="shared" si="1"/>
        <v>0</v>
      </c>
      <c r="G39" s="49">
        <f t="shared" si="2"/>
        <v>0</v>
      </c>
    </row>
    <row r="40" spans="1:7" x14ac:dyDescent="0.25">
      <c r="A40" s="45" t="s">
        <v>67</v>
      </c>
      <c r="B40" s="12">
        <v>1</v>
      </c>
      <c r="C40" s="22"/>
      <c r="D40" s="14">
        <f t="shared" si="0"/>
        <v>0</v>
      </c>
      <c r="E40" s="15"/>
      <c r="F40" s="23">
        <f t="shared" si="1"/>
        <v>0</v>
      </c>
      <c r="G40" s="49">
        <f t="shared" si="2"/>
        <v>0</v>
      </c>
    </row>
    <row r="41" spans="1:7" x14ac:dyDescent="0.25">
      <c r="A41" s="42" t="s">
        <v>68</v>
      </c>
      <c r="B41" s="8">
        <v>1</v>
      </c>
      <c r="C41" s="31"/>
      <c r="D41" s="10">
        <f t="shared" si="0"/>
        <v>0</v>
      </c>
      <c r="E41" s="11"/>
      <c r="F41" s="29">
        <f t="shared" si="1"/>
        <v>0</v>
      </c>
      <c r="G41" s="40">
        <f t="shared" si="2"/>
        <v>0</v>
      </c>
    </row>
    <row r="42" spans="1:7" x14ac:dyDescent="0.25">
      <c r="A42" s="43" t="s">
        <v>69</v>
      </c>
      <c r="B42" s="16">
        <v>1</v>
      </c>
      <c r="C42" s="20"/>
      <c r="D42" s="18">
        <f t="shared" si="0"/>
        <v>0</v>
      </c>
      <c r="E42" s="19"/>
      <c r="F42" s="21">
        <f t="shared" si="1"/>
        <v>0</v>
      </c>
      <c r="G42" s="48">
        <f t="shared" si="2"/>
        <v>0</v>
      </c>
    </row>
    <row r="43" spans="1:7" x14ac:dyDescent="0.25">
      <c r="A43" s="43" t="s">
        <v>70</v>
      </c>
      <c r="B43" s="16">
        <v>2</v>
      </c>
      <c r="C43" s="20"/>
      <c r="D43" s="18">
        <f t="shared" si="0"/>
        <v>0</v>
      </c>
      <c r="E43" s="19"/>
      <c r="F43" s="21">
        <f t="shared" si="1"/>
        <v>0</v>
      </c>
      <c r="G43" s="48">
        <f t="shared" si="2"/>
        <v>0</v>
      </c>
    </row>
    <row r="44" spans="1:7" x14ac:dyDescent="0.25">
      <c r="A44" s="45" t="s">
        <v>71</v>
      </c>
      <c r="B44" s="12">
        <v>1</v>
      </c>
      <c r="C44" s="22"/>
      <c r="D44" s="14">
        <f t="shared" si="0"/>
        <v>0</v>
      </c>
      <c r="E44" s="15"/>
      <c r="F44" s="23">
        <f t="shared" si="1"/>
        <v>0</v>
      </c>
      <c r="G44" s="49">
        <f t="shared" si="2"/>
        <v>0</v>
      </c>
    </row>
    <row r="45" spans="1:7" x14ac:dyDescent="0.25">
      <c r="A45" s="45" t="s">
        <v>72</v>
      </c>
      <c r="B45" s="12">
        <v>1</v>
      </c>
      <c r="C45" s="32"/>
      <c r="D45" s="14">
        <f t="shared" si="0"/>
        <v>0</v>
      </c>
      <c r="E45" s="15"/>
      <c r="F45" s="30">
        <f t="shared" si="1"/>
        <v>0</v>
      </c>
      <c r="G45" s="49">
        <f t="shared" si="2"/>
        <v>0</v>
      </c>
    </row>
    <row r="46" spans="1:7" x14ac:dyDescent="0.25">
      <c r="A46" s="39" t="s">
        <v>73</v>
      </c>
      <c r="B46" s="8">
        <v>1</v>
      </c>
      <c r="C46" s="9"/>
      <c r="D46" s="10">
        <f t="shared" si="0"/>
        <v>0</v>
      </c>
      <c r="E46" s="11"/>
      <c r="F46" s="11">
        <f t="shared" si="1"/>
        <v>0</v>
      </c>
      <c r="G46" s="40">
        <f t="shared" si="2"/>
        <v>0</v>
      </c>
    </row>
    <row r="47" spans="1:7" x14ac:dyDescent="0.25">
      <c r="A47" s="39" t="s">
        <v>74</v>
      </c>
      <c r="B47" s="8">
        <v>1</v>
      </c>
      <c r="C47" s="9"/>
      <c r="D47" s="10">
        <f t="shared" si="0"/>
        <v>0</v>
      </c>
      <c r="E47" s="11"/>
      <c r="F47" s="11">
        <f t="shared" si="1"/>
        <v>0</v>
      </c>
      <c r="G47" s="40">
        <f t="shared" si="2"/>
        <v>0</v>
      </c>
    </row>
    <row r="48" spans="1:7" x14ac:dyDescent="0.25">
      <c r="A48" s="39" t="s">
        <v>75</v>
      </c>
      <c r="B48" s="8">
        <v>1</v>
      </c>
      <c r="C48" s="9"/>
      <c r="D48" s="10">
        <f t="shared" si="0"/>
        <v>0</v>
      </c>
      <c r="E48" s="11"/>
      <c r="F48" s="11">
        <f t="shared" si="1"/>
        <v>0</v>
      </c>
      <c r="G48" s="40">
        <f t="shared" si="2"/>
        <v>0</v>
      </c>
    </row>
    <row r="49" spans="1:7" ht="15.75" thickBot="1" x14ac:dyDescent="0.3">
      <c r="A49" s="82" t="s">
        <v>76</v>
      </c>
      <c r="B49" s="83">
        <v>1</v>
      </c>
      <c r="C49" s="84"/>
      <c r="D49" s="85">
        <f t="shared" si="0"/>
        <v>0</v>
      </c>
      <c r="E49" s="86"/>
      <c r="F49" s="86">
        <f t="shared" si="1"/>
        <v>0</v>
      </c>
      <c r="G49" s="87">
        <f t="shared" si="2"/>
        <v>0</v>
      </c>
    </row>
    <row r="50" spans="1:7" s="1" customFormat="1" ht="23.25" customHeight="1" thickBot="1" x14ac:dyDescent="0.3">
      <c r="A50" s="60" t="s">
        <v>32</v>
      </c>
      <c r="B50" s="56"/>
      <c r="C50" s="57"/>
      <c r="D50" s="58">
        <f>SUM(D6:D49)</f>
        <v>0</v>
      </c>
      <c r="E50" s="58">
        <f t="shared" ref="E50:G50" si="3">SUM(E6:E49)</f>
        <v>0</v>
      </c>
      <c r="F50" s="58">
        <f t="shared" si="3"/>
        <v>0</v>
      </c>
      <c r="G50" s="59">
        <f t="shared" si="3"/>
        <v>0</v>
      </c>
    </row>
    <row r="51" spans="1:7" x14ac:dyDescent="0.25">
      <c r="A51" s="50" t="s">
        <v>77</v>
      </c>
      <c r="B51" s="12">
        <v>3</v>
      </c>
      <c r="C51" s="13"/>
      <c r="D51" s="14">
        <f>ROUND(B51*C51,2)</f>
        <v>0</v>
      </c>
      <c r="E51" s="138" t="s">
        <v>31</v>
      </c>
      <c r="F51" s="15">
        <f>D51</f>
        <v>0</v>
      </c>
      <c r="G51" s="15">
        <f>ROUND(F51*1.2,2)</f>
        <v>0</v>
      </c>
    </row>
    <row r="52" spans="1:7" x14ac:dyDescent="0.25">
      <c r="A52" s="39" t="s">
        <v>78</v>
      </c>
      <c r="B52" s="8">
        <v>1</v>
      </c>
      <c r="C52" s="9"/>
      <c r="D52" s="10">
        <f t="shared" ref="D52:D56" si="4">ROUND(B52*C52,2)</f>
        <v>0</v>
      </c>
      <c r="E52" s="139" t="s">
        <v>31</v>
      </c>
      <c r="F52" s="15">
        <f t="shared" ref="F52:F56" si="5">D52</f>
        <v>0</v>
      </c>
      <c r="G52" s="11">
        <f t="shared" ref="G52:G56" si="6">ROUND(F52*1.2,2)</f>
        <v>0</v>
      </c>
    </row>
    <row r="53" spans="1:7" x14ac:dyDescent="0.25">
      <c r="A53" s="39" t="s">
        <v>79</v>
      </c>
      <c r="B53" s="8">
        <v>51</v>
      </c>
      <c r="C53" s="9"/>
      <c r="D53" s="10">
        <f t="shared" si="4"/>
        <v>0</v>
      </c>
      <c r="E53" s="139" t="s">
        <v>31</v>
      </c>
      <c r="F53" s="15">
        <f t="shared" si="5"/>
        <v>0</v>
      </c>
      <c r="G53" s="11">
        <f t="shared" si="6"/>
        <v>0</v>
      </c>
    </row>
    <row r="54" spans="1:7" x14ac:dyDescent="0.25">
      <c r="A54" s="39" t="s">
        <v>80</v>
      </c>
      <c r="B54" s="8">
        <v>1</v>
      </c>
      <c r="C54" s="9"/>
      <c r="D54" s="10">
        <f t="shared" si="4"/>
        <v>0</v>
      </c>
      <c r="E54" s="139" t="s">
        <v>31</v>
      </c>
      <c r="F54" s="15">
        <f t="shared" si="5"/>
        <v>0</v>
      </c>
      <c r="G54" s="11">
        <f t="shared" si="6"/>
        <v>0</v>
      </c>
    </row>
    <row r="55" spans="1:7" x14ac:dyDescent="0.25">
      <c r="A55" s="39" t="s">
        <v>81</v>
      </c>
      <c r="B55" s="8">
        <v>51</v>
      </c>
      <c r="C55" s="9"/>
      <c r="D55" s="10">
        <f t="shared" si="4"/>
        <v>0</v>
      </c>
      <c r="E55" s="139" t="s">
        <v>31</v>
      </c>
      <c r="F55" s="15">
        <f t="shared" si="5"/>
        <v>0</v>
      </c>
      <c r="G55" s="11">
        <f t="shared" si="6"/>
        <v>0</v>
      </c>
    </row>
    <row r="56" spans="1:7" ht="30.75" thickBot="1" x14ac:dyDescent="0.3">
      <c r="A56" s="73" t="s">
        <v>82</v>
      </c>
      <c r="B56" s="74">
        <v>1</v>
      </c>
      <c r="C56" s="17"/>
      <c r="D56" s="18">
        <f t="shared" si="4"/>
        <v>0</v>
      </c>
      <c r="E56" s="140" t="s">
        <v>31</v>
      </c>
      <c r="F56" s="15">
        <f t="shared" si="5"/>
        <v>0</v>
      </c>
      <c r="G56" s="19">
        <f t="shared" si="6"/>
        <v>0</v>
      </c>
    </row>
    <row r="57" spans="1:7" s="6" customFormat="1" ht="15.75" thickBot="1" x14ac:dyDescent="0.3">
      <c r="A57" s="51" t="s">
        <v>32</v>
      </c>
      <c r="B57" s="55"/>
      <c r="C57" s="52"/>
      <c r="D57" s="53">
        <f>SUM(D51:D56)</f>
        <v>0</v>
      </c>
      <c r="E57" s="53">
        <f t="shared" ref="E57:G57" si="7">SUM(E51:E56)</f>
        <v>0</v>
      </c>
      <c r="F57" s="53">
        <f t="shared" si="7"/>
        <v>0</v>
      </c>
      <c r="G57" s="54">
        <f t="shared" si="7"/>
        <v>0</v>
      </c>
    </row>
    <row r="58" spans="1:7" ht="75.75" thickBot="1" x14ac:dyDescent="0.3">
      <c r="A58" s="70" t="s">
        <v>83</v>
      </c>
      <c r="B58" s="142">
        <v>64</v>
      </c>
      <c r="C58" s="142"/>
      <c r="D58" s="143">
        <f>ROUND(B58*C58,2)</f>
        <v>0</v>
      </c>
      <c r="E58" s="141" t="s">
        <v>31</v>
      </c>
      <c r="F58" s="144">
        <f>D58</f>
        <v>0</v>
      </c>
      <c r="G58" s="145">
        <f>ROUND(F58*1.2,2)</f>
        <v>0</v>
      </c>
    </row>
    <row r="59" spans="1:7" s="6" customFormat="1" ht="15.75" thickBot="1" x14ac:dyDescent="0.3">
      <c r="A59" s="51" t="s">
        <v>32</v>
      </c>
      <c r="B59" s="57"/>
      <c r="C59" s="52"/>
      <c r="D59" s="53">
        <f>SUM(D58)</f>
        <v>0</v>
      </c>
      <c r="E59" s="53">
        <f t="shared" ref="E59:G59" si="8">SUM(E58)</f>
        <v>0</v>
      </c>
      <c r="F59" s="53">
        <f t="shared" si="8"/>
        <v>0</v>
      </c>
      <c r="G59" s="54">
        <f t="shared" si="8"/>
        <v>0</v>
      </c>
    </row>
    <row r="60" spans="1:7" ht="7.5" customHeight="1" thickBot="1" x14ac:dyDescent="0.3">
      <c r="A60" s="72"/>
      <c r="B60" s="65"/>
      <c r="C60" s="61"/>
      <c r="D60" s="62"/>
      <c r="E60" s="63"/>
      <c r="F60" s="64"/>
      <c r="G60" s="71"/>
    </row>
    <row r="61" spans="1:7" s="7" customFormat="1" ht="22.5" customHeight="1" thickBot="1" x14ac:dyDescent="0.3">
      <c r="A61" s="66" t="s">
        <v>19</v>
      </c>
      <c r="B61" s="67"/>
      <c r="C61" s="68"/>
      <c r="D61" s="69"/>
      <c r="E61" s="69"/>
      <c r="F61" s="69">
        <f>F5+F50+F57+F59</f>
        <v>0</v>
      </c>
      <c r="G61" s="69">
        <f>G5+G50+G57+G59</f>
        <v>0</v>
      </c>
    </row>
  </sheetData>
  <mergeCells count="2">
    <mergeCell ref="A1:G1"/>
    <mergeCell ref="B2:D2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Kalkulácia HW+SW</vt:lpstr>
      <vt:lpstr>Kalkulácia vrátane sfunkčnenia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beata.valekova</dc:creator>
  <cp:keywords/>
  <dc:description/>
  <cp:lastModifiedBy>Beáta</cp:lastModifiedBy>
  <cp:revision>23</cp:revision>
  <dcterms:created xsi:type="dcterms:W3CDTF">2019-08-20T12:46:09Z</dcterms:created>
  <dcterms:modified xsi:type="dcterms:W3CDTF">2022-02-02T16:39:29Z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