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iltakova\Documents\SÚŤAŽE_2021\Výzva _2\"/>
    </mc:Choice>
  </mc:AlternateContent>
  <bookViews>
    <workbookView xWindow="0" yWindow="0" windowWidth="28800" windowHeight="141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C42" i="1" l="1"/>
  <c r="D42" i="1" s="1"/>
  <c r="C41" i="1"/>
  <c r="D41" i="1" s="1"/>
  <c r="C40" i="1"/>
  <c r="D40" i="1" s="1"/>
  <c r="C38" i="1"/>
  <c r="C39" i="1"/>
  <c r="D39" i="1" s="1"/>
  <c r="C37" i="1"/>
  <c r="D37" i="1" s="1"/>
  <c r="G16" i="1"/>
  <c r="I16" i="1" s="1"/>
  <c r="G21" i="1"/>
  <c r="I21" i="1" s="1"/>
  <c r="G22" i="1"/>
  <c r="I22" i="1" s="1"/>
  <c r="G23" i="1"/>
  <c r="I23" i="1" s="1"/>
  <c r="G24" i="1"/>
  <c r="I24" i="1" s="1"/>
  <c r="J24" i="1" s="1"/>
  <c r="G25" i="1"/>
  <c r="I25" i="1" s="1"/>
  <c r="J25" i="1" s="1"/>
  <c r="G26" i="1"/>
  <c r="I26" i="1" s="1"/>
  <c r="G27" i="1"/>
  <c r="I27" i="1" s="1"/>
  <c r="G28" i="1"/>
  <c r="I28" i="1" s="1"/>
  <c r="G29" i="1"/>
  <c r="I29" i="1" s="1"/>
  <c r="G30" i="1"/>
  <c r="I30" i="1" s="1"/>
  <c r="I15" i="1"/>
  <c r="F39" i="1" l="1"/>
  <c r="E42" i="1"/>
  <c r="J26" i="1"/>
  <c r="K26" i="1"/>
  <c r="J21" i="1"/>
  <c r="K21" i="1"/>
  <c r="K23" i="1"/>
  <c r="J23" i="1"/>
  <c r="K22" i="1"/>
  <c r="J22" i="1"/>
  <c r="J29" i="1"/>
  <c r="K29" i="1"/>
  <c r="J16" i="1"/>
  <c r="K16" i="1"/>
  <c r="K15" i="1"/>
  <c r="J15" i="1"/>
  <c r="J30" i="1"/>
  <c r="K30" i="1"/>
  <c r="J28" i="1"/>
  <c r="K28" i="1"/>
  <c r="J27" i="1"/>
  <c r="K27" i="1"/>
  <c r="E41" i="1"/>
  <c r="E40" i="1"/>
  <c r="E39" i="1"/>
  <c r="E38" i="1"/>
  <c r="K25" i="1"/>
  <c r="D38" i="1"/>
  <c r="E37" i="1"/>
  <c r="K24" i="1"/>
  <c r="F41" i="1"/>
  <c r="G19" i="1" l="1"/>
  <c r="I19" i="1" s="1"/>
  <c r="G18" i="1"/>
  <c r="I18" i="1" s="1"/>
  <c r="J18" i="1" l="1"/>
  <c r="K18" i="1"/>
  <c r="C36" i="1"/>
  <c r="J19" i="1"/>
  <c r="K19" i="1"/>
  <c r="I31" i="1"/>
  <c r="E36" i="1" l="1"/>
  <c r="E44" i="1" s="1"/>
  <c r="F37" i="1"/>
  <c r="D36" i="1"/>
  <c r="D44" i="1" s="1"/>
  <c r="C44" i="1"/>
  <c r="K32" i="1"/>
  <c r="J31" i="1"/>
  <c r="K31" i="1"/>
  <c r="J32" i="1"/>
</calcChain>
</file>

<file path=xl/sharedStrings.xml><?xml version="1.0" encoding="utf-8"?>
<sst xmlns="http://schemas.openxmlformats.org/spreadsheetml/2006/main" count="85" uniqueCount="69">
  <si>
    <t xml:space="preserve">Položka </t>
  </si>
  <si>
    <t>SAP Data Services, enterprise edition</t>
  </si>
  <si>
    <t>SAP Standard Support pre licencie SAP Data Services, enterprise edition</t>
  </si>
  <si>
    <t>SAP S/4HANA contract, lease and real estate management</t>
  </si>
  <si>
    <t xml:space="preserve">SAP Standard Support pre licencie   SAP S/4HANA contract, lease and real estate management </t>
  </si>
  <si>
    <t>SAP Enable Now, cloud edition (od 1.4.2022)</t>
  </si>
  <si>
    <t>SAP Enable Now, cloud edition (od 1.9.2022)</t>
  </si>
  <si>
    <t>SAP Enable Now, cloud edition (od 1.9.2023)</t>
  </si>
  <si>
    <t>SAP Analytics Cloud for planning, predictive professional edition, private option</t>
  </si>
  <si>
    <t>SAP Analytics Cloud for planning, predictive standard edition, private option</t>
  </si>
  <si>
    <t>SAP Process Collaboration Hub by Signavio</t>
  </si>
  <si>
    <t>SAP Process Intelligence by Signavio</t>
  </si>
  <si>
    <t>SAP Process Manager by Signavio</t>
  </si>
  <si>
    <t>SAP Integration Suite, premium edition</t>
  </si>
  <si>
    <t>1.4.2022-31.12.2022</t>
  </si>
  <si>
    <t>N/A</t>
  </si>
  <si>
    <t>1.4.2022-31.3.2025</t>
  </si>
  <si>
    <t>1.9.2022-31.3.2025</t>
  </si>
  <si>
    <t>1.9.2023-31.3.2025</t>
  </si>
  <si>
    <t>1.9.2024-31.3.2025</t>
  </si>
  <si>
    <t>Platnosť licencie (požadované obdobie)</t>
  </si>
  <si>
    <t>1 mesiac</t>
  </si>
  <si>
    <t>100 Master data objects</t>
  </si>
  <si>
    <t>1 Core</t>
  </si>
  <si>
    <t>Množstvo</t>
  </si>
  <si>
    <t>1 používateľ na 1 mesiac</t>
  </si>
  <si>
    <t>1 Entitlements Package na 1 mesiac</t>
  </si>
  <si>
    <t xml:space="preserve">Jednotka </t>
  </si>
  <si>
    <t>10 používateľov na 1 rok</t>
  </si>
  <si>
    <t>200 000 záznamov na 1 rok</t>
  </si>
  <si>
    <t>1 používateľ na 1 rok</t>
  </si>
  <si>
    <t>SAP Enable Now, cloud edition (od 1.9.2024 do 31. 3. 2025)</t>
  </si>
  <si>
    <t>Počet (mesiacov/rokov)</t>
  </si>
  <si>
    <t>Položka</t>
  </si>
  <si>
    <t>HARMONOGRAM PLATIEB</t>
  </si>
  <si>
    <t>Spolu bez DPH</t>
  </si>
  <si>
    <t>DPH</t>
  </si>
  <si>
    <t>Spolu s DPH</t>
  </si>
  <si>
    <t>Obdobie</t>
  </si>
  <si>
    <t>1.4.2022 (9)</t>
  </si>
  <si>
    <t>1.9.2022 (4)</t>
  </si>
  <si>
    <t>1.1.2023 (12)</t>
  </si>
  <si>
    <t>1.9.2023 (4)</t>
  </si>
  <si>
    <t>1.1.2024 (12)</t>
  </si>
  <si>
    <t>1.9.2024 (4)</t>
  </si>
  <si>
    <t>1.1.2025 (3)</t>
  </si>
  <si>
    <t>Príloha č. 2 Výzvy na predloženie ponuky  – Návrh na plnenie kritéria + Harmonogram platieb</t>
  </si>
  <si>
    <t>Obchodné meno uchádzača:</t>
  </si>
  <si>
    <t>IČO:</t>
  </si>
  <si>
    <t>Právna forma:</t>
  </si>
  <si>
    <t>Uchádzač zadáva len hodnoty podfarbené modrou, ostatné sa prepočítava automaticky</t>
  </si>
  <si>
    <t>Nie so platca DPH/som platca DPH*</t>
  </si>
  <si>
    <t>* nehodiace preškrtúť</t>
  </si>
  <si>
    <t>V ........................ Dňa .............................</t>
  </si>
  <si>
    <t>..................................................................................................</t>
  </si>
  <si>
    <t>Podpis oprávnenej osoby  (vypísať meno, priezvisko a funkciu oprávnenje osoby uchádzača)</t>
  </si>
  <si>
    <t>(uviesť miesto a dátum podpisu)</t>
  </si>
  <si>
    <t>Celková cena predmetu zákazky v EUR</t>
  </si>
  <si>
    <t>Cena v EUR s DPH</t>
  </si>
  <si>
    <t>DPH 20%</t>
  </si>
  <si>
    <t>Jednotková cena v EUR bez DPH za požadované obdobie</t>
  </si>
  <si>
    <t xml:space="preserve">Jednotková cena                   v EUR bez DPH </t>
  </si>
  <si>
    <t>Cena za položku                   v EUR bez DPH</t>
  </si>
  <si>
    <t>Cloudové služby</t>
  </si>
  <si>
    <t>Štandardný software</t>
  </si>
  <si>
    <t>Služby štandardnej údržby</t>
  </si>
  <si>
    <t>Názov zákazky: "Nákup licencií SAP a súvisiacich služieb - výzva č. 2"</t>
  </si>
  <si>
    <t>Názov dynamického nákupného systému : "Obstaranie licencií a súvisiacich služieb štandardnej podpory"</t>
  </si>
  <si>
    <t>Sídlo alebo miesto podnikania uchádzača: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</si>
</sst>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7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ont="1" applyFill="1"/>
    <xf numFmtId="0" fontId="5" fillId="0" borderId="0" xfId="0" applyFont="1"/>
    <xf numFmtId="14" fontId="0" fillId="0" borderId="1" xfId="0" applyNumberFormat="1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0" xfId="0" applyNumberFormat="1" applyFont="1"/>
    <xf numFmtId="0" fontId="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Font="1" applyFill="1" applyBorder="1"/>
    <xf numFmtId="0" fontId="0" fillId="0" borderId="1" xfId="0" applyFont="1" applyBorder="1"/>
    <xf numFmtId="0" fontId="4" fillId="0" borderId="1" xfId="0" applyFont="1" applyBorder="1" applyAlignment="1">
      <alignment horizontal="right" vertical="center" wrapText="1"/>
    </xf>
    <xf numFmtId="164" fontId="0" fillId="0" borderId="1" xfId="0" applyNumberFormat="1" applyFont="1" applyFill="1" applyBorder="1"/>
    <xf numFmtId="164" fontId="0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164" fontId="0" fillId="2" borderId="1" xfId="0" applyNumberFormat="1" applyFont="1" applyFill="1" applyBorder="1"/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164" fontId="0" fillId="0" borderId="4" xfId="0" applyNumberFormat="1" applyFont="1" applyFill="1" applyBorder="1"/>
    <xf numFmtId="164" fontId="0" fillId="0" borderId="4" xfId="0" applyNumberFormat="1" applyFont="1" applyBorder="1"/>
    <xf numFmtId="0" fontId="0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/>
    <xf numFmtId="0" fontId="6" fillId="0" borderId="5" xfId="0" applyFont="1" applyFill="1" applyBorder="1" applyAlignment="1">
      <alignment horizontal="right"/>
    </xf>
    <xf numFmtId="164" fontId="6" fillId="2" borderId="5" xfId="0" applyNumberFormat="1" applyFont="1" applyFill="1" applyBorder="1"/>
    <xf numFmtId="164" fontId="0" fillId="0" borderId="5" xfId="0" applyNumberFormat="1" applyFont="1" applyBorder="1"/>
    <xf numFmtId="0" fontId="6" fillId="0" borderId="0" xfId="0" applyFont="1" applyFill="1"/>
    <xf numFmtId="0" fontId="6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/>
    <xf numFmtId="164" fontId="6" fillId="3" borderId="1" xfId="0" applyNumberFormat="1" applyFont="1" applyFill="1" applyBorder="1"/>
    <xf numFmtId="164" fontId="0" fillId="3" borderId="1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0" fillId="0" borderId="5" xfId="0" applyFont="1" applyBorder="1"/>
    <xf numFmtId="0" fontId="4" fillId="0" borderId="5" xfId="0" applyFont="1" applyBorder="1" applyAlignment="1">
      <alignment horizontal="right"/>
    </xf>
    <xf numFmtId="164" fontId="0" fillId="2" borderId="5" xfId="0" applyNumberFormat="1" applyFont="1" applyFill="1" applyBorder="1"/>
    <xf numFmtId="0" fontId="0" fillId="0" borderId="13" xfId="0" applyBorder="1"/>
    <xf numFmtId="0" fontId="0" fillId="0" borderId="14" xfId="0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zoomScaleNormal="100" workbookViewId="0">
      <selection activeCell="C5" sqref="C5"/>
    </sheetView>
  </sheetViews>
  <sheetFormatPr defaultColWidth="9.109375" defaultRowHeight="14.4" x14ac:dyDescent="0.3"/>
  <cols>
    <col min="1" max="1" width="9.109375" style="3"/>
    <col min="2" max="2" width="39.109375" style="3" customWidth="1"/>
    <col min="3" max="3" width="18.33203125" style="3" bestFit="1" customWidth="1"/>
    <col min="4" max="4" width="18.33203125" style="3" customWidth="1"/>
    <col min="5" max="5" width="29.44140625" style="3" bestFit="1" customWidth="1"/>
    <col min="6" max="6" width="19.5546875" style="7" customWidth="1"/>
    <col min="7" max="7" width="17.44140625" style="3" bestFit="1" customWidth="1"/>
    <col min="8" max="8" width="11.33203125" style="3" customWidth="1"/>
    <col min="9" max="9" width="16.44140625" style="3" customWidth="1"/>
    <col min="10" max="10" width="12.5546875" style="3" customWidth="1"/>
    <col min="11" max="11" width="16" style="3" customWidth="1"/>
    <col min="12" max="16384" width="9.109375" style="3"/>
  </cols>
  <sheetData>
    <row r="1" spans="1:11" x14ac:dyDescent="0.3">
      <c r="A1" s="8" t="s">
        <v>46</v>
      </c>
      <c r="B1" s="8"/>
      <c r="C1" s="8"/>
    </row>
    <row r="2" spans="1:11" x14ac:dyDescent="0.3">
      <c r="A2" s="8"/>
      <c r="B2" s="8"/>
      <c r="C2" s="8"/>
    </row>
    <row r="3" spans="1:11" x14ac:dyDescent="0.3">
      <c r="A3" s="3" t="s">
        <v>67</v>
      </c>
    </row>
    <row r="5" spans="1:11" x14ac:dyDescent="0.3">
      <c r="A5" s="8" t="s">
        <v>66</v>
      </c>
      <c r="B5" s="8"/>
      <c r="C5" s="8"/>
    </row>
    <row r="7" spans="1:11" x14ac:dyDescent="0.3">
      <c r="A7" s="9" t="s">
        <v>47</v>
      </c>
      <c r="B7" s="9"/>
    </row>
    <row r="8" spans="1:11" x14ac:dyDescent="0.3">
      <c r="A8" s="9" t="s">
        <v>68</v>
      </c>
      <c r="B8" s="9"/>
    </row>
    <row r="9" spans="1:11" x14ac:dyDescent="0.3">
      <c r="A9" s="9" t="s">
        <v>48</v>
      </c>
      <c r="B9" s="9"/>
    </row>
    <row r="10" spans="1:11" x14ac:dyDescent="0.3">
      <c r="A10" s="9" t="s">
        <v>49</v>
      </c>
      <c r="B10" s="9"/>
    </row>
    <row r="11" spans="1:11" ht="15.75" customHeight="1" x14ac:dyDescent="0.3"/>
    <row r="12" spans="1:11" ht="57.6" x14ac:dyDescent="0.3">
      <c r="A12" s="2" t="s">
        <v>33</v>
      </c>
      <c r="B12" s="2" t="s">
        <v>0</v>
      </c>
      <c r="C12" s="2" t="s">
        <v>20</v>
      </c>
      <c r="D12" s="2" t="s">
        <v>32</v>
      </c>
      <c r="E12" s="2" t="s">
        <v>27</v>
      </c>
      <c r="F12" s="2" t="s">
        <v>61</v>
      </c>
      <c r="G12" s="2" t="s">
        <v>60</v>
      </c>
      <c r="H12" s="2" t="s">
        <v>24</v>
      </c>
      <c r="I12" s="2" t="s">
        <v>62</v>
      </c>
      <c r="J12" s="2" t="s">
        <v>59</v>
      </c>
      <c r="K12" s="2" t="s">
        <v>58</v>
      </c>
    </row>
    <row r="13" spans="1:11" x14ac:dyDescent="0.3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s="8" customFormat="1" ht="15" thickBot="1" x14ac:dyDescent="0.35">
      <c r="A14" s="57" t="s">
        <v>64</v>
      </c>
      <c r="B14" s="58"/>
      <c r="C14" s="58"/>
      <c r="D14" s="58"/>
      <c r="E14" s="58"/>
      <c r="F14" s="58"/>
      <c r="G14" s="58"/>
      <c r="H14" s="58"/>
      <c r="I14" s="58"/>
      <c r="J14" s="58"/>
      <c r="K14" s="59"/>
    </row>
    <row r="15" spans="1:11" s="4" customFormat="1" x14ac:dyDescent="0.3">
      <c r="A15" s="50">
        <v>1</v>
      </c>
      <c r="B15" s="51" t="s">
        <v>1</v>
      </c>
      <c r="C15" s="52" t="s">
        <v>15</v>
      </c>
      <c r="D15" s="52" t="s">
        <v>15</v>
      </c>
      <c r="E15" s="53" t="s">
        <v>23</v>
      </c>
      <c r="F15" s="54"/>
      <c r="G15" s="40">
        <f>IF(D15="N/A",F15*1,F15*D15)</f>
        <v>0</v>
      </c>
      <c r="H15" s="52">
        <v>16</v>
      </c>
      <c r="I15" s="40">
        <f>H15*G15</f>
        <v>0</v>
      </c>
      <c r="J15" s="40">
        <f>I15*0.2</f>
        <v>0</v>
      </c>
      <c r="K15" s="40">
        <f>I15*1.2</f>
        <v>0</v>
      </c>
    </row>
    <row r="16" spans="1:11" s="5" customFormat="1" ht="28.8" x14ac:dyDescent="0.3">
      <c r="A16" s="19">
        <v>2</v>
      </c>
      <c r="B16" s="26" t="s">
        <v>3</v>
      </c>
      <c r="C16" s="21" t="s">
        <v>15</v>
      </c>
      <c r="D16" s="22" t="s">
        <v>15</v>
      </c>
      <c r="E16" s="23" t="s">
        <v>22</v>
      </c>
      <c r="F16" s="27"/>
      <c r="G16" s="25">
        <f t="shared" ref="G16:G30" si="0">IF(D16="N/A",F16*1,F16*D16)</f>
        <v>0</v>
      </c>
      <c r="H16" s="22">
        <v>1</v>
      </c>
      <c r="I16" s="25">
        <f t="shared" ref="I16:I30" si="1">H16*G16</f>
        <v>0</v>
      </c>
      <c r="J16" s="25">
        <f t="shared" ref="J16:J30" si="2">I16*0.2</f>
        <v>0</v>
      </c>
      <c r="K16" s="25">
        <f t="shared" ref="K16:K30" si="3">I16*1.2</f>
        <v>0</v>
      </c>
    </row>
    <row r="17" spans="1:12" s="60" customFormat="1" x14ac:dyDescent="0.3">
      <c r="A17" s="57" t="s">
        <v>65</v>
      </c>
      <c r="B17" s="58"/>
      <c r="C17" s="58"/>
      <c r="D17" s="58"/>
      <c r="E17" s="58"/>
      <c r="F17" s="58"/>
      <c r="G17" s="58"/>
      <c r="H17" s="58"/>
      <c r="I17" s="58"/>
      <c r="J17" s="58"/>
      <c r="K17" s="59"/>
    </row>
    <row r="18" spans="1:12" s="5" customFormat="1" ht="28.8" x14ac:dyDescent="0.3">
      <c r="A18" s="19">
        <v>3</v>
      </c>
      <c r="B18" s="20" t="s">
        <v>2</v>
      </c>
      <c r="C18" s="21" t="s">
        <v>14</v>
      </c>
      <c r="D18" s="22">
        <v>9</v>
      </c>
      <c r="E18" s="23" t="s">
        <v>21</v>
      </c>
      <c r="F18" s="24"/>
      <c r="G18" s="25">
        <f>IF(D18="N/A",F18*1,F18*D18)</f>
        <v>0</v>
      </c>
      <c r="H18" s="22">
        <v>1</v>
      </c>
      <c r="I18" s="25">
        <f>H18*G18</f>
        <v>0</v>
      </c>
      <c r="J18" s="25">
        <f>I18*0.2</f>
        <v>0</v>
      </c>
      <c r="K18" s="25">
        <f>I18*1.2</f>
        <v>0</v>
      </c>
    </row>
    <row r="19" spans="1:12" s="6" customFormat="1" ht="43.8" thickBot="1" x14ac:dyDescent="0.35">
      <c r="A19" s="28">
        <v>4</v>
      </c>
      <c r="B19" s="29" t="s">
        <v>4</v>
      </c>
      <c r="C19" s="30" t="s">
        <v>14</v>
      </c>
      <c r="D19" s="31">
        <v>9</v>
      </c>
      <c r="E19" s="32" t="s">
        <v>21</v>
      </c>
      <c r="F19" s="33"/>
      <c r="G19" s="34">
        <f t="shared" si="0"/>
        <v>0</v>
      </c>
      <c r="H19" s="31">
        <v>1</v>
      </c>
      <c r="I19" s="34">
        <f t="shared" si="1"/>
        <v>0</v>
      </c>
      <c r="J19" s="34">
        <f t="shared" si="2"/>
        <v>0</v>
      </c>
      <c r="K19" s="34">
        <f t="shared" si="3"/>
        <v>0</v>
      </c>
    </row>
    <row r="20" spans="1:12" s="5" customFormat="1" x14ac:dyDescent="0.3">
      <c r="A20" s="57" t="s">
        <v>63</v>
      </c>
      <c r="B20" s="55"/>
      <c r="C20" s="55"/>
      <c r="D20" s="55"/>
      <c r="E20" s="55"/>
      <c r="F20" s="55"/>
      <c r="G20" s="55"/>
      <c r="H20" s="55"/>
      <c r="I20" s="55"/>
      <c r="J20" s="55"/>
      <c r="K20" s="56"/>
    </row>
    <row r="21" spans="1:12" s="7" customFormat="1" x14ac:dyDescent="0.3">
      <c r="A21" s="35">
        <v>5</v>
      </c>
      <c r="B21" s="36" t="s">
        <v>5</v>
      </c>
      <c r="C21" s="37" t="s">
        <v>16</v>
      </c>
      <c r="D21" s="37">
        <v>36</v>
      </c>
      <c r="E21" s="38" t="s">
        <v>25</v>
      </c>
      <c r="F21" s="39"/>
      <c r="G21" s="40">
        <f t="shared" si="0"/>
        <v>0</v>
      </c>
      <c r="H21" s="37">
        <v>50</v>
      </c>
      <c r="I21" s="40">
        <f t="shared" si="1"/>
        <v>0</v>
      </c>
      <c r="J21" s="40">
        <f t="shared" si="2"/>
        <v>0</v>
      </c>
      <c r="K21" s="40">
        <f t="shared" si="3"/>
        <v>0</v>
      </c>
      <c r="L21" s="41"/>
    </row>
    <row r="22" spans="1:12" x14ac:dyDescent="0.3">
      <c r="A22" s="17">
        <v>6</v>
      </c>
      <c r="B22" s="26" t="s">
        <v>6</v>
      </c>
      <c r="C22" s="21" t="s">
        <v>17</v>
      </c>
      <c r="D22" s="21">
        <v>31</v>
      </c>
      <c r="E22" s="42" t="s">
        <v>25</v>
      </c>
      <c r="F22" s="27"/>
      <c r="G22" s="25">
        <f t="shared" si="0"/>
        <v>0</v>
      </c>
      <c r="H22" s="22">
        <v>1950</v>
      </c>
      <c r="I22" s="25">
        <f t="shared" si="1"/>
        <v>0</v>
      </c>
      <c r="J22" s="25">
        <f t="shared" si="2"/>
        <v>0</v>
      </c>
      <c r="K22" s="25">
        <f t="shared" si="3"/>
        <v>0</v>
      </c>
    </row>
    <row r="23" spans="1:12" x14ac:dyDescent="0.3">
      <c r="A23" s="17">
        <v>7</v>
      </c>
      <c r="B23" s="26" t="s">
        <v>7</v>
      </c>
      <c r="C23" s="21" t="s">
        <v>18</v>
      </c>
      <c r="D23" s="21">
        <v>19</v>
      </c>
      <c r="E23" s="42" t="s">
        <v>25</v>
      </c>
      <c r="F23" s="27"/>
      <c r="G23" s="25">
        <f t="shared" si="0"/>
        <v>0</v>
      </c>
      <c r="H23" s="22">
        <v>2000</v>
      </c>
      <c r="I23" s="25">
        <f t="shared" si="1"/>
        <v>0</v>
      </c>
      <c r="J23" s="25">
        <f t="shared" si="2"/>
        <v>0</v>
      </c>
      <c r="K23" s="25">
        <f t="shared" si="3"/>
        <v>0</v>
      </c>
    </row>
    <row r="24" spans="1:12" ht="28.8" x14ac:dyDescent="0.3">
      <c r="A24" s="17">
        <v>8</v>
      </c>
      <c r="B24" s="26" t="s">
        <v>31</v>
      </c>
      <c r="C24" s="21" t="s">
        <v>19</v>
      </c>
      <c r="D24" s="21">
        <v>7</v>
      </c>
      <c r="E24" s="42" t="s">
        <v>25</v>
      </c>
      <c r="F24" s="27"/>
      <c r="G24" s="25">
        <f t="shared" si="0"/>
        <v>0</v>
      </c>
      <c r="H24" s="22">
        <v>1001</v>
      </c>
      <c r="I24" s="25">
        <f t="shared" si="1"/>
        <v>0</v>
      </c>
      <c r="J24" s="25">
        <f t="shared" si="2"/>
        <v>0</v>
      </c>
      <c r="K24" s="25">
        <f t="shared" si="3"/>
        <v>0</v>
      </c>
    </row>
    <row r="25" spans="1:12" ht="28.8" x14ac:dyDescent="0.3">
      <c r="A25" s="17">
        <v>9</v>
      </c>
      <c r="B25" s="26" t="s">
        <v>8</v>
      </c>
      <c r="C25" s="21" t="s">
        <v>16</v>
      </c>
      <c r="D25" s="21">
        <v>36</v>
      </c>
      <c r="E25" s="42" t="s">
        <v>25</v>
      </c>
      <c r="F25" s="27"/>
      <c r="G25" s="25">
        <f t="shared" si="0"/>
        <v>0</v>
      </c>
      <c r="H25" s="22">
        <v>5</v>
      </c>
      <c r="I25" s="25">
        <f t="shared" si="1"/>
        <v>0</v>
      </c>
      <c r="J25" s="25">
        <f t="shared" si="2"/>
        <v>0</v>
      </c>
      <c r="K25" s="25">
        <f t="shared" si="3"/>
        <v>0</v>
      </c>
    </row>
    <row r="26" spans="1:12" ht="28.8" x14ac:dyDescent="0.3">
      <c r="A26" s="17">
        <v>10</v>
      </c>
      <c r="B26" s="26" t="s">
        <v>9</v>
      </c>
      <c r="C26" s="21" t="s">
        <v>16</v>
      </c>
      <c r="D26" s="21">
        <v>36</v>
      </c>
      <c r="E26" s="42" t="s">
        <v>25</v>
      </c>
      <c r="F26" s="27"/>
      <c r="G26" s="25">
        <f t="shared" si="0"/>
        <v>0</v>
      </c>
      <c r="H26" s="22">
        <v>20</v>
      </c>
      <c r="I26" s="25">
        <f t="shared" si="1"/>
        <v>0</v>
      </c>
      <c r="J26" s="25">
        <f t="shared" si="2"/>
        <v>0</v>
      </c>
      <c r="K26" s="25">
        <f t="shared" si="3"/>
        <v>0</v>
      </c>
    </row>
    <row r="27" spans="1:12" x14ac:dyDescent="0.3">
      <c r="A27" s="17">
        <v>11</v>
      </c>
      <c r="B27" s="26" t="s">
        <v>10</v>
      </c>
      <c r="C27" s="21" t="s">
        <v>16</v>
      </c>
      <c r="D27" s="21">
        <v>3</v>
      </c>
      <c r="E27" s="42" t="s">
        <v>28</v>
      </c>
      <c r="F27" s="27"/>
      <c r="G27" s="25">
        <f t="shared" si="0"/>
        <v>0</v>
      </c>
      <c r="H27" s="22">
        <v>10</v>
      </c>
      <c r="I27" s="25">
        <f t="shared" si="1"/>
        <v>0</v>
      </c>
      <c r="J27" s="25">
        <f t="shared" si="2"/>
        <v>0</v>
      </c>
      <c r="K27" s="25">
        <f t="shared" si="3"/>
        <v>0</v>
      </c>
    </row>
    <row r="28" spans="1:12" x14ac:dyDescent="0.3">
      <c r="A28" s="17">
        <v>12</v>
      </c>
      <c r="B28" s="26" t="s">
        <v>11</v>
      </c>
      <c r="C28" s="21" t="s">
        <v>16</v>
      </c>
      <c r="D28" s="21">
        <v>3</v>
      </c>
      <c r="E28" s="42" t="s">
        <v>29</v>
      </c>
      <c r="F28" s="27"/>
      <c r="G28" s="25">
        <f t="shared" si="0"/>
        <v>0</v>
      </c>
      <c r="H28" s="22">
        <v>5</v>
      </c>
      <c r="I28" s="25">
        <f t="shared" si="1"/>
        <v>0</v>
      </c>
      <c r="J28" s="25">
        <f t="shared" si="2"/>
        <v>0</v>
      </c>
      <c r="K28" s="25">
        <f t="shared" si="3"/>
        <v>0</v>
      </c>
    </row>
    <row r="29" spans="1:12" x14ac:dyDescent="0.3">
      <c r="A29" s="17">
        <v>13</v>
      </c>
      <c r="B29" s="26" t="s">
        <v>12</v>
      </c>
      <c r="C29" s="21" t="s">
        <v>16</v>
      </c>
      <c r="D29" s="21">
        <v>3</v>
      </c>
      <c r="E29" s="42" t="s">
        <v>30</v>
      </c>
      <c r="F29" s="27"/>
      <c r="G29" s="25">
        <f t="shared" si="0"/>
        <v>0</v>
      </c>
      <c r="H29" s="22">
        <v>20</v>
      </c>
      <c r="I29" s="25">
        <f t="shared" si="1"/>
        <v>0</v>
      </c>
      <c r="J29" s="25">
        <f t="shared" si="2"/>
        <v>0</v>
      </c>
      <c r="K29" s="25">
        <f t="shared" si="3"/>
        <v>0</v>
      </c>
    </row>
    <row r="30" spans="1:12" x14ac:dyDescent="0.3">
      <c r="A30" s="17">
        <v>14</v>
      </c>
      <c r="B30" s="26" t="s">
        <v>13</v>
      </c>
      <c r="C30" s="21" t="s">
        <v>16</v>
      </c>
      <c r="D30" s="21">
        <v>36</v>
      </c>
      <c r="E30" s="43" t="s">
        <v>26</v>
      </c>
      <c r="F30" s="27"/>
      <c r="G30" s="25">
        <f t="shared" si="0"/>
        <v>0</v>
      </c>
      <c r="H30" s="22">
        <v>1</v>
      </c>
      <c r="I30" s="25">
        <f t="shared" si="1"/>
        <v>0</v>
      </c>
      <c r="J30" s="25">
        <f t="shared" si="2"/>
        <v>0</v>
      </c>
      <c r="K30" s="25">
        <f t="shared" si="3"/>
        <v>0</v>
      </c>
    </row>
    <row r="31" spans="1:12" x14ac:dyDescent="0.3">
      <c r="F31" s="44" t="s">
        <v>57</v>
      </c>
      <c r="G31" s="8"/>
      <c r="I31" s="45">
        <f>SUM(I15:I30)</f>
        <v>0</v>
      </c>
      <c r="J31" s="46">
        <f>I31*0.2</f>
        <v>0</v>
      </c>
      <c r="K31" s="46">
        <f>I31*1.2</f>
        <v>0</v>
      </c>
    </row>
    <row r="32" spans="1:12" x14ac:dyDescent="0.3">
      <c r="A32" s="10" t="s">
        <v>50</v>
      </c>
      <c r="B32" s="47"/>
      <c r="C32" s="10"/>
      <c r="D32" s="10"/>
      <c r="J32" s="18">
        <f>SUM(J15:J30)</f>
        <v>0</v>
      </c>
      <c r="K32" s="18">
        <f>SUM(K15:K30)</f>
        <v>0</v>
      </c>
    </row>
    <row r="34" spans="1:6" x14ac:dyDescent="0.3">
      <c r="A34" s="63" t="s">
        <v>34</v>
      </c>
      <c r="B34" s="63"/>
      <c r="C34" s="63"/>
      <c r="D34" s="63"/>
      <c r="E34" s="63"/>
    </row>
    <row r="35" spans="1:6" x14ac:dyDescent="0.3">
      <c r="A35" s="61" t="s">
        <v>38</v>
      </c>
      <c r="B35" s="61"/>
      <c r="C35" s="1" t="s">
        <v>35</v>
      </c>
      <c r="D35" s="1" t="s">
        <v>36</v>
      </c>
      <c r="E35" s="1" t="s">
        <v>37</v>
      </c>
    </row>
    <row r="36" spans="1:6" s="15" customFormat="1" ht="24" customHeight="1" x14ac:dyDescent="0.3">
      <c r="A36" s="62">
        <v>2022</v>
      </c>
      <c r="B36" s="12" t="s">
        <v>39</v>
      </c>
      <c r="C36" s="13">
        <f>I15+I18+I16+I19+(9*F21*H21)+(9*F25*H25)+(9*F26*H26)+(F27*H27/12*9)+(F28*H28/12*9)+(F29*H29/12*9)+(F30*H30*9)</f>
        <v>0</v>
      </c>
      <c r="D36" s="13">
        <f>C36*0.2</f>
        <v>0</v>
      </c>
      <c r="E36" s="13">
        <f>C36*1.2</f>
        <v>0</v>
      </c>
      <c r="F36" s="14"/>
    </row>
    <row r="37" spans="1:6" s="15" customFormat="1" ht="24" customHeight="1" x14ac:dyDescent="0.3">
      <c r="A37" s="62"/>
      <c r="B37" s="12" t="s">
        <v>40</v>
      </c>
      <c r="C37" s="13">
        <f>(4*F22*H22)</f>
        <v>0</v>
      </c>
      <c r="D37" s="13">
        <f t="shared" ref="D37:D42" si="4">C37*0.2</f>
        <v>0</v>
      </c>
      <c r="E37" s="13">
        <f t="shared" ref="E37:E42" si="5">C37*1.2</f>
        <v>0</v>
      </c>
      <c r="F37" s="16">
        <f>SUM(C36:C37)</f>
        <v>0</v>
      </c>
    </row>
    <row r="38" spans="1:6" s="15" customFormat="1" ht="24" customHeight="1" x14ac:dyDescent="0.3">
      <c r="A38" s="62">
        <v>2023</v>
      </c>
      <c r="B38" s="12" t="s">
        <v>41</v>
      </c>
      <c r="C38" s="13">
        <f>(12*F21*H21)+(12*F22*H22)+(12*F25*H25)+(12*F26*H26)+(F27*H27)+(F28*H28)+(F29*H29)+(F30*H30*12)</f>
        <v>0</v>
      </c>
      <c r="D38" s="13">
        <f t="shared" si="4"/>
        <v>0</v>
      </c>
      <c r="E38" s="13">
        <f t="shared" si="5"/>
        <v>0</v>
      </c>
      <c r="F38" s="14"/>
    </row>
    <row r="39" spans="1:6" s="15" customFormat="1" ht="24" customHeight="1" x14ac:dyDescent="0.3">
      <c r="A39" s="62"/>
      <c r="B39" s="12" t="s">
        <v>42</v>
      </c>
      <c r="C39" s="13">
        <f>4*F23*H23</f>
        <v>0</v>
      </c>
      <c r="D39" s="13">
        <f t="shared" si="4"/>
        <v>0</v>
      </c>
      <c r="E39" s="13">
        <f t="shared" si="5"/>
        <v>0</v>
      </c>
      <c r="F39" s="16">
        <f>SUM(C38:C39)</f>
        <v>0</v>
      </c>
    </row>
    <row r="40" spans="1:6" s="15" customFormat="1" ht="24" customHeight="1" x14ac:dyDescent="0.3">
      <c r="A40" s="62">
        <v>2024</v>
      </c>
      <c r="B40" s="12" t="s">
        <v>43</v>
      </c>
      <c r="C40" s="13">
        <f>(12*F21*H21)+(12*F22*H22)+(12*F23*H23)+(12*F25*H25)+(12*F26*H26)+(F27*H27)+(F28*H28)+(F29*H29)+(F30*H30*12)</f>
        <v>0</v>
      </c>
      <c r="D40" s="13">
        <f t="shared" si="4"/>
        <v>0</v>
      </c>
      <c r="E40" s="13">
        <f t="shared" si="5"/>
        <v>0</v>
      </c>
      <c r="F40" s="14"/>
    </row>
    <row r="41" spans="1:6" s="15" customFormat="1" ht="24" customHeight="1" x14ac:dyDescent="0.3">
      <c r="A41" s="62"/>
      <c r="B41" s="12" t="s">
        <v>44</v>
      </c>
      <c r="C41" s="13">
        <f>4*F24*H24</f>
        <v>0</v>
      </c>
      <c r="D41" s="13">
        <f t="shared" si="4"/>
        <v>0</v>
      </c>
      <c r="E41" s="13">
        <f t="shared" si="5"/>
        <v>0</v>
      </c>
      <c r="F41" s="16">
        <f>SUM(C40:C41)</f>
        <v>0</v>
      </c>
    </row>
    <row r="42" spans="1:6" s="15" customFormat="1" ht="24" customHeight="1" x14ac:dyDescent="0.3">
      <c r="A42" s="17">
        <v>2025</v>
      </c>
      <c r="B42" s="12" t="s">
        <v>45</v>
      </c>
      <c r="C42" s="13">
        <f>(3*F21*H21)+(3*F22*H22)+(3*F23*H23)+(3*F24*H24)+(3*F25*H25)+(3*F26*H26)+(F27*H27/12*3)+(F28*H28/12*3)+(F29*H29/12*3)+(F30*H30*3)</f>
        <v>0</v>
      </c>
      <c r="D42" s="13">
        <f t="shared" si="4"/>
        <v>0</v>
      </c>
      <c r="E42" s="13">
        <f t="shared" si="5"/>
        <v>0</v>
      </c>
      <c r="F42" s="14"/>
    </row>
    <row r="44" spans="1:6" x14ac:dyDescent="0.3">
      <c r="C44" s="18">
        <f>SUM(C36:C43)</f>
        <v>0</v>
      </c>
      <c r="D44" s="18">
        <f t="shared" ref="D44:E44" si="6">SUM(D36:D43)</f>
        <v>0</v>
      </c>
      <c r="E44" s="18">
        <f t="shared" si="6"/>
        <v>0</v>
      </c>
    </row>
    <row r="46" spans="1:6" x14ac:dyDescent="0.3">
      <c r="B46" s="3" t="s">
        <v>51</v>
      </c>
    </row>
    <row r="47" spans="1:6" x14ac:dyDescent="0.3">
      <c r="B47" s="11" t="s">
        <v>52</v>
      </c>
    </row>
    <row r="49" spans="2:5" x14ac:dyDescent="0.3">
      <c r="B49" s="3" t="s">
        <v>53</v>
      </c>
    </row>
    <row r="50" spans="2:5" x14ac:dyDescent="0.3">
      <c r="B50" s="11" t="s">
        <v>56</v>
      </c>
    </row>
    <row r="53" spans="2:5" x14ac:dyDescent="0.3">
      <c r="B53" s="3" t="s">
        <v>54</v>
      </c>
      <c r="C53" s="18"/>
    </row>
    <row r="54" spans="2:5" x14ac:dyDescent="0.3">
      <c r="B54" s="11" t="s">
        <v>55</v>
      </c>
      <c r="C54" s="11"/>
      <c r="D54" s="11"/>
      <c r="E54" s="11"/>
    </row>
  </sheetData>
  <mergeCells count="5">
    <mergeCell ref="A35:B35"/>
    <mergeCell ref="A36:A37"/>
    <mergeCell ref="A38:A39"/>
    <mergeCell ref="A40:A41"/>
    <mergeCell ref="A34:E34"/>
  </mergeCells>
  <pageMargins left="0.7" right="0.7" top="0.75" bottom="0.75" header="0.3" footer="0.3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Charvat Tomas</dc:creator>
  <cp:lastModifiedBy>Miltakova Janka</cp:lastModifiedBy>
  <cp:lastPrinted>2022-03-03T12:24:47Z</cp:lastPrinted>
  <dcterms:created xsi:type="dcterms:W3CDTF">2022-03-02T09:18:32Z</dcterms:created>
  <dcterms:modified xsi:type="dcterms:W3CDTF">2022-03-08T16:48:14Z</dcterms:modified>
</cp:coreProperties>
</file>