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zákazka č.11 LS Sobrance VC Ubľa , VC Porúb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G20" i="1" l="1"/>
  <c r="L23" i="1" l="1"/>
  <c r="P12" i="1" l="1"/>
  <c r="P14" i="1"/>
  <c r="P17" i="1" l="1"/>
  <c r="P16" i="1"/>
  <c r="P15" i="1"/>
  <c r="P13" i="1"/>
  <c r="O23" i="1" l="1"/>
  <c r="O25" i="1" l="1"/>
  <c r="O24" i="1" s="1"/>
</calcChain>
</file>

<file path=xl/sharedStrings.xml><?xml version="1.0" encoding="utf-8"?>
<sst xmlns="http://schemas.openxmlformats.org/spreadsheetml/2006/main" count="115" uniqueCount="91">
  <si>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</si>
  <si>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</si>
  <si>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</si>
  <si>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</si>
  <si>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</si>
  <si>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</si>
  <si>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</si>
  <si>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</si>
  <si>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</si>
  <si>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</si>
  <si>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</si>
  <si>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</si>
  <si>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</si>
  <si>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</si>
  <si>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</si>
  <si>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</si>
  <si>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</si>
  <si>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</si>
  <si>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</si>
  <si>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</si>
  <si>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</si>
  <si>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</si>
  <si>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</si>
  <si>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</si>
  <si>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</si>
  <si>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</si>
  <si>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</si>
  <si>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</si>
  <si>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</si>
  <si>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</si>
  <si>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</si>
  <si>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</si>
  <si>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</si>
  <si>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</si>
  <si>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</si>
  <si>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</si>
  <si>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</si>
  <si>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</si>
  <si>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</si>
  <si>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</si>
  <si>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</si>
  <si>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</si>
  <si>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</si>
  <si>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</si>
  <si>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</si>
  <si>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</si>
  <si>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</si>
  <si>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</si>
  <si>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</si>
  <si>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</si>
  <si>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</si>
  <si>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</si>
  <si>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</si>
  <si>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</si>
  <si>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</si>
  <si>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</si>
  <si>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</si>
  <si>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</si>
  <si>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</si>
  <si>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</si>
  <si>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</si>
  <si>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</si>
  <si>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</si>
  <si>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</si>
  <si>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</si>
  <si>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</si>
  <si>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</si>
  <si>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</si>
  <si>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</si>
  <si>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</si>
  <si>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</si>
  <si>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Bystrá</t>
  </si>
  <si>
    <t>Ruský Hrabovec</t>
  </si>
  <si>
    <t>1287A1</t>
  </si>
  <si>
    <t>1,2,4b,4a,6,7</t>
  </si>
  <si>
    <t>150/500</t>
  </si>
  <si>
    <t>100/100</t>
  </si>
  <si>
    <t>100/400</t>
  </si>
  <si>
    <t>250/100</t>
  </si>
  <si>
    <t>1291 1</t>
  </si>
  <si>
    <t>1001A1</t>
  </si>
  <si>
    <t>1413 1</t>
  </si>
  <si>
    <t>Tichá</t>
  </si>
  <si>
    <t>Lesy SR š.p.organizačná jednotka OZ VIHORLAT</t>
  </si>
  <si>
    <t>Lesnícke služby v ťažbovom procese na OZ SOBRANCE, VC UBĽA , VC Porúbka</t>
  </si>
  <si>
    <t>Kamenné</t>
  </si>
  <si>
    <t>2187 0</t>
  </si>
  <si>
    <t>1,2,4a,4b,6,7</t>
  </si>
  <si>
    <t>200/200</t>
  </si>
  <si>
    <t>2188 1</t>
  </si>
  <si>
    <t>200/1000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</si>
</sst>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4" fontId="6" fillId="3" borderId="1" xfId="0" applyNumberFormat="1" applyFont="1" applyFill="1" applyBorder="1" applyAlignment="1" applyProtection="1">
      <alignment horizontal="right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39" t="s">
        <v>84</v>
      </c>
      <c r="D3" s="140"/>
      <c r="E3" s="140"/>
      <c r="F3" s="140"/>
      <c r="G3" s="140"/>
      <c r="H3" s="140"/>
      <c r="I3" s="140"/>
      <c r="J3" s="140"/>
      <c r="K3" s="14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9"/>
      <c r="F5" s="12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0" t="s">
        <v>83</v>
      </c>
      <c r="C6" s="130"/>
      <c r="D6" s="130"/>
      <c r="E6" s="130"/>
      <c r="F6" s="13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1"/>
      <c r="C7" s="131"/>
      <c r="D7" s="131"/>
      <c r="E7" s="131"/>
      <c r="F7" s="13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7" t="s">
        <v>66</v>
      </c>
      <c r="B8" s="12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1" t="s">
        <v>8</v>
      </c>
      <c r="B9" s="132" t="s">
        <v>2</v>
      </c>
      <c r="C9" s="134" t="s">
        <v>53</v>
      </c>
      <c r="D9" s="135"/>
      <c r="E9" s="136" t="s">
        <v>3</v>
      </c>
      <c r="F9" s="137"/>
      <c r="G9" s="138"/>
      <c r="H9" s="119" t="s">
        <v>4</v>
      </c>
      <c r="I9" s="113" t="s">
        <v>5</v>
      </c>
      <c r="J9" s="122" t="s">
        <v>6</v>
      </c>
      <c r="K9" s="125" t="s">
        <v>7</v>
      </c>
      <c r="L9" s="113" t="s">
        <v>54</v>
      </c>
      <c r="M9" s="113" t="s">
        <v>60</v>
      </c>
      <c r="N9" s="106" t="s">
        <v>58</v>
      </c>
      <c r="O9" s="108" t="s">
        <v>59</v>
      </c>
    </row>
    <row r="10" spans="1:16" ht="21.75" customHeight="1" x14ac:dyDescent="0.25">
      <c r="A10" s="25"/>
      <c r="B10" s="133"/>
      <c r="C10" s="110" t="s">
        <v>68</v>
      </c>
      <c r="D10" s="111"/>
      <c r="E10" s="110" t="s">
        <v>9</v>
      </c>
      <c r="F10" s="112" t="s">
        <v>10</v>
      </c>
      <c r="G10" s="113" t="s">
        <v>11</v>
      </c>
      <c r="H10" s="120"/>
      <c r="I10" s="112"/>
      <c r="J10" s="123"/>
      <c r="K10" s="126"/>
      <c r="L10" s="112"/>
      <c r="M10" s="112"/>
      <c r="N10" s="107"/>
      <c r="O10" s="109"/>
    </row>
    <row r="11" spans="1:16" ht="50.25" customHeight="1" thickBot="1" x14ac:dyDescent="0.3">
      <c r="A11" s="26"/>
      <c r="B11" s="133"/>
      <c r="C11" s="110"/>
      <c r="D11" s="111"/>
      <c r="E11" s="110"/>
      <c r="F11" s="112"/>
      <c r="G11" s="112"/>
      <c r="H11" s="121"/>
      <c r="I11" s="112"/>
      <c r="J11" s="124"/>
      <c r="K11" s="126"/>
      <c r="L11" s="114"/>
      <c r="M11" s="114"/>
      <c r="N11" s="107"/>
      <c r="O11" s="109"/>
    </row>
    <row r="12" spans="1:16" x14ac:dyDescent="0.25">
      <c r="A12" s="60" t="s">
        <v>72</v>
      </c>
      <c r="B12" s="27" t="s">
        <v>80</v>
      </c>
      <c r="C12" s="116" t="s">
        <v>74</v>
      </c>
      <c r="D12" s="116"/>
      <c r="E12" s="28"/>
      <c r="F12" s="28">
        <v>769.31</v>
      </c>
      <c r="G12" s="28">
        <v>769.31</v>
      </c>
      <c r="H12" s="28" t="s">
        <v>12</v>
      </c>
      <c r="I12" s="28">
        <v>35</v>
      </c>
      <c r="J12" s="28">
        <v>2.13</v>
      </c>
      <c r="K12" s="61" t="s">
        <v>75</v>
      </c>
      <c r="L12" s="61">
        <v>19391.41</v>
      </c>
      <c r="M12" s="62" t="s">
        <v>61</v>
      </c>
      <c r="N12" s="63"/>
      <c r="O12" s="64"/>
      <c r="P12" s="12" t="str">
        <f>IF( O12=0," ", IF(100-((L12/O12)*100)&gt;20,"viac ako 20%",0))</f>
        <v xml:space="preserve"> </v>
      </c>
    </row>
    <row r="13" spans="1:16" x14ac:dyDescent="0.25">
      <c r="A13" s="65" t="s">
        <v>71</v>
      </c>
      <c r="B13" s="66" t="s">
        <v>73</v>
      </c>
      <c r="C13" s="82" t="s">
        <v>74</v>
      </c>
      <c r="D13" s="82"/>
      <c r="E13" s="55"/>
      <c r="F13" s="55">
        <v>609.91999999999996</v>
      </c>
      <c r="G13" s="55">
        <v>609.91999999999996</v>
      </c>
      <c r="H13" s="55" t="s">
        <v>12</v>
      </c>
      <c r="I13" s="55">
        <v>35</v>
      </c>
      <c r="J13" s="55">
        <v>1.71</v>
      </c>
      <c r="K13" s="67" t="s">
        <v>76</v>
      </c>
      <c r="L13" s="67">
        <v>17104.669999999998</v>
      </c>
      <c r="M13" s="54" t="s">
        <v>61</v>
      </c>
      <c r="N13" s="68"/>
      <c r="O13" s="69"/>
      <c r="P13" s="12" t="str">
        <f t="shared" ref="P13" si="0">IF( O17=0," ", IF(100-((L17/O17)*100)&gt;20,"viac ako 20%",0))</f>
        <v xml:space="preserve"> </v>
      </c>
    </row>
    <row r="14" spans="1:16" x14ac:dyDescent="0.25">
      <c r="A14" s="65" t="s">
        <v>71</v>
      </c>
      <c r="B14" s="66" t="s">
        <v>79</v>
      </c>
      <c r="C14" s="82" t="s">
        <v>74</v>
      </c>
      <c r="D14" s="82"/>
      <c r="E14" s="55"/>
      <c r="F14" s="55">
        <v>878.55</v>
      </c>
      <c r="G14" s="55">
        <v>878.55</v>
      </c>
      <c r="H14" s="55" t="s">
        <v>12</v>
      </c>
      <c r="I14" s="55">
        <v>40</v>
      </c>
      <c r="J14" s="55">
        <v>1.5</v>
      </c>
      <c r="K14" s="67" t="s">
        <v>77</v>
      </c>
      <c r="L14" s="67">
        <v>24549.81</v>
      </c>
      <c r="M14" s="54" t="s">
        <v>61</v>
      </c>
      <c r="N14" s="68"/>
      <c r="O14" s="69"/>
      <c r="P14" s="12" t="e">
        <f>IF(#REF!= 0," ", IF(100-((#REF!/#REF!)*100)&gt;20,"viac ako 20%",0))</f>
        <v>#REF!</v>
      </c>
    </row>
    <row r="15" spans="1:16" ht="15.75" thickBot="1" x14ac:dyDescent="0.3">
      <c r="A15" s="65" t="s">
        <v>82</v>
      </c>
      <c r="B15" s="66" t="s">
        <v>81</v>
      </c>
      <c r="C15" s="82" t="s">
        <v>74</v>
      </c>
      <c r="D15" s="82"/>
      <c r="E15" s="55"/>
      <c r="F15" s="55">
        <v>715.09</v>
      </c>
      <c r="G15" s="55">
        <v>715.09</v>
      </c>
      <c r="H15" s="55" t="s">
        <v>12</v>
      </c>
      <c r="I15" s="55">
        <v>35</v>
      </c>
      <c r="J15" s="55">
        <v>2.7</v>
      </c>
      <c r="K15" s="67" t="s">
        <v>78</v>
      </c>
      <c r="L15" s="67">
        <v>18349.57</v>
      </c>
      <c r="M15" s="54" t="s">
        <v>61</v>
      </c>
      <c r="N15" s="68"/>
      <c r="O15" s="69"/>
      <c r="P15" s="12" t="e">
        <f>IF(#REF!= 0," ", IF(100-((#REF!/#REF!)*100)&gt;20,"viac ako 20%",0))</f>
        <v>#REF!</v>
      </c>
    </row>
    <row r="16" spans="1:16" ht="15.75" thickBot="1" x14ac:dyDescent="0.3">
      <c r="A16" s="60" t="s">
        <v>85</v>
      </c>
      <c r="B16" s="76" t="s">
        <v>86</v>
      </c>
      <c r="C16" s="117" t="s">
        <v>87</v>
      </c>
      <c r="D16" s="118"/>
      <c r="E16" s="28"/>
      <c r="F16" s="28">
        <v>125.08</v>
      </c>
      <c r="G16" s="28">
        <v>125.08</v>
      </c>
      <c r="H16" s="28" t="s">
        <v>12</v>
      </c>
      <c r="I16" s="28">
        <v>60</v>
      </c>
      <c r="J16" s="28">
        <v>1.23</v>
      </c>
      <c r="K16" s="77" t="s">
        <v>88</v>
      </c>
      <c r="L16" s="78">
        <v>3218.23</v>
      </c>
      <c r="M16" s="62" t="s">
        <v>61</v>
      </c>
      <c r="N16" s="68"/>
      <c r="O16" s="69"/>
      <c r="P16" s="12" t="str">
        <f>IF( O20=0," ", IF(100-((L20/O20)*100)&gt;20,"viac ako 20%",0))</f>
        <v xml:space="preserve"> </v>
      </c>
    </row>
    <row r="17" spans="1:16" x14ac:dyDescent="0.25">
      <c r="A17" s="60" t="s">
        <v>85</v>
      </c>
      <c r="B17" s="79" t="s">
        <v>89</v>
      </c>
      <c r="C17" s="117" t="s">
        <v>87</v>
      </c>
      <c r="D17" s="118"/>
      <c r="E17" s="80"/>
      <c r="F17" s="80">
        <v>1221.25</v>
      </c>
      <c r="G17" s="80">
        <v>1221.25</v>
      </c>
      <c r="H17" s="28" t="s">
        <v>12</v>
      </c>
      <c r="I17" s="80">
        <v>60</v>
      </c>
      <c r="J17" s="80">
        <v>1.42</v>
      </c>
      <c r="K17" s="77" t="s">
        <v>90</v>
      </c>
      <c r="L17" s="81">
        <v>34223.78</v>
      </c>
      <c r="M17" s="54" t="s">
        <v>61</v>
      </c>
      <c r="N17" s="70"/>
      <c r="O17" s="71"/>
      <c r="P17" s="12" t="str">
        <f>IF( O21=0," ", IF(100-((L21/O21)*100)&gt;20,"viac ako 20%",0))</f>
        <v xml:space="preserve"> </v>
      </c>
    </row>
    <row r="18" spans="1:16" x14ac:dyDescent="0.25">
      <c r="A18" s="29"/>
      <c r="B18" s="30"/>
      <c r="C18" s="82"/>
      <c r="D18" s="82"/>
      <c r="E18" s="54"/>
      <c r="F18" s="54"/>
      <c r="G18" s="54"/>
      <c r="H18" s="55"/>
      <c r="I18" s="55"/>
      <c r="J18" s="55"/>
      <c r="K18" s="67"/>
      <c r="L18" s="54"/>
      <c r="M18" s="54" t="s">
        <v>61</v>
      </c>
      <c r="N18" s="70"/>
      <c r="O18" s="71"/>
      <c r="P18" s="12"/>
    </row>
    <row r="19" spans="1:16" x14ac:dyDescent="0.25">
      <c r="A19" s="29"/>
      <c r="B19" s="30"/>
      <c r="C19" s="82"/>
      <c r="D19" s="82"/>
      <c r="E19" s="54"/>
      <c r="F19" s="54"/>
      <c r="G19" s="54"/>
      <c r="H19" s="55"/>
      <c r="I19" s="55"/>
      <c r="J19" s="55"/>
      <c r="K19" s="67"/>
      <c r="L19" s="54"/>
      <c r="M19" s="54" t="s">
        <v>61</v>
      </c>
      <c r="N19" s="70"/>
      <c r="O19" s="71"/>
    </row>
    <row r="20" spans="1:16" x14ac:dyDescent="0.25">
      <c r="A20" s="72"/>
      <c r="B20" s="30"/>
      <c r="C20" s="82"/>
      <c r="D20" s="82"/>
      <c r="E20" s="53"/>
      <c r="F20" s="54"/>
      <c r="G20" s="54">
        <f>SUM(G12:G19)</f>
        <v>4319.2</v>
      </c>
      <c r="H20" s="55"/>
      <c r="I20" s="55"/>
      <c r="J20" s="55"/>
      <c r="K20" s="67"/>
      <c r="L20" s="54"/>
      <c r="M20" s="54" t="s">
        <v>61</v>
      </c>
      <c r="N20" s="70"/>
      <c r="O20" s="71"/>
    </row>
    <row r="21" spans="1:16" ht="15.75" thickBot="1" x14ac:dyDescent="0.3">
      <c r="A21" s="31"/>
      <c r="B21" s="32"/>
      <c r="C21" s="88"/>
      <c r="D21" s="88"/>
      <c r="E21" s="57"/>
      <c r="F21" s="58"/>
      <c r="G21" s="58"/>
      <c r="H21" s="56"/>
      <c r="I21" s="56"/>
      <c r="J21" s="56"/>
      <c r="K21" s="73"/>
      <c r="L21" s="58"/>
      <c r="M21" s="58" t="s">
        <v>61</v>
      </c>
      <c r="N21" s="74"/>
      <c r="O21" s="75"/>
    </row>
    <row r="22" spans="1:16" ht="15.75" thickBot="1" x14ac:dyDescent="0.3">
      <c r="A22" s="33"/>
      <c r="B22" s="34"/>
      <c r="C22" s="35"/>
      <c r="D22" s="36"/>
      <c r="E22" s="59"/>
      <c r="F22" s="59"/>
      <c r="G22" s="59"/>
      <c r="H22" s="37"/>
      <c r="I22" s="34"/>
      <c r="J22" s="34"/>
      <c r="K22" s="35"/>
      <c r="L22" s="43"/>
      <c r="M22" s="39"/>
      <c r="N22" s="42"/>
      <c r="O22" s="43"/>
    </row>
    <row r="23" spans="1:16" ht="15.75" thickBot="1" x14ac:dyDescent="0.3">
      <c r="A23" s="52"/>
      <c r="B23" s="40"/>
      <c r="C23" s="40"/>
      <c r="D23" s="40"/>
      <c r="E23" s="40"/>
      <c r="F23" s="40"/>
      <c r="G23" s="40"/>
      <c r="H23" s="40"/>
      <c r="I23" s="40"/>
      <c r="J23" s="83" t="s">
        <v>13</v>
      </c>
      <c r="K23" s="83"/>
      <c r="L23" s="43">
        <f>SUM(L12:L22)</f>
        <v>116837.46999999999</v>
      </c>
      <c r="M23" s="41"/>
      <c r="N23" s="44" t="s">
        <v>14</v>
      </c>
      <c r="O23" s="38">
        <f>SUM(O17:O21)</f>
        <v>0</v>
      </c>
    </row>
    <row r="24" spans="1:16" ht="15.75" thickBot="1" x14ac:dyDescent="0.3">
      <c r="A24" s="84" t="s">
        <v>15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38">
        <f>O25-O23</f>
        <v>0</v>
      </c>
    </row>
    <row r="25" spans="1:16" ht="15.75" thickBot="1" x14ac:dyDescent="0.3">
      <c r="A25" s="84" t="s">
        <v>16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38">
        <f>IF("nie"=MID(I33,1,3),O23,(O23*1.2))</f>
        <v>0</v>
      </c>
    </row>
    <row r="26" spans="1:16" x14ac:dyDescent="0.25">
      <c r="A26" s="95" t="s">
        <v>17</v>
      </c>
      <c r="B26" s="95"/>
      <c r="C26" s="9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6" x14ac:dyDescent="0.25">
      <c r="A27" s="87" t="s">
        <v>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6" x14ac:dyDescent="0.25">
      <c r="A28" s="46" t="s">
        <v>57</v>
      </c>
      <c r="B28" s="46"/>
      <c r="C28" s="46"/>
      <c r="D28" s="46"/>
      <c r="E28" s="46"/>
      <c r="F28" s="46"/>
      <c r="G28" s="47" t="s">
        <v>55</v>
      </c>
      <c r="H28" s="46"/>
      <c r="I28" s="46"/>
      <c r="J28" s="48"/>
      <c r="K28" s="48"/>
      <c r="L28" s="48"/>
      <c r="M28" s="48"/>
      <c r="N28" s="48"/>
      <c r="O28" s="48"/>
    </row>
    <row r="29" spans="1:16" x14ac:dyDescent="0.25">
      <c r="A29" s="97" t="s">
        <v>67</v>
      </c>
      <c r="B29" s="98"/>
      <c r="C29" s="98"/>
      <c r="D29" s="98"/>
      <c r="E29" s="99"/>
      <c r="F29" s="96" t="s">
        <v>56</v>
      </c>
      <c r="G29" s="49" t="s">
        <v>18</v>
      </c>
      <c r="H29" s="89"/>
      <c r="I29" s="90"/>
      <c r="J29" s="90"/>
      <c r="K29" s="90"/>
      <c r="L29" s="90"/>
      <c r="M29" s="90"/>
      <c r="N29" s="90"/>
      <c r="O29" s="91"/>
    </row>
    <row r="30" spans="1:16" x14ac:dyDescent="0.25">
      <c r="A30" s="100"/>
      <c r="B30" s="101"/>
      <c r="C30" s="101"/>
      <c r="D30" s="101"/>
      <c r="E30" s="102"/>
      <c r="F30" s="96"/>
      <c r="G30" s="49" t="s">
        <v>19</v>
      </c>
      <c r="H30" s="89"/>
      <c r="I30" s="90"/>
      <c r="J30" s="90"/>
      <c r="K30" s="90"/>
      <c r="L30" s="90"/>
      <c r="M30" s="90"/>
      <c r="N30" s="90"/>
      <c r="O30" s="91"/>
    </row>
    <row r="31" spans="1:16" x14ac:dyDescent="0.25">
      <c r="A31" s="100"/>
      <c r="B31" s="101"/>
      <c r="C31" s="101"/>
      <c r="D31" s="101"/>
      <c r="E31" s="102"/>
      <c r="F31" s="96"/>
      <c r="G31" s="49" t="s">
        <v>20</v>
      </c>
      <c r="H31" s="89"/>
      <c r="I31" s="90"/>
      <c r="J31" s="90"/>
      <c r="K31" s="90"/>
      <c r="L31" s="90"/>
      <c r="M31" s="90"/>
      <c r="N31" s="90"/>
      <c r="O31" s="91"/>
    </row>
    <row r="32" spans="1:16" x14ac:dyDescent="0.25">
      <c r="A32" s="100"/>
      <c r="B32" s="101"/>
      <c r="C32" s="101"/>
      <c r="D32" s="101"/>
      <c r="E32" s="102"/>
      <c r="F32" s="96"/>
      <c r="G32" s="49" t="s">
        <v>21</v>
      </c>
      <c r="H32" s="89"/>
      <c r="I32" s="90"/>
      <c r="J32" s="90"/>
      <c r="K32" s="90"/>
      <c r="L32" s="90"/>
      <c r="M32" s="90"/>
      <c r="N32" s="90"/>
      <c r="O32" s="91"/>
    </row>
    <row r="33" spans="1:15" x14ac:dyDescent="0.25">
      <c r="A33" s="100"/>
      <c r="B33" s="101"/>
      <c r="C33" s="101"/>
      <c r="D33" s="101"/>
      <c r="E33" s="102"/>
      <c r="F33" s="96"/>
      <c r="G33" s="49" t="s">
        <v>22</v>
      </c>
      <c r="H33" s="89"/>
      <c r="I33" s="90"/>
      <c r="J33" s="90"/>
      <c r="K33" s="90"/>
      <c r="L33" s="90"/>
      <c r="M33" s="90"/>
      <c r="N33" s="90"/>
      <c r="O33" s="91"/>
    </row>
    <row r="34" spans="1:15" x14ac:dyDescent="0.25">
      <c r="A34" s="100"/>
      <c r="B34" s="101"/>
      <c r="C34" s="101"/>
      <c r="D34" s="101"/>
      <c r="E34" s="102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00"/>
      <c r="B35" s="101"/>
      <c r="C35" s="101"/>
      <c r="D35" s="101"/>
      <c r="E35" s="102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03"/>
      <c r="B36" s="104"/>
      <c r="C36" s="104"/>
      <c r="D36" s="104"/>
      <c r="E36" s="105"/>
      <c r="F36" s="48"/>
      <c r="G36" s="24"/>
      <c r="H36" s="18"/>
      <c r="I36" s="24"/>
      <c r="J36" s="24" t="s">
        <v>23</v>
      </c>
      <c r="K36" s="24"/>
      <c r="L36" s="92"/>
      <c r="M36" s="93"/>
      <c r="N36" s="94"/>
      <c r="O36" s="24"/>
    </row>
    <row r="37" spans="1:15" x14ac:dyDescent="0.25">
      <c r="A37" s="48"/>
      <c r="B37" s="48"/>
      <c r="C37" s="48"/>
      <c r="D37" s="48"/>
      <c r="E37" s="48"/>
      <c r="F37" s="48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21"/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44">
    <mergeCell ref="C19:D19"/>
    <mergeCell ref="C13:D13"/>
    <mergeCell ref="C14:D14"/>
    <mergeCell ref="C15:D15"/>
    <mergeCell ref="C16:D16"/>
    <mergeCell ref="C18:D18"/>
    <mergeCell ref="A1:L1"/>
    <mergeCell ref="C12:D12"/>
    <mergeCell ref="C17:D1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3:O33"/>
    <mergeCell ref="L36:N36"/>
    <mergeCell ref="A26:C26"/>
    <mergeCell ref="F29:F33"/>
    <mergeCell ref="H29:O29"/>
    <mergeCell ref="H30:O30"/>
    <mergeCell ref="H31:O31"/>
    <mergeCell ref="H32:O32"/>
    <mergeCell ref="A29:E36"/>
    <mergeCell ref="C20:D20"/>
    <mergeCell ref="J23:K23"/>
    <mergeCell ref="A24:N24"/>
    <mergeCell ref="A25:N25"/>
    <mergeCell ref="A27:O27"/>
    <mergeCell ref="C21:D2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50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2022-03-16T09:36:21Z</cp:lastPrinted>
  <dcterms:created xsi:type="dcterms:W3CDTF">2012-08-13T12:29:09Z</dcterms:created>
  <dcterms:modified xsi:type="dcterms:W3CDTF">2022-03-22T12:05:13Z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