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magistratba.sharepoint.com/sites/RVO2/Shared Documents/Klimatizácia administratívnych priestorov/"/>
    </mc:Choice>
  </mc:AlternateContent>
  <xr:revisionPtr revIDLastSave="13" documentId="13_ncr:1_{C086D9DA-68E3-4A26-B07D-1F2657D32772}" xr6:coauthVersionLast="47" xr6:coauthVersionMax="47" xr10:uidLastSave="{59C4714A-DA68-4A45-8A8D-95EF8B0B6251}"/>
  <bookViews>
    <workbookView xWindow="-120" yWindow="-120" windowWidth="20730" windowHeight="11160" xr2:uid="{00000000-000D-0000-FFFF-FFFF00000000}"/>
  </bookViews>
  <sheets>
    <sheet name="Časť 3 Kritériá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6" i="1" l="1"/>
  <c r="I63" i="1"/>
  <c r="I61" i="1"/>
  <c r="I62" i="1"/>
  <c r="I72" i="1"/>
  <c r="D56" i="1"/>
  <c r="I57" i="1" s="1"/>
  <c r="G51" i="1"/>
  <c r="I64" i="1" l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46" i="1" l="1"/>
  <c r="G46" i="1" l="1"/>
  <c r="I47" i="1" s="1"/>
  <c r="F84" i="1" l="1"/>
</calcChain>
</file>

<file path=xl/sharedStrings.xml><?xml version="1.0" encoding="utf-8"?>
<sst xmlns="http://schemas.openxmlformats.org/spreadsheetml/2006/main" count="139" uniqueCount="109">
  <si>
    <t>Príloha č. 2c - Návrh na plnenie kritérií (Časť 3 predmetu zákazky - klimatizácia budovy Rudnayovo nám. 4 v Bratislave)</t>
  </si>
  <si>
    <t>Uchádzač vypĺňa iba modré bunky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</si>
  <si>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</si>
  <si>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</si>
  <si>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</si>
  <si>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</si>
  <si>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</si>
  <si>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</t>
  </si>
  <si>
    <t>email</t>
  </si>
  <si>
    <t>Kritérium č. 1: Cena za predmet zákazky s DPH (váha: 70 %)</t>
  </si>
  <si>
    <t>Kód</t>
  </si>
  <si>
    <t>merná jednotka (MJ)</t>
  </si>
  <si>
    <t>množstvo</t>
  </si>
  <si>
    <t>cena za 1 ks bez DPH</t>
  </si>
  <si>
    <t>cena za všetky ks bez DPH</t>
  </si>
  <si>
    <t>cena za všetky ks s DPH</t>
  </si>
  <si>
    <t>Jednozančné typové označenie ponúkanej položky</t>
  </si>
  <si>
    <t>1.01</t>
  </si>
  <si>
    <t>Vonkajšia kondenzačná jednotka  Qch=28,0kW
rozmery: 1650x1100x390mm
váha: 170kg                                                                                                           napájanie 380V/3ph/50Hz
max. prúd : xxA
max. príkon : 7,8 kW</t>
  </si>
  <si>
    <t>ks</t>
  </si>
  <si>
    <t>1.02</t>
  </si>
  <si>
    <t>Vnútorná klimatizačná jednotka - nástenná Qch=3,5kW</t>
  </si>
  <si>
    <t>1.03</t>
  </si>
  <si>
    <t>Vnútorná klimatizačná jednotka - parapetná Qch=3,5kW</t>
  </si>
  <si>
    <t>1.04</t>
  </si>
  <si>
    <t>Vnútorná klimatizačná jednotka - kazetová Qch=5,0kW</t>
  </si>
  <si>
    <t>1.05</t>
  </si>
  <si>
    <t xml:space="preserve">Nástenný káblový ovládač </t>
  </si>
  <si>
    <t>Kondenzné čerpadlo</t>
  </si>
  <si>
    <t>Cu potrubie izolované 6/10 + komunikačný kábel</t>
  </si>
  <si>
    <t>bm</t>
  </si>
  <si>
    <t>Cu potrubie izolované 6/12 + komunikačný kábel</t>
  </si>
  <si>
    <t>Cu potrubie izolované 10/16 + komunikačný kábel</t>
  </si>
  <si>
    <t>Cu potrubie izolované 10/19 + komunikačný kábel</t>
  </si>
  <si>
    <t>Cu potrubie izolované 12/25 + komunikačný kábel</t>
  </si>
  <si>
    <t>Chladivo R410A</t>
  </si>
  <si>
    <t>kg</t>
  </si>
  <si>
    <t xml:space="preserve">PVC žľab </t>
  </si>
  <si>
    <t>Kondenzné potrubie PVC-C DN25 vrátane tvaroviek 30%</t>
  </si>
  <si>
    <t>Montáž vonkajších klimatizačných jednotiek</t>
  </si>
  <si>
    <t>kpl</t>
  </si>
  <si>
    <t>Montáž vnútorných klimatizačných jednotiek</t>
  </si>
  <si>
    <t xml:space="preserve">Montáž Cu potrubí </t>
  </si>
  <si>
    <t xml:space="preserve">Montáž kondenzné potrubia </t>
  </si>
  <si>
    <t xml:space="preserve">Montážny, spojovací a kotviaci materiál </t>
  </si>
  <si>
    <t xml:space="preserve">Betónové kocky pod vonkajšiu jednotku </t>
  </si>
  <si>
    <t>Statický posudok</t>
  </si>
  <si>
    <t>Ukončovacie práce (maľovanie, vysprávka - uvedenie do pôvodného stavu)</t>
  </si>
  <si>
    <t>Spúšťanie zariadení</t>
  </si>
  <si>
    <t>Tlakové skúšky</t>
  </si>
  <si>
    <t>Funkčné skúšky</t>
  </si>
  <si>
    <t xml:space="preserve">Stavebné prestupy </t>
  </si>
  <si>
    <t>Zaškolenie personálu</t>
  </si>
  <si>
    <t>Elektroinštalácia (materiál, revízna správa, montážne práce)</t>
  </si>
  <si>
    <t>Projekt skutočného vyhotovenia (Vypracovanie výkresovej (pôdorysy) a textovej časti (technická správa, výkaz, rozpočet) a expedícia projektu skutočného vyhotovenia</t>
  </si>
  <si>
    <t>Jarná profylaktická prehliadka</t>
  </si>
  <si>
    <t>Jesenná profylaktická prehliadka</t>
  </si>
  <si>
    <t>Projekt skutočného vyhotovenia</t>
  </si>
  <si>
    <t xml:space="preserve">Doprava </t>
  </si>
  <si>
    <t>cena spolu za časť 1</t>
  </si>
  <si>
    <t>cena max</t>
  </si>
  <si>
    <t>výsledný počet bodov (K1)</t>
  </si>
  <si>
    <t>Kritérium č. 2: Lehota dodania (váha: 15 %)</t>
  </si>
  <si>
    <t>navrhovaná lehota dodania</t>
  </si>
  <si>
    <t>min lehota (dni)</t>
  </si>
  <si>
    <t>max lehota (dni)</t>
  </si>
  <si>
    <t>max. počet bodov</t>
  </si>
  <si>
    <t>výsledný počet bodov (K2)</t>
  </si>
  <si>
    <t>Výška zmluvnej pokuty za jeden deň omeškania</t>
  </si>
  <si>
    <t>lehota dodoania v dňoch</t>
  </si>
  <si>
    <t xml:space="preserve">Kritérium č. 3: predĺženie záruky a servisu klimatizácií nad požadovaný rozsah  (váha: 7%) </t>
  </si>
  <si>
    <t xml:space="preserve">ponúkané predĺženie </t>
  </si>
  <si>
    <t>predĺženie min.</t>
  </si>
  <si>
    <t>predĺženie max.</t>
  </si>
  <si>
    <t xml:space="preserve">Záruka           (v rokoch) </t>
  </si>
  <si>
    <t>Servis - profilaktické sezónne prehliady (počet)</t>
  </si>
  <si>
    <t>žiadne</t>
  </si>
  <si>
    <t>3,5 roka predĺženie záruky + 7x profylaktická prehliadka</t>
  </si>
  <si>
    <t xml:space="preserve">Predĺženie záruky a servisu klimatizácií nad požadovaný rozsah  </t>
  </si>
  <si>
    <t>výsledný počet bodov (K3)</t>
  </si>
  <si>
    <t>Kritérium č. 4: Technické parametre (váha: 5 %)</t>
  </si>
  <si>
    <t xml:space="preserve">technické parametre </t>
  </si>
  <si>
    <t>navrhovaná hodnota</t>
  </si>
  <si>
    <t>min. hodnota</t>
  </si>
  <si>
    <t>max. hodnota</t>
  </si>
  <si>
    <t>počet bodov uchádzač</t>
  </si>
  <si>
    <t>maximálna hodnota akustického tlaku (hlučnosť) vnútornej jednotky (v dB(A))</t>
  </si>
  <si>
    <t>maximálna hodnota akustického tlaku (hlučnosť) vonkajšej jednotky (v dB(A))</t>
  </si>
  <si>
    <t xml:space="preserve">energetická účinnosť celého klimatizačného systému (EER) </t>
  </si>
  <si>
    <t>neobmedzené</t>
  </si>
  <si>
    <t>výsledný počet bodov (K4)</t>
  </si>
  <si>
    <t>Kritérium č. 5: Počet osôb znevýhodnených na trhu práce, prostredníctvom ktorých bude uchádzač plniť zákazku (váha 3 %)</t>
  </si>
  <si>
    <t>Počet osôb</t>
  </si>
  <si>
    <t>Meno a priezvisko</t>
  </si>
  <si>
    <t>Status znevýhodnenej osoby na trhu práce/osoba so statusom dočasného útočiska</t>
  </si>
  <si>
    <t>vykonávaná činnosť</t>
  </si>
  <si>
    <t>výsledný počet bodov (K5)</t>
  </si>
  <si>
    <t>Vysvetlivky k statusu znevýhodnenej osoby</t>
  </si>
  <si>
    <t>je staršia ako 50 rokov veku</t>
  </si>
  <si>
    <t>je vedená v evidencii uchádzačov o zamestnanie najmenej 12 po sebe nasledujúcich mesiacov</t>
  </si>
  <si>
    <t>dosiahla vzdelanie nižšie ako stredné odborné vzdelanie podľa osobitného predpisu</t>
  </si>
  <si>
    <t>žije ako osamelá plnoletá osoba s jednou alebo viacerými osobami odkázanými na jej starostlivosť alebo sa stará aspoň o jedno dieťa pred skončením povinnej školskej dochádzky</t>
  </si>
  <si>
    <t>je osobou so zdravotným postihnutím</t>
  </si>
  <si>
    <t>osoba so statusom dočasného útočiska</t>
  </si>
  <si>
    <t>celkový počet bodov (K1 až K5)</t>
  </si>
  <si>
    <r>
      <t xml:space="preserve">Čestné vyhlásenie: Uvedené osoby </t>
    </r>
    <r>
      <rPr>
        <b/>
        <sz val="12"/>
        <color theme="1"/>
        <rFont val="Calibri"/>
        <family val="2"/>
        <charset val="238"/>
        <scheme val="minor"/>
      </rPr>
      <t>sa budú podieľať</t>
    </r>
    <r>
      <rPr>
        <sz val="12"/>
        <color theme="1"/>
        <rFont val="Calibri"/>
        <family val="2"/>
        <charset val="238"/>
        <scheme val="minor"/>
      </rPr>
      <t xml:space="preserve"> na plnení predmetnej zákazky, resp. na účely plnenia zákazky budú nahradené inými osobami znevýhodnenými na trhu práce. Verejný obstarávateľ si vyhradzuje právo </t>
    </r>
    <r>
      <rPr>
        <b/>
        <sz val="12"/>
        <color theme="1"/>
        <rFont val="Calibri"/>
        <family val="2"/>
        <charset val="238"/>
        <scheme val="minor"/>
      </rPr>
      <t>overiť si a kontrolovať</t>
    </r>
    <r>
      <rPr>
        <sz val="12"/>
        <color theme="1"/>
        <rFont val="Calibri"/>
        <family val="2"/>
        <charset val="238"/>
        <scheme val="minor"/>
      </rPr>
      <t>, či sa na plnení predmetu zákazky tieto osoby skutočne podieľajú, a to prostredníctvom supervízora, prípadne iným vhodným spôsobom.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V prípade, že obstarávateľ nedokáže zabezpečiť účasť týchto osôb na plnení,</t>
    </r>
    <r>
      <rPr>
        <b/>
        <sz val="12"/>
        <color theme="1"/>
        <rFont val="Calibri"/>
        <family val="2"/>
        <charset val="238"/>
        <scheme val="minor"/>
      </rPr>
      <t xml:space="preserve"> dôrazne odporúčame </t>
    </r>
    <r>
      <rPr>
        <sz val="12"/>
        <color theme="1"/>
        <rFont val="Calibri"/>
        <family val="2"/>
        <charset val="238"/>
        <scheme val="minor"/>
      </rPr>
      <t>v tabuľke ich nevypĺňať.</t>
    </r>
  </si>
  <si>
    <t>V ...............</t>
  </si>
  <si>
    <t>Dňa ..........</t>
  </si>
  <si>
    <t>podpis štatúraneho zástupcu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</si>
</sst>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€&quot;"/>
    <numFmt numFmtId="165" formatCode="_-* #,##0.00\ _S_k_-;\-* #,##0.00\ _S_k_-;_-* &quot;-&quot;??\ _S_k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8"/>
      <color theme="4" tint="-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5"/>
      <color theme="4" tint="-0.499984740745262"/>
      <name val="Calibri Light"/>
      <family val="2"/>
      <charset val="238"/>
      <scheme val="major"/>
    </font>
    <font>
      <sz val="18"/>
      <color theme="4" tint="-0.499984740745262"/>
      <name val="Calibri Light"/>
      <family val="2"/>
      <charset val="238"/>
      <scheme val="major"/>
    </font>
    <font>
      <b/>
      <sz val="16"/>
      <color theme="1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sz val="15"/>
      <color rgb="FFFF0000"/>
      <name val="Calibri Light"/>
      <family val="2"/>
      <charset val="238"/>
      <scheme val="major"/>
    </font>
    <font>
      <sz val="9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4343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rgb="FFFF5050"/>
        <bgColor indexed="64"/>
      </patternFill>
    </fill>
  </fills>
  <borders count="96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/>
      <right style="thick">
        <color auto="1"/>
      </right>
      <top/>
      <bottom style="hair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193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9" fillId="3" borderId="26" xfId="0" applyFont="1" applyFill="1" applyBorder="1" applyAlignment="1" applyProtection="1">
      <alignment horizontal="center" wrapText="1"/>
      <protection locked="0"/>
    </xf>
    <xf numFmtId="0" fontId="9" fillId="3" borderId="43" xfId="0" applyFont="1" applyFill="1" applyBorder="1" applyAlignment="1" applyProtection="1">
      <alignment horizontal="center" wrapText="1"/>
      <protection locked="0"/>
    </xf>
    <xf numFmtId="0" fontId="9" fillId="7" borderId="46" xfId="0" applyFont="1" applyFill="1" applyBorder="1" applyAlignment="1">
      <alignment horizontal="center" vertical="center" wrapText="1"/>
    </xf>
    <xf numFmtId="0" fontId="9" fillId="7" borderId="47" xfId="0" applyFont="1" applyFill="1" applyBorder="1" applyAlignment="1">
      <alignment horizontal="center" vertical="center" wrapText="1"/>
    </xf>
    <xf numFmtId="0" fontId="9" fillId="4" borderId="44" xfId="0" applyFont="1" applyFill="1" applyBorder="1" applyAlignment="1">
      <alignment wrapText="1"/>
    </xf>
    <xf numFmtId="0" fontId="9" fillId="4" borderId="46" xfId="0" applyFont="1" applyFill="1" applyBorder="1" applyAlignment="1">
      <alignment wrapText="1"/>
    </xf>
    <xf numFmtId="0" fontId="8" fillId="2" borderId="61" xfId="0" applyFont="1" applyFill="1" applyBorder="1" applyAlignment="1">
      <alignment wrapText="1"/>
    </xf>
    <xf numFmtId="0" fontId="8" fillId="2" borderId="33" xfId="0" applyFont="1" applyFill="1" applyBorder="1" applyAlignment="1">
      <alignment wrapText="1"/>
    </xf>
    <xf numFmtId="2" fontId="8" fillId="2" borderId="34" xfId="0" applyNumberFormat="1" applyFont="1" applyFill="1" applyBorder="1" applyAlignment="1">
      <alignment wrapText="1"/>
    </xf>
    <xf numFmtId="2" fontId="8" fillId="2" borderId="34" xfId="1" applyNumberFormat="1" applyFont="1" applyFill="1" applyBorder="1" applyAlignment="1" applyProtection="1">
      <alignment wrapText="1"/>
    </xf>
    <xf numFmtId="2" fontId="9" fillId="2" borderId="34" xfId="1" applyNumberFormat="1" applyFont="1" applyFill="1" applyBorder="1" applyProtection="1"/>
    <xf numFmtId="164" fontId="9" fillId="3" borderId="27" xfId="1" applyNumberFormat="1" applyFont="1" applyFill="1" applyBorder="1" applyProtection="1">
      <protection locked="0"/>
    </xf>
    <xf numFmtId="164" fontId="9" fillId="2" borderId="27" xfId="1" applyNumberFormat="1" applyFont="1" applyFill="1" applyBorder="1" applyAlignment="1" applyProtection="1">
      <alignment wrapText="1"/>
    </xf>
    <xf numFmtId="0" fontId="9" fillId="3" borderId="27" xfId="1" applyNumberFormat="1" applyFont="1" applyFill="1" applyBorder="1" applyAlignment="1" applyProtection="1">
      <alignment horizontal="center" vertical="center"/>
      <protection locked="0"/>
    </xf>
    <xf numFmtId="0" fontId="9" fillId="2" borderId="46" xfId="0" applyFont="1" applyFill="1" applyBorder="1" applyAlignment="1">
      <alignment wrapText="1" shrinkToFit="1"/>
    </xf>
    <xf numFmtId="43" fontId="9" fillId="2" borderId="62" xfId="0" applyNumberFormat="1" applyFont="1" applyFill="1" applyBorder="1"/>
    <xf numFmtId="2" fontId="7" fillId="6" borderId="70" xfId="0" applyNumberFormat="1" applyFont="1" applyFill="1" applyBorder="1" applyAlignment="1">
      <alignment wrapText="1"/>
    </xf>
    <xf numFmtId="164" fontId="9" fillId="3" borderId="28" xfId="1" applyNumberFormat="1" applyFont="1" applyFill="1" applyBorder="1" applyProtection="1">
      <protection locked="0"/>
    </xf>
    <xf numFmtId="164" fontId="9" fillId="2" borderId="28" xfId="1" applyNumberFormat="1" applyFont="1" applyFill="1" applyBorder="1" applyAlignment="1" applyProtection="1">
      <alignment wrapText="1"/>
    </xf>
    <xf numFmtId="0" fontId="11" fillId="0" borderId="0" xfId="0" applyFont="1" applyAlignment="1">
      <alignment vertical="center" wrapText="1"/>
    </xf>
    <xf numFmtId="0" fontId="9" fillId="4" borderId="41" xfId="0" applyFont="1" applyFill="1" applyBorder="1" applyAlignment="1">
      <alignment wrapText="1"/>
    </xf>
    <xf numFmtId="2" fontId="7" fillId="5" borderId="70" xfId="0" applyNumberFormat="1" applyFont="1" applyFill="1" applyBorder="1" applyAlignment="1">
      <alignment wrapText="1"/>
    </xf>
    <xf numFmtId="0" fontId="9" fillId="3" borderId="75" xfId="0" applyFont="1" applyFill="1" applyBorder="1" applyAlignment="1" applyProtection="1">
      <alignment horizontal="center" wrapText="1"/>
      <protection locked="0"/>
    </xf>
    <xf numFmtId="0" fontId="9" fillId="3" borderId="42" xfId="0" applyFont="1" applyFill="1" applyBorder="1" applyAlignment="1" applyProtection="1">
      <alignment horizontal="center" wrapText="1"/>
      <protection locked="0"/>
    </xf>
    <xf numFmtId="0" fontId="9" fillId="3" borderId="28" xfId="0" applyFont="1" applyFill="1" applyBorder="1" applyAlignment="1" applyProtection="1">
      <alignment horizontal="center" vertical="center" wrapText="1"/>
      <protection locked="0"/>
    </xf>
    <xf numFmtId="0" fontId="1" fillId="7" borderId="5" xfId="0" applyFont="1" applyFill="1" applyBorder="1" applyAlignment="1">
      <alignment horizontal="center" vertical="center" wrapText="1"/>
    </xf>
    <xf numFmtId="0" fontId="9" fillId="4" borderId="37" xfId="0" applyFont="1" applyFill="1" applyBorder="1" applyAlignment="1">
      <alignment horizontal="center" vertical="center" wrapText="1"/>
    </xf>
    <xf numFmtId="0" fontId="9" fillId="4" borderId="82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 applyProtection="1">
      <alignment horizontal="center" vertical="center" wrapText="1"/>
      <protection locked="0"/>
    </xf>
    <xf numFmtId="0" fontId="9" fillId="3" borderId="35" xfId="0" applyFont="1" applyFill="1" applyBorder="1" applyAlignment="1" applyProtection="1">
      <alignment horizontal="center" vertical="center" wrapText="1"/>
      <protection locked="0"/>
    </xf>
    <xf numFmtId="0" fontId="1" fillId="4" borderId="83" xfId="0" applyFont="1" applyFill="1" applyBorder="1" applyAlignment="1">
      <alignment horizontal="center" wrapText="1"/>
    </xf>
    <xf numFmtId="1" fontId="1" fillId="5" borderId="43" xfId="0" applyNumberFormat="1" applyFont="1" applyFill="1" applyBorder="1" applyAlignment="1">
      <alignment horizontal="center" vertical="center" wrapText="1"/>
    </xf>
    <xf numFmtId="1" fontId="1" fillId="5" borderId="50" xfId="0" applyNumberFormat="1" applyFont="1" applyFill="1" applyBorder="1" applyAlignment="1">
      <alignment horizontal="center" vertical="center" wrapText="1"/>
    </xf>
    <xf numFmtId="0" fontId="9" fillId="3" borderId="87" xfId="0" applyFont="1" applyFill="1" applyBorder="1" applyAlignment="1" applyProtection="1">
      <alignment horizontal="center" wrapText="1"/>
      <protection locked="0"/>
    </xf>
    <xf numFmtId="0" fontId="9" fillId="3" borderId="45" xfId="0" applyFont="1" applyFill="1" applyBorder="1" applyAlignment="1" applyProtection="1">
      <alignment horizontal="center" wrapText="1"/>
      <protection locked="0"/>
    </xf>
    <xf numFmtId="0" fontId="9" fillId="7" borderId="12" xfId="0" applyFont="1" applyFill="1" applyBorder="1" applyAlignment="1">
      <alignment horizontal="center" vertical="center" wrapText="1"/>
    </xf>
    <xf numFmtId="2" fontId="7" fillId="12" borderId="70" xfId="0" applyNumberFormat="1" applyFont="1" applyFill="1" applyBorder="1" applyAlignment="1">
      <alignment wrapText="1"/>
    </xf>
    <xf numFmtId="0" fontId="4" fillId="14" borderId="74" xfId="0" applyFont="1" applyFill="1" applyBorder="1" applyAlignment="1">
      <alignment wrapText="1"/>
    </xf>
    <xf numFmtId="0" fontId="4" fillId="14" borderId="65" xfId="0" applyFont="1" applyFill="1" applyBorder="1" applyAlignment="1">
      <alignment horizontal="center" vertical="center" wrapText="1"/>
    </xf>
    <xf numFmtId="2" fontId="7" fillId="15" borderId="10" xfId="0" applyNumberFormat="1" applyFont="1" applyFill="1" applyBorder="1" applyAlignment="1">
      <alignment horizontal="center"/>
    </xf>
    <xf numFmtId="2" fontId="7" fillId="8" borderId="70" xfId="0" applyNumberFormat="1" applyFont="1" applyFill="1" applyBorder="1" applyAlignment="1">
      <alignment wrapText="1"/>
    </xf>
    <xf numFmtId="0" fontId="9" fillId="3" borderId="86" xfId="0" applyFont="1" applyFill="1" applyBorder="1" applyAlignment="1" applyProtection="1">
      <alignment horizontal="center" vertical="center" wrapText="1"/>
      <protection locked="0"/>
    </xf>
    <xf numFmtId="0" fontId="9" fillId="7" borderId="90" xfId="0" applyFont="1" applyFill="1" applyBorder="1" applyAlignment="1">
      <alignment horizontal="center" vertical="center" wrapText="1"/>
    </xf>
    <xf numFmtId="0" fontId="20" fillId="0" borderId="0" xfId="0" applyFont="1"/>
    <xf numFmtId="0" fontId="1" fillId="0" borderId="0" xfId="0" applyFont="1" applyAlignment="1">
      <alignment wrapText="1"/>
    </xf>
    <xf numFmtId="0" fontId="1" fillId="0" borderId="0" xfId="0" applyFont="1"/>
    <xf numFmtId="0" fontId="1" fillId="2" borderId="1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wrapText="1"/>
    </xf>
    <xf numFmtId="0" fontId="1" fillId="2" borderId="5" xfId="0" applyFont="1" applyFill="1" applyBorder="1" applyAlignment="1">
      <alignment vertical="center" wrapText="1"/>
    </xf>
    <xf numFmtId="49" fontId="1" fillId="2" borderId="18" xfId="0" applyNumberFormat="1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43" fontId="1" fillId="0" borderId="0" xfId="1" applyFont="1" applyBorder="1" applyProtection="1"/>
    <xf numFmtId="0" fontId="1" fillId="14" borderId="63" xfId="0" applyFont="1" applyFill="1" applyBorder="1" applyAlignment="1">
      <alignment horizontal="center" vertical="center" wrapText="1"/>
    </xf>
    <xf numFmtId="0" fontId="1" fillId="14" borderId="64" xfId="0" applyFont="1" applyFill="1" applyBorder="1" applyAlignment="1">
      <alignment horizontal="center" vertical="center" wrapText="1"/>
    </xf>
    <xf numFmtId="0" fontId="1" fillId="14" borderId="32" xfId="0" applyFont="1" applyFill="1" applyBorder="1" applyAlignment="1">
      <alignment wrapText="1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14" borderId="6" xfId="0" applyFont="1" applyFill="1" applyBorder="1" applyAlignment="1">
      <alignment horizontal="center" vertical="center" wrapText="1"/>
    </xf>
    <xf numFmtId="0" fontId="1" fillId="14" borderId="7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wrapText="1"/>
    </xf>
    <xf numFmtId="0" fontId="1" fillId="4" borderId="18" xfId="0" applyFont="1" applyFill="1" applyBorder="1" applyAlignment="1">
      <alignment horizontal="center" wrapText="1"/>
    </xf>
    <xf numFmtId="0" fontId="1" fillId="4" borderId="7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0" xfId="0" applyFont="1" applyFill="1" applyAlignment="1" applyProtection="1">
      <alignment horizontal="left" wrapText="1"/>
      <protection locked="0"/>
    </xf>
    <xf numFmtId="0" fontId="1" fillId="3" borderId="2" xfId="0" applyFont="1" applyFill="1" applyBorder="1" applyAlignment="1" applyProtection="1">
      <alignment horizontal="left" wrapText="1"/>
      <protection locked="0"/>
    </xf>
    <xf numFmtId="0" fontId="9" fillId="7" borderId="41" xfId="0" applyFont="1" applyFill="1" applyBorder="1" applyAlignment="1">
      <alignment horizontal="center" vertical="center" wrapText="1"/>
    </xf>
    <xf numFmtId="0" fontId="14" fillId="0" borderId="71" xfId="0" applyFont="1" applyBorder="1" applyAlignment="1">
      <alignment horizontal="center" vertical="center" wrapText="1"/>
    </xf>
    <xf numFmtId="0" fontId="14" fillId="0" borderId="72" xfId="0" applyFont="1" applyBorder="1" applyAlignment="1">
      <alignment horizontal="center" vertical="center" wrapText="1"/>
    </xf>
    <xf numFmtId="0" fontId="14" fillId="0" borderId="73" xfId="0" applyFont="1" applyBorder="1" applyAlignment="1">
      <alignment horizontal="center" vertical="center" wrapText="1"/>
    </xf>
    <xf numFmtId="0" fontId="4" fillId="11" borderId="22" xfId="0" applyFont="1" applyFill="1" applyBorder="1" applyAlignment="1">
      <alignment horizontal="center" wrapText="1"/>
    </xf>
    <xf numFmtId="0" fontId="4" fillId="11" borderId="9" xfId="0" applyFont="1" applyFill="1" applyBorder="1" applyAlignment="1">
      <alignment horizontal="center" wrapText="1"/>
    </xf>
    <xf numFmtId="0" fontId="4" fillId="11" borderId="16" xfId="0" applyFont="1" applyFill="1" applyBorder="1" applyAlignment="1">
      <alignment horizontal="center" wrapText="1"/>
    </xf>
    <xf numFmtId="0" fontId="4" fillId="14" borderId="66" xfId="0" applyFont="1" applyFill="1" applyBorder="1" applyAlignment="1">
      <alignment horizontal="center" vertical="center" wrapText="1"/>
    </xf>
    <xf numFmtId="0" fontId="4" fillId="14" borderId="67" xfId="0" applyFont="1" applyFill="1" applyBorder="1" applyAlignment="1">
      <alignment horizontal="center" vertical="center" wrapText="1"/>
    </xf>
    <xf numFmtId="164" fontId="4" fillId="13" borderId="31" xfId="0" applyNumberFormat="1" applyFont="1" applyFill="1" applyBorder="1" applyAlignment="1">
      <alignment horizontal="center" wrapText="1"/>
    </xf>
    <xf numFmtId="164" fontId="4" fillId="13" borderId="11" xfId="0" applyNumberFormat="1" applyFont="1" applyFill="1" applyBorder="1" applyAlignment="1">
      <alignment horizontal="center" wrapText="1"/>
    </xf>
    <xf numFmtId="0" fontId="13" fillId="0" borderId="60" xfId="0" applyFont="1" applyBorder="1" applyAlignment="1">
      <alignment horizontal="center" wrapText="1"/>
    </xf>
    <xf numFmtId="0" fontId="13" fillId="0" borderId="21" xfId="0" applyFont="1" applyBorder="1" applyAlignment="1">
      <alignment horizontal="center" wrapText="1"/>
    </xf>
    <xf numFmtId="0" fontId="13" fillId="0" borderId="52" xfId="0" applyFont="1" applyBorder="1" applyAlignment="1">
      <alignment horizontal="center" wrapText="1"/>
    </xf>
    <xf numFmtId="0" fontId="4" fillId="8" borderId="88" xfId="0" applyFont="1" applyFill="1" applyBorder="1" applyAlignment="1">
      <alignment horizontal="center" wrapText="1"/>
    </xf>
    <xf numFmtId="0" fontId="4" fillId="8" borderId="16" xfId="0" applyFont="1" applyFill="1" applyBorder="1" applyAlignment="1">
      <alignment horizontal="center" wrapText="1"/>
    </xf>
    <xf numFmtId="0" fontId="4" fillId="8" borderId="89" xfId="0" applyFont="1" applyFill="1" applyBorder="1" applyAlignment="1">
      <alignment horizont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0" fontId="1" fillId="7" borderId="80" xfId="0" applyFont="1" applyFill="1" applyBorder="1" applyAlignment="1">
      <alignment horizontal="center" vertical="center" wrapText="1"/>
    </xf>
    <xf numFmtId="0" fontId="1" fillId="7" borderId="81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9" fillId="7" borderId="86" xfId="0" applyFont="1" applyFill="1" applyBorder="1" applyAlignment="1">
      <alignment horizontal="center" vertical="center" wrapText="1"/>
    </xf>
    <xf numFmtId="0" fontId="9" fillId="7" borderId="85" xfId="0" applyFont="1" applyFill="1" applyBorder="1" applyAlignment="1">
      <alignment horizontal="center" vertical="center" wrapText="1"/>
    </xf>
    <xf numFmtId="0" fontId="9" fillId="7" borderId="58" xfId="0" applyFont="1" applyFill="1" applyBorder="1" applyAlignment="1">
      <alignment horizontal="center" vertical="center" wrapText="1"/>
    </xf>
    <xf numFmtId="0" fontId="13" fillId="0" borderId="68" xfId="0" applyFont="1" applyBorder="1" applyAlignment="1">
      <alignment horizontal="center" wrapText="1"/>
    </xf>
    <xf numFmtId="0" fontId="13" fillId="0" borderId="29" xfId="0" applyFont="1" applyBorder="1" applyAlignment="1">
      <alignment horizontal="center" wrapText="1"/>
    </xf>
    <xf numFmtId="0" fontId="13" fillId="0" borderId="69" xfId="0" applyFont="1" applyBorder="1" applyAlignment="1">
      <alignment horizontal="center" wrapText="1"/>
    </xf>
    <xf numFmtId="0" fontId="9" fillId="7" borderId="27" xfId="0" applyFont="1" applyFill="1" applyBorder="1" applyAlignment="1">
      <alignment horizontal="center" vertical="center" wrapText="1"/>
    </xf>
    <xf numFmtId="0" fontId="9" fillId="7" borderId="43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wrapText="1"/>
    </xf>
    <xf numFmtId="0" fontId="4" fillId="5" borderId="9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1" fillId="7" borderId="85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4" borderId="5" xfId="0" applyFont="1" applyFill="1" applyBorder="1" applyAlignment="1">
      <alignment horizontal="center" wrapText="1"/>
    </xf>
    <xf numFmtId="0" fontId="9" fillId="4" borderId="28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2" fontId="9" fillId="4" borderId="35" xfId="0" applyNumberFormat="1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 wrapText="1"/>
    </xf>
    <xf numFmtId="0" fontId="9" fillId="7" borderId="42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13" fillId="0" borderId="23" xfId="0" applyFont="1" applyBorder="1" applyAlignment="1">
      <alignment horizont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 applyProtection="1">
      <alignment horizontal="center" wrapText="1"/>
      <protection locked="0"/>
    </xf>
    <xf numFmtId="0" fontId="9" fillId="3" borderId="36" xfId="0" applyFont="1" applyFill="1" applyBorder="1" applyAlignment="1" applyProtection="1">
      <alignment horizontal="center" wrapText="1"/>
      <protection locked="0"/>
    </xf>
    <xf numFmtId="0" fontId="9" fillId="3" borderId="40" xfId="0" applyFont="1" applyFill="1" applyBorder="1" applyAlignment="1" applyProtection="1">
      <alignment horizontal="center" wrapText="1"/>
      <protection locked="0"/>
    </xf>
    <xf numFmtId="0" fontId="8" fillId="7" borderId="22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 wrapText="1"/>
    </xf>
    <xf numFmtId="0" fontId="9" fillId="7" borderId="48" xfId="0" applyFont="1" applyFill="1" applyBorder="1" applyAlignment="1">
      <alignment horizontal="center" vertical="center" wrapText="1"/>
    </xf>
    <xf numFmtId="0" fontId="9" fillId="7" borderId="49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4" fillId="11" borderId="84" xfId="0" applyFont="1" applyFill="1" applyBorder="1" applyAlignment="1">
      <alignment horizontal="center" vertical="center" wrapText="1"/>
    </xf>
    <xf numFmtId="0" fontId="8" fillId="3" borderId="84" xfId="0" applyFont="1" applyFill="1" applyBorder="1" applyAlignment="1" applyProtection="1">
      <alignment horizontal="center" vertical="center" wrapText="1"/>
      <protection locked="0"/>
    </xf>
    <xf numFmtId="0" fontId="9" fillId="3" borderId="77" xfId="0" applyFont="1" applyFill="1" applyBorder="1" applyAlignment="1" applyProtection="1">
      <alignment horizontal="center" wrapText="1"/>
      <protection locked="0"/>
    </xf>
    <xf numFmtId="0" fontId="9" fillId="3" borderId="79" xfId="0" applyFont="1" applyFill="1" applyBorder="1" applyAlignment="1" applyProtection="1">
      <alignment horizontal="center" wrapText="1"/>
      <protection locked="0"/>
    </xf>
    <xf numFmtId="0" fontId="9" fillId="3" borderId="78" xfId="0" applyFont="1" applyFill="1" applyBorder="1" applyAlignment="1" applyProtection="1">
      <alignment horizontal="center" wrapText="1"/>
      <protection locked="0"/>
    </xf>
    <xf numFmtId="0" fontId="9" fillId="3" borderId="37" xfId="0" applyFont="1" applyFill="1" applyBorder="1" applyAlignment="1" applyProtection="1">
      <alignment horizontal="center" wrapText="1"/>
      <protection locked="0"/>
    </xf>
    <xf numFmtId="0" fontId="9" fillId="3" borderId="30" xfId="0" applyFont="1" applyFill="1" applyBorder="1" applyAlignment="1" applyProtection="1">
      <alignment horizontal="center" wrapText="1"/>
      <protection locked="0"/>
    </xf>
    <xf numFmtId="0" fontId="9" fillId="3" borderId="38" xfId="0" applyFont="1" applyFill="1" applyBorder="1" applyAlignment="1" applyProtection="1">
      <alignment horizontal="center" wrapText="1"/>
      <protection locked="0"/>
    </xf>
    <xf numFmtId="0" fontId="17" fillId="10" borderId="60" xfId="0" applyFont="1" applyFill="1" applyBorder="1" applyAlignment="1">
      <alignment horizontal="center" wrapText="1"/>
    </xf>
    <xf numFmtId="0" fontId="17" fillId="10" borderId="21" xfId="0" applyFont="1" applyFill="1" applyBorder="1" applyAlignment="1">
      <alignment horizontal="center" wrapText="1"/>
    </xf>
    <xf numFmtId="0" fontId="17" fillId="10" borderId="5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2" fontId="9" fillId="3" borderId="28" xfId="1" applyNumberFormat="1" applyFont="1" applyFill="1" applyBorder="1" applyAlignment="1" applyProtection="1">
      <alignment horizontal="center"/>
      <protection locked="0"/>
    </xf>
    <xf numFmtId="2" fontId="9" fillId="3" borderId="45" xfId="1" applyNumberFormat="1" applyFont="1" applyFill="1" applyBorder="1" applyAlignment="1" applyProtection="1">
      <alignment horizontal="center"/>
      <protection locked="0"/>
    </xf>
    <xf numFmtId="2" fontId="9" fillId="3" borderId="27" xfId="1" applyNumberFormat="1" applyFont="1" applyFill="1" applyBorder="1" applyAlignment="1" applyProtection="1">
      <alignment horizontal="center"/>
      <protection locked="0"/>
    </xf>
    <xf numFmtId="2" fontId="9" fillId="3" borderId="43" xfId="1" applyNumberFormat="1" applyFont="1" applyFill="1" applyBorder="1" applyAlignment="1" applyProtection="1">
      <alignment horizontal="center"/>
      <protection locked="0"/>
    </xf>
    <xf numFmtId="0" fontId="1" fillId="9" borderId="17" xfId="0" applyFont="1" applyFill="1" applyBorder="1" applyAlignment="1">
      <alignment horizontal="center" vertical="center"/>
    </xf>
    <xf numFmtId="0" fontId="1" fillId="9" borderId="15" xfId="0" applyFont="1" applyFill="1" applyBorder="1" applyAlignment="1">
      <alignment horizontal="center" vertical="center"/>
    </xf>
    <xf numFmtId="0" fontId="1" fillId="3" borderId="91" xfId="0" applyFont="1" applyFill="1" applyBorder="1" applyAlignment="1" applyProtection="1">
      <alignment horizontal="center" wrapText="1"/>
      <protection locked="0"/>
    </xf>
    <xf numFmtId="0" fontId="1" fillId="3" borderId="92" xfId="0" applyFont="1" applyFill="1" applyBorder="1" applyAlignment="1" applyProtection="1">
      <alignment horizontal="center" wrapText="1"/>
      <protection locked="0"/>
    </xf>
    <xf numFmtId="0" fontId="1" fillId="3" borderId="30" xfId="0" applyFont="1" applyFill="1" applyBorder="1" applyAlignment="1" applyProtection="1">
      <alignment horizontal="center" wrapText="1"/>
      <protection locked="0"/>
    </xf>
    <xf numFmtId="0" fontId="1" fillId="3" borderId="93" xfId="0" applyFont="1" applyFill="1" applyBorder="1" applyAlignment="1" applyProtection="1">
      <alignment horizontal="center" wrapText="1"/>
      <protection locked="0"/>
    </xf>
    <xf numFmtId="0" fontId="16" fillId="3" borderId="30" xfId="0" applyFont="1" applyFill="1" applyBorder="1" applyAlignment="1" applyProtection="1">
      <alignment horizontal="center" wrapText="1"/>
      <protection locked="0"/>
    </xf>
    <xf numFmtId="0" fontId="16" fillId="3" borderId="93" xfId="0" applyFont="1" applyFill="1" applyBorder="1" applyAlignment="1" applyProtection="1">
      <alignment horizontal="center" wrapText="1"/>
      <protection locked="0"/>
    </xf>
    <xf numFmtId="0" fontId="1" fillId="3" borderId="94" xfId="0" applyFont="1" applyFill="1" applyBorder="1" applyAlignment="1" applyProtection="1">
      <alignment horizontal="center" wrapText="1"/>
      <protection locked="0"/>
    </xf>
    <xf numFmtId="0" fontId="1" fillId="3" borderId="95" xfId="0" applyFont="1" applyFill="1" applyBorder="1" applyAlignment="1" applyProtection="1">
      <alignment horizontal="center" wrapText="1"/>
      <protection locked="0"/>
    </xf>
    <xf numFmtId="0" fontId="1" fillId="9" borderId="14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3" borderId="55" xfId="0" applyFont="1" applyFill="1" applyBorder="1" applyAlignment="1" applyProtection="1">
      <alignment horizontal="left" wrapText="1"/>
      <protection locked="0"/>
    </xf>
    <xf numFmtId="0" fontId="1" fillId="3" borderId="57" xfId="0" applyFont="1" applyFill="1" applyBorder="1" applyAlignment="1" applyProtection="1">
      <alignment horizontal="left" wrapText="1"/>
      <protection locked="0"/>
    </xf>
    <xf numFmtId="0" fontId="1" fillId="3" borderId="59" xfId="0" applyFont="1" applyFill="1" applyBorder="1" applyAlignment="1" applyProtection="1">
      <alignment horizontal="left" wrapText="1"/>
      <protection locked="0"/>
    </xf>
    <xf numFmtId="0" fontId="1" fillId="3" borderId="1" xfId="0" applyFont="1" applyFill="1" applyBorder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left"/>
      <protection locked="0"/>
    </xf>
    <xf numFmtId="0" fontId="1" fillId="3" borderId="2" xfId="0" applyFont="1" applyFill="1" applyBorder="1" applyAlignment="1" applyProtection="1">
      <alignment horizontal="left"/>
      <protection locked="0"/>
    </xf>
    <xf numFmtId="0" fontId="15" fillId="0" borderId="51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2" fontId="10" fillId="0" borderId="19" xfId="0" applyNumberFormat="1" applyFont="1" applyBorder="1" applyAlignment="1">
      <alignment horizontal="center" vertical="center"/>
    </xf>
    <xf numFmtId="2" fontId="10" fillId="0" borderId="21" xfId="0" applyNumberFormat="1" applyFont="1" applyBorder="1" applyAlignment="1">
      <alignment horizontal="center" vertical="center"/>
    </xf>
    <xf numFmtId="2" fontId="10" fillId="0" borderId="52" xfId="0" applyNumberFormat="1" applyFont="1" applyBorder="1" applyAlignment="1">
      <alignment horizontal="center" vertical="center"/>
    </xf>
    <xf numFmtId="2" fontId="10" fillId="0" borderId="20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2" fontId="10" fillId="0" borderId="5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9" fillId="7" borderId="60" xfId="0" applyFont="1" applyFill="1" applyBorder="1" applyAlignment="1">
      <alignment horizontal="center" vertical="center" wrapText="1"/>
    </xf>
    <xf numFmtId="0" fontId="19" fillId="7" borderId="21" xfId="0" applyFont="1" applyFill="1" applyBorder="1" applyAlignment="1">
      <alignment horizontal="center" vertical="center" wrapText="1"/>
    </xf>
    <xf numFmtId="0" fontId="19" fillId="7" borderId="52" xfId="0" applyFont="1" applyFill="1" applyBorder="1" applyAlignment="1">
      <alignment horizontal="center" vertical="center" wrapText="1"/>
    </xf>
    <xf numFmtId="0" fontId="19" fillId="7" borderId="57" xfId="0" applyFont="1" applyFill="1" applyBorder="1" applyAlignment="1">
      <alignment horizontal="center" vertical="center" wrapText="1"/>
    </xf>
    <xf numFmtId="0" fontId="19" fillId="7" borderId="0" xfId="0" applyFont="1" applyFill="1" applyBorder="1" applyAlignment="1">
      <alignment horizontal="center" vertical="center" wrapText="1"/>
    </xf>
    <xf numFmtId="0" fontId="19" fillId="7" borderId="58" xfId="0" applyFont="1" applyFill="1" applyBorder="1" applyAlignment="1">
      <alignment horizontal="center" vertical="center" wrapText="1"/>
    </xf>
    <xf numFmtId="0" fontId="19" fillId="7" borderId="59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 wrapText="1"/>
    </xf>
    <xf numFmtId="0" fontId="19" fillId="7" borderId="54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1" fillId="9" borderId="12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</cellXfs>
  <cellStyles count="3">
    <cellStyle name="Čiarka" xfId="1" builtinId="3"/>
    <cellStyle name="Čiarka 2" xfId="2" xr:uid="{E934A705-6DD1-4053-BD89-A50777199C2F}"/>
    <cellStyle name="Normálna" xfId="0" builtinId="0"/>
  </cellStyles>
  <dxfs count="1">
    <dxf>
      <numFmt numFmtId="1" formatCode="0"/>
    </dxf>
  </dxfs>
  <tableStyles count="0" defaultTableStyle="TableStyleMedium2" defaultPivotStyle="PivotStyleLight16"/>
  <colors>
    <mruColors>
      <color rgb="FFFF4343"/>
      <color rgb="FFFFA7A7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M111"/>
  <sheetViews>
    <sheetView tabSelected="1" topLeftCell="A46" zoomScaleNormal="100" workbookViewId="0">
      <selection activeCell="C51" sqref="C51"/>
    </sheetView>
  </sheetViews>
  <sheetFormatPr defaultColWidth="9.140625" defaultRowHeight="15" x14ac:dyDescent="0.25"/>
  <cols>
    <col min="1" max="1" width="9.140625" style="2"/>
    <col min="2" max="2" width="34.28515625" style="1" customWidth="1"/>
    <col min="3" max="3" width="11.5703125" style="1" customWidth="1"/>
    <col min="4" max="4" width="11.7109375" style="1" customWidth="1"/>
    <col min="5" max="5" width="12" style="2" customWidth="1"/>
    <col min="6" max="6" width="12.140625" style="2" customWidth="1"/>
    <col min="7" max="7" width="13.42578125" style="2" customWidth="1"/>
    <col min="8" max="9" width="12.7109375" style="2" customWidth="1"/>
    <col min="10" max="10" width="20.5703125" style="2" customWidth="1"/>
    <col min="11" max="16384" width="9.140625" style="2"/>
  </cols>
  <sheetData>
    <row r="1" spans="1:13" s="1" customFormat="1" ht="51.75" customHeight="1" thickTop="1" thickBot="1" x14ac:dyDescent="0.3">
      <c r="A1" s="50"/>
      <c r="B1" s="73" t="s">
        <v>0</v>
      </c>
      <c r="C1" s="74"/>
      <c r="D1" s="74"/>
      <c r="E1" s="74"/>
      <c r="F1" s="74"/>
      <c r="G1" s="74"/>
      <c r="H1" s="74"/>
      <c r="I1" s="75"/>
      <c r="J1" s="25"/>
      <c r="K1" s="50"/>
      <c r="L1" s="50"/>
      <c r="M1" s="50"/>
    </row>
    <row r="2" spans="1:13" ht="18.75" customHeight="1" thickTop="1" thickBot="1" x14ac:dyDescent="0.35">
      <c r="A2" s="51"/>
      <c r="B2" s="134" t="s">
        <v>1</v>
      </c>
      <c r="C2" s="135"/>
      <c r="D2" s="135"/>
      <c r="E2" s="135"/>
      <c r="F2" s="135"/>
      <c r="G2" s="135"/>
      <c r="H2" s="135"/>
      <c r="I2" s="136"/>
      <c r="J2" s="51"/>
      <c r="K2" s="50"/>
      <c r="L2" s="51"/>
      <c r="M2" s="51"/>
    </row>
    <row r="3" spans="1:13" s="1" customFormat="1" ht="19.5" customHeight="1" x14ac:dyDescent="0.25">
      <c r="A3" s="50"/>
      <c r="B3" s="191" t="s">
        <v>2</v>
      </c>
      <c r="C3" s="192"/>
      <c r="D3" s="145"/>
      <c r="E3" s="145"/>
      <c r="F3" s="145"/>
      <c r="G3" s="145"/>
      <c r="H3" s="145"/>
      <c r="I3" s="146"/>
      <c r="J3" s="25"/>
      <c r="K3" s="50"/>
      <c r="L3" s="50"/>
      <c r="M3" s="50"/>
    </row>
    <row r="4" spans="1:13" s="1" customFormat="1" ht="18" customHeight="1" x14ac:dyDescent="0.25">
      <c r="A4" s="50"/>
      <c r="B4" s="153" t="s">
        <v>3</v>
      </c>
      <c r="C4" s="154"/>
      <c r="D4" s="147"/>
      <c r="E4" s="147"/>
      <c r="F4" s="147"/>
      <c r="G4" s="147"/>
      <c r="H4" s="147"/>
      <c r="I4" s="148"/>
      <c r="J4" s="25"/>
      <c r="K4" s="50"/>
      <c r="L4" s="50"/>
      <c r="M4" s="50"/>
    </row>
    <row r="5" spans="1:13" s="1" customFormat="1" ht="17.25" customHeight="1" x14ac:dyDescent="0.25">
      <c r="A5" s="50"/>
      <c r="B5" s="153" t="s">
        <v>4</v>
      </c>
      <c r="C5" s="154"/>
      <c r="D5" s="147"/>
      <c r="E5" s="147"/>
      <c r="F5" s="147"/>
      <c r="G5" s="147"/>
      <c r="H5" s="147"/>
      <c r="I5" s="148"/>
      <c r="J5" s="25"/>
      <c r="K5" s="50"/>
      <c r="L5" s="50"/>
      <c r="M5" s="50"/>
    </row>
    <row r="6" spans="1:13" s="1" customFormat="1" ht="17.25" customHeight="1" x14ac:dyDescent="0.25">
      <c r="A6" s="50"/>
      <c r="B6" s="153" t="s">
        <v>5</v>
      </c>
      <c r="C6" s="154"/>
      <c r="D6" s="149"/>
      <c r="E6" s="149"/>
      <c r="F6" s="149"/>
      <c r="G6" s="149"/>
      <c r="H6" s="149"/>
      <c r="I6" s="150"/>
      <c r="J6" s="25"/>
      <c r="K6" s="50"/>
      <c r="L6" s="50"/>
      <c r="M6" s="50"/>
    </row>
    <row r="7" spans="1:13" s="1" customFormat="1" ht="19.5" customHeight="1" x14ac:dyDescent="0.25">
      <c r="A7" s="50"/>
      <c r="B7" s="153" t="s">
        <v>6</v>
      </c>
      <c r="C7" s="154"/>
      <c r="D7" s="147"/>
      <c r="E7" s="147"/>
      <c r="F7" s="147"/>
      <c r="G7" s="147"/>
      <c r="H7" s="147"/>
      <c r="I7" s="148"/>
      <c r="J7" s="25"/>
      <c r="K7" s="50"/>
      <c r="L7" s="50"/>
      <c r="M7" s="50"/>
    </row>
    <row r="8" spans="1:13" s="1" customFormat="1" ht="19.5" customHeight="1" x14ac:dyDescent="0.25">
      <c r="A8" s="50"/>
      <c r="B8" s="153" t="s">
        <v>7</v>
      </c>
      <c r="C8" s="154"/>
      <c r="D8" s="147"/>
      <c r="E8" s="147"/>
      <c r="F8" s="147"/>
      <c r="G8" s="147"/>
      <c r="H8" s="147"/>
      <c r="I8" s="148"/>
      <c r="J8" s="25"/>
      <c r="K8" s="50"/>
      <c r="L8" s="50"/>
      <c r="M8" s="50"/>
    </row>
    <row r="9" spans="1:13" s="1" customFormat="1" ht="19.5" customHeight="1" thickBot="1" x14ac:dyDescent="0.3">
      <c r="A9" s="50"/>
      <c r="B9" s="143" t="s">
        <v>8</v>
      </c>
      <c r="C9" s="144"/>
      <c r="D9" s="151"/>
      <c r="E9" s="151"/>
      <c r="F9" s="151"/>
      <c r="G9" s="151"/>
      <c r="H9" s="151"/>
      <c r="I9" s="152"/>
      <c r="J9" s="25"/>
      <c r="K9" s="50"/>
      <c r="L9" s="50"/>
      <c r="M9" s="50"/>
    </row>
    <row r="10" spans="1:13" s="1" customFormat="1" ht="18.75" customHeight="1" thickBot="1" x14ac:dyDescent="0.3">
      <c r="A10" s="50"/>
      <c r="B10" s="5"/>
      <c r="C10" s="5"/>
      <c r="D10" s="5"/>
      <c r="E10" s="5"/>
      <c r="F10" s="5"/>
      <c r="G10" s="5"/>
      <c r="H10" s="5"/>
      <c r="I10" s="5"/>
      <c r="J10" s="25"/>
      <c r="K10" s="50"/>
      <c r="L10" s="50"/>
      <c r="M10" s="50"/>
    </row>
    <row r="11" spans="1:13" ht="18.75" customHeight="1" thickBot="1" x14ac:dyDescent="0.35">
      <c r="A11" s="51"/>
      <c r="B11" s="113" t="s">
        <v>9</v>
      </c>
      <c r="C11" s="114"/>
      <c r="D11" s="114"/>
      <c r="E11" s="114"/>
      <c r="F11" s="114"/>
      <c r="G11" s="114"/>
      <c r="H11" s="114"/>
      <c r="I11" s="115"/>
      <c r="J11" s="51"/>
      <c r="K11" s="50"/>
      <c r="L11" s="51"/>
      <c r="M11" s="51"/>
    </row>
    <row r="12" spans="1:13" ht="46.5" customHeight="1" x14ac:dyDescent="0.25">
      <c r="A12" s="52" t="s">
        <v>10</v>
      </c>
      <c r="B12" s="53"/>
      <c r="C12" s="54" t="s">
        <v>11</v>
      </c>
      <c r="D12" s="54" t="s">
        <v>12</v>
      </c>
      <c r="E12" s="54" t="s">
        <v>13</v>
      </c>
      <c r="F12" s="54" t="s">
        <v>14</v>
      </c>
      <c r="G12" s="54" t="s">
        <v>15</v>
      </c>
      <c r="H12" s="137" t="s">
        <v>16</v>
      </c>
      <c r="I12" s="138"/>
      <c r="J12" s="51"/>
      <c r="K12" s="51"/>
      <c r="L12" s="51"/>
      <c r="M12" s="51"/>
    </row>
    <row r="13" spans="1:13" ht="90" x14ac:dyDescent="0.25">
      <c r="A13" s="55" t="s">
        <v>17</v>
      </c>
      <c r="B13" s="20" t="s">
        <v>18</v>
      </c>
      <c r="C13" s="56" t="s">
        <v>19</v>
      </c>
      <c r="D13" s="56">
        <v>1</v>
      </c>
      <c r="E13" s="23"/>
      <c r="F13" s="24">
        <f>D13*E13</f>
        <v>0</v>
      </c>
      <c r="G13" s="24">
        <f>F13*1.2</f>
        <v>0</v>
      </c>
      <c r="H13" s="139"/>
      <c r="I13" s="140"/>
      <c r="J13" s="51"/>
      <c r="K13" s="50"/>
      <c r="L13" s="51"/>
      <c r="M13" s="51"/>
    </row>
    <row r="14" spans="1:13" ht="26.25" x14ac:dyDescent="0.25">
      <c r="A14" s="55" t="s">
        <v>20</v>
      </c>
      <c r="B14" s="20" t="s">
        <v>21</v>
      </c>
      <c r="C14" s="56" t="s">
        <v>19</v>
      </c>
      <c r="D14" s="56">
        <v>6</v>
      </c>
      <c r="E14" s="17"/>
      <c r="F14" s="18">
        <f t="shared" ref="F14:F45" si="0">D14*E14</f>
        <v>0</v>
      </c>
      <c r="G14" s="18">
        <f t="shared" ref="G14:G45" si="1">F14*1.2</f>
        <v>0</v>
      </c>
      <c r="H14" s="141"/>
      <c r="I14" s="142"/>
      <c r="J14" s="51"/>
      <c r="K14" s="51"/>
      <c r="L14" s="51"/>
      <c r="M14" s="51"/>
    </row>
    <row r="15" spans="1:13" ht="26.25" x14ac:dyDescent="0.25">
      <c r="A15" s="55" t="s">
        <v>22</v>
      </c>
      <c r="B15" s="20" t="s">
        <v>23</v>
      </c>
      <c r="C15" s="56" t="s">
        <v>19</v>
      </c>
      <c r="D15" s="56">
        <v>1</v>
      </c>
      <c r="E15" s="17"/>
      <c r="F15" s="18">
        <f t="shared" si="0"/>
        <v>0</v>
      </c>
      <c r="G15" s="18">
        <f t="shared" si="1"/>
        <v>0</v>
      </c>
      <c r="H15" s="141"/>
      <c r="I15" s="142"/>
      <c r="J15" s="51"/>
      <c r="K15" s="51"/>
      <c r="L15" s="51"/>
      <c r="M15" s="51"/>
    </row>
    <row r="16" spans="1:13" ht="26.25" x14ac:dyDescent="0.25">
      <c r="A16" s="55" t="s">
        <v>24</v>
      </c>
      <c r="B16" s="20" t="s">
        <v>25</v>
      </c>
      <c r="C16" s="56" t="s">
        <v>19</v>
      </c>
      <c r="D16" s="56">
        <v>1</v>
      </c>
      <c r="E16" s="17"/>
      <c r="F16" s="18">
        <f t="shared" si="0"/>
        <v>0</v>
      </c>
      <c r="G16" s="18">
        <f t="shared" si="1"/>
        <v>0</v>
      </c>
      <c r="H16" s="141"/>
      <c r="I16" s="142"/>
      <c r="J16" s="51"/>
      <c r="K16" s="51"/>
      <c r="L16" s="51"/>
      <c r="M16" s="51"/>
    </row>
    <row r="17" spans="1:13" ht="30" customHeight="1" x14ac:dyDescent="0.25">
      <c r="A17" s="55" t="s">
        <v>26</v>
      </c>
      <c r="B17" s="20" t="s">
        <v>27</v>
      </c>
      <c r="C17" s="56" t="s">
        <v>19</v>
      </c>
      <c r="D17" s="56">
        <v>7</v>
      </c>
      <c r="E17" s="17"/>
      <c r="F17" s="18">
        <f t="shared" si="0"/>
        <v>0</v>
      </c>
      <c r="G17" s="18">
        <f t="shared" si="1"/>
        <v>0</v>
      </c>
      <c r="H17" s="141"/>
      <c r="I17" s="142"/>
      <c r="J17" s="51"/>
      <c r="K17" s="51"/>
      <c r="L17" s="57"/>
      <c r="M17" s="51"/>
    </row>
    <row r="18" spans="1:13" ht="30" customHeight="1" x14ac:dyDescent="0.25">
      <c r="A18" s="57"/>
      <c r="B18" s="20" t="s">
        <v>28</v>
      </c>
      <c r="C18" s="56" t="s">
        <v>19</v>
      </c>
      <c r="D18" s="56">
        <v>8</v>
      </c>
      <c r="E18" s="17"/>
      <c r="F18" s="18">
        <f t="shared" si="0"/>
        <v>0</v>
      </c>
      <c r="G18" s="18">
        <f t="shared" si="1"/>
        <v>0</v>
      </c>
      <c r="H18" s="141"/>
      <c r="I18" s="142"/>
      <c r="J18" s="51"/>
      <c r="K18" s="51"/>
      <c r="L18" s="57"/>
      <c r="M18" s="51"/>
    </row>
    <row r="19" spans="1:13" ht="30" customHeight="1" x14ac:dyDescent="0.25">
      <c r="A19" s="57"/>
      <c r="B19" s="20" t="s">
        <v>29</v>
      </c>
      <c r="C19" s="56" t="s">
        <v>30</v>
      </c>
      <c r="D19" s="56">
        <v>37</v>
      </c>
      <c r="E19" s="17"/>
      <c r="F19" s="18">
        <f t="shared" si="0"/>
        <v>0</v>
      </c>
      <c r="G19" s="18">
        <f t="shared" si="1"/>
        <v>0</v>
      </c>
      <c r="H19" s="141"/>
      <c r="I19" s="142"/>
      <c r="J19" s="51"/>
      <c r="K19" s="51"/>
      <c r="L19" s="57"/>
      <c r="M19" s="51"/>
    </row>
    <row r="20" spans="1:13" ht="30" customHeight="1" x14ac:dyDescent="0.25">
      <c r="A20" s="57"/>
      <c r="B20" s="20" t="s">
        <v>31</v>
      </c>
      <c r="C20" s="56" t="s">
        <v>30</v>
      </c>
      <c r="D20" s="56">
        <v>10</v>
      </c>
      <c r="E20" s="17"/>
      <c r="F20" s="18">
        <f t="shared" si="0"/>
        <v>0</v>
      </c>
      <c r="G20" s="18">
        <f t="shared" si="1"/>
        <v>0</v>
      </c>
      <c r="H20" s="141"/>
      <c r="I20" s="142"/>
      <c r="J20" s="51"/>
      <c r="K20" s="51"/>
      <c r="L20" s="57"/>
      <c r="M20" s="51"/>
    </row>
    <row r="21" spans="1:13" ht="30" customHeight="1" x14ac:dyDescent="0.25">
      <c r="A21" s="57"/>
      <c r="B21" s="20" t="s">
        <v>32</v>
      </c>
      <c r="C21" s="56" t="s">
        <v>30</v>
      </c>
      <c r="D21" s="56">
        <v>20</v>
      </c>
      <c r="E21" s="17"/>
      <c r="F21" s="18">
        <f t="shared" si="0"/>
        <v>0</v>
      </c>
      <c r="G21" s="18">
        <f t="shared" si="1"/>
        <v>0</v>
      </c>
      <c r="H21" s="141"/>
      <c r="I21" s="142"/>
      <c r="J21" s="51"/>
      <c r="K21" s="51"/>
      <c r="L21" s="57"/>
      <c r="M21" s="51"/>
    </row>
    <row r="22" spans="1:13" ht="30" customHeight="1" x14ac:dyDescent="0.25">
      <c r="A22" s="57"/>
      <c r="B22" s="20" t="s">
        <v>33</v>
      </c>
      <c r="C22" s="56" t="s">
        <v>30</v>
      </c>
      <c r="D22" s="56">
        <v>15</v>
      </c>
      <c r="E22" s="17"/>
      <c r="F22" s="18">
        <f t="shared" si="0"/>
        <v>0</v>
      </c>
      <c r="G22" s="18">
        <f t="shared" si="1"/>
        <v>0</v>
      </c>
      <c r="H22" s="141"/>
      <c r="I22" s="142"/>
      <c r="J22" s="51"/>
      <c r="K22" s="51"/>
      <c r="L22" s="57"/>
      <c r="M22" s="51"/>
    </row>
    <row r="23" spans="1:13" ht="30" customHeight="1" x14ac:dyDescent="0.25">
      <c r="A23" s="57"/>
      <c r="B23" s="20" t="s">
        <v>34</v>
      </c>
      <c r="C23" s="56" t="s">
        <v>30</v>
      </c>
      <c r="D23" s="56">
        <v>12</v>
      </c>
      <c r="E23" s="17"/>
      <c r="F23" s="18">
        <f t="shared" si="0"/>
        <v>0</v>
      </c>
      <c r="G23" s="18">
        <f t="shared" si="1"/>
        <v>0</v>
      </c>
      <c r="H23" s="141"/>
      <c r="I23" s="142"/>
      <c r="J23" s="51"/>
      <c r="K23" s="51"/>
      <c r="L23" s="57"/>
      <c r="M23" s="51"/>
    </row>
    <row r="24" spans="1:13" ht="30" customHeight="1" x14ac:dyDescent="0.25">
      <c r="A24" s="57"/>
      <c r="B24" s="20" t="s">
        <v>35</v>
      </c>
      <c r="C24" s="56" t="s">
        <v>36</v>
      </c>
      <c r="D24" s="56">
        <v>4</v>
      </c>
      <c r="E24" s="17"/>
      <c r="F24" s="18">
        <f t="shared" si="0"/>
        <v>0</v>
      </c>
      <c r="G24" s="18">
        <f t="shared" si="1"/>
        <v>0</v>
      </c>
      <c r="H24" s="141"/>
      <c r="I24" s="142"/>
      <c r="J24" s="51"/>
      <c r="K24" s="51"/>
      <c r="L24" s="57"/>
      <c r="M24" s="51"/>
    </row>
    <row r="25" spans="1:13" ht="30" customHeight="1" x14ac:dyDescent="0.25">
      <c r="A25" s="57"/>
      <c r="B25" s="20" t="s">
        <v>37</v>
      </c>
      <c r="C25" s="56" t="s">
        <v>30</v>
      </c>
      <c r="D25" s="56">
        <v>94</v>
      </c>
      <c r="E25" s="17"/>
      <c r="F25" s="18">
        <f t="shared" si="0"/>
        <v>0</v>
      </c>
      <c r="G25" s="18">
        <f t="shared" si="1"/>
        <v>0</v>
      </c>
      <c r="H25" s="141"/>
      <c r="I25" s="142"/>
      <c r="J25" s="51"/>
      <c r="K25" s="51"/>
      <c r="L25" s="57"/>
      <c r="M25" s="51"/>
    </row>
    <row r="26" spans="1:13" ht="30" customHeight="1" x14ac:dyDescent="0.25">
      <c r="A26" s="57"/>
      <c r="B26" s="20" t="s">
        <v>38</v>
      </c>
      <c r="C26" s="56" t="s">
        <v>30</v>
      </c>
      <c r="D26" s="56">
        <v>66</v>
      </c>
      <c r="E26" s="17"/>
      <c r="F26" s="18">
        <f t="shared" si="0"/>
        <v>0</v>
      </c>
      <c r="G26" s="18">
        <f t="shared" si="1"/>
        <v>0</v>
      </c>
      <c r="H26" s="141"/>
      <c r="I26" s="142"/>
      <c r="J26" s="51"/>
      <c r="K26" s="51"/>
      <c r="L26" s="57"/>
      <c r="M26" s="51"/>
    </row>
    <row r="27" spans="1:13" ht="32.25" customHeight="1" x14ac:dyDescent="0.25">
      <c r="A27" s="57"/>
      <c r="B27" s="20" t="s">
        <v>39</v>
      </c>
      <c r="C27" s="56" t="s">
        <v>40</v>
      </c>
      <c r="D27" s="56">
        <v>1</v>
      </c>
      <c r="E27" s="17"/>
      <c r="F27" s="18">
        <f t="shared" si="0"/>
        <v>0</v>
      </c>
      <c r="G27" s="18">
        <f t="shared" si="1"/>
        <v>0</v>
      </c>
      <c r="H27" s="141"/>
      <c r="I27" s="142"/>
      <c r="J27" s="51"/>
      <c r="K27" s="51"/>
      <c r="L27" s="57"/>
      <c r="M27" s="51"/>
    </row>
    <row r="28" spans="1:13" ht="35.25" customHeight="1" x14ac:dyDescent="0.25">
      <c r="A28" s="57"/>
      <c r="B28" s="20" t="s">
        <v>41</v>
      </c>
      <c r="C28" s="56" t="s">
        <v>40</v>
      </c>
      <c r="D28" s="56">
        <v>8</v>
      </c>
      <c r="E28" s="17"/>
      <c r="F28" s="18">
        <f t="shared" si="0"/>
        <v>0</v>
      </c>
      <c r="G28" s="18">
        <f t="shared" si="1"/>
        <v>0</v>
      </c>
      <c r="H28" s="141"/>
      <c r="I28" s="142"/>
      <c r="J28" s="51"/>
      <c r="K28" s="51"/>
      <c r="L28" s="57"/>
      <c r="M28" s="51"/>
    </row>
    <row r="29" spans="1:13" ht="15.75" customHeight="1" x14ac:dyDescent="0.25">
      <c r="A29" s="57"/>
      <c r="B29" s="20" t="s">
        <v>42</v>
      </c>
      <c r="C29" s="56" t="s">
        <v>40</v>
      </c>
      <c r="D29" s="56">
        <v>1</v>
      </c>
      <c r="E29" s="17"/>
      <c r="F29" s="18">
        <f t="shared" si="0"/>
        <v>0</v>
      </c>
      <c r="G29" s="18">
        <f t="shared" si="1"/>
        <v>0</v>
      </c>
      <c r="H29" s="141"/>
      <c r="I29" s="142"/>
      <c r="J29" s="51"/>
      <c r="K29" s="51"/>
      <c r="L29" s="57"/>
      <c r="M29" s="51"/>
    </row>
    <row r="30" spans="1:13" ht="30" customHeight="1" x14ac:dyDescent="0.25">
      <c r="A30" s="57"/>
      <c r="B30" s="20" t="s">
        <v>43</v>
      </c>
      <c r="C30" s="56" t="s">
        <v>40</v>
      </c>
      <c r="D30" s="56">
        <v>1</v>
      </c>
      <c r="E30" s="17"/>
      <c r="F30" s="18">
        <f t="shared" si="0"/>
        <v>0</v>
      </c>
      <c r="G30" s="18">
        <f t="shared" si="1"/>
        <v>0</v>
      </c>
      <c r="H30" s="141"/>
      <c r="I30" s="142"/>
      <c r="J30" s="51"/>
      <c r="K30" s="51"/>
      <c r="L30" s="57"/>
      <c r="M30" s="51"/>
    </row>
    <row r="31" spans="1:13" ht="30" customHeight="1" x14ac:dyDescent="0.25">
      <c r="A31" s="57"/>
      <c r="B31" s="20" t="s">
        <v>44</v>
      </c>
      <c r="C31" s="56" t="s">
        <v>40</v>
      </c>
      <c r="D31" s="56">
        <v>1</v>
      </c>
      <c r="E31" s="17"/>
      <c r="F31" s="18">
        <f t="shared" si="0"/>
        <v>0</v>
      </c>
      <c r="G31" s="18">
        <f t="shared" si="1"/>
        <v>0</v>
      </c>
      <c r="H31" s="141"/>
      <c r="I31" s="142"/>
      <c r="J31" s="51"/>
      <c r="K31" s="51"/>
      <c r="L31" s="57"/>
      <c r="M31" s="51"/>
    </row>
    <row r="32" spans="1:13" ht="30" customHeight="1" x14ac:dyDescent="0.25">
      <c r="A32" s="57"/>
      <c r="B32" s="20" t="s">
        <v>45</v>
      </c>
      <c r="C32" s="56" t="s">
        <v>40</v>
      </c>
      <c r="D32" s="56">
        <v>1</v>
      </c>
      <c r="E32" s="17"/>
      <c r="F32" s="18">
        <f t="shared" si="0"/>
        <v>0</v>
      </c>
      <c r="G32" s="18">
        <f t="shared" si="1"/>
        <v>0</v>
      </c>
      <c r="H32" s="141"/>
      <c r="I32" s="142"/>
      <c r="J32" s="51"/>
      <c r="K32" s="51"/>
      <c r="L32" s="57"/>
      <c r="M32" s="51"/>
    </row>
    <row r="33" spans="1:13" ht="30" customHeight="1" x14ac:dyDescent="0.25">
      <c r="A33" s="57"/>
      <c r="B33" s="20" t="s">
        <v>46</v>
      </c>
      <c r="C33" s="56" t="s">
        <v>40</v>
      </c>
      <c r="D33" s="56">
        <v>1</v>
      </c>
      <c r="E33" s="17"/>
      <c r="F33" s="18">
        <f t="shared" si="0"/>
        <v>0</v>
      </c>
      <c r="G33" s="18">
        <f t="shared" si="1"/>
        <v>0</v>
      </c>
      <c r="H33" s="141"/>
      <c r="I33" s="142"/>
      <c r="J33" s="51"/>
      <c r="K33" s="51"/>
      <c r="L33" s="57"/>
      <c r="M33" s="51"/>
    </row>
    <row r="34" spans="1:13" ht="30" customHeight="1" x14ac:dyDescent="0.25">
      <c r="A34" s="57"/>
      <c r="B34" s="20" t="s">
        <v>47</v>
      </c>
      <c r="C34" s="56" t="s">
        <v>40</v>
      </c>
      <c r="D34" s="56">
        <v>1</v>
      </c>
      <c r="E34" s="17"/>
      <c r="F34" s="18">
        <f t="shared" si="0"/>
        <v>0</v>
      </c>
      <c r="G34" s="18">
        <f t="shared" si="1"/>
        <v>0</v>
      </c>
      <c r="H34" s="141"/>
      <c r="I34" s="142"/>
      <c r="J34" s="51"/>
      <c r="K34" s="51"/>
      <c r="L34" s="57"/>
      <c r="M34" s="51"/>
    </row>
    <row r="35" spans="1:13" ht="30" customHeight="1" x14ac:dyDescent="0.25">
      <c r="A35" s="57"/>
      <c r="B35" s="20" t="s">
        <v>48</v>
      </c>
      <c r="C35" s="56" t="s">
        <v>40</v>
      </c>
      <c r="D35" s="56">
        <v>1</v>
      </c>
      <c r="E35" s="17"/>
      <c r="F35" s="18">
        <f t="shared" si="0"/>
        <v>0</v>
      </c>
      <c r="G35" s="18">
        <f t="shared" si="1"/>
        <v>0</v>
      </c>
      <c r="H35" s="141"/>
      <c r="I35" s="142"/>
      <c r="J35" s="51"/>
      <c r="K35" s="51"/>
      <c r="L35" s="57"/>
      <c r="M35" s="51"/>
    </row>
    <row r="36" spans="1:13" ht="30" customHeight="1" x14ac:dyDescent="0.25">
      <c r="A36" s="57"/>
      <c r="B36" s="20" t="s">
        <v>49</v>
      </c>
      <c r="C36" s="56" t="s">
        <v>40</v>
      </c>
      <c r="D36" s="56">
        <v>1</v>
      </c>
      <c r="E36" s="17"/>
      <c r="F36" s="18">
        <f t="shared" si="0"/>
        <v>0</v>
      </c>
      <c r="G36" s="18">
        <f t="shared" si="1"/>
        <v>0</v>
      </c>
      <c r="H36" s="141"/>
      <c r="I36" s="142"/>
      <c r="J36" s="51"/>
      <c r="K36" s="51"/>
      <c r="L36" s="57"/>
      <c r="M36" s="51"/>
    </row>
    <row r="37" spans="1:13" ht="30" customHeight="1" x14ac:dyDescent="0.25">
      <c r="A37" s="57"/>
      <c r="B37" s="20" t="s">
        <v>50</v>
      </c>
      <c r="C37" s="56" t="s">
        <v>40</v>
      </c>
      <c r="D37" s="56">
        <v>1</v>
      </c>
      <c r="E37" s="17"/>
      <c r="F37" s="18">
        <f t="shared" si="0"/>
        <v>0</v>
      </c>
      <c r="G37" s="18">
        <f t="shared" si="1"/>
        <v>0</v>
      </c>
      <c r="H37" s="141"/>
      <c r="I37" s="142"/>
      <c r="J37" s="51"/>
      <c r="K37" s="51"/>
      <c r="L37" s="57"/>
      <c r="M37" s="51"/>
    </row>
    <row r="38" spans="1:13" ht="22.5" customHeight="1" x14ac:dyDescent="0.25">
      <c r="A38" s="57"/>
      <c r="B38" s="20" t="s">
        <v>51</v>
      </c>
      <c r="C38" s="56" t="s">
        <v>40</v>
      </c>
      <c r="D38" s="56">
        <v>1</v>
      </c>
      <c r="E38" s="17"/>
      <c r="F38" s="18">
        <f t="shared" si="0"/>
        <v>0</v>
      </c>
      <c r="G38" s="18">
        <f t="shared" si="1"/>
        <v>0</v>
      </c>
      <c r="H38" s="141"/>
      <c r="I38" s="142"/>
      <c r="J38" s="51"/>
      <c r="K38" s="51"/>
      <c r="L38" s="57"/>
      <c r="M38" s="51"/>
    </row>
    <row r="39" spans="1:13" ht="27.75" customHeight="1" x14ac:dyDescent="0.25">
      <c r="A39" s="57"/>
      <c r="B39" s="20" t="s">
        <v>52</v>
      </c>
      <c r="C39" s="56" t="s">
        <v>40</v>
      </c>
      <c r="D39" s="56">
        <v>1</v>
      </c>
      <c r="E39" s="17"/>
      <c r="F39" s="18">
        <f t="shared" si="0"/>
        <v>0</v>
      </c>
      <c r="G39" s="18">
        <f t="shared" si="1"/>
        <v>0</v>
      </c>
      <c r="H39" s="141"/>
      <c r="I39" s="142"/>
      <c r="J39" s="51"/>
      <c r="K39" s="51"/>
      <c r="L39" s="57"/>
      <c r="M39" s="51"/>
    </row>
    <row r="40" spans="1:13" ht="30" customHeight="1" x14ac:dyDescent="0.25">
      <c r="A40" s="57"/>
      <c r="B40" s="20" t="s">
        <v>53</v>
      </c>
      <c r="C40" s="56" t="s">
        <v>40</v>
      </c>
      <c r="D40" s="56">
        <v>1</v>
      </c>
      <c r="E40" s="17"/>
      <c r="F40" s="18">
        <f t="shared" si="0"/>
        <v>0</v>
      </c>
      <c r="G40" s="18">
        <f t="shared" si="1"/>
        <v>0</v>
      </c>
      <c r="H40" s="141"/>
      <c r="I40" s="142"/>
      <c r="J40" s="51"/>
      <c r="K40" s="51"/>
      <c r="L40" s="57"/>
      <c r="M40" s="51"/>
    </row>
    <row r="41" spans="1:13" ht="30" customHeight="1" x14ac:dyDescent="0.25">
      <c r="A41" s="57"/>
      <c r="B41" s="20" t="s">
        <v>54</v>
      </c>
      <c r="C41" s="56" t="s">
        <v>40</v>
      </c>
      <c r="D41" s="56">
        <v>1</v>
      </c>
      <c r="E41" s="17"/>
      <c r="F41" s="18">
        <f t="shared" si="0"/>
        <v>0</v>
      </c>
      <c r="G41" s="18">
        <f t="shared" si="1"/>
        <v>0</v>
      </c>
      <c r="H41" s="141"/>
      <c r="I41" s="142"/>
      <c r="J41" s="51"/>
      <c r="K41" s="51"/>
      <c r="L41" s="57"/>
      <c r="M41" s="51"/>
    </row>
    <row r="42" spans="1:13" ht="30" customHeight="1" x14ac:dyDescent="0.25">
      <c r="A42" s="57"/>
      <c r="B42" s="20" t="s">
        <v>55</v>
      </c>
      <c r="C42" s="56" t="s">
        <v>40</v>
      </c>
      <c r="D42" s="19">
        <v>2</v>
      </c>
      <c r="E42" s="17"/>
      <c r="F42" s="18">
        <f t="shared" si="0"/>
        <v>0</v>
      </c>
      <c r="G42" s="18">
        <f t="shared" si="1"/>
        <v>0</v>
      </c>
      <c r="H42" s="141"/>
      <c r="I42" s="142"/>
      <c r="J42" s="51"/>
      <c r="K42" s="51"/>
      <c r="L42" s="57"/>
      <c r="M42" s="51"/>
    </row>
    <row r="43" spans="1:13" ht="30" customHeight="1" x14ac:dyDescent="0.25">
      <c r="A43" s="57"/>
      <c r="B43" s="20" t="s">
        <v>56</v>
      </c>
      <c r="C43" s="56" t="s">
        <v>40</v>
      </c>
      <c r="D43" s="19">
        <v>2</v>
      </c>
      <c r="E43" s="17"/>
      <c r="F43" s="18">
        <f t="shared" si="0"/>
        <v>0</v>
      </c>
      <c r="G43" s="18">
        <f t="shared" si="1"/>
        <v>0</v>
      </c>
      <c r="H43" s="141"/>
      <c r="I43" s="142"/>
      <c r="J43" s="51"/>
      <c r="K43" s="51"/>
      <c r="L43" s="57"/>
      <c r="M43" s="51"/>
    </row>
    <row r="44" spans="1:13" ht="30" customHeight="1" x14ac:dyDescent="0.25">
      <c r="A44" s="57"/>
      <c r="B44" s="20" t="s">
        <v>57</v>
      </c>
      <c r="C44" s="56" t="s">
        <v>40</v>
      </c>
      <c r="D44" s="56">
        <v>1</v>
      </c>
      <c r="E44" s="17"/>
      <c r="F44" s="18">
        <f t="shared" si="0"/>
        <v>0</v>
      </c>
      <c r="G44" s="18">
        <f t="shared" si="1"/>
        <v>0</v>
      </c>
      <c r="H44" s="141"/>
      <c r="I44" s="142"/>
      <c r="J44" s="51"/>
      <c r="K44" s="51"/>
      <c r="L44" s="57"/>
      <c r="M44" s="51"/>
    </row>
    <row r="45" spans="1:13" ht="30" customHeight="1" x14ac:dyDescent="0.25">
      <c r="A45" s="57"/>
      <c r="B45" s="20" t="s">
        <v>58</v>
      </c>
      <c r="C45" s="56" t="s">
        <v>40</v>
      </c>
      <c r="D45" s="56">
        <v>1</v>
      </c>
      <c r="E45" s="17"/>
      <c r="F45" s="18">
        <f t="shared" si="0"/>
        <v>0</v>
      </c>
      <c r="G45" s="18">
        <f t="shared" si="1"/>
        <v>0</v>
      </c>
      <c r="H45" s="141"/>
      <c r="I45" s="142"/>
      <c r="J45" s="51"/>
      <c r="K45" s="51"/>
      <c r="L45" s="57"/>
      <c r="M45" s="51"/>
    </row>
    <row r="46" spans="1:13" ht="16.5" thickBot="1" x14ac:dyDescent="0.3">
      <c r="A46" s="57"/>
      <c r="B46" s="12" t="s">
        <v>59</v>
      </c>
      <c r="C46" s="13"/>
      <c r="D46" s="13"/>
      <c r="E46" s="14"/>
      <c r="F46" s="14">
        <f>SUM(F13:F45)</f>
        <v>0</v>
      </c>
      <c r="G46" s="15">
        <f>SUM(G13:G45)</f>
        <v>0</v>
      </c>
      <c r="H46" s="16" t="s">
        <v>60</v>
      </c>
      <c r="I46" s="21">
        <f>26526.64*1.2</f>
        <v>31831.967999999997</v>
      </c>
      <c r="J46" s="49"/>
      <c r="K46" s="50"/>
      <c r="L46" s="51"/>
      <c r="M46" s="51"/>
    </row>
    <row r="47" spans="1:13" ht="18" thickBot="1" x14ac:dyDescent="0.35">
      <c r="A47" s="57"/>
      <c r="B47" s="188" t="s">
        <v>61</v>
      </c>
      <c r="C47" s="189"/>
      <c r="D47" s="189"/>
      <c r="E47" s="189"/>
      <c r="F47" s="189"/>
      <c r="G47" s="189"/>
      <c r="H47" s="190"/>
      <c r="I47" s="22">
        <f>70*((I46-G46)/I46)</f>
        <v>70</v>
      </c>
      <c r="J47" s="51"/>
      <c r="K47" s="50"/>
      <c r="L47" s="51"/>
      <c r="M47" s="51"/>
    </row>
    <row r="48" spans="1:13" ht="15.95" customHeight="1" thickBot="1" x14ac:dyDescent="0.3">
      <c r="A48" s="57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</row>
    <row r="49" spans="2:11" ht="20.25" customHeight="1" x14ac:dyDescent="0.3">
      <c r="B49" s="97" t="s">
        <v>62</v>
      </c>
      <c r="C49" s="98"/>
      <c r="D49" s="98"/>
      <c r="E49" s="98"/>
      <c r="F49" s="98"/>
      <c r="G49" s="98"/>
      <c r="H49" s="98"/>
      <c r="I49" s="99"/>
      <c r="J49" s="51"/>
      <c r="K49" s="51"/>
    </row>
    <row r="50" spans="2:11" ht="51" customHeight="1" x14ac:dyDescent="0.25">
      <c r="B50" s="43"/>
      <c r="C50" s="58" t="s">
        <v>63</v>
      </c>
      <c r="D50" s="58" t="s">
        <v>64</v>
      </c>
      <c r="E50" s="58" t="s">
        <v>65</v>
      </c>
      <c r="F50" s="59" t="s">
        <v>66</v>
      </c>
      <c r="G50" s="44" t="s">
        <v>67</v>
      </c>
      <c r="H50" s="79" t="s">
        <v>68</v>
      </c>
      <c r="I50" s="80"/>
      <c r="J50" s="51"/>
      <c r="K50" s="50"/>
    </row>
    <row r="51" spans="2:11" ht="17.25" customHeight="1" thickBot="1" x14ac:dyDescent="0.35">
      <c r="B51" s="60" t="s">
        <v>69</v>
      </c>
      <c r="C51" s="61">
        <v>15</v>
      </c>
      <c r="D51" s="62">
        <v>15</v>
      </c>
      <c r="E51" s="62">
        <v>45</v>
      </c>
      <c r="F51" s="63">
        <v>15</v>
      </c>
      <c r="G51" s="45">
        <f>F51*(E51-C51)/(E51-D51)</f>
        <v>15</v>
      </c>
      <c r="H51" s="81">
        <v>128</v>
      </c>
      <c r="I51" s="82"/>
      <c r="J51" s="51"/>
      <c r="K51" s="50"/>
    </row>
    <row r="52" spans="2:11" ht="17.25" customHeight="1" thickBot="1" x14ac:dyDescent="0.3">
      <c r="B52" s="51"/>
      <c r="C52" s="51"/>
      <c r="D52" s="51"/>
      <c r="E52" s="51"/>
      <c r="F52" s="51"/>
      <c r="G52" s="51"/>
      <c r="H52" s="51"/>
      <c r="I52" s="51"/>
      <c r="J52" s="51"/>
      <c r="K52" s="50"/>
    </row>
    <row r="53" spans="2:11" ht="17.25" customHeight="1" x14ac:dyDescent="0.3">
      <c r="B53" s="83" t="s">
        <v>70</v>
      </c>
      <c r="C53" s="84"/>
      <c r="D53" s="84"/>
      <c r="E53" s="84"/>
      <c r="F53" s="84"/>
      <c r="G53" s="84"/>
      <c r="H53" s="84"/>
      <c r="I53" s="85"/>
      <c r="J53" s="51"/>
      <c r="K53" s="50"/>
    </row>
    <row r="54" spans="2:11" ht="30.75" customHeight="1" x14ac:dyDescent="0.25">
      <c r="B54" s="64"/>
      <c r="C54" s="89" t="s">
        <v>71</v>
      </c>
      <c r="D54" s="89"/>
      <c r="E54" s="89"/>
      <c r="F54" s="90" t="s">
        <v>72</v>
      </c>
      <c r="G54" s="91"/>
      <c r="H54" s="90" t="s">
        <v>73</v>
      </c>
      <c r="I54" s="92"/>
      <c r="J54" s="51"/>
      <c r="K54" s="50"/>
    </row>
    <row r="55" spans="2:11" ht="43.5" customHeight="1" x14ac:dyDescent="0.25">
      <c r="B55" s="64"/>
      <c r="C55" s="31" t="s">
        <v>74</v>
      </c>
      <c r="D55" s="89" t="s">
        <v>75</v>
      </c>
      <c r="E55" s="89"/>
      <c r="F55" s="93" t="s">
        <v>76</v>
      </c>
      <c r="G55" s="94"/>
      <c r="H55" s="95" t="s">
        <v>77</v>
      </c>
      <c r="I55" s="96"/>
      <c r="J55" s="51"/>
      <c r="K55" s="50"/>
    </row>
    <row r="56" spans="2:11" ht="67.5" customHeight="1" thickBot="1" x14ac:dyDescent="0.3">
      <c r="B56" s="48" t="s">
        <v>78</v>
      </c>
      <c r="C56" s="47">
        <v>3.5</v>
      </c>
      <c r="D56" s="105">
        <f>C56*2</f>
        <v>7</v>
      </c>
      <c r="E56" s="106"/>
      <c r="F56" s="95"/>
      <c r="G56" s="94"/>
      <c r="H56" s="95"/>
      <c r="I56" s="96"/>
      <c r="J56" s="51"/>
      <c r="K56" s="50"/>
    </row>
    <row r="57" spans="2:11" ht="18" thickBot="1" x14ac:dyDescent="0.35">
      <c r="B57" s="86" t="s">
        <v>79</v>
      </c>
      <c r="C57" s="87"/>
      <c r="D57" s="87"/>
      <c r="E57" s="88"/>
      <c r="F57" s="88"/>
      <c r="G57" s="88"/>
      <c r="H57" s="88"/>
      <c r="I57" s="46">
        <f>D56</f>
        <v>7</v>
      </c>
      <c r="J57" s="51"/>
      <c r="K57" s="50"/>
    </row>
    <row r="58" spans="2:11" ht="15.75" thickBot="1" x14ac:dyDescent="0.3">
      <c r="B58" s="51"/>
      <c r="C58" s="51"/>
      <c r="D58" s="51"/>
      <c r="E58" s="51"/>
      <c r="F58" s="51"/>
      <c r="G58" s="51"/>
      <c r="H58" s="51"/>
      <c r="I58" s="51"/>
      <c r="J58" s="51"/>
      <c r="K58" s="51"/>
    </row>
    <row r="59" spans="2:11" ht="19.5" x14ac:dyDescent="0.3">
      <c r="B59" s="83" t="s">
        <v>80</v>
      </c>
      <c r="C59" s="84"/>
      <c r="D59" s="84"/>
      <c r="E59" s="84"/>
      <c r="F59" s="84"/>
      <c r="G59" s="84"/>
      <c r="H59" s="84"/>
      <c r="I59" s="85"/>
      <c r="J59" s="51"/>
      <c r="K59" s="51"/>
    </row>
    <row r="60" spans="2:11" ht="43.5" customHeight="1" x14ac:dyDescent="0.25">
      <c r="B60" s="65" t="s">
        <v>81</v>
      </c>
      <c r="C60" s="66" t="s">
        <v>82</v>
      </c>
      <c r="D60" s="107" t="s">
        <v>83</v>
      </c>
      <c r="E60" s="107"/>
      <c r="F60" s="107" t="s">
        <v>84</v>
      </c>
      <c r="G60" s="107"/>
      <c r="H60" s="67" t="s">
        <v>66</v>
      </c>
      <c r="I60" s="36" t="s">
        <v>85</v>
      </c>
      <c r="J60" s="51"/>
      <c r="K60" s="51"/>
    </row>
    <row r="61" spans="2:11" ht="27" customHeight="1" x14ac:dyDescent="0.25">
      <c r="B61" s="10" t="s">
        <v>86</v>
      </c>
      <c r="C61" s="30">
        <v>40</v>
      </c>
      <c r="D61" s="108">
        <v>0</v>
      </c>
      <c r="E61" s="108"/>
      <c r="F61" s="108">
        <v>40</v>
      </c>
      <c r="G61" s="108"/>
      <c r="H61" s="68">
        <v>2</v>
      </c>
      <c r="I61" s="37">
        <f>IF(C61&lt;41,H61,0)</f>
        <v>2</v>
      </c>
      <c r="J61" s="51"/>
      <c r="K61" s="51"/>
    </row>
    <row r="62" spans="2:11" ht="26.25" customHeight="1" x14ac:dyDescent="0.25">
      <c r="B62" s="11" t="s">
        <v>87</v>
      </c>
      <c r="C62" s="34">
        <v>60</v>
      </c>
      <c r="D62" s="109">
        <v>0</v>
      </c>
      <c r="E62" s="109"/>
      <c r="F62" s="109">
        <v>62</v>
      </c>
      <c r="G62" s="109"/>
      <c r="H62" s="32">
        <v>1</v>
      </c>
      <c r="I62" s="37">
        <f>IF(C62&lt;63,H62,0)</f>
        <v>1</v>
      </c>
      <c r="J62" s="51"/>
      <c r="K62" s="51"/>
    </row>
    <row r="63" spans="2:11" ht="27.75" customHeight="1" thickBot="1" x14ac:dyDescent="0.3">
      <c r="B63" s="26" t="s">
        <v>88</v>
      </c>
      <c r="C63" s="35">
        <v>4.5999999999999996</v>
      </c>
      <c r="D63" s="110">
        <v>4.5999999999999996</v>
      </c>
      <c r="E63" s="110"/>
      <c r="F63" s="110" t="s">
        <v>89</v>
      </c>
      <c r="G63" s="110"/>
      <c r="H63" s="33">
        <v>2</v>
      </c>
      <c r="I63" s="38">
        <f>IF(C63&gt;4.59,H63,0)</f>
        <v>2</v>
      </c>
      <c r="J63" s="51"/>
      <c r="K63" s="51"/>
    </row>
    <row r="64" spans="2:11" ht="18" thickBot="1" x14ac:dyDescent="0.35">
      <c r="B64" s="102" t="s">
        <v>90</v>
      </c>
      <c r="C64" s="103"/>
      <c r="D64" s="103"/>
      <c r="E64" s="103"/>
      <c r="F64" s="103"/>
      <c r="G64" s="103"/>
      <c r="H64" s="104"/>
      <c r="I64" s="27">
        <f>SUM(I61:I63)</f>
        <v>5</v>
      </c>
      <c r="J64" s="51"/>
      <c r="K64" s="51"/>
    </row>
    <row r="65" spans="2:11" ht="15.75" thickBot="1" x14ac:dyDescent="0.3">
      <c r="B65" s="51"/>
      <c r="C65" s="51"/>
      <c r="D65" s="51"/>
      <c r="E65" s="51"/>
      <c r="F65" s="51"/>
      <c r="G65" s="51"/>
      <c r="H65" s="51"/>
      <c r="I65" s="51"/>
      <c r="J65" s="51"/>
      <c r="K65" s="51"/>
    </row>
    <row r="66" spans="2:11" ht="39.75" customHeight="1" thickBot="1" x14ac:dyDescent="0.35">
      <c r="B66" s="113" t="s">
        <v>91</v>
      </c>
      <c r="C66" s="114"/>
      <c r="D66" s="114"/>
      <c r="E66" s="114"/>
      <c r="F66" s="114"/>
      <c r="G66" s="114"/>
      <c r="H66" s="114"/>
      <c r="I66" s="115"/>
      <c r="J66" s="51"/>
      <c r="K66" s="51"/>
    </row>
    <row r="67" spans="2:11" ht="39.75" customHeight="1" thickBot="1" x14ac:dyDescent="0.3">
      <c r="B67" s="126" t="s">
        <v>92</v>
      </c>
      <c r="C67" s="126"/>
      <c r="D67" s="126"/>
      <c r="E67" s="126"/>
      <c r="F67" s="127">
        <v>3</v>
      </c>
      <c r="G67" s="127"/>
      <c r="H67" s="127"/>
      <c r="I67" s="127"/>
      <c r="J67" s="51"/>
      <c r="K67" s="51"/>
    </row>
    <row r="68" spans="2:11" ht="46.5" customHeight="1" x14ac:dyDescent="0.25">
      <c r="B68" s="41" t="s">
        <v>93</v>
      </c>
      <c r="C68" s="116" t="s">
        <v>94</v>
      </c>
      <c r="D68" s="116"/>
      <c r="E68" s="116"/>
      <c r="F68" s="116" t="s">
        <v>95</v>
      </c>
      <c r="G68" s="116"/>
      <c r="H68" s="116"/>
      <c r="I68" s="125"/>
      <c r="J68" s="51"/>
      <c r="K68" s="51"/>
    </row>
    <row r="69" spans="2:11" ht="16.5" customHeight="1" x14ac:dyDescent="0.25">
      <c r="B69" s="39"/>
      <c r="C69" s="128"/>
      <c r="D69" s="129"/>
      <c r="E69" s="130"/>
      <c r="F69" s="128"/>
      <c r="G69" s="129"/>
      <c r="H69" s="130"/>
      <c r="I69" s="40"/>
      <c r="J69" s="51"/>
      <c r="K69" s="51"/>
    </row>
    <row r="70" spans="2:11" ht="16.5" customHeight="1" x14ac:dyDescent="0.25">
      <c r="B70" s="6"/>
      <c r="C70" s="131"/>
      <c r="D70" s="132"/>
      <c r="E70" s="133"/>
      <c r="F70" s="131"/>
      <c r="G70" s="132"/>
      <c r="H70" s="133"/>
      <c r="I70" s="7"/>
      <c r="J70" s="51"/>
      <c r="K70" s="51"/>
    </row>
    <row r="71" spans="2:11" ht="16.5" customHeight="1" thickBot="1" x14ac:dyDescent="0.3">
      <c r="B71" s="28"/>
      <c r="C71" s="117"/>
      <c r="D71" s="118"/>
      <c r="E71" s="119"/>
      <c r="F71" s="117"/>
      <c r="G71" s="118"/>
      <c r="H71" s="119"/>
      <c r="I71" s="29"/>
      <c r="J71" s="51"/>
      <c r="K71" s="51"/>
    </row>
    <row r="72" spans="2:11" ht="16.5" customHeight="1" thickBot="1" x14ac:dyDescent="0.35">
      <c r="B72" s="76" t="s">
        <v>96</v>
      </c>
      <c r="C72" s="77"/>
      <c r="D72" s="77"/>
      <c r="E72" s="77"/>
      <c r="F72" s="77"/>
      <c r="G72" s="77"/>
      <c r="H72" s="78"/>
      <c r="I72" s="42">
        <f>F67</f>
        <v>3</v>
      </c>
      <c r="J72" s="51"/>
      <c r="K72" s="51"/>
    </row>
    <row r="73" spans="2:11" ht="15" customHeight="1" thickBot="1" x14ac:dyDescent="0.3">
      <c r="B73" s="120" t="s">
        <v>97</v>
      </c>
      <c r="C73" s="121"/>
      <c r="D73" s="121"/>
      <c r="E73" s="121"/>
      <c r="F73" s="121"/>
      <c r="G73" s="121"/>
      <c r="H73" s="121"/>
      <c r="I73" s="122"/>
      <c r="J73" s="51"/>
      <c r="K73" s="51"/>
    </row>
    <row r="74" spans="2:11" ht="15" customHeight="1" x14ac:dyDescent="0.25">
      <c r="B74" s="9">
        <v>1</v>
      </c>
      <c r="C74" s="123" t="s">
        <v>98</v>
      </c>
      <c r="D74" s="123"/>
      <c r="E74" s="123"/>
      <c r="F74" s="123"/>
      <c r="G74" s="123"/>
      <c r="H74" s="123"/>
      <c r="I74" s="124"/>
      <c r="J74" s="51"/>
      <c r="K74" s="51"/>
    </row>
    <row r="75" spans="2:11" ht="15" customHeight="1" x14ac:dyDescent="0.25">
      <c r="B75" s="8">
        <v>2</v>
      </c>
      <c r="C75" s="100" t="s">
        <v>99</v>
      </c>
      <c r="D75" s="100"/>
      <c r="E75" s="100"/>
      <c r="F75" s="100"/>
      <c r="G75" s="100"/>
      <c r="H75" s="100"/>
      <c r="I75" s="101"/>
      <c r="J75" s="51"/>
      <c r="K75" s="51"/>
    </row>
    <row r="76" spans="2:11" ht="15" customHeight="1" x14ac:dyDescent="0.25">
      <c r="B76" s="8">
        <v>3</v>
      </c>
      <c r="C76" s="100" t="s">
        <v>100</v>
      </c>
      <c r="D76" s="100"/>
      <c r="E76" s="100"/>
      <c r="F76" s="100"/>
      <c r="G76" s="100"/>
      <c r="H76" s="100"/>
      <c r="I76" s="101"/>
      <c r="J76" s="51"/>
      <c r="K76" s="51"/>
    </row>
    <row r="77" spans="2:11" ht="24" customHeight="1" x14ac:dyDescent="0.25">
      <c r="B77" s="8">
        <v>4</v>
      </c>
      <c r="C77" s="100" t="s">
        <v>101</v>
      </c>
      <c r="D77" s="100"/>
      <c r="E77" s="100"/>
      <c r="F77" s="100"/>
      <c r="G77" s="100"/>
      <c r="H77" s="100"/>
      <c r="I77" s="101"/>
      <c r="J77" s="51"/>
      <c r="K77" s="51"/>
    </row>
    <row r="78" spans="2:11" ht="17.25" customHeight="1" x14ac:dyDescent="0.25">
      <c r="B78" s="8">
        <v>5</v>
      </c>
      <c r="C78" s="100" t="s">
        <v>102</v>
      </c>
      <c r="D78" s="100"/>
      <c r="E78" s="100"/>
      <c r="F78" s="100"/>
      <c r="G78" s="100"/>
      <c r="H78" s="100"/>
      <c r="I78" s="101"/>
      <c r="J78" s="51"/>
      <c r="K78" s="51"/>
    </row>
    <row r="79" spans="2:11" ht="15.75" customHeight="1" thickBot="1" x14ac:dyDescent="0.3">
      <c r="B79" s="72">
        <v>6</v>
      </c>
      <c r="C79" s="111" t="s">
        <v>103</v>
      </c>
      <c r="D79" s="111"/>
      <c r="E79" s="111"/>
      <c r="F79" s="111"/>
      <c r="G79" s="111"/>
      <c r="H79" s="111"/>
      <c r="I79" s="112"/>
      <c r="J79" s="51"/>
      <c r="K79" s="51"/>
    </row>
    <row r="80" spans="2:11" ht="31.5" customHeight="1" x14ac:dyDescent="0.25">
      <c r="B80" s="179" t="s">
        <v>105</v>
      </c>
      <c r="C80" s="180"/>
      <c r="D80" s="180"/>
      <c r="E80" s="180"/>
      <c r="F80" s="180"/>
      <c r="G80" s="180"/>
      <c r="H80" s="180"/>
      <c r="I80" s="181"/>
      <c r="J80" s="51"/>
      <c r="K80" s="51"/>
    </row>
    <row r="81" spans="2:11" ht="36" customHeight="1" x14ac:dyDescent="0.25">
      <c r="B81" s="182"/>
      <c r="C81" s="183"/>
      <c r="D81" s="183"/>
      <c r="E81" s="183"/>
      <c r="F81" s="183"/>
      <c r="G81" s="183"/>
      <c r="H81" s="183"/>
      <c r="I81" s="184"/>
      <c r="J81" s="51"/>
      <c r="K81" s="51"/>
    </row>
    <row r="82" spans="2:11" ht="15.75" customHeight="1" thickBot="1" x14ac:dyDescent="0.3">
      <c r="B82" s="185"/>
      <c r="C82" s="186"/>
      <c r="D82" s="186"/>
      <c r="E82" s="186"/>
      <c r="F82" s="186"/>
      <c r="G82" s="186"/>
      <c r="H82" s="186"/>
      <c r="I82" s="187"/>
      <c r="J82" s="51"/>
      <c r="K82" s="51"/>
    </row>
    <row r="83" spans="2:11" ht="16.5" thickTop="1" thickBot="1" x14ac:dyDescent="0.3">
      <c r="B83" s="51"/>
      <c r="C83" s="51"/>
      <c r="D83" s="51"/>
      <c r="E83" s="51"/>
      <c r="F83" s="51"/>
      <c r="G83" s="51"/>
      <c r="H83" s="51"/>
      <c r="I83" s="51"/>
      <c r="J83" s="51"/>
      <c r="K83" s="51"/>
    </row>
    <row r="84" spans="2:11" ht="15" customHeight="1" x14ac:dyDescent="0.25">
      <c r="B84" s="161" t="s">
        <v>104</v>
      </c>
      <c r="C84" s="162"/>
      <c r="D84" s="162"/>
      <c r="E84" s="163"/>
      <c r="F84" s="167">
        <f>I47+G51+I57+I64+I72</f>
        <v>100</v>
      </c>
      <c r="G84" s="168"/>
      <c r="H84" s="168"/>
      <c r="I84" s="169"/>
      <c r="J84" s="51"/>
      <c r="K84" s="51"/>
    </row>
    <row r="85" spans="2:11" ht="28.5" customHeight="1" thickBot="1" x14ac:dyDescent="0.3">
      <c r="B85" s="164"/>
      <c r="C85" s="165"/>
      <c r="D85" s="165"/>
      <c r="E85" s="166"/>
      <c r="F85" s="170"/>
      <c r="G85" s="171"/>
      <c r="H85" s="171"/>
      <c r="I85" s="172"/>
      <c r="J85" s="51"/>
      <c r="K85" s="51"/>
    </row>
    <row r="86" spans="2:11" ht="15.75" thickTop="1" x14ac:dyDescent="0.25">
      <c r="B86" s="155" t="s">
        <v>106</v>
      </c>
      <c r="C86" s="69"/>
      <c r="D86" s="69"/>
      <c r="E86" s="158" t="s">
        <v>107</v>
      </c>
      <c r="F86" s="158"/>
      <c r="G86" s="173" t="s">
        <v>108</v>
      </c>
      <c r="H86" s="173"/>
      <c r="I86" s="174"/>
      <c r="J86" s="51"/>
      <c r="K86" s="51"/>
    </row>
    <row r="87" spans="2:11" x14ac:dyDescent="0.25">
      <c r="B87" s="156"/>
      <c r="C87" s="70"/>
      <c r="D87" s="70"/>
      <c r="E87" s="159"/>
      <c r="F87" s="159"/>
      <c r="G87" s="175"/>
      <c r="H87" s="175"/>
      <c r="I87" s="176"/>
      <c r="J87" s="51"/>
      <c r="K87" s="51"/>
    </row>
    <row r="88" spans="2:11" ht="15.75" thickBot="1" x14ac:dyDescent="0.3">
      <c r="B88" s="157"/>
      <c r="C88" s="71"/>
      <c r="D88" s="71"/>
      <c r="E88" s="160"/>
      <c r="F88" s="160"/>
      <c r="G88" s="177"/>
      <c r="H88" s="177"/>
      <c r="I88" s="178"/>
      <c r="J88" s="51"/>
      <c r="K88" s="51"/>
    </row>
    <row r="89" spans="2:11" ht="15.75" thickTop="1" x14ac:dyDescent="0.25">
      <c r="B89" s="51"/>
      <c r="C89" s="51"/>
      <c r="D89" s="51"/>
      <c r="E89" s="51"/>
      <c r="F89" s="51"/>
      <c r="G89" s="51"/>
      <c r="H89" s="51"/>
      <c r="I89" s="51"/>
      <c r="J89" s="51"/>
      <c r="K89" s="51"/>
    </row>
    <row r="90" spans="2:11" x14ac:dyDescent="0.25">
      <c r="B90" s="51"/>
      <c r="C90" s="51"/>
      <c r="D90" s="51"/>
      <c r="E90" s="51"/>
      <c r="F90" s="51"/>
      <c r="G90" s="51"/>
      <c r="H90" s="51"/>
      <c r="I90" s="51"/>
      <c r="J90" s="51"/>
      <c r="K90" s="51"/>
    </row>
    <row r="91" spans="2:11" ht="39" customHeight="1" x14ac:dyDescent="0.25">
      <c r="B91" s="51"/>
      <c r="C91" s="51"/>
      <c r="D91" s="51"/>
      <c r="E91" s="51"/>
      <c r="F91" s="51"/>
      <c r="G91" s="51"/>
      <c r="H91" s="51"/>
      <c r="I91" s="51"/>
      <c r="J91" s="51"/>
      <c r="K91" s="51"/>
    </row>
    <row r="92" spans="2:11" ht="15" customHeight="1" x14ac:dyDescent="0.25">
      <c r="B92" s="51"/>
      <c r="C92" s="51"/>
      <c r="D92" s="51"/>
      <c r="E92" s="51"/>
      <c r="F92" s="51"/>
      <c r="G92" s="51"/>
      <c r="H92" s="51"/>
      <c r="I92" s="51"/>
      <c r="J92" s="51"/>
      <c r="K92" s="51"/>
    </row>
    <row r="93" spans="2:11" ht="15" customHeight="1" x14ac:dyDescent="0.25">
      <c r="B93" s="51"/>
      <c r="C93" s="51"/>
      <c r="D93" s="51"/>
      <c r="E93" s="51"/>
      <c r="F93" s="51"/>
      <c r="G93" s="51"/>
      <c r="H93" s="51"/>
      <c r="I93" s="51"/>
      <c r="J93" s="51"/>
      <c r="K93" s="51"/>
    </row>
    <row r="94" spans="2:11" ht="15" customHeight="1" x14ac:dyDescent="0.25">
      <c r="B94" s="51"/>
      <c r="C94" s="51"/>
      <c r="D94" s="51"/>
      <c r="E94" s="51"/>
      <c r="F94" s="51"/>
      <c r="G94" s="51"/>
      <c r="H94" s="51"/>
      <c r="I94" s="51"/>
      <c r="J94" s="51"/>
      <c r="K94" s="51"/>
    </row>
    <row r="95" spans="2:11" ht="15" customHeight="1" x14ac:dyDescent="0.25">
      <c r="B95" s="51"/>
      <c r="C95" s="51"/>
      <c r="D95" s="51"/>
      <c r="E95" s="51"/>
      <c r="F95" s="51"/>
      <c r="G95" s="51"/>
      <c r="H95" s="51"/>
      <c r="I95" s="51"/>
      <c r="J95" s="51"/>
      <c r="K95" s="51"/>
    </row>
    <row r="96" spans="2:11" ht="15" customHeight="1" x14ac:dyDescent="0.25">
      <c r="B96" s="51"/>
      <c r="C96" s="51"/>
      <c r="D96" s="51"/>
      <c r="E96" s="51"/>
      <c r="F96" s="51"/>
      <c r="G96" s="51"/>
      <c r="H96" s="51"/>
      <c r="I96" s="51"/>
      <c r="J96" s="51"/>
      <c r="K96" s="51"/>
    </row>
    <row r="97" spans="2:11" ht="15" customHeight="1" x14ac:dyDescent="0.25">
      <c r="B97" s="51"/>
      <c r="C97" s="51"/>
      <c r="D97" s="51"/>
      <c r="E97" s="51"/>
      <c r="F97" s="51"/>
      <c r="G97" s="51"/>
      <c r="H97" s="51"/>
      <c r="I97" s="51"/>
      <c r="J97" s="51"/>
      <c r="K97" s="51"/>
    </row>
    <row r="98" spans="2:11" x14ac:dyDescent="0.25">
      <c r="B98" s="51"/>
      <c r="C98" s="51"/>
      <c r="D98" s="51"/>
      <c r="E98" s="51"/>
      <c r="F98" s="51"/>
      <c r="G98" s="51"/>
      <c r="H98" s="51"/>
      <c r="I98" s="51"/>
      <c r="J98" s="51"/>
      <c r="K98" s="51"/>
    </row>
    <row r="99" spans="2:11" x14ac:dyDescent="0.25">
      <c r="B99" s="51"/>
      <c r="C99" s="51"/>
      <c r="D99" s="51"/>
      <c r="E99" s="51"/>
      <c r="F99" s="51"/>
      <c r="G99" s="51"/>
      <c r="H99" s="51"/>
      <c r="I99" s="51"/>
      <c r="J99" s="51"/>
      <c r="K99" s="51"/>
    </row>
    <row r="100" spans="2:11" x14ac:dyDescent="0.25">
      <c r="B100" s="51"/>
      <c r="C100" s="51"/>
      <c r="D100" s="51"/>
      <c r="E100" s="51"/>
      <c r="F100" s="51"/>
      <c r="G100" s="51"/>
      <c r="H100" s="51"/>
      <c r="I100" s="51"/>
      <c r="J100" s="51"/>
      <c r="K100" s="51"/>
    </row>
    <row r="101" spans="2:11" x14ac:dyDescent="0.25">
      <c r="B101" s="51"/>
      <c r="C101" s="51"/>
      <c r="D101" s="51"/>
      <c r="E101" s="51"/>
      <c r="F101" s="51"/>
      <c r="G101" s="51"/>
      <c r="H101" s="51"/>
      <c r="I101" s="51"/>
      <c r="J101" s="51"/>
      <c r="K101" s="51"/>
    </row>
    <row r="102" spans="2:11" x14ac:dyDescent="0.25">
      <c r="B102" s="51"/>
      <c r="C102" s="51"/>
      <c r="D102" s="51"/>
      <c r="E102" s="51"/>
      <c r="F102" s="51"/>
      <c r="G102" s="51"/>
      <c r="H102" s="51"/>
      <c r="I102" s="51"/>
      <c r="J102" s="51"/>
      <c r="K102" s="51"/>
    </row>
    <row r="103" spans="2:11" x14ac:dyDescent="0.25">
      <c r="B103" s="51"/>
      <c r="C103" s="51"/>
      <c r="D103" s="51"/>
      <c r="E103" s="51"/>
      <c r="F103" s="51"/>
      <c r="G103" s="51"/>
      <c r="H103" s="51"/>
      <c r="I103" s="51"/>
      <c r="J103" s="51"/>
      <c r="K103" s="51"/>
    </row>
    <row r="104" spans="2:11" x14ac:dyDescent="0.25">
      <c r="B104" s="3"/>
      <c r="C104" s="4"/>
      <c r="D104" s="4"/>
      <c r="E104" s="4"/>
      <c r="F104" s="4"/>
      <c r="G104" s="4"/>
      <c r="H104" s="4"/>
      <c r="I104" s="4"/>
      <c r="J104" s="4"/>
      <c r="K104" s="4"/>
    </row>
    <row r="105" spans="2:11" x14ac:dyDescent="0.25">
      <c r="B105" s="51"/>
      <c r="C105" s="51"/>
      <c r="D105" s="51"/>
      <c r="E105" s="51"/>
      <c r="F105" s="51"/>
      <c r="G105" s="51"/>
      <c r="H105" s="51"/>
      <c r="I105" s="51"/>
      <c r="J105" s="51"/>
      <c r="K105" s="51"/>
    </row>
    <row r="106" spans="2:11" x14ac:dyDescent="0.25">
      <c r="B106" s="51"/>
      <c r="C106" s="51"/>
      <c r="D106" s="51"/>
      <c r="E106" s="51"/>
      <c r="F106" s="51"/>
      <c r="G106" s="51"/>
      <c r="H106" s="51"/>
      <c r="I106" s="51"/>
      <c r="J106" s="51"/>
      <c r="K106" s="51"/>
    </row>
    <row r="107" spans="2:11" x14ac:dyDescent="0.25">
      <c r="B107" s="51"/>
      <c r="C107" s="51"/>
      <c r="D107" s="51"/>
      <c r="E107" s="51"/>
      <c r="F107" s="51"/>
      <c r="G107" s="51"/>
      <c r="H107" s="51"/>
      <c r="I107" s="51"/>
      <c r="J107" s="51"/>
      <c r="K107" s="51"/>
    </row>
    <row r="108" spans="2:11" x14ac:dyDescent="0.25">
      <c r="B108" s="51"/>
      <c r="C108" s="51"/>
      <c r="D108" s="51"/>
      <c r="E108" s="51"/>
      <c r="F108" s="51"/>
      <c r="G108" s="51"/>
      <c r="H108" s="51"/>
      <c r="I108" s="51"/>
      <c r="J108" s="51"/>
      <c r="K108" s="51"/>
    </row>
    <row r="109" spans="2:11" x14ac:dyDescent="0.25">
      <c r="B109" s="51"/>
      <c r="C109" s="51"/>
      <c r="D109" s="51"/>
      <c r="E109" s="51"/>
      <c r="F109" s="51"/>
      <c r="G109" s="51"/>
      <c r="H109" s="51"/>
      <c r="I109" s="51"/>
      <c r="J109" s="51"/>
      <c r="K109" s="51"/>
    </row>
    <row r="110" spans="2:11" x14ac:dyDescent="0.25">
      <c r="B110" s="51"/>
      <c r="C110" s="51"/>
      <c r="D110" s="51"/>
      <c r="E110" s="51"/>
      <c r="F110" s="51"/>
      <c r="G110" s="51"/>
      <c r="H110" s="51"/>
      <c r="I110" s="51"/>
      <c r="J110" s="51"/>
      <c r="K110" s="51"/>
    </row>
    <row r="111" spans="2:11" x14ac:dyDescent="0.25">
      <c r="B111" s="51"/>
      <c r="C111" s="51"/>
      <c r="D111" s="51"/>
      <c r="E111" s="51"/>
      <c r="F111" s="51"/>
      <c r="G111" s="51"/>
      <c r="H111" s="51"/>
      <c r="I111" s="51"/>
      <c r="J111" s="51"/>
      <c r="K111" s="51"/>
    </row>
  </sheetData>
  <sheetProtection algorithmName="SHA-512" hashValue="EWg3QEcoG16XKJVsv+TDkGt5Lbvp8V2ohxqtAKr1TafbHcsdCsR7BM8LBQUlghvedR7aPdDC/YExvSm4iIeXtg==" saltValue="36uCJ8KC551cbQ7n7umXBw==" spinCount="100000" sheet="1" formatCells="0" formatColumns="0" formatRows="0" selectLockedCells="1"/>
  <mergeCells count="99">
    <mergeCell ref="H30:I30"/>
    <mergeCell ref="H31:I31"/>
    <mergeCell ref="H35:I35"/>
    <mergeCell ref="H36:I36"/>
    <mergeCell ref="H37:I37"/>
    <mergeCell ref="H43:I43"/>
    <mergeCell ref="H44:I44"/>
    <mergeCell ref="H38:I38"/>
    <mergeCell ref="H39:I39"/>
    <mergeCell ref="H40:I40"/>
    <mergeCell ref="H41:I41"/>
    <mergeCell ref="H42:I42"/>
    <mergeCell ref="B80:I82"/>
    <mergeCell ref="H32:I32"/>
    <mergeCell ref="H33:I33"/>
    <mergeCell ref="H34:I34"/>
    <mergeCell ref="H20:I20"/>
    <mergeCell ref="B47:H47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45:I45"/>
    <mergeCell ref="B86:B88"/>
    <mergeCell ref="E86:F88"/>
    <mergeCell ref="B84:E85"/>
    <mergeCell ref="F84:I85"/>
    <mergeCell ref="G86:I88"/>
    <mergeCell ref="H15:I15"/>
    <mergeCell ref="H16:I16"/>
    <mergeCell ref="H17:I17"/>
    <mergeCell ref="H18:I18"/>
    <mergeCell ref="H19:I19"/>
    <mergeCell ref="H13:I13"/>
    <mergeCell ref="H14:I14"/>
    <mergeCell ref="B9:C9"/>
    <mergeCell ref="D3:I3"/>
    <mergeCell ref="D4:I4"/>
    <mergeCell ref="D5:I5"/>
    <mergeCell ref="D6:I6"/>
    <mergeCell ref="D7:I7"/>
    <mergeCell ref="D8:I8"/>
    <mergeCell ref="D9:I9"/>
    <mergeCell ref="B6:C6"/>
    <mergeCell ref="B7:C7"/>
    <mergeCell ref="B8:C8"/>
    <mergeCell ref="B3:C3"/>
    <mergeCell ref="B4:C4"/>
    <mergeCell ref="B5:C5"/>
    <mergeCell ref="C79:I79"/>
    <mergeCell ref="B66:I66"/>
    <mergeCell ref="C68:E68"/>
    <mergeCell ref="F71:H71"/>
    <mergeCell ref="B73:I73"/>
    <mergeCell ref="C74:I74"/>
    <mergeCell ref="C75:I75"/>
    <mergeCell ref="C76:I76"/>
    <mergeCell ref="F68:I68"/>
    <mergeCell ref="B67:E67"/>
    <mergeCell ref="F67:I67"/>
    <mergeCell ref="C69:E69"/>
    <mergeCell ref="C70:E70"/>
    <mergeCell ref="C71:E71"/>
    <mergeCell ref="F69:H69"/>
    <mergeCell ref="F70:H70"/>
    <mergeCell ref="C77:I77"/>
    <mergeCell ref="C78:I78"/>
    <mergeCell ref="B64:H64"/>
    <mergeCell ref="D56:E56"/>
    <mergeCell ref="C54:E54"/>
    <mergeCell ref="D60:E60"/>
    <mergeCell ref="D61:E61"/>
    <mergeCell ref="D62:E62"/>
    <mergeCell ref="D63:E63"/>
    <mergeCell ref="F60:G60"/>
    <mergeCell ref="F61:G61"/>
    <mergeCell ref="F62:G62"/>
    <mergeCell ref="F63:G63"/>
    <mergeCell ref="B1:I1"/>
    <mergeCell ref="B72:H72"/>
    <mergeCell ref="H50:I50"/>
    <mergeCell ref="H51:I51"/>
    <mergeCell ref="B53:I53"/>
    <mergeCell ref="B57:H57"/>
    <mergeCell ref="D55:E55"/>
    <mergeCell ref="F54:G54"/>
    <mergeCell ref="H54:I54"/>
    <mergeCell ref="F55:G56"/>
    <mergeCell ref="H55:I56"/>
    <mergeCell ref="B49:I49"/>
    <mergeCell ref="B59:I59"/>
    <mergeCell ref="B11:I11"/>
    <mergeCell ref="B2:I2"/>
    <mergeCell ref="H12:I12"/>
  </mergeCells>
  <phoneticPr fontId="6" type="noConversion"/>
  <conditionalFormatting sqref="D56:E56">
    <cfRule type="expression" dxfId="0" priority="1">
      <formula>$C$56</formula>
    </cfRule>
  </conditionalFormatting>
  <dataValidations count="6">
    <dataValidation type="decimal" allowBlank="1" showInputMessage="1" showErrorMessage="1" sqref="C63" xr:uid="{00000000-0002-0000-0000-000000000000}">
      <formula1>0</formula1>
      <formula2>10000</formula2>
    </dataValidation>
    <dataValidation type="whole" allowBlank="1" showInputMessage="1" showErrorMessage="1" sqref="C51:C52" xr:uid="{00000000-0002-0000-0000-000005000000}">
      <formula1>15</formula1>
      <formula2>45</formula2>
    </dataValidation>
    <dataValidation type="list" allowBlank="1" showInputMessage="1" showErrorMessage="1" sqref="C56" xr:uid="{AF35EFCB-B000-41C0-ABC9-22CDD138EA43}">
      <mc:AlternateContent xmlns:x12ac="http://schemas.microsoft.com/office/spreadsheetml/2011/1/ac" xmlns:mc="http://schemas.openxmlformats.org/markup-compatibility/2006">
        <mc:Choice Requires="x12ac">
          <x12ac:list>0," 0,5", 1," 1,5", 2," 2,5", 3," 3,5"</x12ac:list>
        </mc:Choice>
        <mc:Fallback>
          <formula1>"0, 0,5, 1, 1,5, 2, 2,5, 3, 3,5"</formula1>
        </mc:Fallback>
      </mc:AlternateContent>
    </dataValidation>
    <dataValidation showInputMessage="1" showErrorMessage="1" sqref="D56:E56" xr:uid="{F63AC699-4DA7-45DF-889E-0DA67113A339}"/>
    <dataValidation type="list" allowBlank="1" showInputMessage="1" showErrorMessage="1" sqref="F67" xr:uid="{DC9C1A72-5D6A-4429-B81E-FC821C4CFBEC}">
      <formula1>"0,1,2,3,"</formula1>
    </dataValidation>
    <dataValidation type="whole" allowBlank="1" showInputMessage="1" showErrorMessage="1" sqref="C62 C61" xr:uid="{D56207E0-5121-435E-A94B-16614AE947A5}">
      <formula1>0</formula1>
      <formula2>10000</formula2>
    </dataValidation>
  </dataValidations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41CFC4A3C70340AED3F41D644B92D7" ma:contentTypeVersion="7" ma:contentTypeDescription="Create a new document." ma:contentTypeScope="" ma:versionID="592fdf5b1b18a11bd74cad5554d99559">
  <xsd:schema xmlns:xsd="http://www.w3.org/2001/XMLSchema" xmlns:xs="http://www.w3.org/2001/XMLSchema" xmlns:p="http://schemas.microsoft.com/office/2006/metadata/properties" xmlns:ns2="d6f25a68-2b8f-4a5b-9db1-9252afa83edf" targetNamespace="http://schemas.microsoft.com/office/2006/metadata/properties" ma:root="true" ma:fieldsID="e88370c6a87288c4fd7da4cd7bf8f140" ns2:_="">
    <xsd:import namespace="d6f25a68-2b8f-4a5b-9db1-9252afa83e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25a68-2b8f-4a5b-9db1-9252afa83e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2AE613-25BD-4839-9ADD-E2BFDF9F299C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d6f25a68-2b8f-4a5b-9db1-9252afa83edf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26919DC-E9AD-4733-8B9A-B38FF23EC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f25a68-2b8f-4a5b-9db1-9252afa83e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1E4743-44CB-476A-8C82-43B56BB5A3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3 Kritériá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Garaj Michal, Mgr.</dc:creator>
  <cp:keywords/>
  <dc:description/>
  <cp:lastModifiedBy>Jakub Horváth</cp:lastModifiedBy>
  <cp:revision/>
  <dcterms:created xsi:type="dcterms:W3CDTF">2015-06-05T18:19:34Z</dcterms:created>
  <dcterms:modified xsi:type="dcterms:W3CDTF">2022-05-20T17:57:45Z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0x0101001F41CFC4A3C70340AED3F41D644B92D7</vt:lpwstr>
  </property>
</Properties>
</file>