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HRADOK ťažba\DNS Ťažba 2022\DNS TATRY - PALO\Tatry 10 - malužina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ponuka'!$A$1:$P$30</definedName>
  </definedNames>
  <calcPr calcId="162913"/>
</workbook>
</file>

<file path=xl/calcChain.xml><?xml version="1.0" encoding="utf-8"?>
<calcChain xmlns="http://schemas.openxmlformats.org/spreadsheetml/2006/main">
  <c r="P13" i="1" l="1"/>
  <c r="P15" i="1" s="1"/>
  <c r="Q13" i="1" l="1"/>
  <c r="P12" i="1"/>
  <c r="M15" i="1" l="1"/>
  <c r="H14" i="1" l="1"/>
  <c r="Q12" i="1" l="1"/>
  <c r="P17" i="1" l="1"/>
  <c r="Q15" i="1" l="1"/>
  <c r="P16" i="1"/>
</calcChain>
</file>

<file path=xl/sharedStrings.xml><?xml version="1.0" encoding="utf-8"?>
<sst xmlns="http://schemas.openxmlformats.org/spreadsheetml/2006/main" count="81" uniqueCount="77">
  <si>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</si>
  <si>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</si>
  <si>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</si>
  <si>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</si>
  <si>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</si>
  <si>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</si>
  <si>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</si>
  <si>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</si>
  <si>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</si>
  <si>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</si>
  <si>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</si>
  <si>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</si>
  <si>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</si>
  <si>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</si>
  <si>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</si>
  <si>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</si>
  <si>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</si>
  <si>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</si>
  <si>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</si>
  <si>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</si>
  <si>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</si>
  <si>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</si>
  <si>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</si>
  <si>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</si>
  <si>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</si>
  <si>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</si>
  <si>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</si>
  <si>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</si>
  <si>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</si>
  <si>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</si>
  <si>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</si>
  <si>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</si>
  <si>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</si>
  <si>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</si>
  <si>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</si>
  <si>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</si>
  <si>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</si>
  <si>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</si>
  <si>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</si>
  <si>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</si>
  <si>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</si>
  <si>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</si>
  <si>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</si>
  <si>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</si>
  <si>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</si>
  <si>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</si>
  <si>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</si>
  <si>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</si>
  <si>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</si>
  <si>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</si>
  <si>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</si>
  <si>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</si>
  <si>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</si>
  <si>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</si>
  <si>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</si>
  <si>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</si>
  <si>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</si>
  <si>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</si>
  <si>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</si>
  <si>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</si>
  <si>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</si>
  <si>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</si>
  <si>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</si>
  <si>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</si>
  <si>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</si>
  <si>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</si>
  <si>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</si>
  <si>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</si>
  <si>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</si>
  <si>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</si>
  <si>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LS Malužiná</t>
  </si>
  <si>
    <t>NŤ</t>
  </si>
  <si>
    <t xml:space="preserve">6 - Manipulácia a krátenie drevnej hmoty procesorovou hlavicou na odvoznom mieste </t>
  </si>
  <si>
    <t>Lesnícke služby v ťažbovom procese na OZ Tatry, Lesná správa Malužiná  - výzva č. 10/2022</t>
  </si>
  <si>
    <t>LESY Slovenskej republiky, š.p. organizačná zložka OZ Tatry</t>
  </si>
  <si>
    <t>Celková cena za realizáciu predmetu zákazky v EUR bez DPH</t>
  </si>
  <si>
    <t>Zmluva č. DNS/10/22/12/01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</si>
</sst>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3" fontId="10" fillId="3" borderId="23" xfId="0" applyNumberFormat="1" applyFont="1" applyFill="1" applyBorder="1" applyAlignment="1" applyProtection="1">
      <alignment horizontal="right" vertical="center"/>
    </xf>
    <xf numFmtId="0" fontId="10" fillId="3" borderId="23" xfId="0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Protection="1"/>
    <xf numFmtId="0" fontId="0" fillId="3" borderId="22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4" fontId="10" fillId="3" borderId="23" xfId="0" applyNumberFormat="1" applyFont="1" applyFill="1" applyBorder="1" applyAlignment="1" applyProtection="1">
      <alignment horizontal="right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8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  <xf numFmtId="0" fontId="5" fillId="2" borderId="1" xfId="0" applyFont="1" applyFill="1" applyBorder="1" applyAlignment="1" applyProtection="1">
      <alignment horizontal="left" wrapText="1"/>
    </xf>
    <xf numFmtId="4" fontId="6" fillId="4" borderId="25" xfId="0" applyNumberFormat="1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vertical="center" wrapText="1"/>
    </xf>
    <xf numFmtId="0" fontId="6" fillId="3" borderId="35" xfId="0" applyFont="1" applyFill="1" applyBorder="1" applyAlignment="1" applyProtection="1">
      <alignment horizontal="center" vertical="center"/>
    </xf>
    <xf numFmtId="2" fontId="6" fillId="3" borderId="9" xfId="0" applyNumberFormat="1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center" vertical="center" wrapText="1"/>
    </xf>
    <xf numFmtId="0" fontId="5" fillId="3" borderId="37" xfId="0" applyFont="1" applyFill="1" applyBorder="1" applyAlignment="1" applyProtection="1">
      <alignment horizontal="center" vertical="center" wrapText="1"/>
    </xf>
    <xf numFmtId="0" fontId="14" fillId="3" borderId="37" xfId="0" applyFont="1" applyFill="1" applyBorder="1" applyAlignment="1" applyProtection="1">
      <alignment horizontal="center" vertical="center" wrapText="1"/>
    </xf>
    <xf numFmtId="14" fontId="14" fillId="3" borderId="37" xfId="0" applyNumberFormat="1" applyFont="1" applyFill="1" applyBorder="1" applyAlignment="1" applyProtection="1">
      <alignment horizontal="center" vertical="center"/>
    </xf>
    <xf numFmtId="3" fontId="6" fillId="3" borderId="37" xfId="0" applyNumberFormat="1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5" fillId="3" borderId="37" xfId="0" applyFont="1" applyFill="1" applyBorder="1" applyAlignment="1" applyProtection="1">
      <alignment horizontal="center" vertical="center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view="pageBreakPreview" zoomScaleNormal="100" zoomScaleSheetLayoutView="100" workbookViewId="0">
      <selection activeCell="R7" sqref="R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53" t="s">
        <v>63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52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65" t="s">
        <v>73</v>
      </c>
      <c r="D3" s="66"/>
      <c r="E3" s="66"/>
      <c r="F3" s="66"/>
      <c r="G3" s="66"/>
      <c r="H3" s="66"/>
      <c r="I3" s="66"/>
      <c r="J3" s="66"/>
      <c r="K3" s="66"/>
      <c r="L3" s="66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52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56"/>
      <c r="G5" s="56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16" t="s">
        <v>74</v>
      </c>
      <c r="C6" s="57"/>
      <c r="D6" s="57"/>
      <c r="E6" s="57"/>
      <c r="F6" s="57"/>
      <c r="G6" s="57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58"/>
      <c r="C7" s="58"/>
      <c r="D7" s="58"/>
      <c r="E7" s="58"/>
      <c r="F7" s="58"/>
      <c r="G7" s="58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54" t="s">
        <v>76</v>
      </c>
      <c r="B8" s="55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4" t="s">
        <v>8</v>
      </c>
      <c r="B9" s="59" t="s">
        <v>2</v>
      </c>
      <c r="C9" s="73" t="s">
        <v>52</v>
      </c>
      <c r="D9" s="74"/>
      <c r="E9" s="62" t="s">
        <v>69</v>
      </c>
      <c r="F9" s="86" t="s">
        <v>3</v>
      </c>
      <c r="G9" s="87"/>
      <c r="H9" s="88"/>
      <c r="I9" s="67" t="s">
        <v>4</v>
      </c>
      <c r="J9" s="62" t="s">
        <v>5</v>
      </c>
      <c r="K9" s="67" t="s">
        <v>6</v>
      </c>
      <c r="L9" s="70" t="s">
        <v>7</v>
      </c>
      <c r="M9" s="62" t="s">
        <v>53</v>
      </c>
      <c r="N9" s="84" t="s">
        <v>59</v>
      </c>
      <c r="O9" s="75" t="s">
        <v>57</v>
      </c>
      <c r="P9" s="77" t="s">
        <v>58</v>
      </c>
    </row>
    <row r="10" spans="1:18" ht="21.75" customHeight="1" x14ac:dyDescent="0.25">
      <c r="A10" s="25"/>
      <c r="B10" s="60"/>
      <c r="C10" s="79" t="s">
        <v>66</v>
      </c>
      <c r="D10" s="80"/>
      <c r="E10" s="63"/>
      <c r="F10" s="83" t="s">
        <v>9</v>
      </c>
      <c r="G10" s="63" t="s">
        <v>10</v>
      </c>
      <c r="H10" s="62" t="s">
        <v>11</v>
      </c>
      <c r="I10" s="68"/>
      <c r="J10" s="63"/>
      <c r="K10" s="68"/>
      <c r="L10" s="71"/>
      <c r="M10" s="63"/>
      <c r="N10" s="85"/>
      <c r="O10" s="76"/>
      <c r="P10" s="78"/>
    </row>
    <row r="11" spans="1:18" ht="50.25" customHeight="1" thickBot="1" x14ac:dyDescent="0.3">
      <c r="A11" s="49"/>
      <c r="B11" s="61"/>
      <c r="C11" s="81"/>
      <c r="D11" s="82"/>
      <c r="E11" s="64"/>
      <c r="F11" s="81"/>
      <c r="G11" s="64"/>
      <c r="H11" s="64"/>
      <c r="I11" s="69"/>
      <c r="J11" s="64"/>
      <c r="K11" s="69"/>
      <c r="L11" s="72"/>
      <c r="M11" s="64"/>
      <c r="N11" s="82"/>
      <c r="O11" s="76"/>
      <c r="P11" s="78"/>
    </row>
    <row r="12" spans="1:18" hidden="1" x14ac:dyDescent="0.25">
      <c r="N12" s="48" t="s">
        <v>60</v>
      </c>
      <c r="O12" s="119"/>
      <c r="P12" s="120">
        <f>SUM(O12*H12)</f>
        <v>0</v>
      </c>
      <c r="Q12" s="12" t="str">
        <f>IF( P12=0," ", IF(100-((M13/P12)*100)&gt;20,"viac ako 20%",0))</f>
        <v xml:space="preserve"> </v>
      </c>
      <c r="R12" s="50">
        <v>44286</v>
      </c>
    </row>
    <row r="13" spans="1:18" ht="53.25" customHeight="1" thickBot="1" x14ac:dyDescent="0.3">
      <c r="A13" s="121" t="s">
        <v>70</v>
      </c>
      <c r="B13" s="122"/>
      <c r="C13" s="123" t="s">
        <v>72</v>
      </c>
      <c r="D13" s="124"/>
      <c r="E13" s="125">
        <v>44926</v>
      </c>
      <c r="F13" s="126">
        <v>4000</v>
      </c>
      <c r="G13" s="126"/>
      <c r="H13" s="126">
        <v>4000</v>
      </c>
      <c r="I13" s="127" t="s">
        <v>71</v>
      </c>
      <c r="J13" s="122">
        <v>0</v>
      </c>
      <c r="K13" s="122"/>
      <c r="L13" s="128"/>
      <c r="M13" s="129">
        <v>20301.79</v>
      </c>
      <c r="N13" s="129" t="s">
        <v>60</v>
      </c>
      <c r="O13" s="130"/>
      <c r="P13" s="46">
        <f>H13*O13</f>
        <v>0</v>
      </c>
      <c r="Q13" s="12" t="str">
        <f t="shared" ref="Q13" si="0">IF( P13=0," ", IF(100-((M13/P13)*100)&gt;20,"viac ako 20%",0))</f>
        <v xml:space="preserve"> </v>
      </c>
      <c r="R13" s="50"/>
    </row>
    <row r="14" spans="1:18" ht="15.75" thickBot="1" x14ac:dyDescent="0.3">
      <c r="A14" s="26"/>
      <c r="B14" s="27"/>
      <c r="C14" s="28"/>
      <c r="D14" s="29"/>
      <c r="E14" s="29"/>
      <c r="F14" s="30"/>
      <c r="G14" s="30"/>
      <c r="H14" s="47">
        <f>SUM(H13:H13)</f>
        <v>4000</v>
      </c>
      <c r="I14" s="31"/>
      <c r="J14" s="27"/>
      <c r="K14" s="27"/>
      <c r="L14" s="28"/>
      <c r="M14" s="32"/>
      <c r="N14" s="33"/>
      <c r="O14" s="36"/>
      <c r="P14" s="37"/>
      <c r="Q14" s="12"/>
    </row>
    <row r="15" spans="1:18" ht="60.75" thickBot="1" x14ac:dyDescent="0.3">
      <c r="A15" s="45"/>
      <c r="B15" s="34"/>
      <c r="C15" s="34"/>
      <c r="D15" s="34"/>
      <c r="E15" s="34"/>
      <c r="F15" s="34"/>
      <c r="G15" s="34"/>
      <c r="H15" s="34"/>
      <c r="I15" s="34"/>
      <c r="J15" s="34"/>
      <c r="K15" s="106" t="s">
        <v>13</v>
      </c>
      <c r="L15" s="106"/>
      <c r="M15" s="37">
        <f>SUM(M13:M13)</f>
        <v>20301.79</v>
      </c>
      <c r="N15" s="35"/>
      <c r="O15" s="118" t="s">
        <v>75</v>
      </c>
      <c r="P15" s="117">
        <f>SUM(P13:P13)</f>
        <v>0</v>
      </c>
      <c r="Q15" s="12" t="str">
        <f>IF(P15&gt;M15,"prekročená cena","nižšia ako stanovená")</f>
        <v>nižšia ako stanovená</v>
      </c>
    </row>
    <row r="16" spans="1:18" ht="15.75" thickBot="1" x14ac:dyDescent="0.3">
      <c r="A16" s="107" t="s">
        <v>14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9"/>
      <c r="P16" s="32">
        <f>P17-P15</f>
        <v>0</v>
      </c>
    </row>
    <row r="17" spans="1:16" ht="15.75" thickBot="1" x14ac:dyDescent="0.3">
      <c r="A17" s="107" t="s">
        <v>15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9"/>
      <c r="P17" s="32">
        <f>IF("nie"=MID(I25,1,3),P15,(P15*1.2))</f>
        <v>0</v>
      </c>
    </row>
    <row r="18" spans="1:16" x14ac:dyDescent="0.25">
      <c r="A18" s="95" t="s">
        <v>16</v>
      </c>
      <c r="B18" s="95"/>
      <c r="C18" s="95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</row>
    <row r="19" spans="1:16" x14ac:dyDescent="0.25">
      <c r="A19" s="110" t="s">
        <v>64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</row>
    <row r="20" spans="1:16" ht="25.5" customHeight="1" x14ac:dyDescent="0.25">
      <c r="A20" s="39" t="s">
        <v>56</v>
      </c>
      <c r="B20" s="39"/>
      <c r="C20" s="39"/>
      <c r="D20" s="39"/>
      <c r="E20" s="51"/>
      <c r="F20" s="39"/>
      <c r="G20" s="39"/>
      <c r="H20" s="40" t="s">
        <v>54</v>
      </c>
      <c r="I20" s="39"/>
      <c r="J20" s="39"/>
      <c r="K20" s="41"/>
      <c r="L20" s="41"/>
      <c r="M20" s="41"/>
      <c r="N20" s="41"/>
      <c r="O20" s="41"/>
      <c r="P20" s="41"/>
    </row>
    <row r="21" spans="1:16" ht="15" customHeight="1" x14ac:dyDescent="0.25">
      <c r="A21" s="97" t="s">
        <v>65</v>
      </c>
      <c r="B21" s="98"/>
      <c r="C21" s="98"/>
      <c r="D21" s="98"/>
      <c r="E21" s="98"/>
      <c r="F21" s="99"/>
      <c r="G21" s="96" t="s">
        <v>55</v>
      </c>
      <c r="H21" s="42" t="s">
        <v>17</v>
      </c>
      <c r="I21" s="89"/>
      <c r="J21" s="90"/>
      <c r="K21" s="90"/>
      <c r="L21" s="90"/>
      <c r="M21" s="90"/>
      <c r="N21" s="90"/>
      <c r="O21" s="90"/>
      <c r="P21" s="91"/>
    </row>
    <row r="22" spans="1:16" x14ac:dyDescent="0.25">
      <c r="A22" s="100"/>
      <c r="B22" s="101"/>
      <c r="C22" s="101"/>
      <c r="D22" s="101"/>
      <c r="E22" s="101"/>
      <c r="F22" s="102"/>
      <c r="G22" s="96"/>
      <c r="H22" s="42" t="s">
        <v>18</v>
      </c>
      <c r="I22" s="89"/>
      <c r="J22" s="90"/>
      <c r="K22" s="90"/>
      <c r="L22" s="90"/>
      <c r="M22" s="90"/>
      <c r="N22" s="90"/>
      <c r="O22" s="90"/>
      <c r="P22" s="91"/>
    </row>
    <row r="23" spans="1:16" ht="18" customHeight="1" x14ac:dyDescent="0.25">
      <c r="A23" s="100"/>
      <c r="B23" s="101"/>
      <c r="C23" s="101"/>
      <c r="D23" s="101"/>
      <c r="E23" s="101"/>
      <c r="F23" s="102"/>
      <c r="G23" s="96"/>
      <c r="H23" s="42" t="s">
        <v>19</v>
      </c>
      <c r="I23" s="89"/>
      <c r="J23" s="90"/>
      <c r="K23" s="90"/>
      <c r="L23" s="90"/>
      <c r="M23" s="90"/>
      <c r="N23" s="90"/>
      <c r="O23" s="90"/>
      <c r="P23" s="91"/>
    </row>
    <row r="24" spans="1:16" x14ac:dyDescent="0.25">
      <c r="A24" s="100"/>
      <c r="B24" s="101"/>
      <c r="C24" s="101"/>
      <c r="D24" s="101"/>
      <c r="E24" s="101"/>
      <c r="F24" s="102"/>
      <c r="G24" s="96"/>
      <c r="H24" s="42" t="s">
        <v>20</v>
      </c>
      <c r="I24" s="89"/>
      <c r="J24" s="90"/>
      <c r="K24" s="90"/>
      <c r="L24" s="90"/>
      <c r="M24" s="90"/>
      <c r="N24" s="90"/>
      <c r="O24" s="90"/>
      <c r="P24" s="91"/>
    </row>
    <row r="25" spans="1:16" x14ac:dyDescent="0.25">
      <c r="A25" s="100"/>
      <c r="B25" s="101"/>
      <c r="C25" s="101"/>
      <c r="D25" s="101"/>
      <c r="E25" s="101"/>
      <c r="F25" s="102"/>
      <c r="G25" s="96"/>
      <c r="H25" s="42" t="s">
        <v>21</v>
      </c>
      <c r="I25" s="89"/>
      <c r="J25" s="90"/>
      <c r="K25" s="90"/>
      <c r="L25" s="90"/>
      <c r="M25" s="90"/>
      <c r="N25" s="90"/>
      <c r="O25" s="90"/>
      <c r="P25" s="91"/>
    </row>
    <row r="26" spans="1:16" x14ac:dyDescent="0.25">
      <c r="A26" s="100"/>
      <c r="B26" s="101"/>
      <c r="C26" s="101"/>
      <c r="D26" s="101"/>
      <c r="E26" s="101"/>
      <c r="F26" s="102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x14ac:dyDescent="0.25">
      <c r="A27" s="100"/>
      <c r="B27" s="101"/>
      <c r="C27" s="101"/>
      <c r="D27" s="101"/>
      <c r="E27" s="101"/>
      <c r="F27" s="102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 x14ac:dyDescent="0.25">
      <c r="A28" s="103"/>
      <c r="B28" s="104"/>
      <c r="C28" s="104"/>
      <c r="D28" s="104"/>
      <c r="E28" s="104"/>
      <c r="F28" s="105"/>
      <c r="G28" s="41"/>
      <c r="H28" s="24"/>
      <c r="I28" s="18"/>
      <c r="J28" s="24"/>
      <c r="K28" s="24" t="s">
        <v>22</v>
      </c>
      <c r="L28" s="24"/>
      <c r="M28" s="92"/>
      <c r="N28" s="93"/>
      <c r="O28" s="94"/>
      <c r="P28" s="24"/>
    </row>
    <row r="29" spans="1:16" x14ac:dyDescent="0.25">
      <c r="A29" s="41"/>
      <c r="B29" s="41"/>
      <c r="C29" s="41"/>
      <c r="D29" s="41"/>
      <c r="E29" s="41"/>
      <c r="F29" s="41"/>
      <c r="G29" s="41"/>
      <c r="H29" s="24"/>
      <c r="I29" s="24"/>
      <c r="J29" s="24"/>
      <c r="K29" s="24"/>
      <c r="L29" s="24"/>
      <c r="M29" s="24"/>
      <c r="N29" s="24"/>
      <c r="O29" s="24"/>
      <c r="P29" s="24"/>
    </row>
    <row r="30" spans="1:16" x14ac:dyDescent="0.25">
      <c r="A30" s="21"/>
      <c r="B30" s="21"/>
      <c r="C30" s="21"/>
      <c r="D30" s="21"/>
      <c r="E30" s="21"/>
      <c r="F30" s="21"/>
      <c r="G30" s="21"/>
      <c r="H30" s="24"/>
      <c r="I30" s="24"/>
      <c r="J30" s="24"/>
      <c r="K30" s="24"/>
      <c r="L30" s="24"/>
      <c r="M30" s="24"/>
      <c r="N30" s="24"/>
      <c r="O30" s="24"/>
      <c r="P30" s="24"/>
    </row>
  </sheetData>
  <sheetProtection selectLockedCells="1"/>
  <mergeCells count="36">
    <mergeCell ref="K15:L15"/>
    <mergeCell ref="A16:O16"/>
    <mergeCell ref="A17:O17"/>
    <mergeCell ref="A19:P19"/>
    <mergeCell ref="I25:P25"/>
    <mergeCell ref="M28:O28"/>
    <mergeCell ref="A18:C18"/>
    <mergeCell ref="G21:G25"/>
    <mergeCell ref="I21:P21"/>
    <mergeCell ref="I22:P22"/>
    <mergeCell ref="I23:P23"/>
    <mergeCell ref="I24:P24"/>
    <mergeCell ref="A21:F28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  <mergeCell ref="C13:D13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15" t="s">
        <v>50</v>
      </c>
      <c r="M2" s="115"/>
    </row>
    <row r="3" spans="1:14" x14ac:dyDescent="0.25">
      <c r="A3" s="5" t="s">
        <v>24</v>
      </c>
      <c r="B3" s="112" t="s">
        <v>25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x14ac:dyDescent="0.25">
      <c r="A4" s="5" t="s">
        <v>26</v>
      </c>
      <c r="B4" s="112" t="s">
        <v>27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</row>
    <row r="5" spans="1:14" x14ac:dyDescent="0.25">
      <c r="A5" s="5" t="s">
        <v>8</v>
      </c>
      <c r="B5" s="112" t="s">
        <v>28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x14ac:dyDescent="0.25">
      <c r="A6" s="5" t="s">
        <v>2</v>
      </c>
      <c r="B6" s="112" t="s">
        <v>29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</row>
    <row r="7" spans="1:14" x14ac:dyDescent="0.25">
      <c r="A7" s="6" t="s">
        <v>30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4"/>
    </row>
    <row r="8" spans="1:14" x14ac:dyDescent="0.25">
      <c r="A8" s="5" t="s">
        <v>12</v>
      </c>
      <c r="B8" s="112" t="s">
        <v>31</v>
      </c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4" x14ac:dyDescent="0.25">
      <c r="A9" s="7" t="s">
        <v>32</v>
      </c>
      <c r="B9" s="112" t="s">
        <v>33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</row>
    <row r="10" spans="1:14" x14ac:dyDescent="0.25">
      <c r="A10" s="7" t="s">
        <v>34</v>
      </c>
      <c r="B10" s="112" t="s">
        <v>35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</row>
    <row r="11" spans="1:14" x14ac:dyDescent="0.25">
      <c r="A11" s="8" t="s">
        <v>36</v>
      </c>
      <c r="B11" s="112" t="s">
        <v>37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</row>
    <row r="12" spans="1:14" x14ac:dyDescent="0.25">
      <c r="A12" s="9" t="s">
        <v>38</v>
      </c>
      <c r="B12" s="112" t="s">
        <v>39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</row>
    <row r="13" spans="1:14" ht="24" customHeight="1" x14ac:dyDescent="0.25">
      <c r="A13" s="8" t="s">
        <v>40</v>
      </c>
      <c r="B13" s="112" t="s">
        <v>41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  <row r="14" spans="1:14" ht="16.5" customHeight="1" x14ac:dyDescent="0.25">
      <c r="A14" s="8" t="s">
        <v>5</v>
      </c>
      <c r="B14" s="112" t="s">
        <v>51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</row>
    <row r="15" spans="1:14" x14ac:dyDescent="0.25">
      <c r="A15" s="8" t="s">
        <v>42</v>
      </c>
      <c r="B15" s="112" t="s">
        <v>43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</row>
    <row r="16" spans="1:14" ht="38.25" x14ac:dyDescent="0.25">
      <c r="A16" s="10" t="s">
        <v>44</v>
      </c>
      <c r="B16" s="112" t="s">
        <v>45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</row>
    <row r="17" spans="1:14" ht="28.5" customHeight="1" x14ac:dyDescent="0.25">
      <c r="A17" s="10" t="s">
        <v>46</v>
      </c>
      <c r="B17" s="112" t="s">
        <v>47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</row>
    <row r="18" spans="1:14" ht="27" customHeight="1" x14ac:dyDescent="0.25">
      <c r="A18" s="11" t="s">
        <v>48</v>
      </c>
      <c r="B18" s="112" t="s">
        <v>49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14" ht="75" customHeight="1" x14ac:dyDescent="0.25">
      <c r="A19" s="43" t="s">
        <v>61</v>
      </c>
      <c r="B19" s="111" t="s">
        <v>62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2022-03-23T09:46:05Z</cp:lastPrinted>
  <dcterms:created xsi:type="dcterms:W3CDTF">2012-08-13T12:29:09Z</dcterms:created>
  <dcterms:modified xsi:type="dcterms:W3CDTF">2022-03-23T09:46:21Z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