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1. OBSTARÁVANIE - rok 2022\57. VS - Detekčná technika a POO ( 2 časti )\5. Súťažné podklady\"/>
    </mc:Choice>
  </mc:AlternateContent>
  <bookViews>
    <workbookView xWindow="0" yWindow="0" windowWidth="28800" windowHeight="10800"/>
  </bookViews>
  <sheets>
    <sheet name="Hárok1" sheetId="1" r:id="rId1"/>
  </sheets>
  <definedNames>
    <definedName name="_xlnm.Print_Titles" localSheetId="0">Hárok1!$17:$17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H61" i="1" s="1"/>
  <c r="I61" i="1" s="1"/>
  <c r="E61" i="1"/>
  <c r="G60" i="1"/>
  <c r="H60" i="1" s="1"/>
  <c r="I60" i="1" s="1"/>
  <c r="E60" i="1"/>
  <c r="G57" i="1"/>
  <c r="E57" i="1"/>
  <c r="E56" i="1" s="1"/>
  <c r="G55" i="1"/>
  <c r="H55" i="1" s="1"/>
  <c r="I55" i="1" s="1"/>
  <c r="E55" i="1"/>
  <c r="G54" i="1"/>
  <c r="H54" i="1" s="1"/>
  <c r="I54" i="1" s="1"/>
  <c r="E54" i="1"/>
  <c r="G53" i="1"/>
  <c r="H53" i="1" s="1"/>
  <c r="I53" i="1" s="1"/>
  <c r="I52" i="1" s="1"/>
  <c r="E53" i="1"/>
  <c r="E52" i="1" s="1"/>
  <c r="G51" i="1"/>
  <c r="H51" i="1" s="1"/>
  <c r="I51" i="1" s="1"/>
  <c r="E51" i="1"/>
  <c r="G50" i="1"/>
  <c r="H50" i="1" s="1"/>
  <c r="I50" i="1" s="1"/>
  <c r="E50" i="1"/>
  <c r="G49" i="1"/>
  <c r="H49" i="1" s="1"/>
  <c r="I49" i="1" s="1"/>
  <c r="E49" i="1"/>
  <c r="G48" i="1"/>
  <c r="H48" i="1" s="1"/>
  <c r="I48" i="1" s="1"/>
  <c r="E48" i="1"/>
  <c r="G47" i="1"/>
  <c r="H47" i="1" s="1"/>
  <c r="I47" i="1" s="1"/>
  <c r="E47" i="1"/>
  <c r="G46" i="1"/>
  <c r="H46" i="1" s="1"/>
  <c r="I46" i="1" s="1"/>
  <c r="E46" i="1"/>
  <c r="E45" i="1" s="1"/>
  <c r="G44" i="1"/>
  <c r="H44" i="1" s="1"/>
  <c r="I44" i="1" s="1"/>
  <c r="I43" i="1" s="1"/>
  <c r="E44" i="1"/>
  <c r="E43" i="1" s="1"/>
  <c r="G42" i="1"/>
  <c r="H42" i="1" s="1"/>
  <c r="I42" i="1" s="1"/>
  <c r="I41" i="1" s="1"/>
  <c r="E42" i="1"/>
  <c r="E41" i="1" s="1"/>
  <c r="G40" i="1"/>
  <c r="H40" i="1" s="1"/>
  <c r="I40" i="1" s="1"/>
  <c r="I39" i="1" s="1"/>
  <c r="E40" i="1"/>
  <c r="E39" i="1" s="1"/>
  <c r="G37" i="1"/>
  <c r="H37" i="1" s="1"/>
  <c r="I37" i="1" s="1"/>
  <c r="E37" i="1"/>
  <c r="G36" i="1"/>
  <c r="H36" i="1" s="1"/>
  <c r="I36" i="1" s="1"/>
  <c r="E36" i="1"/>
  <c r="G35" i="1"/>
  <c r="H35" i="1" s="1"/>
  <c r="I35" i="1" s="1"/>
  <c r="E35" i="1"/>
  <c r="G34" i="1"/>
  <c r="H34" i="1" s="1"/>
  <c r="I34" i="1" s="1"/>
  <c r="E34" i="1"/>
  <c r="G32" i="1"/>
  <c r="H32" i="1" s="1"/>
  <c r="I32" i="1" s="1"/>
  <c r="E32" i="1"/>
  <c r="G31" i="1"/>
  <c r="H31" i="1" s="1"/>
  <c r="I31" i="1" s="1"/>
  <c r="E31" i="1"/>
  <c r="G30" i="1"/>
  <c r="H30" i="1" s="1"/>
  <c r="I30" i="1" s="1"/>
  <c r="E30" i="1"/>
  <c r="G29" i="1"/>
  <c r="H29" i="1" s="1"/>
  <c r="I29" i="1" s="1"/>
  <c r="E29" i="1"/>
  <c r="G27" i="1"/>
  <c r="H27" i="1" s="1"/>
  <c r="I27" i="1" s="1"/>
  <c r="E27" i="1"/>
  <c r="G26" i="1"/>
  <c r="H26" i="1" s="1"/>
  <c r="I26" i="1" s="1"/>
  <c r="E26" i="1"/>
  <c r="G25" i="1"/>
  <c r="H25" i="1" s="1"/>
  <c r="I25" i="1" s="1"/>
  <c r="E25" i="1"/>
  <c r="G24" i="1"/>
  <c r="H24" i="1" s="1"/>
  <c r="I24" i="1" s="1"/>
  <c r="E24" i="1"/>
  <c r="E20" i="1"/>
  <c r="G20" i="1"/>
  <c r="H20" i="1" s="1"/>
  <c r="I20" i="1" s="1"/>
  <c r="E21" i="1"/>
  <c r="G21" i="1"/>
  <c r="H21" i="1" s="1"/>
  <c r="I21" i="1" s="1"/>
  <c r="E22" i="1"/>
  <c r="G22" i="1"/>
  <c r="H22" i="1" s="1"/>
  <c r="I22" i="1" s="1"/>
  <c r="G19" i="1"/>
  <c r="H19" i="1" s="1"/>
  <c r="I19" i="1" s="1"/>
  <c r="E19" i="1"/>
  <c r="I45" i="1" l="1"/>
  <c r="I33" i="1"/>
  <c r="E33" i="1"/>
  <c r="E23" i="1"/>
  <c r="I23" i="1"/>
  <c r="E28" i="1"/>
  <c r="I28" i="1"/>
  <c r="E18" i="1"/>
  <c r="I18" i="1"/>
  <c r="E59" i="1"/>
  <c r="I59" i="1"/>
  <c r="H57" i="1"/>
  <c r="I57" i="1" s="1"/>
  <c r="I56" i="1" s="1"/>
  <c r="C56" i="1"/>
  <c r="E62" i="1" l="1"/>
  <c r="I62" i="1"/>
  <c r="C45" i="1"/>
  <c r="C43" i="1" l="1"/>
  <c r="C41" i="1"/>
  <c r="C39" i="1"/>
  <c r="C33" i="1"/>
  <c r="C28" i="1"/>
  <c r="C23" i="1"/>
  <c r="C18" i="1"/>
</calcChain>
</file>

<file path=xl/sharedStrings.xml><?xml version="1.0" encoding="utf-8"?>
<sst xmlns="http://schemas.openxmlformats.org/spreadsheetml/2006/main" count="108" uniqueCount="105">
  <si>
    <t xml:space="preserve">Štruktúrovaný rozpočet ceny  </t>
  </si>
  <si>
    <t xml:space="preserve">„Detekčná technika a prostriedky osobnej ochrany </t>
  </si>
  <si>
    <r>
      <t>potrebné na dokumentáciu v kontaminovanom prostredí</t>
    </r>
    <r>
      <rPr>
        <b/>
        <i/>
        <sz val="11"/>
        <color theme="1"/>
        <rFont val="Arial Narrow"/>
        <family val="2"/>
        <charset val="238"/>
      </rPr>
      <t>“</t>
    </r>
  </si>
  <si>
    <t xml:space="preserve">Obchodné meno uchádzača: </t>
  </si>
  <si>
    <t xml:space="preserve">Adresa/sídlo uchádzača:       </t>
  </si>
  <si>
    <r>
      <t>IČO:</t>
    </r>
    <r>
      <rPr>
        <sz val="11"/>
        <color rgb="FF000000"/>
        <rFont val="Arial Narrow"/>
        <family val="2"/>
        <charset val="238"/>
      </rPr>
      <t xml:space="preserve">                                         </t>
    </r>
  </si>
  <si>
    <t xml:space="preserve">      </t>
  </si>
  <si>
    <t>P. č.</t>
  </si>
  <si>
    <t>Položka</t>
  </si>
  <si>
    <t>Jednotková cena/ks                                       (v € bez DPH)</t>
  </si>
  <si>
    <t>Celková cena za predpokladané množstvo za položku                                                 (v € bez DPH)</t>
  </si>
  <si>
    <t>Sadzba DPH                        (v %)</t>
  </si>
  <si>
    <t>Výška DPH                            (v €)</t>
  </si>
  <si>
    <t xml:space="preserve">Celková 
cena za predpokladané množstvo
za položku 
 (v € s DPH)
</t>
  </si>
  <si>
    <t>V .................................... dňa  ..........................</t>
  </si>
  <si>
    <t>.................................................................................................................................................</t>
  </si>
  <si>
    <t>meno, priezvisko, pečiatka a podpis osoby oprávnenej konať v mene uchádzača</t>
  </si>
  <si>
    <t>predpokladané množstvo (ks/pár)</t>
  </si>
  <si>
    <t>Ochranný oblek – vysoký stupeň ochrany  CELKOM</t>
  </si>
  <si>
    <t>2.1.</t>
  </si>
  <si>
    <t>Ochranný oblek                                - vysoký stupeň ochrany                                 - velkosť - M</t>
  </si>
  <si>
    <t>2.1.1.</t>
  </si>
  <si>
    <t>Ochranný oblek                                - vysoký stupeň ochrany                                 - velkosť -L</t>
  </si>
  <si>
    <t>Ochranný oblek                                - vysoký stupeň ochrany                                 - velkosť -XL</t>
  </si>
  <si>
    <t>2.1.2.</t>
  </si>
  <si>
    <t>2.1.3.</t>
  </si>
  <si>
    <t>2.1.4.</t>
  </si>
  <si>
    <t>Ochranný oblek                                - vysoký stupeň ochrany                                 - velkosť -XXL</t>
  </si>
  <si>
    <t>Ochranný oblek – stredný stupeň ochrany  CELKOM</t>
  </si>
  <si>
    <t>Ochranný oblek                                - stredný stupeň ochrany                                 - velkosť - M</t>
  </si>
  <si>
    <t>Ochranný oblek                                - stredný stupeň ochrany                                     - velkosť -L</t>
  </si>
  <si>
    <t>Ochranný oblek                                - stredný stupeň ochrany                                   - velkosť -XL</t>
  </si>
  <si>
    <t>Ochranný oblek                                - stredný stupeň ochrany                                     - velkosť -XXL</t>
  </si>
  <si>
    <t>2.2.</t>
  </si>
  <si>
    <t>2.2.1.</t>
  </si>
  <si>
    <t>2.2.2.</t>
  </si>
  <si>
    <t>2.2.3.</t>
  </si>
  <si>
    <t>2.2.4.</t>
  </si>
  <si>
    <t>2.3.</t>
  </si>
  <si>
    <t>2.3.1.</t>
  </si>
  <si>
    <t>2.3.2.</t>
  </si>
  <si>
    <t>2.3.3.</t>
  </si>
  <si>
    <t>2.3.4.</t>
  </si>
  <si>
    <t>Ochranný oblek – nízky stupeň ochrany  CELKOM</t>
  </si>
  <si>
    <t>Ochranný oblek                                - nízky stupeň ochrany                                 - velkosť - M</t>
  </si>
  <si>
    <t>Ochranný oblek                                - nízky stupeň ochrany                                     - velkosť -L</t>
  </si>
  <si>
    <t>Ochranný oblek                                - nízky stupeň ochrany                                   - velkosť -XL</t>
  </si>
  <si>
    <t>Ochranný oblek                                - nízky stupeň ochrany                                     - velkosť -XXL</t>
  </si>
  <si>
    <t>Protichemické rukavice    CELKOM</t>
  </si>
  <si>
    <t>2.4.</t>
  </si>
  <si>
    <t>2.4.1.</t>
  </si>
  <si>
    <t>2.4.2.</t>
  </si>
  <si>
    <t>2.4.3.</t>
  </si>
  <si>
    <t>2.4.4.*</t>
  </si>
  <si>
    <t>Ochranný oblek  *                              - nízky stupeň ochrany                                     - univerzálne</t>
  </si>
  <si>
    <t>*Veľkosti buď univerzálne (500 ks) alebo v prípade ponuky rôznych veľkostných modelov nasledovne XL-250ks, L-200 ks, M-50 ks.</t>
  </si>
  <si>
    <t>2.5.</t>
  </si>
  <si>
    <t>2.5.1.</t>
  </si>
  <si>
    <t>2.6.</t>
  </si>
  <si>
    <t>2.6.1.</t>
  </si>
  <si>
    <t xml:space="preserve">Jednorazové ochranné návleky na obuv nízke  CELKOM </t>
  </si>
  <si>
    <t xml:space="preserve">Jednorazové ochranné návleky na obuv nízke                                           - veľkosť - univerzálne    </t>
  </si>
  <si>
    <t xml:space="preserve">Jednorazové ochranné návleky na obuv vysoké                                         - veľkosť - univerzálne    </t>
  </si>
  <si>
    <t xml:space="preserve">Jednorazové ochranné návleky na obuv vysoké CELKOM </t>
  </si>
  <si>
    <t>Ochranné okuliare            CELKOM</t>
  </si>
  <si>
    <t>2.7.</t>
  </si>
  <si>
    <t>2.7.1.</t>
  </si>
  <si>
    <t>Bezpečnostné pracovné čižmy   CELKOM</t>
  </si>
  <si>
    <t>2.8.</t>
  </si>
  <si>
    <t>Bezpečnostné pracovné čižmy                                  -veľkosť - 45</t>
  </si>
  <si>
    <t>2.8.1.</t>
  </si>
  <si>
    <t>2.8.2.</t>
  </si>
  <si>
    <t>2.8.3.</t>
  </si>
  <si>
    <t>2.8.4.</t>
  </si>
  <si>
    <t>Bezpečnostné pracovné čižmy                                  -veľkosť - 44</t>
  </si>
  <si>
    <t>Bezpečnostné pracovné čižmy                                  -veľkosť - 43</t>
  </si>
  <si>
    <t>Bezpečnostné pracovné čižmy                                  -veľkosť - 42</t>
  </si>
  <si>
    <t>2.8.5.</t>
  </si>
  <si>
    <t>2.8.6.</t>
  </si>
  <si>
    <t>Bezpečnostné pracovné čižmy                                  -veľkosť - 40</t>
  </si>
  <si>
    <t>Bezpečnostné pracovné čižmy                                  -veľkosť - 39</t>
  </si>
  <si>
    <r>
      <t>**</t>
    </r>
    <r>
      <rPr>
        <sz val="11"/>
        <color theme="1"/>
        <rFont val="Arial Narrow"/>
        <family val="2"/>
        <charset val="238"/>
      </rPr>
      <t xml:space="preserve"> Filter kombinovaný závit 40x1/7 kompatibilný s filtračnou maskou</t>
    </r>
  </si>
  <si>
    <t>Filter **</t>
  </si>
  <si>
    <t>Celotvárová filtračná maska                            -veľkosť - L</t>
  </si>
  <si>
    <t>Celotvárová filtračná maska                            CELKOM</t>
  </si>
  <si>
    <t>2.9.</t>
  </si>
  <si>
    <t>2.9.1.</t>
  </si>
  <si>
    <t>2.9.2.</t>
  </si>
  <si>
    <t>2.9.3.</t>
  </si>
  <si>
    <t>Antiradiačný ochranný oblek                     -   Veľkosť - XL</t>
  </si>
  <si>
    <t>Antiradiačný ochranný oblek                     -   Veľkosť - L</t>
  </si>
  <si>
    <t>Antiradiačný ochranný oblek                                                                 CELKOM</t>
  </si>
  <si>
    <t>Celotvárová filtračná maska                            -veľkosť - M</t>
  </si>
  <si>
    <t>Celotvárová filtračná maska                            -veľkosť - S</t>
  </si>
  <si>
    <r>
      <t xml:space="preserve">Filter </t>
    </r>
    <r>
      <rPr>
        <b/>
        <sz val="12"/>
        <color theme="1"/>
        <rFont val="Arial Narrow"/>
        <family val="2"/>
        <charset val="238"/>
      </rPr>
      <t>**                                    CELKOM</t>
    </r>
  </si>
  <si>
    <t>2.10.1.</t>
  </si>
  <si>
    <t>2.10.</t>
  </si>
  <si>
    <t>2.11.</t>
  </si>
  <si>
    <t>2.11.1.</t>
  </si>
  <si>
    <t>2.11.2.</t>
  </si>
  <si>
    <t xml:space="preserve">Celková cena za dodanie predmetu zákazky v EUR </t>
  </si>
  <si>
    <t>Ochranné okuliare                           -veľkosť - univerzálne</t>
  </si>
  <si>
    <t>Jednotková cena/ks                                       (v € s DPH)</t>
  </si>
  <si>
    <t>Príloha č.3 súťažných podkladov</t>
  </si>
  <si>
    <t>Časť 2: „Prostriedky osobnej ochrany“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</si>
</sst>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16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2" fontId="9" fillId="0" borderId="0" xfId="0" applyNumberFormat="1" applyFont="1" applyBorder="1" applyAlignment="1">
      <alignment horizontal="right" vertical="center" wrapText="1"/>
    </xf>
    <xf numFmtId="16" fontId="9" fillId="3" borderId="10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2" fontId="9" fillId="0" borderId="10" xfId="0" applyNumberFormat="1" applyFont="1" applyBorder="1" applyAlignment="1">
      <alignment horizontal="right" vertical="center" wrapText="1"/>
    </xf>
    <xf numFmtId="16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16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16" fontId="9" fillId="3" borderId="2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" fontId="2" fillId="4" borderId="1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16" fontId="2" fillId="4" borderId="2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9" fontId="9" fillId="0" borderId="10" xfId="0" applyNumberFormat="1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center" vertical="center" wrapText="1"/>
    </xf>
    <xf numFmtId="16" fontId="2" fillId="4" borderId="9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" fontId="9" fillId="5" borderId="10" xfId="0" applyNumberFormat="1" applyFont="1" applyFill="1" applyBorder="1" applyAlignment="1">
      <alignment horizontal="right" vertical="center" wrapText="1"/>
    </xf>
    <xf numFmtId="4" fontId="9" fillId="6" borderId="10" xfId="0" applyNumberFormat="1" applyFont="1" applyFill="1" applyBorder="1" applyAlignment="1">
      <alignment horizontal="right" vertical="center" wrapText="1"/>
    </xf>
    <xf numFmtId="16" fontId="2" fillId="4" borderId="19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2" fillId="8" borderId="17" xfId="0" applyNumberFormat="1" applyFont="1" applyFill="1" applyBorder="1" applyAlignment="1">
      <alignment horizontal="right" vertical="center" wrapText="1"/>
    </xf>
    <xf numFmtId="4" fontId="2" fillId="8" borderId="18" xfId="0" applyNumberFormat="1" applyFont="1" applyFill="1" applyBorder="1" applyAlignment="1">
      <alignment horizontal="center" vertical="center" wrapText="1"/>
    </xf>
    <xf numFmtId="4" fontId="10" fillId="8" borderId="9" xfId="0" applyNumberFormat="1" applyFont="1" applyFill="1" applyBorder="1" applyAlignment="1">
      <alignment horizontal="center" vertical="center" wrapText="1"/>
    </xf>
    <xf numFmtId="4" fontId="10" fillId="8" borderId="3" xfId="0" applyNumberFormat="1" applyFont="1" applyFill="1" applyBorder="1" applyAlignment="1">
      <alignment horizontal="right" vertical="center" wrapText="1"/>
    </xf>
    <xf numFmtId="4" fontId="2" fillId="8" borderId="9" xfId="0" applyNumberFormat="1" applyFont="1" applyFill="1" applyBorder="1" applyAlignment="1">
      <alignment horizontal="center" vertical="center" wrapText="1"/>
    </xf>
    <xf numFmtId="4" fontId="2" fillId="8" borderId="3" xfId="0" applyNumberFormat="1" applyFont="1" applyFill="1" applyBorder="1" applyAlignment="1">
      <alignment horizontal="right" vertical="center" wrapText="1"/>
    </xf>
    <xf numFmtId="4" fontId="2" fillId="8" borderId="5" xfId="0" applyNumberFormat="1" applyFont="1" applyFill="1" applyBorder="1" applyAlignment="1">
      <alignment horizontal="center" vertical="center" wrapText="1"/>
    </xf>
    <xf numFmtId="4" fontId="2" fillId="8" borderId="6" xfId="0" applyNumberFormat="1" applyFont="1" applyFill="1" applyBorder="1" applyAlignment="1">
      <alignment horizontal="right" vertical="center" wrapText="1"/>
    </xf>
    <xf numFmtId="4" fontId="2" fillId="8" borderId="9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16" fontId="9" fillId="5" borderId="8" xfId="0" applyNumberFormat="1" applyFont="1" applyFill="1" applyBorder="1" applyAlignment="1">
      <alignment horizontal="center" vertical="center" wrapText="1"/>
    </xf>
    <xf numFmtId="16" fontId="9" fillId="5" borderId="9" xfId="0" applyNumberFormat="1" applyFont="1" applyFill="1" applyBorder="1" applyAlignment="1">
      <alignment horizontal="center" vertical="center" wrapText="1"/>
    </xf>
    <xf numFmtId="16" fontId="9" fillId="5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2" fillId="4" borderId="8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1"/>
  <sheetViews>
    <sheetView tabSelected="1" workbookViewId="0">
      <selection activeCell="D57" sqref="D57"/>
    </sheetView>
  </sheetViews>
  <sheetFormatPr defaultRowHeight="14.4" x14ac:dyDescent="0.3"/>
  <cols>
    <col min="2" max="2" width="25.44140625" customWidth="1"/>
    <col min="4" max="4" width="11.33203125" customWidth="1"/>
    <col min="5" max="5" width="16.6640625" customWidth="1"/>
    <col min="6" max="6" width="11.44140625" customWidth="1"/>
    <col min="7" max="8" width="10.6640625" customWidth="1"/>
    <col min="9" max="9" width="19.33203125" customWidth="1"/>
  </cols>
  <sheetData>
    <row r="2" spans="1:10" x14ac:dyDescent="0.3">
      <c r="H2" t="s">
        <v>103</v>
      </c>
    </row>
    <row r="3" spans="1:10" ht="18" x14ac:dyDescent="0.3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3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x14ac:dyDescent="0.3">
      <c r="A5" s="85" t="s">
        <v>2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x14ac:dyDescent="0.3">
      <c r="A6" s="1"/>
      <c r="B6" s="1"/>
      <c r="C6" s="1"/>
      <c r="D6" s="1"/>
      <c r="E6" s="1"/>
      <c r="F6" s="1"/>
      <c r="G6" s="1"/>
      <c r="H6" s="42"/>
      <c r="I6" s="1"/>
      <c r="J6" s="1"/>
    </row>
    <row r="7" spans="1:10" x14ac:dyDescent="0.3">
      <c r="A7" s="2"/>
    </row>
    <row r="8" spans="1:10" x14ac:dyDescent="0.3">
      <c r="A8" s="86" t="s">
        <v>104</v>
      </c>
      <c r="B8" s="86"/>
      <c r="C8" s="86"/>
      <c r="D8" s="86"/>
      <c r="E8" s="86"/>
      <c r="F8" s="86"/>
      <c r="G8" s="86"/>
      <c r="H8" s="86"/>
      <c r="I8" s="86"/>
      <c r="J8" s="86"/>
    </row>
    <row r="9" spans="1:10" ht="15.6" x14ac:dyDescent="0.3">
      <c r="A9" s="3"/>
    </row>
    <row r="10" spans="1:10" x14ac:dyDescent="0.3">
      <c r="A10" s="4" t="s">
        <v>3</v>
      </c>
      <c r="C10" s="73"/>
      <c r="D10" s="73"/>
      <c r="E10" s="73"/>
      <c r="F10" s="73"/>
      <c r="G10" s="73"/>
      <c r="H10" s="48"/>
    </row>
    <row r="11" spans="1:10" x14ac:dyDescent="0.3">
      <c r="A11" s="5"/>
      <c r="B11" s="6"/>
    </row>
    <row r="12" spans="1:10" x14ac:dyDescent="0.3">
      <c r="A12" s="4" t="s">
        <v>4</v>
      </c>
      <c r="C12" s="73"/>
      <c r="D12" s="73"/>
      <c r="E12" s="73"/>
      <c r="F12" s="73"/>
      <c r="G12" s="73"/>
      <c r="H12" s="48"/>
    </row>
    <row r="13" spans="1:10" x14ac:dyDescent="0.3">
      <c r="A13" s="5"/>
      <c r="B13" s="6"/>
    </row>
    <row r="14" spans="1:10" x14ac:dyDescent="0.3">
      <c r="A14" s="4" t="s">
        <v>5</v>
      </c>
      <c r="C14" s="73"/>
      <c r="D14" s="73"/>
      <c r="E14" s="73"/>
      <c r="F14" s="73"/>
      <c r="G14" s="73"/>
      <c r="H14" s="48"/>
    </row>
    <row r="15" spans="1:10" x14ac:dyDescent="0.3">
      <c r="A15" s="5" t="s">
        <v>6</v>
      </c>
    </row>
    <row r="16" spans="1:10" ht="15" thickBot="1" x14ac:dyDescent="0.35">
      <c r="A16" s="5"/>
    </row>
    <row r="17" spans="1:10" ht="93.75" customHeight="1" thickBot="1" x14ac:dyDescent="0.35">
      <c r="A17" s="7" t="s">
        <v>7</v>
      </c>
      <c r="B17" s="7" t="s">
        <v>8</v>
      </c>
      <c r="C17" s="8" t="s">
        <v>17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102</v>
      </c>
      <c r="I17" s="9" t="s">
        <v>13</v>
      </c>
    </row>
    <row r="18" spans="1:10" ht="28.2" thickBot="1" x14ac:dyDescent="0.35">
      <c r="A18" s="13" t="s">
        <v>19</v>
      </c>
      <c r="B18" s="12" t="s">
        <v>18</v>
      </c>
      <c r="C18" s="14">
        <f>SUM(C19:C22)</f>
        <v>300</v>
      </c>
      <c r="D18" s="87">
        <v>40.99</v>
      </c>
      <c r="E18" s="72">
        <f>SUM(E19:E22)</f>
        <v>0</v>
      </c>
      <c r="F18" s="52"/>
      <c r="G18" s="52"/>
      <c r="H18" s="52"/>
      <c r="I18" s="69">
        <f>SUM(I19:I22)</f>
        <v>0</v>
      </c>
    </row>
    <row r="19" spans="1:10" ht="42" thickBot="1" x14ac:dyDescent="0.35">
      <c r="A19" s="20" t="s">
        <v>21</v>
      </c>
      <c r="B19" s="21" t="s">
        <v>20</v>
      </c>
      <c r="C19" s="55">
        <v>30</v>
      </c>
      <c r="D19" s="23"/>
      <c r="E19" s="23">
        <f>C19*D19</f>
        <v>0</v>
      </c>
      <c r="F19" s="49">
        <v>0.2</v>
      </c>
      <c r="G19" s="23">
        <f>ROUND(D19*F19,2)</f>
        <v>0</v>
      </c>
      <c r="H19" s="23">
        <f>G19+D19</f>
        <v>0</v>
      </c>
      <c r="I19" s="24">
        <f>H19*C19</f>
        <v>0</v>
      </c>
    </row>
    <row r="20" spans="1:10" ht="42" thickBot="1" x14ac:dyDescent="0.35">
      <c r="A20" s="25" t="s">
        <v>24</v>
      </c>
      <c r="B20" s="26" t="s">
        <v>22</v>
      </c>
      <c r="C20" s="27">
        <v>90</v>
      </c>
      <c r="D20" s="23"/>
      <c r="E20" s="23">
        <f t="shared" ref="E20:E22" si="0">C20*D20</f>
        <v>0</v>
      </c>
      <c r="F20" s="49">
        <v>0.2</v>
      </c>
      <c r="G20" s="23">
        <f t="shared" ref="G20:G22" si="1">ROUND(D20*F20,2)</f>
        <v>0</v>
      </c>
      <c r="H20" s="23">
        <f t="shared" ref="H20:H22" si="2">G20+D20</f>
        <v>0</v>
      </c>
      <c r="I20" s="24">
        <f t="shared" ref="I20:I22" si="3">H20*C20</f>
        <v>0</v>
      </c>
    </row>
    <row r="21" spans="1:10" ht="42" thickBot="1" x14ac:dyDescent="0.35">
      <c r="A21" s="25" t="s">
        <v>25</v>
      </c>
      <c r="B21" s="26" t="s">
        <v>23</v>
      </c>
      <c r="C21" s="27">
        <v>150</v>
      </c>
      <c r="D21" s="23"/>
      <c r="E21" s="23">
        <f t="shared" si="0"/>
        <v>0</v>
      </c>
      <c r="F21" s="49">
        <v>0.2</v>
      </c>
      <c r="G21" s="23">
        <f t="shared" si="1"/>
        <v>0</v>
      </c>
      <c r="H21" s="23">
        <f t="shared" si="2"/>
        <v>0</v>
      </c>
      <c r="I21" s="24">
        <f t="shared" si="3"/>
        <v>0</v>
      </c>
    </row>
    <row r="22" spans="1:10" ht="42" thickBot="1" x14ac:dyDescent="0.35">
      <c r="A22" s="28" t="s">
        <v>26</v>
      </c>
      <c r="B22" s="29" t="s">
        <v>27</v>
      </c>
      <c r="C22" s="30">
        <v>30</v>
      </c>
      <c r="D22" s="23"/>
      <c r="E22" s="23">
        <f t="shared" si="0"/>
        <v>0</v>
      </c>
      <c r="F22" s="49">
        <v>0.2</v>
      </c>
      <c r="G22" s="23">
        <f t="shared" si="1"/>
        <v>0</v>
      </c>
      <c r="H22" s="23">
        <f t="shared" si="2"/>
        <v>0</v>
      </c>
      <c r="I22" s="24">
        <f t="shared" si="3"/>
        <v>0</v>
      </c>
    </row>
    <row r="23" spans="1:10" ht="28.2" thickBot="1" x14ac:dyDescent="0.35">
      <c r="A23" s="13" t="s">
        <v>33</v>
      </c>
      <c r="B23" s="12" t="s">
        <v>28</v>
      </c>
      <c r="C23" s="14">
        <f>SUM(C24:C27)</f>
        <v>700</v>
      </c>
      <c r="D23" s="87">
        <v>36.15</v>
      </c>
      <c r="E23" s="68">
        <f>SUM(E24:E27)</f>
        <v>0</v>
      </c>
      <c r="F23" s="52"/>
      <c r="G23" s="52"/>
      <c r="H23" s="52"/>
      <c r="I23" s="69">
        <f>SUM(I24:I27)</f>
        <v>0</v>
      </c>
    </row>
    <row r="24" spans="1:10" ht="42" thickBot="1" x14ac:dyDescent="0.35">
      <c r="A24" s="20" t="s">
        <v>34</v>
      </c>
      <c r="B24" s="21" t="s">
        <v>29</v>
      </c>
      <c r="C24" s="55">
        <v>70</v>
      </c>
      <c r="D24" s="23"/>
      <c r="E24" s="23">
        <f>C24*D24</f>
        <v>0</v>
      </c>
      <c r="F24" s="49">
        <v>0.2</v>
      </c>
      <c r="G24" s="23">
        <f>ROUND(D24*F24,2)</f>
        <v>0</v>
      </c>
      <c r="H24" s="23">
        <f>G24+D24</f>
        <v>0</v>
      </c>
      <c r="I24" s="24">
        <f>H24*C24</f>
        <v>0</v>
      </c>
    </row>
    <row r="25" spans="1:10" ht="42" thickBot="1" x14ac:dyDescent="0.35">
      <c r="A25" s="25" t="s">
        <v>35</v>
      </c>
      <c r="B25" s="26" t="s">
        <v>30</v>
      </c>
      <c r="C25" s="27">
        <v>210</v>
      </c>
      <c r="D25" s="23"/>
      <c r="E25" s="23">
        <f>C25*D25</f>
        <v>0</v>
      </c>
      <c r="F25" s="49">
        <v>0.2</v>
      </c>
      <c r="G25" s="23">
        <f>ROUND(D25*F25,2)</f>
        <v>0</v>
      </c>
      <c r="H25" s="23">
        <f>G25+D25</f>
        <v>0</v>
      </c>
      <c r="I25" s="24">
        <f>H25*C25</f>
        <v>0</v>
      </c>
    </row>
    <row r="26" spans="1:10" ht="42" thickBot="1" x14ac:dyDescent="0.35">
      <c r="A26" s="25" t="s">
        <v>36</v>
      </c>
      <c r="B26" s="26" t="s">
        <v>31</v>
      </c>
      <c r="C26" s="27">
        <v>350</v>
      </c>
      <c r="D26" s="23"/>
      <c r="E26" s="23">
        <f>C26*D26</f>
        <v>0</v>
      </c>
      <c r="F26" s="49">
        <v>0.2</v>
      </c>
      <c r="G26" s="23">
        <f>ROUND(D26*F26,2)</f>
        <v>0</v>
      </c>
      <c r="H26" s="23">
        <f>G26+D26</f>
        <v>0</v>
      </c>
      <c r="I26" s="24">
        <f>H26*C26</f>
        <v>0</v>
      </c>
    </row>
    <row r="27" spans="1:10" ht="42" thickBot="1" x14ac:dyDescent="0.35">
      <c r="A27" s="28" t="s">
        <v>37</v>
      </c>
      <c r="B27" s="29" t="s">
        <v>32</v>
      </c>
      <c r="C27" s="30">
        <v>70</v>
      </c>
      <c r="D27" s="23"/>
      <c r="E27" s="23">
        <f>C27*D27</f>
        <v>0</v>
      </c>
      <c r="F27" s="49">
        <v>0.2</v>
      </c>
      <c r="G27" s="23">
        <f>ROUND(D27*F27,2)</f>
        <v>0</v>
      </c>
      <c r="H27" s="23">
        <f>G27+D27</f>
        <v>0</v>
      </c>
      <c r="I27" s="24">
        <f>H27*C27</f>
        <v>0</v>
      </c>
    </row>
    <row r="28" spans="1:10" ht="28.2" thickBot="1" x14ac:dyDescent="0.35">
      <c r="A28" s="13" t="s">
        <v>38</v>
      </c>
      <c r="B28" s="12" t="s">
        <v>43</v>
      </c>
      <c r="C28" s="14">
        <f>SUM(C29:C32)</f>
        <v>1000</v>
      </c>
      <c r="D28" s="87">
        <v>14.52</v>
      </c>
      <c r="E28" s="68">
        <f>SUM(E29:E32)</f>
        <v>0</v>
      </c>
      <c r="F28" s="52"/>
      <c r="G28" s="52"/>
      <c r="H28" s="52"/>
      <c r="I28" s="69">
        <f>SUM(I29:I32)</f>
        <v>0</v>
      </c>
    </row>
    <row r="29" spans="1:10" ht="42" thickBot="1" x14ac:dyDescent="0.35">
      <c r="A29" s="20" t="s">
        <v>39</v>
      </c>
      <c r="B29" s="21" t="s">
        <v>44</v>
      </c>
      <c r="C29" s="55">
        <v>100</v>
      </c>
      <c r="D29" s="23"/>
      <c r="E29" s="23">
        <f>C29*D29</f>
        <v>0</v>
      </c>
      <c r="F29" s="49">
        <v>0.2</v>
      </c>
      <c r="G29" s="23">
        <f>ROUND(D29*F29,2)</f>
        <v>0</v>
      </c>
      <c r="H29" s="23">
        <f>G29+D29</f>
        <v>0</v>
      </c>
      <c r="I29" s="24">
        <f>H29*C29</f>
        <v>0</v>
      </c>
      <c r="J29">
        <v>100</v>
      </c>
    </row>
    <row r="30" spans="1:10" ht="42" thickBot="1" x14ac:dyDescent="0.35">
      <c r="A30" s="25" t="s">
        <v>40</v>
      </c>
      <c r="B30" s="26" t="s">
        <v>45</v>
      </c>
      <c r="C30" s="27">
        <v>300</v>
      </c>
      <c r="D30" s="23"/>
      <c r="E30" s="23">
        <f>C30*D30</f>
        <v>0</v>
      </c>
      <c r="F30" s="49">
        <v>0.2</v>
      </c>
      <c r="G30" s="23">
        <f>ROUND(D30*F30,2)</f>
        <v>0</v>
      </c>
      <c r="H30" s="23">
        <f>G30+D30</f>
        <v>0</v>
      </c>
      <c r="I30" s="24">
        <f>H30*C30</f>
        <v>0</v>
      </c>
    </row>
    <row r="31" spans="1:10" ht="42" thickBot="1" x14ac:dyDescent="0.35">
      <c r="A31" s="25" t="s">
        <v>41</v>
      </c>
      <c r="B31" s="26" t="s">
        <v>46</v>
      </c>
      <c r="C31" s="27">
        <v>500</v>
      </c>
      <c r="D31" s="23"/>
      <c r="E31" s="23">
        <f>C31*D31</f>
        <v>0</v>
      </c>
      <c r="F31" s="49">
        <v>0.2</v>
      </c>
      <c r="G31" s="23">
        <f>ROUND(D31*F31,2)</f>
        <v>0</v>
      </c>
      <c r="H31" s="23">
        <f>G31+D31</f>
        <v>0</v>
      </c>
      <c r="I31" s="24">
        <f>H31*C31</f>
        <v>0</v>
      </c>
    </row>
    <row r="32" spans="1:10" ht="42" thickBot="1" x14ac:dyDescent="0.35">
      <c r="A32" s="28" t="s">
        <v>42</v>
      </c>
      <c r="B32" s="29" t="s">
        <v>47</v>
      </c>
      <c r="C32" s="30">
        <v>100</v>
      </c>
      <c r="D32" s="23"/>
      <c r="E32" s="23">
        <f>C32*D32</f>
        <v>0</v>
      </c>
      <c r="F32" s="49">
        <v>0.2</v>
      </c>
      <c r="G32" s="23">
        <f>ROUND(D32*F32,2)</f>
        <v>0</v>
      </c>
      <c r="H32" s="23">
        <f>G32+D32</f>
        <v>0</v>
      </c>
      <c r="I32" s="24">
        <f>H32*C32</f>
        <v>0</v>
      </c>
    </row>
    <row r="33" spans="1:9" ht="38.25" customHeight="1" thickBot="1" x14ac:dyDescent="0.35">
      <c r="A33" s="13" t="s">
        <v>49</v>
      </c>
      <c r="B33" s="12" t="s">
        <v>48</v>
      </c>
      <c r="C33" s="14">
        <f>SUM(C34:C36)</f>
        <v>500</v>
      </c>
      <c r="D33" s="87">
        <v>10.71</v>
      </c>
      <c r="E33" s="68">
        <f>SUM(E34:E37)</f>
        <v>0</v>
      </c>
      <c r="F33" s="52"/>
      <c r="G33" s="52"/>
      <c r="H33" s="52"/>
      <c r="I33" s="69">
        <f>SUM(I34:I37)</f>
        <v>0</v>
      </c>
    </row>
    <row r="34" spans="1:9" ht="42" thickBot="1" x14ac:dyDescent="0.35">
      <c r="A34" s="20" t="s">
        <v>50</v>
      </c>
      <c r="B34" s="21" t="s">
        <v>44</v>
      </c>
      <c r="C34" s="55">
        <v>50</v>
      </c>
      <c r="D34" s="57"/>
      <c r="E34" s="23">
        <f>C34*D34</f>
        <v>0</v>
      </c>
      <c r="F34" s="49">
        <v>0.2</v>
      </c>
      <c r="G34" s="23">
        <f>ROUND(D34*F34,2)</f>
        <v>0</v>
      </c>
      <c r="H34" s="23">
        <f>G34+D34</f>
        <v>0</v>
      </c>
      <c r="I34" s="24">
        <f>H34*C34</f>
        <v>0</v>
      </c>
    </row>
    <row r="35" spans="1:9" ht="42" thickBot="1" x14ac:dyDescent="0.35">
      <c r="A35" s="25" t="s">
        <v>51</v>
      </c>
      <c r="B35" s="26" t="s">
        <v>45</v>
      </c>
      <c r="C35" s="27">
        <v>200</v>
      </c>
      <c r="D35" s="57"/>
      <c r="E35" s="23">
        <f>C35*D35</f>
        <v>0</v>
      </c>
      <c r="F35" s="49">
        <v>0.2</v>
      </c>
      <c r="G35" s="23">
        <f>ROUND(D35*F35,2)</f>
        <v>0</v>
      </c>
      <c r="H35" s="23">
        <f>G35+D35</f>
        <v>0</v>
      </c>
      <c r="I35" s="24">
        <f>H35*C35</f>
        <v>0</v>
      </c>
    </row>
    <row r="36" spans="1:9" ht="42" thickBot="1" x14ac:dyDescent="0.35">
      <c r="A36" s="25" t="s">
        <v>52</v>
      </c>
      <c r="B36" s="26" t="s">
        <v>46</v>
      </c>
      <c r="C36" s="27">
        <v>250</v>
      </c>
      <c r="D36" s="57"/>
      <c r="E36" s="23">
        <f>C36*D36</f>
        <v>0</v>
      </c>
      <c r="F36" s="49">
        <v>0.2</v>
      </c>
      <c r="G36" s="23">
        <f>ROUND(D36*F36,2)</f>
        <v>0</v>
      </c>
      <c r="H36" s="23">
        <f>G36+D36</f>
        <v>0</v>
      </c>
      <c r="I36" s="24">
        <f>H36*C36</f>
        <v>0</v>
      </c>
    </row>
    <row r="37" spans="1:9" ht="42" thickBot="1" x14ac:dyDescent="0.35">
      <c r="A37" s="28" t="s">
        <v>53</v>
      </c>
      <c r="B37" s="29" t="s">
        <v>54</v>
      </c>
      <c r="C37" s="30">
        <v>500</v>
      </c>
      <c r="D37" s="56"/>
      <c r="E37" s="23">
        <f>C37*D37</f>
        <v>0</v>
      </c>
      <c r="F37" s="49">
        <v>0.2</v>
      </c>
      <c r="G37" s="23">
        <f>ROUND(D37*F37,2)</f>
        <v>0</v>
      </c>
      <c r="H37" s="23">
        <f>G37+D37</f>
        <v>0</v>
      </c>
      <c r="I37" s="24">
        <f>H37*C37</f>
        <v>0</v>
      </c>
    </row>
    <row r="38" spans="1:9" ht="38.25" customHeight="1" thickBot="1" x14ac:dyDescent="0.35">
      <c r="A38" s="75" t="s">
        <v>55</v>
      </c>
      <c r="B38" s="76"/>
      <c r="C38" s="76"/>
      <c r="D38" s="76"/>
      <c r="E38" s="76"/>
      <c r="F38" s="76"/>
      <c r="G38" s="76"/>
      <c r="H38" s="76"/>
      <c r="I38" s="77"/>
    </row>
    <row r="39" spans="1:9" ht="50.25" customHeight="1" thickBot="1" x14ac:dyDescent="0.35">
      <c r="A39" s="13" t="s">
        <v>56</v>
      </c>
      <c r="B39" s="12" t="s">
        <v>60</v>
      </c>
      <c r="C39" s="14">
        <f>SUM(C40)</f>
        <v>500</v>
      </c>
      <c r="D39" s="87">
        <v>1.48</v>
      </c>
      <c r="E39" s="68">
        <f>SUM(E40)</f>
        <v>0</v>
      </c>
      <c r="F39" s="52"/>
      <c r="G39" s="52"/>
      <c r="H39" s="52"/>
      <c r="I39" s="69">
        <f>SUM(I40)</f>
        <v>0</v>
      </c>
    </row>
    <row r="40" spans="1:9" ht="55.5" customHeight="1" thickBot="1" x14ac:dyDescent="0.35">
      <c r="A40" s="31" t="s">
        <v>57</v>
      </c>
      <c r="B40" s="10" t="s">
        <v>61</v>
      </c>
      <c r="C40" s="11">
        <v>500</v>
      </c>
      <c r="D40" s="23"/>
      <c r="E40" s="23">
        <f>C40*D40</f>
        <v>0</v>
      </c>
      <c r="F40" s="49">
        <v>0.2</v>
      </c>
      <c r="G40" s="23">
        <f>ROUND(D40*F40,2)</f>
        <v>0</v>
      </c>
      <c r="H40" s="23">
        <f>G40+D40</f>
        <v>0</v>
      </c>
      <c r="I40" s="24">
        <f>H40*C40</f>
        <v>0</v>
      </c>
    </row>
    <row r="41" spans="1:9" ht="28.2" thickBot="1" x14ac:dyDescent="0.35">
      <c r="A41" s="13" t="s">
        <v>58</v>
      </c>
      <c r="B41" s="12" t="s">
        <v>63</v>
      </c>
      <c r="C41" s="14">
        <f>SUM(C42)</f>
        <v>500</v>
      </c>
      <c r="D41" s="87">
        <v>1.96</v>
      </c>
      <c r="E41" s="68">
        <f>SUM(E42)</f>
        <v>0</v>
      </c>
      <c r="F41" s="52"/>
      <c r="G41" s="52"/>
      <c r="H41" s="52"/>
      <c r="I41" s="69">
        <f>SUM(I42)</f>
        <v>0</v>
      </c>
    </row>
    <row r="42" spans="1:9" ht="42" thickBot="1" x14ac:dyDescent="0.35">
      <c r="A42" s="31" t="s">
        <v>59</v>
      </c>
      <c r="B42" s="10" t="s">
        <v>62</v>
      </c>
      <c r="C42" s="11">
        <v>500</v>
      </c>
      <c r="D42" s="23"/>
      <c r="E42" s="23">
        <f>C42*D42</f>
        <v>0</v>
      </c>
      <c r="F42" s="49">
        <v>0.2</v>
      </c>
      <c r="G42" s="23">
        <f>ROUND(D42*F42,2)</f>
        <v>0</v>
      </c>
      <c r="H42" s="23">
        <f>G42+D42</f>
        <v>0</v>
      </c>
      <c r="I42" s="24">
        <f>H42*C42</f>
        <v>0</v>
      </c>
    </row>
    <row r="43" spans="1:9" ht="28.2" thickBot="1" x14ac:dyDescent="0.35">
      <c r="A43" s="13" t="s">
        <v>65</v>
      </c>
      <c r="B43" s="12" t="s">
        <v>64</v>
      </c>
      <c r="C43" s="14">
        <f>SUM(C44)</f>
        <v>300</v>
      </c>
      <c r="D43" s="87">
        <v>3.04</v>
      </c>
      <c r="E43" s="70">
        <f>SUM(E44)</f>
        <v>0</v>
      </c>
      <c r="F43" s="51"/>
      <c r="G43" s="51"/>
      <c r="H43" s="51"/>
      <c r="I43" s="71">
        <f>SUM(I44)</f>
        <v>0</v>
      </c>
    </row>
    <row r="44" spans="1:9" ht="36.75" customHeight="1" thickBot="1" x14ac:dyDescent="0.35">
      <c r="A44" s="31" t="s">
        <v>66</v>
      </c>
      <c r="B44" s="10" t="s">
        <v>101</v>
      </c>
      <c r="C44" s="11">
        <v>300</v>
      </c>
      <c r="D44" s="23"/>
      <c r="E44" s="23">
        <f>C44*D44</f>
        <v>0</v>
      </c>
      <c r="F44" s="49">
        <v>0.2</v>
      </c>
      <c r="G44" s="23">
        <f>ROUND(D44*F44,2)</f>
        <v>0</v>
      </c>
      <c r="H44" s="23">
        <f>G44+D44</f>
        <v>0</v>
      </c>
      <c r="I44" s="24">
        <f>H44*C44</f>
        <v>0</v>
      </c>
    </row>
    <row r="45" spans="1:9" ht="28.2" thickBot="1" x14ac:dyDescent="0.35">
      <c r="A45" s="13" t="s">
        <v>68</v>
      </c>
      <c r="B45" s="12" t="s">
        <v>67</v>
      </c>
      <c r="C45" s="14">
        <f>SUM(C46:C51)</f>
        <v>105</v>
      </c>
      <c r="D45" s="87">
        <v>44.58</v>
      </c>
      <c r="E45" s="70">
        <f>SUM(E46:E51)</f>
        <v>0</v>
      </c>
      <c r="F45" s="51"/>
      <c r="G45" s="51"/>
      <c r="H45" s="51"/>
      <c r="I45" s="62">
        <f>SUM(I46:I51)</f>
        <v>0</v>
      </c>
    </row>
    <row r="46" spans="1:9" ht="41.25" customHeight="1" thickBot="1" x14ac:dyDescent="0.35">
      <c r="A46" s="20" t="s">
        <v>70</v>
      </c>
      <c r="B46" s="32" t="s">
        <v>69</v>
      </c>
      <c r="C46" s="55">
        <v>10</v>
      </c>
      <c r="D46" s="23"/>
      <c r="E46" s="23">
        <f t="shared" ref="E46:E51" si="4">C46*D46</f>
        <v>0</v>
      </c>
      <c r="F46" s="49">
        <v>0.2</v>
      </c>
      <c r="G46" s="23">
        <f t="shared" ref="G46:G51" si="5">ROUND(D46*F46,2)</f>
        <v>0</v>
      </c>
      <c r="H46" s="23">
        <f t="shared" ref="H46:H51" si="6">G46+D46</f>
        <v>0</v>
      </c>
      <c r="I46" s="24">
        <f t="shared" ref="I46:I51" si="7">H46*C46</f>
        <v>0</v>
      </c>
    </row>
    <row r="47" spans="1:9" ht="39" customHeight="1" thickBot="1" x14ac:dyDescent="0.35">
      <c r="A47" s="25" t="s">
        <v>71</v>
      </c>
      <c r="B47" s="33" t="s">
        <v>74</v>
      </c>
      <c r="C47" s="27">
        <v>40</v>
      </c>
      <c r="D47" s="23"/>
      <c r="E47" s="23">
        <f t="shared" si="4"/>
        <v>0</v>
      </c>
      <c r="F47" s="49">
        <v>0.2</v>
      </c>
      <c r="G47" s="23">
        <f t="shared" si="5"/>
        <v>0</v>
      </c>
      <c r="H47" s="23">
        <f t="shared" si="6"/>
        <v>0</v>
      </c>
      <c r="I47" s="24">
        <f t="shared" si="7"/>
        <v>0</v>
      </c>
    </row>
    <row r="48" spans="1:9" ht="39" customHeight="1" thickBot="1" x14ac:dyDescent="0.35">
      <c r="A48" s="25" t="s">
        <v>72</v>
      </c>
      <c r="B48" s="33" t="s">
        <v>75</v>
      </c>
      <c r="C48" s="27">
        <v>35</v>
      </c>
      <c r="D48" s="23"/>
      <c r="E48" s="23">
        <f t="shared" si="4"/>
        <v>0</v>
      </c>
      <c r="F48" s="49">
        <v>0.2</v>
      </c>
      <c r="G48" s="23">
        <f t="shared" si="5"/>
        <v>0</v>
      </c>
      <c r="H48" s="23">
        <f t="shared" si="6"/>
        <v>0</v>
      </c>
      <c r="I48" s="24">
        <f t="shared" si="7"/>
        <v>0</v>
      </c>
    </row>
    <row r="49" spans="1:10" ht="38.25" customHeight="1" thickBot="1" x14ac:dyDescent="0.35">
      <c r="A49" s="25" t="s">
        <v>73</v>
      </c>
      <c r="B49" s="33" t="s">
        <v>76</v>
      </c>
      <c r="C49" s="27">
        <v>5</v>
      </c>
      <c r="D49" s="23"/>
      <c r="E49" s="23">
        <f t="shared" si="4"/>
        <v>0</v>
      </c>
      <c r="F49" s="49">
        <v>0.2</v>
      </c>
      <c r="G49" s="23">
        <f t="shared" si="5"/>
        <v>0</v>
      </c>
      <c r="H49" s="23">
        <f t="shared" si="6"/>
        <v>0</v>
      </c>
      <c r="I49" s="24">
        <f t="shared" si="7"/>
        <v>0</v>
      </c>
    </row>
    <row r="50" spans="1:10" ht="35.25" customHeight="1" thickBot="1" x14ac:dyDescent="0.35">
      <c r="A50" s="25" t="s">
        <v>77</v>
      </c>
      <c r="B50" s="33" t="s">
        <v>79</v>
      </c>
      <c r="C50" s="27">
        <v>5</v>
      </c>
      <c r="D50" s="23"/>
      <c r="E50" s="23">
        <f t="shared" si="4"/>
        <v>0</v>
      </c>
      <c r="F50" s="49">
        <v>0.2</v>
      </c>
      <c r="G50" s="23">
        <f t="shared" si="5"/>
        <v>0</v>
      </c>
      <c r="H50" s="23">
        <f t="shared" si="6"/>
        <v>0</v>
      </c>
      <c r="I50" s="24">
        <f t="shared" si="7"/>
        <v>0</v>
      </c>
    </row>
    <row r="51" spans="1:10" ht="39" customHeight="1" thickBot="1" x14ac:dyDescent="0.35">
      <c r="A51" s="25" t="s">
        <v>78</v>
      </c>
      <c r="B51" s="33" t="s">
        <v>80</v>
      </c>
      <c r="C51" s="43">
        <v>10</v>
      </c>
      <c r="D51" s="23"/>
      <c r="E51" s="23">
        <f t="shared" si="4"/>
        <v>0</v>
      </c>
      <c r="F51" s="49">
        <v>0.2</v>
      </c>
      <c r="G51" s="23">
        <f t="shared" si="5"/>
        <v>0</v>
      </c>
      <c r="H51" s="23">
        <f t="shared" si="6"/>
        <v>0</v>
      </c>
      <c r="I51" s="24">
        <f t="shared" si="7"/>
        <v>0</v>
      </c>
    </row>
    <row r="52" spans="1:10" ht="28.2" thickBot="1" x14ac:dyDescent="0.35">
      <c r="A52" s="34" t="s">
        <v>85</v>
      </c>
      <c r="B52" s="39" t="s">
        <v>84</v>
      </c>
      <c r="C52" s="40">
        <v>105</v>
      </c>
      <c r="D52" s="87">
        <v>254.91</v>
      </c>
      <c r="E52" s="68">
        <f>SUM(E53:E55)</f>
        <v>0</v>
      </c>
      <c r="F52" s="50"/>
      <c r="G52" s="50"/>
      <c r="H52" s="50"/>
      <c r="I52" s="69">
        <f>SUM(I53:I55)</f>
        <v>0</v>
      </c>
    </row>
    <row r="53" spans="1:10" ht="28.2" thickBot="1" x14ac:dyDescent="0.35">
      <c r="A53" s="41" t="s">
        <v>86</v>
      </c>
      <c r="B53" s="21" t="s">
        <v>83</v>
      </c>
      <c r="C53" s="55">
        <v>65</v>
      </c>
      <c r="D53" s="23"/>
      <c r="E53" s="23">
        <f>C53*D53</f>
        <v>0</v>
      </c>
      <c r="F53" s="49">
        <v>0.2</v>
      </c>
      <c r="G53" s="23">
        <f>ROUND(D53*F53,2)</f>
        <v>0</v>
      </c>
      <c r="H53" s="23">
        <f>G53+D53</f>
        <v>0</v>
      </c>
      <c r="I53" s="24">
        <f>H53*C53</f>
        <v>0</v>
      </c>
    </row>
    <row r="54" spans="1:10" ht="28.2" thickBot="1" x14ac:dyDescent="0.35">
      <c r="A54" s="25" t="s">
        <v>87</v>
      </c>
      <c r="B54" s="26" t="s">
        <v>92</v>
      </c>
      <c r="C54" s="27">
        <v>30</v>
      </c>
      <c r="D54" s="23"/>
      <c r="E54" s="23">
        <f>C54*D54</f>
        <v>0</v>
      </c>
      <c r="F54" s="49">
        <v>0.2</v>
      </c>
      <c r="G54" s="23">
        <f>ROUND(D54*F54,2)</f>
        <v>0</v>
      </c>
      <c r="H54" s="23">
        <f>G54+D54</f>
        <v>0</v>
      </c>
      <c r="I54" s="24">
        <f>H54*C54</f>
        <v>0</v>
      </c>
    </row>
    <row r="55" spans="1:10" ht="28.2" thickBot="1" x14ac:dyDescent="0.35">
      <c r="A55" s="28" t="s">
        <v>88</v>
      </c>
      <c r="B55" s="29" t="s">
        <v>93</v>
      </c>
      <c r="C55" s="30">
        <v>10</v>
      </c>
      <c r="D55" s="23"/>
      <c r="E55" s="23">
        <f>C55*D55</f>
        <v>0</v>
      </c>
      <c r="F55" s="49">
        <v>0.2</v>
      </c>
      <c r="G55" s="23">
        <f>ROUND(D55*F55,2)</f>
        <v>0</v>
      </c>
      <c r="H55" s="23">
        <f>G55+D55</f>
        <v>0</v>
      </c>
      <c r="I55" s="24">
        <f>H55*C55</f>
        <v>0</v>
      </c>
    </row>
    <row r="56" spans="1:10" ht="31.8" thickBot="1" x14ac:dyDescent="0.35">
      <c r="A56" s="44" t="s">
        <v>96</v>
      </c>
      <c r="B56" s="45" t="s">
        <v>94</v>
      </c>
      <c r="C56" s="40">
        <f>SUM(C57)</f>
        <v>420</v>
      </c>
      <c r="D56" s="87">
        <v>41.17</v>
      </c>
      <c r="E56" s="66">
        <f>SUM(E57)</f>
        <v>0</v>
      </c>
      <c r="F56" s="53"/>
      <c r="G56" s="53"/>
      <c r="H56" s="53"/>
      <c r="I56" s="67">
        <f>SUM(I57)</f>
        <v>0</v>
      </c>
    </row>
    <row r="57" spans="1:10" ht="39.75" customHeight="1" thickBot="1" x14ac:dyDescent="0.35">
      <c r="A57" s="36" t="s">
        <v>95</v>
      </c>
      <c r="B57" s="35" t="s">
        <v>82</v>
      </c>
      <c r="C57" s="37">
        <v>420</v>
      </c>
      <c r="D57" s="23"/>
      <c r="E57" s="23">
        <f>C57*D57</f>
        <v>0</v>
      </c>
      <c r="F57" s="49">
        <v>0.2</v>
      </c>
      <c r="G57" s="23">
        <f>ROUND(D57*F57,2)</f>
        <v>0</v>
      </c>
      <c r="H57" s="23">
        <f>G57+D57</f>
        <v>0</v>
      </c>
      <c r="I57" s="24">
        <f>H57*C57</f>
        <v>0</v>
      </c>
    </row>
    <row r="58" spans="1:10" ht="39.75" customHeight="1" thickBot="1" x14ac:dyDescent="0.35">
      <c r="A58" s="81" t="s">
        <v>81</v>
      </c>
      <c r="B58" s="82"/>
      <c r="C58" s="82"/>
      <c r="D58" s="82"/>
      <c r="E58" s="82"/>
      <c r="F58" s="82"/>
      <c r="G58" s="82"/>
      <c r="H58" s="82"/>
      <c r="I58" s="83"/>
    </row>
    <row r="59" spans="1:10" ht="28.2" thickBot="1" x14ac:dyDescent="0.35">
      <c r="A59" s="58" t="s">
        <v>97</v>
      </c>
      <c r="B59" s="61" t="s">
        <v>91</v>
      </c>
      <c r="C59" s="59">
        <v>5</v>
      </c>
      <c r="D59" s="87">
        <v>10030.17</v>
      </c>
      <c r="E59" s="65">
        <f>SUM(E60:E61)</f>
        <v>0</v>
      </c>
      <c r="F59" s="54"/>
      <c r="G59" s="54"/>
      <c r="H59" s="54"/>
      <c r="I59" s="64">
        <f>SUM(I60:I61)</f>
        <v>0</v>
      </c>
    </row>
    <row r="60" spans="1:10" ht="28.2" thickBot="1" x14ac:dyDescent="0.35">
      <c r="A60" s="41" t="s">
        <v>98</v>
      </c>
      <c r="B60" s="60" t="s">
        <v>89</v>
      </c>
      <c r="C60" s="22">
        <v>3</v>
      </c>
      <c r="D60" s="23"/>
      <c r="E60" s="23">
        <f>C60*D60</f>
        <v>0</v>
      </c>
      <c r="F60" s="49">
        <v>0.2</v>
      </c>
      <c r="G60" s="23">
        <f>ROUND(D60*F60,2)</f>
        <v>0</v>
      </c>
      <c r="H60" s="23">
        <f>G60+D60</f>
        <v>0</v>
      </c>
      <c r="I60" s="24">
        <f>H60*C60</f>
        <v>0</v>
      </c>
      <c r="J60">
        <v>5</v>
      </c>
    </row>
    <row r="61" spans="1:10" ht="28.2" thickBot="1" x14ac:dyDescent="0.35">
      <c r="A61" s="46" t="s">
        <v>99</v>
      </c>
      <c r="B61" s="29" t="s">
        <v>90</v>
      </c>
      <c r="C61" s="30">
        <v>2</v>
      </c>
      <c r="D61" s="23"/>
      <c r="E61" s="23">
        <f>C61*D61</f>
        <v>0</v>
      </c>
      <c r="F61" s="49">
        <v>0.2</v>
      </c>
      <c r="G61" s="23">
        <f>ROUND(D61*F61,2)</f>
        <v>0</v>
      </c>
      <c r="H61" s="23">
        <f>G61+D61</f>
        <v>0</v>
      </c>
      <c r="I61" s="24">
        <f>H61*C61</f>
        <v>0</v>
      </c>
    </row>
    <row r="62" spans="1:10" ht="38.25" customHeight="1" thickBot="1" x14ac:dyDescent="0.35">
      <c r="A62" s="78" t="s">
        <v>100</v>
      </c>
      <c r="B62" s="79"/>
      <c r="C62" s="80"/>
      <c r="D62" s="38"/>
      <c r="E62" s="63">
        <f>SUM(E18:E61)/2</f>
        <v>0</v>
      </c>
      <c r="F62" s="47"/>
      <c r="G62" s="47"/>
      <c r="H62" s="47"/>
      <c r="I62" s="63">
        <f>SUM(I18:I61)/2</f>
        <v>0</v>
      </c>
    </row>
    <row r="63" spans="1:10" x14ac:dyDescent="0.3">
      <c r="A63" s="15"/>
      <c r="B63" s="16"/>
      <c r="C63" s="17"/>
      <c r="D63" s="18"/>
      <c r="E63" s="18"/>
      <c r="F63" s="17"/>
      <c r="G63" s="18"/>
      <c r="H63" s="18"/>
      <c r="I63" s="19"/>
    </row>
    <row r="64" spans="1:10" x14ac:dyDescent="0.3">
      <c r="A64" s="5"/>
    </row>
    <row r="65" spans="1:9" x14ac:dyDescent="0.3">
      <c r="A65" s="5"/>
    </row>
    <row r="66" spans="1:9" x14ac:dyDescent="0.3">
      <c r="A66" s="5" t="s">
        <v>14</v>
      </c>
    </row>
    <row r="67" spans="1:9" x14ac:dyDescent="0.3">
      <c r="A67" s="5"/>
    </row>
    <row r="68" spans="1:9" x14ac:dyDescent="0.3">
      <c r="A68" s="5"/>
    </row>
    <row r="69" spans="1:9" x14ac:dyDescent="0.3">
      <c r="A69" s="5"/>
    </row>
    <row r="70" spans="1:9" x14ac:dyDescent="0.3">
      <c r="A70" s="74" t="s">
        <v>15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3">
      <c r="A71" s="74" t="s">
        <v>16</v>
      </c>
      <c r="B71" s="74"/>
      <c r="C71" s="74"/>
      <c r="D71" s="74"/>
      <c r="E71" s="74"/>
      <c r="F71" s="74"/>
      <c r="G71" s="74"/>
      <c r="H71" s="74"/>
      <c r="I71" s="74"/>
    </row>
  </sheetData>
  <mergeCells count="12">
    <mergeCell ref="C12:G12"/>
    <mergeCell ref="A3:J3"/>
    <mergeCell ref="A4:J4"/>
    <mergeCell ref="A5:J5"/>
    <mergeCell ref="A8:J8"/>
    <mergeCell ref="C10:G10"/>
    <mergeCell ref="C14:G14"/>
    <mergeCell ref="A70:I70"/>
    <mergeCell ref="A71:I71"/>
    <mergeCell ref="A38:I38"/>
    <mergeCell ref="A62:C62"/>
    <mergeCell ref="A58:I58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Miroslav Baxant</cp:lastModifiedBy>
  <cp:lastPrinted>2022-04-14T08:23:51Z</cp:lastPrinted>
  <dcterms:created xsi:type="dcterms:W3CDTF">2022-04-14T07:02:13Z</dcterms:created>
  <dcterms:modified xsi:type="dcterms:W3CDTF">2022-06-08T09:17:28Z</dcterms:modified>
</cp:coreProperties>
</file>