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580" windowHeight="11640"/>
  </bookViews>
  <sheets>
    <sheet name="Krycí list rozpočtu" sheetId="2" r:id="rId1"/>
    <sheet name="Výkaz výmer" sheetId="3" r:id="rId2"/>
  </sheets>
  <calcPr calcId="14562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3" l="1"/>
  <c r="D14" i="3" l="1"/>
  <c r="F4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 l="1"/>
  <c r="F19" i="3"/>
  <c r="F20" i="3"/>
  <c r="F17" i="3"/>
  <c r="D12" i="3" l="1"/>
  <c r="F12" i="3" s="1"/>
  <c r="D10" i="3"/>
  <c r="F10" i="3" s="1"/>
  <c r="D11" i="3"/>
  <c r="F16" i="3"/>
  <c r="F18" i="3" l="1"/>
  <c r="F9" i="3" l="1"/>
  <c r="F14" i="3"/>
  <c r="F13" i="3" s="1"/>
  <c r="J11" i="3"/>
  <c r="H14" i="3"/>
  <c r="H13" i="3" s="1"/>
  <c r="P14" i="3"/>
  <c r="P13" i="3" s="1"/>
  <c r="M24" i="2"/>
  <c r="J14" i="3"/>
  <c r="J13" i="3" s="1"/>
  <c r="U14" i="3"/>
  <c r="U13" i="3" s="1"/>
  <c r="N14" i="3"/>
  <c r="N13" i="3" s="1"/>
  <c r="F15" i="3" l="1"/>
  <c r="L14" i="3"/>
  <c r="L13" i="3" s="1"/>
  <c r="P15" i="3"/>
  <c r="U15" i="3"/>
  <c r="J15" i="3"/>
  <c r="H15" i="3"/>
  <c r="N15" i="3"/>
  <c r="N10" i="3"/>
  <c r="H10" i="3"/>
  <c r="P11" i="3"/>
  <c r="J10" i="3"/>
  <c r="P10" i="3"/>
  <c r="H11" i="3"/>
  <c r="U10" i="3"/>
  <c r="F11" i="3"/>
  <c r="F8" i="3" s="1"/>
  <c r="N11" i="3"/>
  <c r="U11" i="3"/>
  <c r="L10" i="3"/>
  <c r="L11" i="3" l="1"/>
  <c r="L15" i="3"/>
  <c r="N12" i="3"/>
  <c r="N8" i="3" s="1"/>
  <c r="H12" i="3"/>
  <c r="H8" i="3" s="1"/>
  <c r="P12" i="3"/>
  <c r="P8" i="3" s="1"/>
  <c r="L12" i="3"/>
  <c r="J12" i="3"/>
  <c r="J8" i="3" s="1"/>
  <c r="U12" i="3"/>
  <c r="U8" i="3" s="1"/>
  <c r="L8" i="3" l="1"/>
  <c r="L42" i="3"/>
  <c r="F41" i="3"/>
  <c r="F42" i="3" s="1"/>
  <c r="M23" i="2" l="1"/>
  <c r="M26" i="2" s="1"/>
  <c r="L34" i="2" s="1"/>
  <c r="H28" i="2" s="1"/>
  <c r="M28" i="2" s="1"/>
</calcChain>
</file>

<file path=xl/sharedStrings.xml><?xml version="1.0" encoding="utf-8"?>
<sst xmlns="http://schemas.openxmlformats.org/spreadsheetml/2006/main" count="153" uniqueCount="109">
  <si>
    <t>KRYCÍ LIST ROZPOČTU</t>
  </si>
  <si>
    <t>Stavba:</t>
  </si>
  <si>
    <t>JKSO:</t>
  </si>
  <si>
    <t>CC-CZ:</t>
  </si>
  <si>
    <t>Miesto:</t>
  </si>
  <si>
    <t xml:space="preserve">Dátum: </t>
  </si>
  <si>
    <t xml:space="preserve">Objednávateľ: </t>
  </si>
  <si>
    <t>Zhotoviteľ:</t>
  </si>
  <si>
    <t>IČ:</t>
  </si>
  <si>
    <t xml:space="preserve"> </t>
  </si>
  <si>
    <t>DIČ:</t>
  </si>
  <si>
    <t>Projektant:</t>
  </si>
  <si>
    <t xml:space="preserve">DIČ: </t>
  </si>
  <si>
    <t>Zpracovateľ:</t>
  </si>
  <si>
    <t>Poznámka:</t>
  </si>
  <si>
    <t>Náklady z rozpočtu</t>
  </si>
  <si>
    <t>Ostatné náklady</t>
  </si>
  <si>
    <t>Cena bez DPH</t>
  </si>
  <si>
    <t>DPH</t>
  </si>
  <si>
    <t>základná</t>
  </si>
  <si>
    <t>z</t>
  </si>
  <si>
    <t>znížená</t>
  </si>
  <si>
    <t>zákl. přenesená</t>
  </si>
  <si>
    <t>ze</t>
  </si>
  <si>
    <t>sníž. přenesená</t>
  </si>
  <si>
    <t>nulová</t>
  </si>
  <si>
    <t>Cena s DPH</t>
  </si>
  <si>
    <t>v</t>
  </si>
  <si>
    <t>EUR</t>
  </si>
  <si>
    <t>Projektant</t>
  </si>
  <si>
    <t>Zpracovateľ</t>
  </si>
  <si>
    <t>Datum a podpis:</t>
  </si>
  <si>
    <t>Objednávateľ</t>
  </si>
  <si>
    <t>Zhotoviteľ</t>
  </si>
  <si>
    <t xml:space="preserve"> Rozpočet </t>
  </si>
  <si>
    <t>S:</t>
  </si>
  <si>
    <t>O:</t>
  </si>
  <si>
    <t>R:</t>
  </si>
  <si>
    <t>P.č.</t>
  </si>
  <si>
    <t>Názov položky</t>
  </si>
  <si>
    <t>MJ</t>
  </si>
  <si>
    <t>Množstvo</t>
  </si>
  <si>
    <t>Cena / MJ</t>
  </si>
  <si>
    <t>Celkom</t>
  </si>
  <si>
    <t>Dodávka</t>
  </si>
  <si>
    <t>Dodávka celk.</t>
  </si>
  <si>
    <t>Montáž</t>
  </si>
  <si>
    <t>Montáž celk.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</si>
  <si>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</si>
  <si>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</si>
  <si>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</si>
  <si>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</si>
  <si>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</si>
  <si>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</si>
  <si>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</si>
  <si>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</si>
  <si>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</si>
  <si>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</si>
  <si>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</si>
  <si>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Diel.:</t>
  </si>
  <si>
    <t>Zemné práce</t>
  </si>
  <si>
    <t>ODIS</t>
  </si>
  <si>
    <t>Indiv</t>
  </si>
  <si>
    <t>ODIS 14/3</t>
  </si>
  <si>
    <t>Vodorovné premiestnenie výkopu do 10 000 m horn. tr . 1-4</t>
  </si>
  <si>
    <t>Poplatok za skladovanie - zemina a kamenivo (17 05) ostatné</t>
  </si>
  <si>
    <t>t</t>
  </si>
  <si>
    <t>Vlastní</t>
  </si>
  <si>
    <t>Základy a zvláštne zakladanie</t>
  </si>
  <si>
    <t>Celkom bez DPH</t>
  </si>
  <si>
    <t>Základové pätky z betónu prostého tr. C 16/20, cement portlandský</t>
  </si>
  <si>
    <t>kpl</t>
  </si>
  <si>
    <t>ks</t>
  </si>
  <si>
    <t>Pružinová hojdačka Pes - montáž</t>
  </si>
  <si>
    <t>Pružinová hojdačka Koník pre dve deti - montáž</t>
  </si>
  <si>
    <t>Závesná hojdačka hniezdo - montáž</t>
  </si>
  <si>
    <t>Interaktívny panel s otvormi na loptu - montáž</t>
  </si>
  <si>
    <t>Interaktívny panel na hru piškvorky - montáž</t>
  </si>
  <si>
    <t>Iné</t>
  </si>
  <si>
    <t>Dopravné náklady</t>
  </si>
  <si>
    <t>IČ: 00603201</t>
  </si>
  <si>
    <t>DIČ: 2020936643</t>
  </si>
  <si>
    <t>Mestská časť Bratislava-Petržalka, Kutlíkova 17, 851 12 Bratislava</t>
  </si>
  <si>
    <t>Mestská časť Bratislava-Petržalka, Kutlíkova 17, 852 12 Bratislava</t>
  </si>
  <si>
    <t>Zatrávňovacia rohož 1,5m x 1m  x  22mm - pokládka + zatrávnenie</t>
  </si>
  <si>
    <t>Dvojvežová zostava so strieškami, s dvomi šmykľavkami, schodíkmi so zábradlím, lezeckými prvkami a lanovým mostom - montáž</t>
  </si>
  <si>
    <t>Zostava štyroch balančných lanových mostov - montáž</t>
  </si>
  <si>
    <t>Veľký tunel v dizajne kraba - montáž</t>
  </si>
  <si>
    <t>SPOLU v € s DPH</t>
  </si>
  <si>
    <t>SPOLU v € bez DPH</t>
  </si>
  <si>
    <t>Vybavenie detského ihriska - herné prvky</t>
  </si>
  <si>
    <t>Komunikácie - dopadové plochy pod herné prvky</t>
  </si>
  <si>
    <t>Nákladné auto so sedením, šmykľavkou a lezeckými výstupmi - montáž</t>
  </si>
  <si>
    <t>Kôš s otvormi na loptu - montáž</t>
  </si>
  <si>
    <r>
      <rPr>
        <b/>
        <sz val="10"/>
        <color indexed="8"/>
        <rFont val="Calibri"/>
        <family val="2"/>
        <charset val="238"/>
      </rPr>
      <t xml:space="preserve">Zatrávňovacia rohož </t>
    </r>
    <r>
      <rPr>
        <sz val="10"/>
        <color indexed="8"/>
        <rFont val="Calibri"/>
        <family val="2"/>
        <charset val="238"/>
      </rPr>
      <t>1,5m x 1m  x  22mm - dodanie</t>
    </r>
  </si>
  <si>
    <r>
      <rPr>
        <b/>
        <sz val="10"/>
        <color indexed="8"/>
        <rFont val="Calibri"/>
        <family val="2"/>
        <charset val="238"/>
      </rPr>
      <t>Nákladné auto so sedením, šmykľavkou a lezeckými výstupmi</t>
    </r>
    <r>
      <rPr>
        <sz val="10"/>
        <color indexed="8"/>
        <rFont val="Calibri"/>
        <family val="2"/>
        <charset val="238"/>
      </rPr>
      <t xml:space="preserve"> - dodanie</t>
    </r>
  </si>
  <si>
    <r>
      <rPr>
        <b/>
        <sz val="10"/>
        <color indexed="8"/>
        <rFont val="Calibri"/>
        <family val="2"/>
        <charset val="238"/>
      </rPr>
      <t>Pružinová hojdačka Pes</t>
    </r>
    <r>
      <rPr>
        <sz val="10"/>
        <color indexed="8"/>
        <rFont val="Calibri"/>
        <family val="2"/>
        <charset val="238"/>
      </rPr>
      <t xml:space="preserve"> - dodanie</t>
    </r>
  </si>
  <si>
    <r>
      <rPr>
        <b/>
        <sz val="10"/>
        <color indexed="8"/>
        <rFont val="Calibri"/>
        <family val="2"/>
        <charset val="238"/>
      </rPr>
      <t>Pružinová hojdačka Koník pre dve deti</t>
    </r>
    <r>
      <rPr>
        <sz val="10"/>
        <color indexed="8"/>
        <rFont val="Calibri"/>
        <family val="2"/>
        <charset val="238"/>
      </rPr>
      <t xml:space="preserve"> - dodanie</t>
    </r>
  </si>
  <si>
    <r>
      <rPr>
        <b/>
        <sz val="10"/>
        <color indexed="8"/>
        <rFont val="Calibri"/>
        <family val="2"/>
        <charset val="238"/>
      </rPr>
      <t>Dvojvežová zostava so strieškami, s dvomi šmykľavkami, schodíkmi so zábradlím, lezeckými prvkami a lanovým mostom</t>
    </r>
    <r>
      <rPr>
        <sz val="10"/>
        <color indexed="8"/>
        <rFont val="Calibri"/>
        <family val="2"/>
        <charset val="238"/>
      </rPr>
      <t xml:space="preserve"> - dodanie</t>
    </r>
  </si>
  <si>
    <r>
      <rPr>
        <b/>
        <sz val="10"/>
        <color indexed="8"/>
        <rFont val="Calibri"/>
        <family val="2"/>
        <charset val="238"/>
      </rPr>
      <t>Veľký tunel v dizajne kraba</t>
    </r>
    <r>
      <rPr>
        <sz val="10"/>
        <color indexed="8"/>
        <rFont val="Calibri"/>
        <family val="2"/>
        <charset val="238"/>
      </rPr>
      <t xml:space="preserve"> - dodanie</t>
    </r>
  </si>
  <si>
    <r>
      <rPr>
        <b/>
        <sz val="10"/>
        <color indexed="8"/>
        <rFont val="Calibri"/>
        <family val="2"/>
        <charset val="238"/>
      </rPr>
      <t xml:space="preserve">Závesná hojdačka hniezdo </t>
    </r>
    <r>
      <rPr>
        <sz val="10"/>
        <color indexed="8"/>
        <rFont val="Calibri"/>
        <family val="2"/>
        <charset val="238"/>
      </rPr>
      <t>- dodanie</t>
    </r>
  </si>
  <si>
    <r>
      <rPr>
        <b/>
        <sz val="10"/>
        <color indexed="8"/>
        <rFont val="Calibri"/>
        <family val="2"/>
        <charset val="238"/>
      </rPr>
      <t>Interaktívny panel s otvormi na loptu</t>
    </r>
    <r>
      <rPr>
        <sz val="10"/>
        <color indexed="8"/>
        <rFont val="Calibri"/>
        <family val="2"/>
        <charset val="238"/>
      </rPr>
      <t xml:space="preserve"> - dodanie</t>
    </r>
  </si>
  <si>
    <r>
      <rPr>
        <b/>
        <sz val="10"/>
        <color indexed="8"/>
        <rFont val="Calibri"/>
        <family val="2"/>
        <charset val="238"/>
      </rPr>
      <t>Interaktívny panel na hru piškvorky</t>
    </r>
    <r>
      <rPr>
        <sz val="10"/>
        <color indexed="8"/>
        <rFont val="Calibri"/>
        <family val="2"/>
        <charset val="238"/>
      </rPr>
      <t xml:space="preserve"> - dodanie</t>
    </r>
  </si>
  <si>
    <r>
      <rPr>
        <b/>
        <sz val="10"/>
        <color indexed="8"/>
        <rFont val="Calibri"/>
        <family val="2"/>
        <charset val="238"/>
      </rPr>
      <t>Kôš s otvormi na loptu</t>
    </r>
    <r>
      <rPr>
        <sz val="10"/>
        <color indexed="8"/>
        <rFont val="Calibri"/>
        <family val="2"/>
        <charset val="238"/>
      </rPr>
      <t xml:space="preserve"> - dodanie</t>
    </r>
  </si>
  <si>
    <r>
      <rPr>
        <b/>
        <sz val="10"/>
        <color indexed="8"/>
        <rFont val="Calibri"/>
        <family val="2"/>
        <charset val="238"/>
      </rPr>
      <t>Zostava štyroch balančných lanových mostov</t>
    </r>
    <r>
      <rPr>
        <sz val="10"/>
        <color indexed="8"/>
        <rFont val="Calibri"/>
        <family val="2"/>
        <charset val="238"/>
      </rPr>
      <t xml:space="preserve"> - dodanie</t>
    </r>
  </si>
  <si>
    <t>Uloženie sypaniny na skládky nad 100 do 1 000 m³</t>
  </si>
  <si>
    <t>m³</t>
  </si>
  <si>
    <t>Hĺbenie jám nezapaž. v horn. tr. 3 do 100 m³ (0,4*0,4*0,5*53)+(0,4*0,4*0,8*7)</t>
  </si>
  <si>
    <t>Obnova MŠ na Fedinovej č.7, Bratislava										 - I. etapa AREÁL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</si>
</sst>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&quot;.&quot;mm&quot;.&quot;yyyy"/>
    <numFmt numFmtId="165" formatCode="#,##0.00%"/>
    <numFmt numFmtId="166" formatCode="#,##0.00000"/>
  </numFmts>
  <fonts count="23" x14ac:knownFonts="1">
    <font>
      <sz val="10"/>
      <color indexed="8"/>
      <name val="Arial CE"/>
    </font>
    <font>
      <sz val="10"/>
      <color indexed="8"/>
      <name val="Arial"/>
      <family val="2"/>
    </font>
    <font>
      <b/>
      <sz val="10"/>
      <color indexed="8"/>
      <name val="Century Gothic"/>
      <family val="1"/>
    </font>
    <font>
      <sz val="8"/>
      <color indexed="8"/>
      <name val="Century Gothic"/>
      <family val="1"/>
    </font>
    <font>
      <b/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Arial CE"/>
    </font>
    <font>
      <b/>
      <sz val="16"/>
      <color indexed="8"/>
      <name val="Calibri"/>
      <family val="2"/>
      <charset val="238"/>
    </font>
    <font>
      <sz val="9"/>
      <color indexed="14"/>
      <name val="Calibri"/>
      <family val="2"/>
      <charset val="238"/>
    </font>
    <font>
      <sz val="9"/>
      <color indexed="8"/>
      <name val="Calibri"/>
      <family val="2"/>
      <charset val="238"/>
    </font>
    <font>
      <sz val="10"/>
      <color indexed="15"/>
      <name val="Calibri"/>
      <family val="2"/>
      <charset val="238"/>
    </font>
    <font>
      <sz val="8"/>
      <color indexed="14"/>
      <name val="Calibri"/>
      <family val="2"/>
      <charset val="238"/>
    </font>
    <font>
      <b/>
      <sz val="10"/>
      <color indexed="15"/>
      <name val="Calibri"/>
      <family val="2"/>
      <charset val="238"/>
    </font>
    <font>
      <sz val="10"/>
      <color indexed="14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1"/>
        <bgColor auto="1"/>
      </patternFill>
    </fill>
  </fills>
  <borders count="67">
    <border>
      <left/>
      <right/>
      <top/>
      <bottom/>
      <diagonal/>
    </border>
    <border>
      <left style="thin">
        <color indexed="13"/>
      </left>
      <right style="thin">
        <color indexed="8"/>
      </right>
      <top style="thin">
        <color indexed="13"/>
      </top>
      <bottom/>
      <diagonal/>
    </border>
    <border>
      <left style="thin">
        <color indexed="8"/>
      </left>
      <right/>
      <top style="thin">
        <color indexed="13"/>
      </top>
      <bottom/>
      <diagonal/>
    </border>
    <border>
      <left/>
      <right/>
      <top style="thin">
        <color indexed="13"/>
      </top>
      <bottom/>
      <diagonal/>
    </border>
    <border>
      <left/>
      <right style="thin">
        <color indexed="8"/>
      </right>
      <top style="thin">
        <color indexed="13"/>
      </top>
      <bottom/>
      <diagonal/>
    </border>
    <border>
      <left style="thin">
        <color indexed="13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hair">
        <color indexed="14"/>
      </bottom>
      <diagonal/>
    </border>
    <border>
      <left/>
      <right/>
      <top style="hair">
        <color indexed="14"/>
      </top>
      <bottom/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14"/>
      </right>
      <top/>
      <bottom/>
      <diagonal/>
    </border>
    <border>
      <left style="hair">
        <color indexed="14"/>
      </left>
      <right/>
      <top style="hair">
        <color indexed="14"/>
      </top>
      <bottom/>
      <diagonal/>
    </border>
    <border>
      <left/>
      <right style="hair">
        <color indexed="14"/>
      </right>
      <top style="hair">
        <color indexed="14"/>
      </top>
      <bottom/>
      <diagonal/>
    </border>
    <border>
      <left style="hair">
        <color indexed="14"/>
      </left>
      <right style="hair">
        <color indexed="14"/>
      </right>
      <top/>
      <bottom/>
      <diagonal/>
    </border>
    <border>
      <left style="hair">
        <color indexed="14"/>
      </left>
      <right/>
      <top/>
      <bottom/>
      <diagonal/>
    </border>
    <border>
      <left style="hair">
        <color indexed="14"/>
      </left>
      <right/>
      <top/>
      <bottom style="hair">
        <color indexed="14"/>
      </bottom>
      <diagonal/>
    </border>
    <border>
      <left/>
      <right style="hair">
        <color indexed="14"/>
      </right>
      <top/>
      <bottom style="hair">
        <color indexed="14"/>
      </bottom>
      <diagonal/>
    </border>
    <border>
      <left/>
      <right/>
      <top style="hair">
        <color indexed="14"/>
      </top>
      <bottom style="hair">
        <color indexed="1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hair">
        <color indexed="1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13"/>
      </left>
      <right/>
      <top/>
      <bottom style="thin">
        <color indexed="13"/>
      </bottom>
      <diagonal/>
    </border>
    <border>
      <left/>
      <right/>
      <top style="thin">
        <color indexed="8"/>
      </top>
      <bottom style="thin">
        <color indexed="13"/>
      </bottom>
      <diagonal/>
    </border>
    <border>
      <left/>
      <right style="thin">
        <color indexed="13"/>
      </right>
      <top style="thin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/>
      <top style="thin">
        <color indexed="13"/>
      </top>
      <bottom/>
      <diagonal/>
    </border>
    <border>
      <left/>
      <right style="thin">
        <color indexed="13"/>
      </right>
      <top style="thin">
        <color indexed="13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/>
      <right style="thin">
        <color indexed="13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8"/>
      </top>
      <bottom/>
      <diagonal/>
    </border>
    <border>
      <left style="thin">
        <color indexed="8"/>
      </left>
      <right style="thin">
        <color indexed="18"/>
      </right>
      <top style="thin">
        <color indexed="8"/>
      </top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8"/>
      </top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8"/>
      </top>
      <bottom style="thin">
        <color indexed="20"/>
      </bottom>
      <diagonal/>
    </border>
    <border>
      <left style="thin">
        <color indexed="1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13"/>
      </bottom>
      <diagonal/>
    </border>
    <border>
      <left/>
      <right style="thin">
        <color indexed="13"/>
      </right>
      <top/>
      <bottom style="thin">
        <color indexed="13"/>
      </bottom>
      <diagonal/>
    </border>
    <border>
      <left style="thin">
        <color indexed="13"/>
      </left>
      <right style="thin">
        <color indexed="13"/>
      </right>
      <top/>
      <bottom style="thin">
        <color indexed="13"/>
      </bottom>
      <diagonal/>
    </border>
    <border>
      <left style="thin">
        <color indexed="18"/>
      </left>
      <right style="thin">
        <color indexed="18"/>
      </right>
      <top style="thin">
        <color indexed="20"/>
      </top>
      <bottom style="thin">
        <color indexed="8"/>
      </bottom>
      <diagonal/>
    </border>
    <border>
      <left/>
      <right/>
      <top style="thin">
        <color indexed="13"/>
      </top>
      <bottom style="thin">
        <color indexed="13"/>
      </bottom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13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78">
    <xf numFmtId="0" fontId="0" fillId="0" borderId="0" xfId="0" applyFont="1" applyAlignment="1"/>
    <xf numFmtId="0" fontId="1" fillId="0" borderId="0" xfId="0" applyNumberFormat="1" applyFont="1" applyAlignment="1">
      <alignment vertical="top" wrapText="1"/>
    </xf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1" fillId="2" borderId="6" xfId="0" applyFont="1" applyFill="1" applyBorder="1" applyAlignment="1"/>
    <xf numFmtId="0" fontId="1" fillId="2" borderId="8" xfId="0" applyFont="1" applyFill="1" applyBorder="1" applyAlignment="1"/>
    <xf numFmtId="0" fontId="1" fillId="2" borderId="26" xfId="0" applyFont="1" applyFill="1" applyBorder="1" applyAlignment="1"/>
    <xf numFmtId="0" fontId="1" fillId="2" borderId="29" xfId="0" applyFont="1" applyFill="1" applyBorder="1" applyAlignment="1"/>
    <xf numFmtId="0" fontId="1" fillId="2" borderId="30" xfId="0" applyFont="1" applyFill="1" applyBorder="1" applyAlignment="1"/>
    <xf numFmtId="0" fontId="1" fillId="2" borderId="31" xfId="0" applyFont="1" applyFill="1" applyBorder="1" applyAlignment="1"/>
    <xf numFmtId="0" fontId="1" fillId="2" borderId="32" xfId="0" applyFont="1" applyFill="1" applyBorder="1" applyAlignment="1"/>
    <xf numFmtId="0" fontId="0" fillId="0" borderId="0" xfId="0" applyNumberFormat="1" applyFont="1" applyAlignment="1"/>
    <xf numFmtId="0" fontId="0" fillId="2" borderId="34" xfId="0" applyFont="1" applyFill="1" applyBorder="1" applyAlignment="1"/>
    <xf numFmtId="0" fontId="0" fillId="2" borderId="35" xfId="0" applyFont="1" applyFill="1" applyBorder="1" applyAlignment="1"/>
    <xf numFmtId="0" fontId="0" fillId="2" borderId="36" xfId="0" applyFont="1" applyFill="1" applyBorder="1" applyAlignment="1"/>
    <xf numFmtId="0" fontId="0" fillId="2" borderId="40" xfId="0" applyFont="1" applyFill="1" applyBorder="1" applyAlignment="1"/>
    <xf numFmtId="0" fontId="0" fillId="2" borderId="6" xfId="0" applyFont="1" applyFill="1" applyBorder="1" applyAlignment="1"/>
    <xf numFmtId="0" fontId="0" fillId="2" borderId="41" xfId="0" applyFont="1" applyFill="1" applyBorder="1" applyAlignment="1"/>
    <xf numFmtId="0" fontId="0" fillId="2" borderId="33" xfId="0" applyFont="1" applyFill="1" applyBorder="1" applyAlignment="1"/>
    <xf numFmtId="0" fontId="0" fillId="2" borderId="45" xfId="0" applyFont="1" applyFill="1" applyBorder="1" applyAlignment="1"/>
    <xf numFmtId="49" fontId="0" fillId="4" borderId="37" xfId="0" applyNumberFormat="1" applyFont="1" applyFill="1" applyBorder="1" applyAlignment="1">
      <alignment wrapText="1"/>
    </xf>
    <xf numFmtId="4" fontId="0" fillId="2" borderId="46" xfId="0" applyNumberFormat="1" applyFont="1" applyFill="1" applyBorder="1" applyAlignment="1">
      <alignment vertical="top"/>
    </xf>
    <xf numFmtId="49" fontId="2" fillId="2" borderId="43" xfId="0" applyNumberFormat="1" applyFont="1" applyFill="1" applyBorder="1" applyAlignment="1">
      <alignment horizontal="left" vertical="top" wrapText="1"/>
    </xf>
    <xf numFmtId="0" fontId="2" fillId="2" borderId="43" xfId="0" applyFont="1" applyFill="1" applyBorder="1" applyAlignment="1">
      <alignment horizontal="center" vertical="top"/>
    </xf>
    <xf numFmtId="4" fontId="2" fillId="2" borderId="44" xfId="0" applyNumberFormat="1" applyFont="1" applyFill="1" applyBorder="1" applyAlignment="1">
      <alignment vertical="top"/>
    </xf>
    <xf numFmtId="4" fontId="2" fillId="2" borderId="7" xfId="0" applyNumberFormat="1" applyFont="1" applyFill="1" applyBorder="1" applyAlignment="1">
      <alignment vertical="top"/>
    </xf>
    <xf numFmtId="4" fontId="3" fillId="2" borderId="51" xfId="0" applyNumberFormat="1" applyFont="1" applyFill="1" applyBorder="1" applyAlignment="1">
      <alignment vertical="top"/>
    </xf>
    <xf numFmtId="4" fontId="3" fillId="6" borderId="7" xfId="0" applyNumberFormat="1" applyFont="1" applyFill="1" applyBorder="1" applyAlignment="1">
      <alignment vertical="top"/>
    </xf>
    <xf numFmtId="4" fontId="3" fillId="2" borderId="52" xfId="0" applyNumberFormat="1" applyFont="1" applyFill="1" applyBorder="1" applyAlignment="1">
      <alignment vertical="top"/>
    </xf>
    <xf numFmtId="4" fontId="3" fillId="2" borderId="53" xfId="0" applyNumberFormat="1" applyFont="1" applyFill="1" applyBorder="1" applyAlignment="1">
      <alignment vertical="top"/>
    </xf>
    <xf numFmtId="49" fontId="3" fillId="2" borderId="53" xfId="0" applyNumberFormat="1" applyFont="1" applyFill="1" applyBorder="1" applyAlignment="1">
      <alignment vertical="top"/>
    </xf>
    <xf numFmtId="4" fontId="3" fillId="2" borderId="34" xfId="0" applyNumberFormat="1" applyFont="1" applyFill="1" applyBorder="1" applyAlignment="1">
      <alignment vertical="top"/>
    </xf>
    <xf numFmtId="4" fontId="3" fillId="2" borderId="55" xfId="0" applyNumberFormat="1" applyFont="1" applyFill="1" applyBorder="1" applyAlignment="1">
      <alignment vertical="top"/>
    </xf>
    <xf numFmtId="4" fontId="3" fillId="2" borderId="56" xfId="0" applyNumberFormat="1" applyFont="1" applyFill="1" applyBorder="1" applyAlignment="1">
      <alignment vertical="top"/>
    </xf>
    <xf numFmtId="49" fontId="3" fillId="2" borderId="34" xfId="0" applyNumberFormat="1" applyFont="1" applyFill="1" applyBorder="1" applyAlignment="1">
      <alignment vertical="top"/>
    </xf>
    <xf numFmtId="4" fontId="3" fillId="2" borderId="3" xfId="0" applyNumberFormat="1" applyFont="1" applyFill="1" applyBorder="1" applyAlignment="1">
      <alignment vertical="top"/>
    </xf>
    <xf numFmtId="0" fontId="0" fillId="2" borderId="53" xfId="0" applyFont="1" applyFill="1" applyBorder="1" applyAlignment="1">
      <alignment vertical="top"/>
    </xf>
    <xf numFmtId="0" fontId="0" fillId="2" borderId="34" xfId="0" applyFont="1" applyFill="1" applyBorder="1" applyAlignment="1">
      <alignment vertical="top"/>
    </xf>
    <xf numFmtId="0" fontId="2" fillId="2" borderId="43" xfId="0" applyFont="1" applyFill="1" applyBorder="1" applyAlignment="1">
      <alignment vertical="top"/>
    </xf>
    <xf numFmtId="0" fontId="0" fillId="2" borderId="33" xfId="0" applyFont="1" applyFill="1" applyBorder="1" applyAlignment="1">
      <alignment vertical="top"/>
    </xf>
    <xf numFmtId="0" fontId="0" fillId="2" borderId="58" xfId="0" applyFont="1" applyFill="1" applyBorder="1" applyAlignment="1"/>
    <xf numFmtId="4" fontId="3" fillId="2" borderId="7" xfId="0" applyNumberFormat="1" applyFont="1" applyFill="1" applyBorder="1" applyAlignment="1">
      <alignment vertical="top"/>
    </xf>
    <xf numFmtId="0" fontId="0" fillId="2" borderId="7" xfId="0" applyFont="1" applyFill="1" applyBorder="1" applyAlignment="1"/>
    <xf numFmtId="49" fontId="3" fillId="2" borderId="3" xfId="0" applyNumberFormat="1" applyFont="1" applyFill="1" applyBorder="1" applyAlignment="1">
      <alignment vertical="top"/>
    </xf>
    <xf numFmtId="2" fontId="0" fillId="2" borderId="41" xfId="0" applyNumberFormat="1" applyFont="1" applyFill="1" applyBorder="1" applyAlignment="1"/>
    <xf numFmtId="4" fontId="0" fillId="2" borderId="52" xfId="0" applyNumberFormat="1" applyFont="1" applyFill="1" applyBorder="1" applyAlignment="1"/>
    <xf numFmtId="0" fontId="5" fillId="2" borderId="34" xfId="0" applyFont="1" applyFill="1" applyBorder="1" applyAlignment="1"/>
    <xf numFmtId="49" fontId="5" fillId="2" borderId="37" xfId="0" applyNumberFormat="1" applyFont="1" applyFill="1" applyBorder="1" applyAlignment="1">
      <alignment horizontal="left" vertical="center"/>
    </xf>
    <xf numFmtId="0" fontId="5" fillId="2" borderId="40" xfId="0" applyFont="1" applyFill="1" applyBorder="1" applyAlignment="1"/>
    <xf numFmtId="0" fontId="5" fillId="2" borderId="38" xfId="0" applyFont="1" applyFill="1" applyBorder="1" applyAlignment="1"/>
    <xf numFmtId="0" fontId="5" fillId="2" borderId="38" xfId="0" applyFont="1" applyFill="1" applyBorder="1" applyAlignment="1">
      <alignment horizontal="center"/>
    </xf>
    <xf numFmtId="0" fontId="5" fillId="2" borderId="33" xfId="0" applyFont="1" applyFill="1" applyBorder="1" applyAlignment="1"/>
    <xf numFmtId="49" fontId="5" fillId="4" borderId="37" xfId="0" applyNumberFormat="1" applyFont="1" applyFill="1" applyBorder="1" applyAlignment="1">
      <alignment wrapText="1"/>
    </xf>
    <xf numFmtId="4" fontId="5" fillId="2" borderId="46" xfId="0" applyNumberFormat="1" applyFont="1" applyFill="1" applyBorder="1" applyAlignment="1">
      <alignment vertical="top"/>
    </xf>
    <xf numFmtId="49" fontId="7" fillId="2" borderId="42" xfId="0" applyNumberFormat="1" applyFont="1" applyFill="1" applyBorder="1" applyAlignment="1">
      <alignment vertical="top"/>
    </xf>
    <xf numFmtId="4" fontId="7" fillId="2" borderId="6" xfId="0" applyNumberFormat="1" applyFont="1" applyFill="1" applyBorder="1" applyAlignment="1">
      <alignment vertical="top"/>
    </xf>
    <xf numFmtId="0" fontId="8" fillId="0" borderId="59" xfId="0" applyFont="1" applyBorder="1" applyAlignment="1">
      <alignment vertical="top"/>
    </xf>
    <xf numFmtId="4" fontId="9" fillId="2" borderId="7" xfId="0" applyNumberFormat="1" applyFont="1" applyFill="1" applyBorder="1" applyAlignment="1">
      <alignment vertical="top"/>
    </xf>
    <xf numFmtId="0" fontId="9" fillId="2" borderId="47" xfId="0" applyNumberFormat="1" applyFont="1" applyFill="1" applyBorder="1" applyAlignment="1">
      <alignment vertical="top"/>
    </xf>
    <xf numFmtId="4" fontId="9" fillId="6" borderId="6" xfId="0" applyNumberFormat="1" applyFont="1" applyFill="1" applyBorder="1" applyAlignment="1">
      <alignment vertical="top"/>
    </xf>
    <xf numFmtId="0" fontId="9" fillId="2" borderId="42" xfId="0" applyNumberFormat="1" applyFont="1" applyFill="1" applyBorder="1" applyAlignment="1">
      <alignment vertical="top"/>
    </xf>
    <xf numFmtId="4" fontId="9" fillId="6" borderId="7" xfId="0" applyNumberFormat="1" applyFont="1" applyFill="1" applyBorder="1" applyAlignment="1">
      <alignment vertical="top"/>
    </xf>
    <xf numFmtId="0" fontId="9" fillId="2" borderId="61" xfId="0" applyNumberFormat="1" applyFont="1" applyFill="1" applyBorder="1" applyAlignment="1">
      <alignment vertical="top"/>
    </xf>
    <xf numFmtId="0" fontId="5" fillId="2" borderId="52" xfId="0" applyFont="1" applyFill="1" applyBorder="1" applyAlignment="1">
      <alignment vertical="top"/>
    </xf>
    <xf numFmtId="0" fontId="5" fillId="2" borderId="57" xfId="0" applyFont="1" applyFill="1" applyBorder="1" applyAlignment="1">
      <alignment vertical="top"/>
    </xf>
    <xf numFmtId="49" fontId="5" fillId="5" borderId="48" xfId="0" applyNumberFormat="1" applyFont="1" applyFill="1" applyBorder="1" applyAlignment="1">
      <alignment horizontal="left" vertical="top" wrapText="1"/>
    </xf>
    <xf numFmtId="49" fontId="5" fillId="5" borderId="48" xfId="0" applyNumberFormat="1" applyFont="1" applyFill="1" applyBorder="1" applyAlignment="1">
      <alignment horizontal="center" vertical="center" wrapText="1"/>
    </xf>
    <xf numFmtId="166" fontId="5" fillId="5" borderId="49" xfId="0" applyNumberFormat="1" applyFont="1" applyFill="1" applyBorder="1" applyAlignment="1">
      <alignment vertical="center"/>
    </xf>
    <xf numFmtId="2" fontId="5" fillId="6" borderId="48" xfId="0" applyNumberFormat="1" applyFont="1" applyFill="1" applyBorder="1" applyAlignment="1">
      <alignment vertical="center"/>
    </xf>
    <xf numFmtId="2" fontId="6" fillId="0" borderId="60" xfId="0" applyNumberFormat="1" applyFont="1" applyBorder="1" applyAlignment="1">
      <alignment vertical="center" shrinkToFit="1"/>
    </xf>
    <xf numFmtId="49" fontId="5" fillId="5" borderId="48" xfId="0" applyNumberFormat="1" applyFont="1" applyFill="1" applyBorder="1" applyAlignment="1">
      <alignment horizontal="center" vertical="center"/>
    </xf>
    <xf numFmtId="166" fontId="5" fillId="5" borderId="54" xfId="0" applyNumberFormat="1" applyFont="1" applyFill="1" applyBorder="1" applyAlignment="1">
      <alignment vertical="center"/>
    </xf>
    <xf numFmtId="2" fontId="5" fillId="2" borderId="50" xfId="0" applyNumberFormat="1" applyFont="1" applyFill="1" applyBorder="1" applyAlignment="1">
      <alignment vertical="center"/>
    </xf>
    <xf numFmtId="49" fontId="5" fillId="5" borderId="61" xfId="0" applyNumberFormat="1" applyFont="1" applyFill="1" applyBorder="1" applyAlignment="1">
      <alignment horizontal="left" vertical="top" wrapText="1"/>
    </xf>
    <xf numFmtId="49" fontId="5" fillId="5" borderId="61" xfId="0" applyNumberFormat="1" applyFont="1" applyFill="1" applyBorder="1" applyAlignment="1">
      <alignment horizontal="center" vertical="top"/>
    </xf>
    <xf numFmtId="166" fontId="5" fillId="5" borderId="61" xfId="0" applyNumberFormat="1" applyFont="1" applyFill="1" applyBorder="1" applyAlignment="1">
      <alignment vertical="center"/>
    </xf>
    <xf numFmtId="2" fontId="5" fillId="6" borderId="61" xfId="0" applyNumberFormat="1" applyFont="1" applyFill="1" applyBorder="1" applyAlignment="1">
      <alignment vertical="center"/>
    </xf>
    <xf numFmtId="2" fontId="5" fillId="2" borderId="61" xfId="0" applyNumberFormat="1" applyFont="1" applyFill="1" applyBorder="1" applyAlignment="1">
      <alignment vertical="center"/>
    </xf>
    <xf numFmtId="49" fontId="5" fillId="5" borderId="61" xfId="0" applyNumberFormat="1" applyFont="1" applyFill="1" applyBorder="1" applyAlignment="1">
      <alignment horizontal="center" vertical="top" wrapText="1"/>
    </xf>
    <xf numFmtId="166" fontId="5" fillId="5" borderId="61" xfId="0" applyNumberFormat="1" applyFont="1" applyFill="1" applyBorder="1" applyAlignment="1">
      <alignment horizontal="right" vertical="center"/>
    </xf>
    <xf numFmtId="2" fontId="5" fillId="6" borderId="61" xfId="0" applyNumberFormat="1" applyFont="1" applyFill="1" applyBorder="1" applyAlignment="1">
      <alignment horizontal="right" vertical="center"/>
    </xf>
    <xf numFmtId="2" fontId="5" fillId="2" borderId="61" xfId="0" applyNumberFormat="1" applyFont="1" applyFill="1" applyBorder="1" applyAlignment="1">
      <alignment horizontal="right" vertical="center"/>
    </xf>
    <xf numFmtId="49" fontId="13" fillId="2" borderId="42" xfId="0" applyNumberFormat="1" applyFont="1" applyFill="1" applyBorder="1" applyAlignment="1">
      <alignment vertical="top"/>
    </xf>
    <xf numFmtId="49" fontId="13" fillId="2" borderId="43" xfId="0" applyNumberFormat="1" applyFont="1" applyFill="1" applyBorder="1" applyAlignment="1">
      <alignment horizontal="left" vertical="top" wrapText="1"/>
    </xf>
    <xf numFmtId="0" fontId="13" fillId="2" borderId="43" xfId="0" applyFont="1" applyFill="1" applyBorder="1" applyAlignment="1">
      <alignment horizontal="center" vertical="top"/>
    </xf>
    <xf numFmtId="166" fontId="13" fillId="2" borderId="43" xfId="0" applyNumberFormat="1" applyFont="1" applyFill="1" applyBorder="1" applyAlignment="1">
      <alignment vertical="center"/>
    </xf>
    <xf numFmtId="2" fontId="13" fillId="2" borderId="43" xfId="0" applyNumberFormat="1" applyFont="1" applyFill="1" applyBorder="1" applyAlignment="1">
      <alignment vertical="center"/>
    </xf>
    <xf numFmtId="4" fontId="13" fillId="2" borderId="44" xfId="0" applyNumberFormat="1" applyFont="1" applyFill="1" applyBorder="1" applyAlignment="1">
      <alignment vertical="top"/>
    </xf>
    <xf numFmtId="49" fontId="14" fillId="4" borderId="37" xfId="0" applyNumberFormat="1" applyFont="1" applyFill="1" applyBorder="1" applyAlignment="1"/>
    <xf numFmtId="49" fontId="14" fillId="4" borderId="37" xfId="0" applyNumberFormat="1" applyFont="1" applyFill="1" applyBorder="1" applyAlignment="1">
      <alignment horizontal="left"/>
    </xf>
    <xf numFmtId="49" fontId="14" fillId="4" borderId="37" xfId="0" applyNumberFormat="1" applyFont="1" applyFill="1" applyBorder="1" applyAlignment="1">
      <alignment horizontal="center"/>
    </xf>
    <xf numFmtId="0" fontId="14" fillId="2" borderId="38" xfId="0" applyFont="1" applyFill="1" applyBorder="1" applyAlignment="1">
      <alignment vertical="top"/>
    </xf>
    <xf numFmtId="49" fontId="14" fillId="2" borderId="38" xfId="0" applyNumberFormat="1" applyFont="1" applyFill="1" applyBorder="1" applyAlignment="1">
      <alignment vertical="top"/>
    </xf>
    <xf numFmtId="0" fontId="14" fillId="2" borderId="38" xfId="0" applyFont="1" applyFill="1" applyBorder="1" applyAlignment="1">
      <alignment horizontal="center" vertical="top"/>
    </xf>
    <xf numFmtId="166" fontId="14" fillId="2" borderId="38" xfId="0" applyNumberFormat="1" applyFont="1" applyFill="1" applyBorder="1" applyAlignment="1">
      <alignment vertical="top"/>
    </xf>
    <xf numFmtId="4" fontId="14" fillId="2" borderId="38" xfId="0" applyNumberFormat="1" applyFont="1" applyFill="1" applyBorder="1" applyAlignment="1">
      <alignment vertical="top"/>
    </xf>
    <xf numFmtId="166" fontId="13" fillId="2" borderId="43" xfId="0" applyNumberFormat="1" applyFont="1" applyFill="1" applyBorder="1" applyAlignment="1">
      <alignment vertical="top"/>
    </xf>
    <xf numFmtId="4" fontId="13" fillId="2" borderId="43" xfId="0" applyNumberFormat="1" applyFont="1" applyFill="1" applyBorder="1" applyAlignment="1">
      <alignment vertical="top"/>
    </xf>
    <xf numFmtId="4" fontId="13" fillId="2" borderId="43" xfId="0" applyNumberFormat="1" applyFont="1" applyFill="1" applyBorder="1" applyAlignment="1">
      <alignment vertical="center"/>
    </xf>
    <xf numFmtId="49" fontId="13" fillId="2" borderId="62" xfId="0" applyNumberFormat="1" applyFont="1" applyFill="1" applyBorder="1" applyAlignment="1">
      <alignment vertical="top"/>
    </xf>
    <xf numFmtId="49" fontId="13" fillId="2" borderId="7" xfId="0" applyNumberFormat="1" applyFont="1" applyFill="1" applyBorder="1" applyAlignment="1">
      <alignment horizontal="left" vertical="top" wrapText="1"/>
    </xf>
    <xf numFmtId="0" fontId="13" fillId="2" borderId="7" xfId="0" applyFont="1" applyFill="1" applyBorder="1" applyAlignment="1">
      <alignment horizontal="center" vertical="top"/>
    </xf>
    <xf numFmtId="166" fontId="13" fillId="2" borderId="7" xfId="0" applyNumberFormat="1" applyFont="1" applyFill="1" applyBorder="1" applyAlignment="1">
      <alignment vertical="top"/>
    </xf>
    <xf numFmtId="4" fontId="13" fillId="2" borderId="7" xfId="0" applyNumberFormat="1" applyFont="1" applyFill="1" applyBorder="1" applyAlignment="1">
      <alignment vertical="center"/>
    </xf>
    <xf numFmtId="4" fontId="13" fillId="2" borderId="8" xfId="0" applyNumberFormat="1" applyFont="1" applyFill="1" applyBorder="1" applyAlignment="1">
      <alignment horizontal="right" vertical="top"/>
    </xf>
    <xf numFmtId="0" fontId="13" fillId="2" borderId="26" xfId="0" applyFont="1" applyFill="1" applyBorder="1" applyAlignment="1">
      <alignment vertical="top"/>
    </xf>
    <xf numFmtId="0" fontId="13" fillId="2" borderId="27" xfId="0" applyFont="1" applyFill="1" applyBorder="1" applyAlignment="1">
      <alignment horizontal="center" vertical="top"/>
    </xf>
    <xf numFmtId="0" fontId="13" fillId="2" borderId="27" xfId="0" applyFont="1" applyFill="1" applyBorder="1" applyAlignment="1">
      <alignment vertical="top"/>
    </xf>
    <xf numFmtId="4" fontId="13" fillId="2" borderId="29" xfId="0" applyNumberFormat="1" applyFont="1" applyFill="1" applyBorder="1" applyAlignment="1">
      <alignment vertical="top"/>
    </xf>
    <xf numFmtId="0" fontId="13" fillId="2" borderId="42" xfId="0" applyFont="1" applyFill="1" applyBorder="1" applyAlignment="1">
      <alignment vertical="top"/>
    </xf>
    <xf numFmtId="0" fontId="13" fillId="2" borderId="43" xfId="0" applyFont="1" applyFill="1" applyBorder="1" applyAlignment="1">
      <alignment vertical="top"/>
    </xf>
    <xf numFmtId="0" fontId="15" fillId="0" borderId="0" xfId="0" applyNumberFormat="1" applyFont="1" applyAlignment="1"/>
    <xf numFmtId="0" fontId="5" fillId="2" borderId="7" xfId="0" applyFont="1" applyFill="1" applyBorder="1" applyAlignment="1"/>
    <xf numFmtId="49" fontId="4" fillId="2" borderId="7" xfId="0" applyNumberFormat="1" applyFont="1" applyFill="1" applyBorder="1" applyAlignment="1">
      <alignment horizontal="left" vertical="top"/>
    </xf>
    <xf numFmtId="49" fontId="17" fillId="2" borderId="7" xfId="0" applyNumberFormat="1" applyFont="1" applyFill="1" applyBorder="1" applyAlignment="1">
      <alignment horizontal="left"/>
    </xf>
    <xf numFmtId="3" fontId="18" fillId="2" borderId="7" xfId="0" applyNumberFormat="1" applyFont="1" applyFill="1" applyBorder="1" applyAlignment="1">
      <alignment horizontal="left"/>
    </xf>
    <xf numFmtId="0" fontId="18" fillId="2" borderId="7" xfId="0" applyFont="1" applyFill="1" applyBorder="1" applyAlignment="1">
      <alignment horizontal="left"/>
    </xf>
    <xf numFmtId="49" fontId="5" fillId="2" borderId="7" xfId="0" applyNumberFormat="1" applyFont="1" applyFill="1" applyBorder="1"/>
    <xf numFmtId="0" fontId="5" fillId="2" borderId="7" xfId="0" applyFont="1" applyFill="1" applyBorder="1"/>
    <xf numFmtId="49" fontId="18" fillId="2" borderId="7" xfId="0" applyNumberFormat="1" applyFont="1" applyFill="1" applyBorder="1" applyAlignment="1">
      <alignment horizontal="left"/>
    </xf>
    <xf numFmtId="0" fontId="5" fillId="2" borderId="9" xfId="0" applyFont="1" applyFill="1" applyBorder="1" applyAlignment="1"/>
    <xf numFmtId="0" fontId="5" fillId="2" borderId="10" xfId="0" applyFont="1" applyFill="1" applyBorder="1" applyAlignment="1"/>
    <xf numFmtId="49" fontId="5" fillId="2" borderId="7" xfId="0" applyNumberFormat="1" applyFont="1" applyFill="1" applyBorder="1" applyAlignment="1">
      <alignment horizontal="left"/>
    </xf>
    <xf numFmtId="49" fontId="19" fillId="2" borderId="7" xfId="0" applyNumberFormat="1" applyFont="1" applyFill="1" applyBorder="1" applyAlignment="1">
      <alignment horizontal="left"/>
    </xf>
    <xf numFmtId="49" fontId="7" fillId="2" borderId="9" xfId="0" applyNumberFormat="1" applyFont="1" applyFill="1" applyBorder="1" applyAlignment="1">
      <alignment horizontal="left"/>
    </xf>
    <xf numFmtId="49" fontId="20" fillId="2" borderId="7" xfId="0" applyNumberFormat="1" applyFont="1" applyFill="1" applyBorder="1" applyAlignment="1">
      <alignment horizontal="left"/>
    </xf>
    <xf numFmtId="165" fontId="20" fillId="2" borderId="7" xfId="0" applyNumberFormat="1" applyFont="1" applyFill="1" applyBorder="1" applyAlignment="1"/>
    <xf numFmtId="49" fontId="20" fillId="2" borderId="7" xfId="0" applyNumberFormat="1" applyFont="1" applyFill="1" applyBorder="1" applyAlignment="1">
      <alignment horizontal="right"/>
    </xf>
    <xf numFmtId="0" fontId="5" fillId="2" borderId="11" xfId="0" applyFont="1" applyFill="1" applyBorder="1" applyAlignment="1"/>
    <xf numFmtId="0" fontId="5" fillId="3" borderId="12" xfId="0" applyFont="1" applyFill="1" applyBorder="1" applyAlignment="1">
      <alignment vertical="center"/>
    </xf>
    <xf numFmtId="49" fontId="4" fillId="3" borderId="13" xfId="0" applyNumberFormat="1" applyFont="1" applyFill="1" applyBorder="1" applyAlignment="1">
      <alignment horizontal="left" vertical="center"/>
    </xf>
    <xf numFmtId="0" fontId="5" fillId="3" borderId="14" xfId="0" applyFont="1" applyFill="1" applyBorder="1" applyAlignment="1">
      <alignment vertical="center"/>
    </xf>
    <xf numFmtId="49" fontId="4" fillId="3" borderId="14" xfId="0" applyNumberFormat="1" applyFont="1" applyFill="1" applyBorder="1" applyAlignment="1">
      <alignment horizontal="right" vertical="center"/>
    </xf>
    <xf numFmtId="49" fontId="4" fillId="3" borderId="14" xfId="0" applyNumberFormat="1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vertical="center"/>
    </xf>
    <xf numFmtId="0" fontId="5" fillId="2" borderId="17" xfId="0" applyFont="1" applyFill="1" applyBorder="1" applyAlignment="1"/>
    <xf numFmtId="0" fontId="5" fillId="2" borderId="18" xfId="0" applyFont="1" applyFill="1" applyBorder="1" applyAlignment="1"/>
    <xf numFmtId="49" fontId="21" fillId="2" borderId="19" xfId="0" applyNumberFormat="1" applyFont="1" applyFill="1" applyBorder="1" applyAlignment="1">
      <alignment horizontal="left"/>
    </xf>
    <xf numFmtId="0" fontId="5" fillId="2" borderId="20" xfId="0" applyFont="1" applyFill="1" applyBorder="1" applyAlignment="1"/>
    <xf numFmtId="0" fontId="5" fillId="2" borderId="21" xfId="0" applyFont="1" applyFill="1" applyBorder="1" applyAlignment="1"/>
    <xf numFmtId="0" fontId="5" fillId="2" borderId="22" xfId="0" applyFont="1" applyFill="1" applyBorder="1" applyAlignment="1"/>
    <xf numFmtId="49" fontId="22" fillId="2" borderId="23" xfId="0" applyNumberFormat="1" applyFont="1" applyFill="1" applyBorder="1" applyAlignment="1">
      <alignment horizontal="left"/>
    </xf>
    <xf numFmtId="0" fontId="22" fillId="2" borderId="9" xfId="0" applyFont="1" applyFill="1" applyBorder="1" applyAlignment="1">
      <alignment horizontal="left"/>
    </xf>
    <xf numFmtId="0" fontId="5" fillId="2" borderId="24" xfId="0" applyFont="1" applyFill="1" applyBorder="1" applyAlignment="1"/>
    <xf numFmtId="0" fontId="5" fillId="2" borderId="25" xfId="0" applyFont="1" applyFill="1" applyBorder="1" applyAlignment="1"/>
    <xf numFmtId="0" fontId="5" fillId="2" borderId="27" xfId="0" applyFont="1" applyFill="1" applyBorder="1" applyAlignment="1"/>
    <xf numFmtId="0" fontId="5" fillId="2" borderId="28" xfId="0" applyFont="1" applyFill="1" applyBorder="1" applyAlignment="1"/>
    <xf numFmtId="4" fontId="0" fillId="0" borderId="0" xfId="0" applyNumberFormat="1" applyFont="1" applyAlignment="1"/>
    <xf numFmtId="0" fontId="18" fillId="2" borderId="7" xfId="0" applyFont="1" applyFill="1" applyBorder="1" applyAlignment="1">
      <alignment vertical="top" readingOrder="1"/>
    </xf>
    <xf numFmtId="0" fontId="5" fillId="2" borderId="7" xfId="0" applyFont="1" applyFill="1" applyBorder="1" applyAlignment="1">
      <alignment vertical="top" wrapText="1"/>
    </xf>
    <xf numFmtId="4" fontId="4" fillId="3" borderId="14" xfId="0" applyNumberFormat="1" applyFont="1" applyFill="1" applyBorder="1" applyAlignment="1">
      <alignment vertical="center"/>
    </xf>
    <xf numFmtId="4" fontId="4" fillId="3" borderId="15" xfId="0" applyNumberFormat="1" applyFont="1" applyFill="1" applyBorder="1" applyAlignment="1">
      <alignment vertical="center"/>
    </xf>
    <xf numFmtId="0" fontId="18" fillId="2" borderId="7" xfId="0" applyFont="1" applyFill="1" applyBorder="1" applyAlignment="1">
      <alignment horizontal="left"/>
    </xf>
    <xf numFmtId="49" fontId="18" fillId="2" borderId="7" xfId="0" applyNumberFormat="1" applyFont="1" applyFill="1" applyBorder="1" applyAlignment="1">
      <alignment horizontal="left"/>
    </xf>
    <xf numFmtId="0" fontId="18" fillId="2" borderId="7" xfId="0" applyFont="1" applyFill="1" applyBorder="1" applyAlignment="1">
      <alignment horizontal="left" vertical="center" wrapText="1"/>
    </xf>
    <xf numFmtId="4" fontId="5" fillId="2" borderId="7" xfId="0" applyNumberFormat="1" applyFont="1" applyFill="1" applyBorder="1" applyAlignment="1"/>
    <xf numFmtId="4" fontId="7" fillId="2" borderId="9" xfId="0" applyNumberFormat="1" applyFont="1" applyFill="1" applyBorder="1" applyAlignment="1"/>
    <xf numFmtId="0" fontId="5" fillId="2" borderId="9" xfId="0" applyFont="1" applyFill="1" applyBorder="1" applyAlignment="1"/>
    <xf numFmtId="4" fontId="20" fillId="2" borderId="7" xfId="0" applyNumberFormat="1" applyFont="1" applyFill="1" applyBorder="1" applyAlignment="1"/>
    <xf numFmtId="0" fontId="5" fillId="2" borderId="7" xfId="0" applyFont="1" applyFill="1" applyBorder="1" applyAlignment="1"/>
    <xf numFmtId="49" fontId="16" fillId="2" borderId="3" xfId="0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top" wrapText="1"/>
    </xf>
    <xf numFmtId="164" fontId="18" fillId="2" borderId="7" xfId="0" applyNumberFormat="1" applyFont="1" applyFill="1" applyBorder="1" applyAlignment="1">
      <alignment horizontal="left"/>
    </xf>
    <xf numFmtId="49" fontId="17" fillId="2" borderId="7" xfId="0" applyNumberFormat="1" applyFont="1" applyFill="1" applyBorder="1" applyAlignment="1">
      <alignment horizontal="left"/>
    </xf>
    <xf numFmtId="49" fontId="12" fillId="2" borderId="33" xfId="0" applyNumberFormat="1" applyFont="1" applyFill="1" applyBorder="1" applyAlignment="1">
      <alignment horizontal="center"/>
    </xf>
    <xf numFmtId="0" fontId="12" fillId="2" borderId="33" xfId="0" applyFont="1" applyFill="1" applyBorder="1" applyAlignment="1">
      <alignment horizontal="center"/>
    </xf>
    <xf numFmtId="49" fontId="5" fillId="2" borderId="38" xfId="0" applyNumberFormat="1" applyFont="1" applyFill="1" applyBorder="1" applyAlignment="1">
      <alignment horizontal="left" vertical="center"/>
    </xf>
    <xf numFmtId="49" fontId="5" fillId="2" borderId="39" xfId="0" applyNumberFormat="1" applyFont="1" applyFill="1" applyBorder="1" applyAlignment="1">
      <alignment horizontal="left" vertical="center"/>
    </xf>
    <xf numFmtId="49" fontId="10" fillId="0" borderId="63" xfId="0" applyNumberFormat="1" applyFont="1" applyBorder="1" applyAlignment="1">
      <alignment vertical="center"/>
    </xf>
    <xf numFmtId="49" fontId="10" fillId="0" borderId="64" xfId="0" applyNumberFormat="1" applyFont="1" applyBorder="1" applyAlignment="1">
      <alignment vertical="center"/>
    </xf>
    <xf numFmtId="49" fontId="10" fillId="0" borderId="65" xfId="0" applyNumberFormat="1" applyFont="1" applyBorder="1" applyAlignment="1">
      <alignment vertical="center"/>
    </xf>
    <xf numFmtId="49" fontId="11" fillId="0" borderId="63" xfId="0" applyNumberFormat="1" applyFont="1" applyBorder="1" applyAlignment="1">
      <alignment vertical="center"/>
    </xf>
    <xf numFmtId="49" fontId="11" fillId="0" borderId="64" xfId="0" applyNumberFormat="1" applyFont="1" applyBorder="1" applyAlignment="1">
      <alignment vertical="center"/>
    </xf>
    <xf numFmtId="49" fontId="11" fillId="0" borderId="65" xfId="0" applyNumberFormat="1" applyFont="1" applyBorder="1" applyAlignment="1">
      <alignment vertical="center"/>
    </xf>
    <xf numFmtId="49" fontId="13" fillId="2" borderId="66" xfId="0" applyNumberFormat="1" applyFont="1" applyFill="1" applyBorder="1" applyAlignment="1">
      <alignment horizontal="left" vertical="top" wrapText="1"/>
    </xf>
  </cellXfs>
  <cellStyles count="1">
    <cellStyle name="Normálna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AAAAA"/>
      <rgbColor rgb="FF969696"/>
      <rgbColor rgb="FF464646"/>
      <rgbColor rgb="FFD2D2D2"/>
      <rgbColor rgb="FFC0C0C0"/>
      <rgbColor rgb="FF808080"/>
      <rgbColor rgb="FFFCF305"/>
      <rgbColor rgb="FF525252"/>
      <rgbColor rgb="FF99CCFF"/>
      <rgbColor rgb="FF0000D4"/>
      <rgbColor rgb="FF006411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276860</xdr:colOff>
      <xdr:row>0</xdr:row>
      <xdr:rowOff>276860</xdr:rowOff>
    </xdr:to>
    <xdr:pic>
      <xdr:nvPicPr>
        <xdr:cNvPr id="2" name="Picture 1" descr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76860" cy="2768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Motív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Motív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ív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9"/>
  <sheetViews>
    <sheetView showGridLines="0" tabSelected="1" zoomScaleNormal="100" workbookViewId="0">
      <selection activeCell="F3" sqref="F3:P3"/>
    </sheetView>
  </sheetViews>
  <sheetFormatPr defaultColWidth="7.28515625" defaultRowHeight="13.5" customHeight="1" x14ac:dyDescent="0.2"/>
  <cols>
    <col min="1" max="1" width="6.42578125" style="1" customWidth="1"/>
    <col min="2" max="2" width="1.7109375" style="1" customWidth="1"/>
    <col min="3" max="3" width="5.42578125" style="1" customWidth="1"/>
    <col min="4" max="4" width="3.42578125" style="1" customWidth="1"/>
    <col min="5" max="5" width="13.85546875" style="1" customWidth="1"/>
    <col min="6" max="7" width="9" style="1" customWidth="1"/>
    <col min="8" max="8" width="10" style="1" customWidth="1"/>
    <col min="9" max="9" width="5.7109375" style="1" customWidth="1"/>
    <col min="10" max="10" width="4.140625" style="1" customWidth="1"/>
    <col min="11" max="11" width="9.140625" style="1" customWidth="1"/>
    <col min="12" max="12" width="9.7109375" style="1" customWidth="1"/>
    <col min="13" max="14" width="4.85546875" style="1" customWidth="1"/>
    <col min="15" max="15" width="1.7109375" style="1" customWidth="1"/>
    <col min="16" max="16" width="10" style="1" customWidth="1"/>
    <col min="17" max="17" width="3.42578125" style="1" customWidth="1"/>
    <col min="18" max="18" width="1.85546875" style="1" customWidth="1"/>
    <col min="19" max="256" width="7.42578125" style="1" customWidth="1"/>
  </cols>
  <sheetData>
    <row r="1" spans="1:18" ht="36.950000000000003" customHeight="1" x14ac:dyDescent="0.2">
      <c r="A1" s="2"/>
      <c r="B1" s="3"/>
      <c r="C1" s="162" t="s">
        <v>0</v>
      </c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4"/>
    </row>
    <row r="2" spans="1:18" ht="8.1" customHeight="1" x14ac:dyDescent="0.2">
      <c r="A2" s="5"/>
      <c r="B2" s="6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7"/>
    </row>
    <row r="3" spans="1:18" ht="32.85" customHeight="1" x14ac:dyDescent="0.2">
      <c r="A3" s="5"/>
      <c r="B3" s="6"/>
      <c r="C3" s="114"/>
      <c r="D3" s="115" t="s">
        <v>1</v>
      </c>
      <c r="E3" s="114"/>
      <c r="F3" s="164" t="s">
        <v>108</v>
      </c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14"/>
      <c r="R3" s="7"/>
    </row>
    <row r="4" spans="1:18" ht="14.45" customHeight="1" x14ac:dyDescent="0.2">
      <c r="A4" s="5"/>
      <c r="B4" s="6"/>
      <c r="C4" s="114"/>
      <c r="D4" s="116" t="s">
        <v>2</v>
      </c>
      <c r="E4" s="114"/>
      <c r="F4" s="117"/>
      <c r="G4" s="114"/>
      <c r="H4" s="114"/>
      <c r="I4" s="114"/>
      <c r="J4" s="114"/>
      <c r="K4" s="114"/>
      <c r="L4" s="114"/>
      <c r="M4" s="116" t="s">
        <v>3</v>
      </c>
      <c r="N4" s="114"/>
      <c r="O4" s="118"/>
      <c r="P4" s="114"/>
      <c r="Q4" s="114"/>
      <c r="R4" s="7"/>
    </row>
    <row r="5" spans="1:18" ht="14.45" customHeight="1" x14ac:dyDescent="0.2">
      <c r="A5" s="5"/>
      <c r="B5" s="6"/>
      <c r="C5" s="114"/>
      <c r="D5" s="116" t="s">
        <v>4</v>
      </c>
      <c r="E5" s="114"/>
      <c r="F5" s="118"/>
      <c r="G5" s="114"/>
      <c r="H5" s="114"/>
      <c r="I5" s="114"/>
      <c r="J5" s="114"/>
      <c r="K5" s="114"/>
      <c r="L5" s="114"/>
      <c r="M5" s="116" t="s">
        <v>5</v>
      </c>
      <c r="N5" s="114"/>
      <c r="O5" s="165"/>
      <c r="P5" s="165"/>
      <c r="Q5" s="114"/>
      <c r="R5" s="7"/>
    </row>
    <row r="6" spans="1:18" ht="11.1" customHeight="1" x14ac:dyDescent="0.2">
      <c r="A6" s="5"/>
      <c r="B6" s="6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7"/>
    </row>
    <row r="7" spans="1:18" ht="14.45" customHeight="1" x14ac:dyDescent="0.2">
      <c r="A7" s="5"/>
      <c r="B7" s="6"/>
      <c r="C7" s="114"/>
      <c r="D7" s="116" t="s">
        <v>6</v>
      </c>
      <c r="E7" s="114"/>
      <c r="F7" s="119" t="s">
        <v>82</v>
      </c>
      <c r="G7" s="120"/>
      <c r="H7" s="120"/>
      <c r="I7" s="120"/>
      <c r="J7" s="120"/>
      <c r="K7" s="120"/>
      <c r="L7" s="120"/>
      <c r="M7" s="116" t="s">
        <v>80</v>
      </c>
      <c r="N7" s="120"/>
      <c r="O7" s="154"/>
      <c r="P7" s="154"/>
      <c r="Q7" s="114"/>
      <c r="R7" s="7"/>
    </row>
    <row r="8" spans="1:18" ht="18" customHeight="1" x14ac:dyDescent="0.2">
      <c r="A8" s="5"/>
      <c r="B8" s="6"/>
      <c r="C8" s="114"/>
      <c r="D8" s="114"/>
      <c r="E8" s="118"/>
      <c r="F8" s="120"/>
      <c r="G8" s="120"/>
      <c r="H8" s="120"/>
      <c r="I8" s="120"/>
      <c r="J8" s="120"/>
      <c r="K8" s="120"/>
      <c r="L8" s="120"/>
      <c r="M8" s="166" t="s">
        <v>81</v>
      </c>
      <c r="N8" s="166"/>
      <c r="O8" s="166"/>
      <c r="P8" s="166"/>
      <c r="Q8" s="114"/>
      <c r="R8" s="7"/>
    </row>
    <row r="9" spans="1:18" ht="8.1" customHeight="1" x14ac:dyDescent="0.2">
      <c r="A9" s="5"/>
      <c r="B9" s="6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7"/>
    </row>
    <row r="10" spans="1:18" ht="14.45" customHeight="1" x14ac:dyDescent="0.2">
      <c r="A10" s="5"/>
      <c r="B10" s="6"/>
      <c r="C10" s="114"/>
      <c r="D10" s="116" t="s">
        <v>7</v>
      </c>
      <c r="E10" s="114"/>
      <c r="F10" s="114"/>
      <c r="G10" s="114"/>
      <c r="H10" s="114"/>
      <c r="I10" s="114"/>
      <c r="J10" s="114"/>
      <c r="K10" s="114"/>
      <c r="L10" s="114"/>
      <c r="M10" s="116" t="s">
        <v>8</v>
      </c>
      <c r="N10" s="114"/>
      <c r="O10" s="155"/>
      <c r="P10" s="154"/>
      <c r="Q10" s="114"/>
      <c r="R10" s="7"/>
    </row>
    <row r="11" spans="1:18" ht="18" customHeight="1" x14ac:dyDescent="0.2">
      <c r="A11" s="5"/>
      <c r="B11" s="6"/>
      <c r="C11" s="114"/>
      <c r="D11" s="114"/>
      <c r="E11" s="121" t="s">
        <v>9</v>
      </c>
      <c r="F11" s="114"/>
      <c r="G11" s="114"/>
      <c r="H11" s="114"/>
      <c r="I11" s="114"/>
      <c r="J11" s="114"/>
      <c r="K11" s="114"/>
      <c r="L11" s="114"/>
      <c r="M11" s="116" t="s">
        <v>10</v>
      </c>
      <c r="N11" s="114"/>
      <c r="O11" s="155"/>
      <c r="P11" s="154"/>
      <c r="Q11" s="114"/>
      <c r="R11" s="7"/>
    </row>
    <row r="12" spans="1:18" ht="8.1" customHeight="1" x14ac:dyDescent="0.2">
      <c r="A12" s="5"/>
      <c r="B12" s="6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7"/>
    </row>
    <row r="13" spans="1:18" ht="14.45" customHeight="1" x14ac:dyDescent="0.2">
      <c r="A13" s="5"/>
      <c r="B13" s="6"/>
      <c r="C13" s="114"/>
      <c r="D13" s="116" t="s">
        <v>11</v>
      </c>
      <c r="E13" s="114"/>
      <c r="F13" s="114"/>
      <c r="G13" s="114"/>
      <c r="H13" s="114"/>
      <c r="I13" s="114"/>
      <c r="J13" s="114"/>
      <c r="K13" s="114"/>
      <c r="L13" s="114"/>
      <c r="M13" s="116" t="s">
        <v>8</v>
      </c>
      <c r="N13" s="114"/>
      <c r="O13" s="154"/>
      <c r="P13" s="154"/>
      <c r="Q13" s="114"/>
      <c r="R13" s="7"/>
    </row>
    <row r="14" spans="1:18" ht="18" customHeight="1" x14ac:dyDescent="0.2">
      <c r="A14" s="5"/>
      <c r="B14" s="6"/>
      <c r="C14" s="114"/>
      <c r="D14" s="114"/>
      <c r="E14" s="118"/>
      <c r="F14" s="114"/>
      <c r="G14" s="114"/>
      <c r="H14" s="114"/>
      <c r="I14" s="114"/>
      <c r="J14" s="114"/>
      <c r="K14" s="114"/>
      <c r="L14" s="114"/>
      <c r="M14" s="116" t="s">
        <v>12</v>
      </c>
      <c r="N14" s="114"/>
      <c r="O14" s="154"/>
      <c r="P14" s="154"/>
      <c r="Q14" s="114"/>
      <c r="R14" s="7"/>
    </row>
    <row r="15" spans="1:18" ht="8.1" customHeight="1" x14ac:dyDescent="0.2">
      <c r="A15" s="5"/>
      <c r="B15" s="6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7"/>
    </row>
    <row r="16" spans="1:18" ht="14.45" customHeight="1" x14ac:dyDescent="0.2">
      <c r="A16" s="5"/>
      <c r="B16" s="6"/>
      <c r="C16" s="114"/>
      <c r="D16" s="116" t="s">
        <v>13</v>
      </c>
      <c r="E16" s="114"/>
      <c r="F16" s="114"/>
      <c r="G16" s="114"/>
      <c r="H16" s="114"/>
      <c r="I16" s="114"/>
      <c r="J16" s="114"/>
      <c r="K16" s="114"/>
      <c r="L16" s="114"/>
      <c r="M16" s="116" t="s">
        <v>8</v>
      </c>
      <c r="N16" s="114"/>
      <c r="O16" s="155"/>
      <c r="P16" s="154"/>
      <c r="Q16" s="114"/>
      <c r="R16" s="7"/>
    </row>
    <row r="17" spans="1:18" ht="18" customHeight="1" x14ac:dyDescent="0.2">
      <c r="A17" s="5"/>
      <c r="B17" s="6"/>
      <c r="C17" s="114"/>
      <c r="D17" s="114"/>
      <c r="E17" s="121" t="s">
        <v>9</v>
      </c>
      <c r="F17" s="114"/>
      <c r="G17" s="114"/>
      <c r="H17" s="114"/>
      <c r="I17" s="114"/>
      <c r="J17" s="114"/>
      <c r="K17" s="114"/>
      <c r="L17" s="114"/>
      <c r="M17" s="116" t="s">
        <v>10</v>
      </c>
      <c r="N17" s="114"/>
      <c r="O17" s="155"/>
      <c r="P17" s="154"/>
      <c r="Q17" s="114"/>
      <c r="R17" s="7"/>
    </row>
    <row r="18" spans="1:18" ht="8.1" customHeight="1" x14ac:dyDescent="0.2">
      <c r="A18" s="5"/>
      <c r="B18" s="6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7"/>
    </row>
    <row r="19" spans="1:18" ht="14.45" customHeight="1" x14ac:dyDescent="0.2">
      <c r="A19" s="5"/>
      <c r="B19" s="6"/>
      <c r="C19" s="114"/>
      <c r="D19" s="116" t="s">
        <v>14</v>
      </c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7"/>
    </row>
    <row r="20" spans="1:18" ht="16.5" customHeight="1" x14ac:dyDescent="0.2">
      <c r="A20" s="5"/>
      <c r="B20" s="6"/>
      <c r="C20" s="114"/>
      <c r="D20" s="114"/>
      <c r="E20" s="156"/>
      <c r="F20" s="156"/>
      <c r="G20" s="156"/>
      <c r="H20" s="156"/>
      <c r="I20" s="156"/>
      <c r="J20" s="156"/>
      <c r="K20" s="156"/>
      <c r="L20" s="156"/>
      <c r="M20" s="114"/>
      <c r="N20" s="114"/>
      <c r="O20" s="114"/>
      <c r="P20" s="114"/>
      <c r="Q20" s="114"/>
      <c r="R20" s="7"/>
    </row>
    <row r="21" spans="1:18" ht="8.1" customHeight="1" x14ac:dyDescent="0.2">
      <c r="A21" s="5"/>
      <c r="B21" s="6"/>
      <c r="C21" s="114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14"/>
      <c r="R21" s="7"/>
    </row>
    <row r="22" spans="1:18" ht="8.1" customHeight="1" x14ac:dyDescent="0.2">
      <c r="A22" s="5"/>
      <c r="B22" s="6"/>
      <c r="C22" s="114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14"/>
      <c r="R22" s="7"/>
    </row>
    <row r="23" spans="1:18" ht="14.45" customHeight="1" x14ac:dyDescent="0.2">
      <c r="A23" s="5"/>
      <c r="B23" s="6"/>
      <c r="C23" s="114"/>
      <c r="D23" s="124" t="s">
        <v>15</v>
      </c>
      <c r="E23" s="114"/>
      <c r="F23" s="114"/>
      <c r="G23" s="114"/>
      <c r="H23" s="114"/>
      <c r="I23" s="114"/>
      <c r="J23" s="114"/>
      <c r="K23" s="114"/>
      <c r="L23" s="114"/>
      <c r="M23" s="157">
        <f>'Výkaz výmer'!F41</f>
        <v>0</v>
      </c>
      <c r="N23" s="157"/>
      <c r="O23" s="157"/>
      <c r="P23" s="157"/>
      <c r="Q23" s="114"/>
      <c r="R23" s="7"/>
    </row>
    <row r="24" spans="1:18" ht="14.45" customHeight="1" x14ac:dyDescent="0.2">
      <c r="A24" s="5"/>
      <c r="B24" s="6"/>
      <c r="C24" s="114"/>
      <c r="D24" s="125" t="s">
        <v>16</v>
      </c>
      <c r="E24" s="114"/>
      <c r="F24" s="114"/>
      <c r="G24" s="114"/>
      <c r="H24" s="114"/>
      <c r="I24" s="114"/>
      <c r="J24" s="114"/>
      <c r="K24" s="114"/>
      <c r="L24" s="114"/>
      <c r="M24" s="157">
        <f>0</f>
        <v>0</v>
      </c>
      <c r="N24" s="157"/>
      <c r="O24" s="157"/>
      <c r="P24" s="157"/>
      <c r="Q24" s="114"/>
      <c r="R24" s="7"/>
    </row>
    <row r="25" spans="1:18" ht="8.1" customHeight="1" x14ac:dyDescent="0.2">
      <c r="A25" s="5"/>
      <c r="B25" s="6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7"/>
    </row>
    <row r="26" spans="1:18" ht="25.35" customHeight="1" x14ac:dyDescent="0.2">
      <c r="A26" s="5"/>
      <c r="B26" s="6"/>
      <c r="C26" s="114"/>
      <c r="D26" s="126" t="s">
        <v>17</v>
      </c>
      <c r="E26" s="122"/>
      <c r="F26" s="122"/>
      <c r="G26" s="122"/>
      <c r="H26" s="122"/>
      <c r="I26" s="122"/>
      <c r="J26" s="122"/>
      <c r="K26" s="122"/>
      <c r="L26" s="122"/>
      <c r="M26" s="158">
        <f>ROUND(M23+M24,2)</f>
        <v>0</v>
      </c>
      <c r="N26" s="159"/>
      <c r="O26" s="159"/>
      <c r="P26" s="159"/>
      <c r="Q26" s="114"/>
      <c r="R26" s="7"/>
    </row>
    <row r="27" spans="1:18" ht="8.1" customHeight="1" x14ac:dyDescent="0.2">
      <c r="A27" s="5"/>
      <c r="B27" s="6"/>
      <c r="C27" s="114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14"/>
      <c r="R27" s="7"/>
    </row>
    <row r="28" spans="1:18" ht="14.45" customHeight="1" x14ac:dyDescent="0.2">
      <c r="A28" s="5"/>
      <c r="B28" s="6"/>
      <c r="C28" s="114"/>
      <c r="D28" s="127" t="s">
        <v>18</v>
      </c>
      <c r="E28" s="127" t="s">
        <v>19</v>
      </c>
      <c r="F28" s="128">
        <v>0.2</v>
      </c>
      <c r="G28" s="129" t="s">
        <v>20</v>
      </c>
      <c r="H28" s="160">
        <f>L34</f>
        <v>0</v>
      </c>
      <c r="I28" s="161"/>
      <c r="J28" s="161"/>
      <c r="K28" s="114"/>
      <c r="L28" s="114"/>
      <c r="M28" s="160">
        <f>(H28-M23)</f>
        <v>0</v>
      </c>
      <c r="N28" s="161"/>
      <c r="O28" s="161"/>
      <c r="P28" s="161"/>
      <c r="Q28" s="114"/>
      <c r="R28" s="7"/>
    </row>
    <row r="29" spans="1:18" ht="14.45" customHeight="1" x14ac:dyDescent="0.2">
      <c r="A29" s="5"/>
      <c r="B29" s="6"/>
      <c r="C29" s="114"/>
      <c r="D29" s="114"/>
      <c r="E29" s="127" t="s">
        <v>21</v>
      </c>
      <c r="F29" s="128">
        <v>0.2</v>
      </c>
      <c r="G29" s="129" t="s">
        <v>20</v>
      </c>
      <c r="H29" s="160">
        <v>0</v>
      </c>
      <c r="I29" s="161"/>
      <c r="J29" s="161"/>
      <c r="K29" s="114"/>
      <c r="L29" s="114"/>
      <c r="M29" s="160">
        <v>0</v>
      </c>
      <c r="N29" s="161"/>
      <c r="O29" s="161"/>
      <c r="P29" s="161"/>
      <c r="Q29" s="114"/>
      <c r="R29" s="7"/>
    </row>
    <row r="30" spans="1:18" ht="14.45" hidden="1" customHeight="1" x14ac:dyDescent="0.2">
      <c r="A30" s="5"/>
      <c r="B30" s="6"/>
      <c r="C30" s="114"/>
      <c r="D30" s="114"/>
      <c r="E30" s="127" t="s">
        <v>22</v>
      </c>
      <c r="F30" s="128">
        <v>0.2</v>
      </c>
      <c r="G30" s="129" t="s">
        <v>23</v>
      </c>
      <c r="H30" s="160"/>
      <c r="I30" s="161"/>
      <c r="J30" s="161"/>
      <c r="K30" s="114"/>
      <c r="L30" s="114"/>
      <c r="M30" s="160">
        <v>0</v>
      </c>
      <c r="N30" s="161"/>
      <c r="O30" s="161"/>
      <c r="P30" s="161"/>
      <c r="Q30" s="114"/>
      <c r="R30" s="7"/>
    </row>
    <row r="31" spans="1:18" ht="14.45" hidden="1" customHeight="1" x14ac:dyDescent="0.2">
      <c r="A31" s="5"/>
      <c r="B31" s="6"/>
      <c r="C31" s="114"/>
      <c r="D31" s="114"/>
      <c r="E31" s="127" t="s">
        <v>24</v>
      </c>
      <c r="F31" s="128">
        <v>0.2</v>
      </c>
      <c r="G31" s="129" t="s">
        <v>23</v>
      </c>
      <c r="H31" s="160"/>
      <c r="I31" s="161"/>
      <c r="J31" s="161"/>
      <c r="K31" s="114"/>
      <c r="L31" s="114"/>
      <c r="M31" s="160">
        <v>0</v>
      </c>
      <c r="N31" s="161"/>
      <c r="O31" s="161"/>
      <c r="P31" s="161"/>
      <c r="Q31" s="114"/>
      <c r="R31" s="7"/>
    </row>
    <row r="32" spans="1:18" ht="14.45" hidden="1" customHeight="1" x14ac:dyDescent="0.2">
      <c r="A32" s="5"/>
      <c r="B32" s="6"/>
      <c r="C32" s="114"/>
      <c r="D32" s="114"/>
      <c r="E32" s="127" t="s">
        <v>25</v>
      </c>
      <c r="F32" s="128">
        <v>0</v>
      </c>
      <c r="G32" s="129" t="s">
        <v>23</v>
      </c>
      <c r="H32" s="160"/>
      <c r="I32" s="161"/>
      <c r="J32" s="161"/>
      <c r="K32" s="114"/>
      <c r="L32" s="114"/>
      <c r="M32" s="160">
        <v>0</v>
      </c>
      <c r="N32" s="161"/>
      <c r="O32" s="161"/>
      <c r="P32" s="161"/>
      <c r="Q32" s="114"/>
      <c r="R32" s="7"/>
    </row>
    <row r="33" spans="1:18" ht="8.1" customHeight="1" x14ac:dyDescent="0.2">
      <c r="A33" s="5"/>
      <c r="B33" s="6"/>
      <c r="C33" s="114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14"/>
      <c r="R33" s="7"/>
    </row>
    <row r="34" spans="1:18" ht="25.35" customHeight="1" x14ac:dyDescent="0.2">
      <c r="A34" s="5"/>
      <c r="B34" s="6"/>
      <c r="C34" s="131"/>
      <c r="D34" s="132" t="s">
        <v>26</v>
      </c>
      <c r="E34" s="133"/>
      <c r="F34" s="133"/>
      <c r="G34" s="134" t="s">
        <v>27</v>
      </c>
      <c r="H34" s="135" t="s">
        <v>28</v>
      </c>
      <c r="I34" s="133"/>
      <c r="J34" s="133"/>
      <c r="K34" s="133"/>
      <c r="L34" s="152">
        <f>M26*1.2</f>
        <v>0</v>
      </c>
      <c r="M34" s="152"/>
      <c r="N34" s="152"/>
      <c r="O34" s="152"/>
      <c r="P34" s="153"/>
      <c r="Q34" s="136"/>
      <c r="R34" s="7"/>
    </row>
    <row r="35" spans="1:18" ht="14.45" customHeight="1" x14ac:dyDescent="0.2">
      <c r="A35" s="5"/>
      <c r="B35" s="6"/>
      <c r="C35" s="114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14"/>
      <c r="R35" s="7"/>
    </row>
    <row r="36" spans="1:18" ht="13.5" customHeight="1" x14ac:dyDescent="0.2">
      <c r="A36" s="5"/>
      <c r="B36" s="6"/>
      <c r="C36" s="114"/>
      <c r="D36" s="122"/>
      <c r="E36" s="122"/>
      <c r="F36" s="122"/>
      <c r="G36" s="122"/>
      <c r="H36" s="122"/>
      <c r="I36" s="114"/>
      <c r="J36" s="122"/>
      <c r="K36" s="122"/>
      <c r="L36" s="122"/>
      <c r="M36" s="122"/>
      <c r="N36" s="122"/>
      <c r="O36" s="122"/>
      <c r="P36" s="122"/>
      <c r="Q36" s="114"/>
      <c r="R36" s="7"/>
    </row>
    <row r="37" spans="1:18" ht="15" customHeight="1" x14ac:dyDescent="0.2">
      <c r="A37" s="5"/>
      <c r="B37" s="6"/>
      <c r="C37" s="138"/>
      <c r="D37" s="139" t="s">
        <v>29</v>
      </c>
      <c r="E37" s="123"/>
      <c r="F37" s="123"/>
      <c r="G37" s="123"/>
      <c r="H37" s="140"/>
      <c r="I37" s="141"/>
      <c r="J37" s="139" t="s">
        <v>30</v>
      </c>
      <c r="K37" s="123"/>
      <c r="L37" s="123"/>
      <c r="M37" s="123"/>
      <c r="N37" s="123"/>
      <c r="O37" s="123"/>
      <c r="P37" s="140"/>
      <c r="Q37" s="142"/>
      <c r="R37" s="7"/>
    </row>
    <row r="38" spans="1:18" ht="13.5" customHeight="1" x14ac:dyDescent="0.2">
      <c r="A38" s="5"/>
      <c r="B38" s="6"/>
      <c r="C38" s="138"/>
      <c r="D38" s="142"/>
      <c r="E38" s="114"/>
      <c r="F38" s="114"/>
      <c r="G38" s="114"/>
      <c r="H38" s="138"/>
      <c r="I38" s="141"/>
      <c r="J38" s="142"/>
      <c r="K38" s="114"/>
      <c r="L38" s="114"/>
      <c r="M38" s="114"/>
      <c r="N38" s="114"/>
      <c r="O38" s="114"/>
      <c r="P38" s="138"/>
      <c r="Q38" s="142"/>
      <c r="R38" s="7"/>
    </row>
    <row r="39" spans="1:18" ht="13.5" customHeight="1" x14ac:dyDescent="0.2">
      <c r="A39" s="5"/>
      <c r="B39" s="6"/>
      <c r="C39" s="138"/>
      <c r="D39" s="142"/>
      <c r="E39" s="114"/>
      <c r="F39" s="114"/>
      <c r="G39" s="114"/>
      <c r="H39" s="138"/>
      <c r="I39" s="141"/>
      <c r="J39" s="142"/>
      <c r="K39" s="114"/>
      <c r="L39" s="114"/>
      <c r="M39" s="114"/>
      <c r="N39" s="114"/>
      <c r="O39" s="114"/>
      <c r="P39" s="138"/>
      <c r="Q39" s="142"/>
      <c r="R39" s="7"/>
    </row>
    <row r="40" spans="1:18" ht="13.5" customHeight="1" x14ac:dyDescent="0.2">
      <c r="A40" s="5"/>
      <c r="B40" s="6"/>
      <c r="C40" s="138"/>
      <c r="D40" s="142"/>
      <c r="E40" s="114"/>
      <c r="F40" s="114"/>
      <c r="G40" s="114"/>
      <c r="H40" s="138"/>
      <c r="I40" s="141"/>
      <c r="J40" s="142"/>
      <c r="K40" s="114"/>
      <c r="L40" s="114"/>
      <c r="M40" s="114"/>
      <c r="N40" s="114"/>
      <c r="O40" s="114"/>
      <c r="P40" s="138"/>
      <c r="Q40" s="142"/>
      <c r="R40" s="7"/>
    </row>
    <row r="41" spans="1:18" ht="13.5" customHeight="1" x14ac:dyDescent="0.2">
      <c r="A41" s="5"/>
      <c r="B41" s="6"/>
      <c r="C41" s="138"/>
      <c r="D41" s="142"/>
      <c r="E41" s="114"/>
      <c r="F41" s="114"/>
      <c r="G41" s="114"/>
      <c r="H41" s="138"/>
      <c r="I41" s="141"/>
      <c r="J41" s="142"/>
      <c r="K41" s="114"/>
      <c r="L41" s="114"/>
      <c r="M41" s="114"/>
      <c r="N41" s="114"/>
      <c r="O41" s="114"/>
      <c r="P41" s="138"/>
      <c r="Q41" s="142"/>
      <c r="R41" s="7"/>
    </row>
    <row r="42" spans="1:18" ht="13.5" customHeight="1" x14ac:dyDescent="0.2">
      <c r="A42" s="5"/>
      <c r="B42" s="6"/>
      <c r="C42" s="138"/>
      <c r="D42" s="142"/>
      <c r="E42" s="114"/>
      <c r="F42" s="114"/>
      <c r="G42" s="114"/>
      <c r="H42" s="138"/>
      <c r="I42" s="141"/>
      <c r="J42" s="142"/>
      <c r="K42" s="114"/>
      <c r="L42" s="114"/>
      <c r="M42" s="114"/>
      <c r="N42" s="114"/>
      <c r="O42" s="114"/>
      <c r="P42" s="138"/>
      <c r="Q42" s="142"/>
      <c r="R42" s="7"/>
    </row>
    <row r="43" spans="1:18" ht="13.5" customHeight="1" x14ac:dyDescent="0.2">
      <c r="A43" s="5"/>
      <c r="B43" s="6"/>
      <c r="C43" s="138"/>
      <c r="D43" s="142"/>
      <c r="E43" s="114"/>
      <c r="F43" s="114"/>
      <c r="G43" s="114"/>
      <c r="H43" s="138"/>
      <c r="I43" s="141"/>
      <c r="J43" s="142"/>
      <c r="K43" s="114"/>
      <c r="L43" s="114"/>
      <c r="M43" s="114"/>
      <c r="N43" s="114"/>
      <c r="O43" s="114"/>
      <c r="P43" s="138"/>
      <c r="Q43" s="142"/>
      <c r="R43" s="7"/>
    </row>
    <row r="44" spans="1:18" ht="13.5" customHeight="1" x14ac:dyDescent="0.2">
      <c r="A44" s="5"/>
      <c r="B44" s="6"/>
      <c r="C44" s="138"/>
      <c r="D44" s="142"/>
      <c r="E44" s="114"/>
      <c r="F44" s="114"/>
      <c r="G44" s="114"/>
      <c r="H44" s="138"/>
      <c r="I44" s="141"/>
      <c r="J44" s="142"/>
      <c r="K44" s="114"/>
      <c r="L44" s="114"/>
      <c r="M44" s="114"/>
      <c r="N44" s="114"/>
      <c r="O44" s="114"/>
      <c r="P44" s="138"/>
      <c r="Q44" s="142"/>
      <c r="R44" s="7"/>
    </row>
    <row r="45" spans="1:18" ht="13.5" customHeight="1" x14ac:dyDescent="0.2">
      <c r="A45" s="5"/>
      <c r="B45" s="6"/>
      <c r="C45" s="138"/>
      <c r="D45" s="142"/>
      <c r="E45" s="114"/>
      <c r="F45" s="114"/>
      <c r="G45" s="114"/>
      <c r="H45" s="138"/>
      <c r="I45" s="141"/>
      <c r="J45" s="142"/>
      <c r="K45" s="114"/>
      <c r="L45" s="114"/>
      <c r="M45" s="114"/>
      <c r="N45" s="114"/>
      <c r="O45" s="114"/>
      <c r="P45" s="138"/>
      <c r="Q45" s="142"/>
      <c r="R45" s="7"/>
    </row>
    <row r="46" spans="1:18" ht="15" customHeight="1" x14ac:dyDescent="0.2">
      <c r="A46" s="5"/>
      <c r="B46" s="6"/>
      <c r="C46" s="138"/>
      <c r="D46" s="143" t="s">
        <v>31</v>
      </c>
      <c r="E46" s="122"/>
      <c r="F46" s="122"/>
      <c r="G46" s="144"/>
      <c r="H46" s="145"/>
      <c r="I46" s="141"/>
      <c r="J46" s="143" t="s">
        <v>31</v>
      </c>
      <c r="K46" s="122"/>
      <c r="L46" s="122"/>
      <c r="M46" s="122"/>
      <c r="N46" s="144"/>
      <c r="O46" s="122"/>
      <c r="P46" s="145"/>
      <c r="Q46" s="142"/>
      <c r="R46" s="7"/>
    </row>
    <row r="47" spans="1:18" ht="13.5" customHeight="1" x14ac:dyDescent="0.2">
      <c r="A47" s="5"/>
      <c r="B47" s="6"/>
      <c r="C47" s="114"/>
      <c r="D47" s="146"/>
      <c r="E47" s="146"/>
      <c r="F47" s="146"/>
      <c r="G47" s="146"/>
      <c r="H47" s="146"/>
      <c r="I47" s="114"/>
      <c r="J47" s="146"/>
      <c r="K47" s="146"/>
      <c r="L47" s="146"/>
      <c r="M47" s="146"/>
      <c r="N47" s="146"/>
      <c r="O47" s="146"/>
      <c r="P47" s="146"/>
      <c r="Q47" s="114"/>
      <c r="R47" s="7"/>
    </row>
    <row r="48" spans="1:18" ht="15" customHeight="1" x14ac:dyDescent="0.2">
      <c r="A48" s="5"/>
      <c r="B48" s="6"/>
      <c r="C48" s="138"/>
      <c r="D48" s="139" t="s">
        <v>32</v>
      </c>
      <c r="E48" s="123"/>
      <c r="F48" s="123"/>
      <c r="G48" s="123"/>
      <c r="H48" s="140"/>
      <c r="I48" s="141"/>
      <c r="J48" s="139" t="s">
        <v>33</v>
      </c>
      <c r="K48" s="123"/>
      <c r="L48" s="123"/>
      <c r="M48" s="123"/>
      <c r="N48" s="123"/>
      <c r="O48" s="123"/>
      <c r="P48" s="140"/>
      <c r="Q48" s="142"/>
      <c r="R48" s="7"/>
    </row>
    <row r="49" spans="1:18" ht="13.5" customHeight="1" x14ac:dyDescent="0.2">
      <c r="A49" s="5"/>
      <c r="B49" s="6"/>
      <c r="C49" s="138"/>
      <c r="D49" s="142"/>
      <c r="E49" s="114"/>
      <c r="F49" s="114"/>
      <c r="G49" s="114"/>
      <c r="H49" s="138"/>
      <c r="I49" s="141"/>
      <c r="J49" s="142"/>
      <c r="K49" s="114"/>
      <c r="L49" s="114"/>
      <c r="M49" s="114"/>
      <c r="N49" s="114"/>
      <c r="O49" s="114"/>
      <c r="P49" s="138"/>
      <c r="Q49" s="142"/>
      <c r="R49" s="7"/>
    </row>
    <row r="50" spans="1:18" ht="13.5" customHeight="1" x14ac:dyDescent="0.2">
      <c r="A50" s="5"/>
      <c r="B50" s="6"/>
      <c r="C50" s="138"/>
      <c r="D50" s="142"/>
      <c r="E50" s="150"/>
      <c r="F50" s="151"/>
      <c r="G50" s="151"/>
      <c r="H50" s="138"/>
      <c r="I50" s="141"/>
      <c r="J50" s="142"/>
      <c r="K50" s="114"/>
      <c r="L50" s="114"/>
      <c r="M50" s="114"/>
      <c r="N50" s="114"/>
      <c r="O50" s="114"/>
      <c r="P50" s="138"/>
      <c r="Q50" s="142"/>
      <c r="R50" s="7"/>
    </row>
    <row r="51" spans="1:18" ht="13.5" customHeight="1" x14ac:dyDescent="0.2">
      <c r="A51" s="5"/>
      <c r="B51" s="6"/>
      <c r="C51" s="138"/>
      <c r="D51" s="142"/>
      <c r="E51" s="151"/>
      <c r="F51" s="151"/>
      <c r="G51" s="151"/>
      <c r="H51" s="138"/>
      <c r="I51" s="141"/>
      <c r="J51" s="142"/>
      <c r="K51" s="114"/>
      <c r="L51" s="114"/>
      <c r="M51" s="114"/>
      <c r="N51" s="114"/>
      <c r="O51" s="114"/>
      <c r="P51" s="138"/>
      <c r="Q51" s="142"/>
      <c r="R51" s="7"/>
    </row>
    <row r="52" spans="1:18" ht="13.5" customHeight="1" x14ac:dyDescent="0.2">
      <c r="A52" s="5"/>
      <c r="B52" s="6"/>
      <c r="C52" s="138"/>
      <c r="D52" s="142"/>
      <c r="E52" s="151"/>
      <c r="F52" s="151"/>
      <c r="G52" s="151"/>
      <c r="H52" s="138"/>
      <c r="I52" s="141"/>
      <c r="J52" s="142"/>
      <c r="K52" s="114"/>
      <c r="L52" s="114"/>
      <c r="M52" s="114"/>
      <c r="N52" s="114"/>
      <c r="O52" s="114"/>
      <c r="P52" s="138"/>
      <c r="Q52" s="142"/>
      <c r="R52" s="7"/>
    </row>
    <row r="53" spans="1:18" ht="13.5" customHeight="1" x14ac:dyDescent="0.2">
      <c r="A53" s="5"/>
      <c r="B53" s="6"/>
      <c r="C53" s="138"/>
      <c r="D53" s="142"/>
      <c r="E53" s="151"/>
      <c r="F53" s="151"/>
      <c r="G53" s="151"/>
      <c r="H53" s="138"/>
      <c r="I53" s="141"/>
      <c r="J53" s="142"/>
      <c r="K53" s="114"/>
      <c r="L53" s="114"/>
      <c r="M53" s="114"/>
      <c r="N53" s="114"/>
      <c r="O53" s="114"/>
      <c r="P53" s="138"/>
      <c r="Q53" s="142"/>
      <c r="R53" s="7"/>
    </row>
    <row r="54" spans="1:18" ht="13.5" customHeight="1" x14ac:dyDescent="0.2">
      <c r="A54" s="5"/>
      <c r="B54" s="6"/>
      <c r="C54" s="138"/>
      <c r="D54" s="142"/>
      <c r="E54" s="151"/>
      <c r="F54" s="151"/>
      <c r="G54" s="151"/>
      <c r="H54" s="138"/>
      <c r="I54" s="141"/>
      <c r="J54" s="142"/>
      <c r="K54" s="114"/>
      <c r="L54" s="114"/>
      <c r="M54" s="114"/>
      <c r="N54" s="114"/>
      <c r="O54" s="114"/>
      <c r="P54" s="138"/>
      <c r="Q54" s="142"/>
      <c r="R54" s="7"/>
    </row>
    <row r="55" spans="1:18" ht="13.5" customHeight="1" x14ac:dyDescent="0.2">
      <c r="A55" s="5"/>
      <c r="B55" s="6"/>
      <c r="C55" s="138"/>
      <c r="D55" s="142"/>
      <c r="E55" s="151"/>
      <c r="F55" s="151"/>
      <c r="G55" s="151"/>
      <c r="H55" s="138"/>
      <c r="I55" s="141"/>
      <c r="J55" s="142"/>
      <c r="K55" s="114"/>
      <c r="L55" s="114"/>
      <c r="M55" s="114"/>
      <c r="N55" s="114"/>
      <c r="O55" s="114"/>
      <c r="P55" s="138"/>
      <c r="Q55" s="142"/>
      <c r="R55" s="7"/>
    </row>
    <row r="56" spans="1:18" ht="13.5" customHeight="1" x14ac:dyDescent="0.2">
      <c r="A56" s="5"/>
      <c r="B56" s="6"/>
      <c r="C56" s="138"/>
      <c r="D56" s="142"/>
      <c r="E56" s="114"/>
      <c r="F56" s="114"/>
      <c r="G56" s="114"/>
      <c r="H56" s="138"/>
      <c r="I56" s="141"/>
      <c r="J56" s="142"/>
      <c r="K56" s="114"/>
      <c r="L56" s="114"/>
      <c r="M56" s="114"/>
      <c r="N56" s="114"/>
      <c r="O56" s="114"/>
      <c r="P56" s="138"/>
      <c r="Q56" s="142"/>
      <c r="R56" s="7"/>
    </row>
    <row r="57" spans="1:18" ht="15" customHeight="1" x14ac:dyDescent="0.2">
      <c r="A57" s="5"/>
      <c r="B57" s="6"/>
      <c r="C57" s="138"/>
      <c r="D57" s="143" t="s">
        <v>31</v>
      </c>
      <c r="E57" s="122"/>
      <c r="F57" s="122"/>
      <c r="G57" s="144"/>
      <c r="H57" s="145"/>
      <c r="I57" s="141"/>
      <c r="J57" s="143" t="s">
        <v>31</v>
      </c>
      <c r="K57" s="122"/>
      <c r="L57" s="122"/>
      <c r="M57" s="122"/>
      <c r="N57" s="144"/>
      <c r="O57" s="122"/>
      <c r="P57" s="145"/>
      <c r="Q57" s="142"/>
      <c r="R57" s="7"/>
    </row>
    <row r="58" spans="1:18" ht="14.45" customHeight="1" x14ac:dyDescent="0.2">
      <c r="A58" s="5"/>
      <c r="B58" s="8"/>
      <c r="C58" s="147"/>
      <c r="D58" s="148"/>
      <c r="E58" s="148"/>
      <c r="F58" s="148"/>
      <c r="G58" s="148"/>
      <c r="H58" s="148"/>
      <c r="I58" s="147"/>
      <c r="J58" s="148"/>
      <c r="K58" s="148"/>
      <c r="L58" s="148"/>
      <c r="M58" s="148"/>
      <c r="N58" s="148"/>
      <c r="O58" s="148"/>
      <c r="P58" s="148"/>
      <c r="Q58" s="147"/>
      <c r="R58" s="9"/>
    </row>
    <row r="59" spans="1:18" ht="13.5" customHeight="1" x14ac:dyDescent="0.2">
      <c r="A59" s="10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2"/>
    </row>
  </sheetData>
  <mergeCells count="27">
    <mergeCell ref="C1:Q1"/>
    <mergeCell ref="F3:P3"/>
    <mergeCell ref="O5:P5"/>
    <mergeCell ref="O7:P7"/>
    <mergeCell ref="H32:J32"/>
    <mergeCell ref="M32:P32"/>
    <mergeCell ref="H31:J31"/>
    <mergeCell ref="M31:P31"/>
    <mergeCell ref="O10:P10"/>
    <mergeCell ref="O11:P11"/>
    <mergeCell ref="O13:P13"/>
    <mergeCell ref="M8:P8"/>
    <mergeCell ref="E50:G55"/>
    <mergeCell ref="L34:P34"/>
    <mergeCell ref="O14:P14"/>
    <mergeCell ref="O16:P16"/>
    <mergeCell ref="O17:P17"/>
    <mergeCell ref="E20:L20"/>
    <mergeCell ref="M23:P23"/>
    <mergeCell ref="M24:P24"/>
    <mergeCell ref="M26:P26"/>
    <mergeCell ref="H28:J28"/>
    <mergeCell ref="M28:P28"/>
    <mergeCell ref="H29:J29"/>
    <mergeCell ref="M29:P29"/>
    <mergeCell ref="H30:J30"/>
    <mergeCell ref="M30:P30"/>
  </mergeCells>
  <pageMargins left="0.58333299999999999" right="0.58333299999999999" top="0.5" bottom="0.466667" header="0" footer="0"/>
  <pageSetup scale="83" orientation="portrait" r:id="rId1"/>
  <headerFooter>
    <oddFooter>&amp;C&amp;"Trebuchet MS,Regular"&amp;8&amp;K000000Strana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43"/>
  <sheetViews>
    <sheetView showGridLines="0" zoomScale="110" zoomScaleNormal="110" workbookViewId="0">
      <selection activeCell="B2" sqref="B2:G2"/>
    </sheetView>
  </sheetViews>
  <sheetFormatPr defaultColWidth="9.140625" defaultRowHeight="12.95" customHeight="1" x14ac:dyDescent="0.2"/>
  <cols>
    <col min="1" max="1" width="5.42578125" style="13" customWidth="1"/>
    <col min="2" max="2" width="56.42578125" style="13" customWidth="1"/>
    <col min="3" max="3" width="4.85546875" style="13" customWidth="1"/>
    <col min="4" max="6" width="10.7109375" style="13" customWidth="1"/>
    <col min="7" max="22" width="9.140625" style="13" hidden="1" customWidth="1"/>
    <col min="23" max="23" width="5.42578125" style="13" customWidth="1"/>
    <col min="24" max="24" width="0.140625" style="13" customWidth="1"/>
    <col min="25" max="255" width="9.140625" style="13" customWidth="1"/>
  </cols>
  <sheetData>
    <row r="1" spans="1:24" ht="21" customHeight="1" x14ac:dyDescent="0.3">
      <c r="A1" s="167" t="s">
        <v>34</v>
      </c>
      <c r="B1" s="168"/>
      <c r="C1" s="168"/>
      <c r="D1" s="168"/>
      <c r="E1" s="168"/>
      <c r="F1" s="168"/>
      <c r="G1" s="48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5"/>
      <c r="X1" s="16"/>
    </row>
    <row r="2" spans="1:24" ht="24.75" customHeight="1" x14ac:dyDescent="0.2">
      <c r="A2" s="49" t="s">
        <v>35</v>
      </c>
      <c r="B2" s="171" t="s">
        <v>108</v>
      </c>
      <c r="C2" s="172"/>
      <c r="D2" s="172"/>
      <c r="E2" s="172"/>
      <c r="F2" s="172"/>
      <c r="G2" s="173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8"/>
      <c r="X2" s="19"/>
    </row>
    <row r="3" spans="1:24" ht="24.75" customHeight="1" x14ac:dyDescent="0.2">
      <c r="A3" s="49" t="s">
        <v>36</v>
      </c>
      <c r="B3" s="174" t="s">
        <v>83</v>
      </c>
      <c r="C3" s="175"/>
      <c r="D3" s="175"/>
      <c r="E3" s="175"/>
      <c r="F3" s="175"/>
      <c r="G3" s="176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8"/>
      <c r="X3" s="19"/>
    </row>
    <row r="4" spans="1:24" ht="24.75" customHeight="1" x14ac:dyDescent="0.2">
      <c r="A4" s="49" t="s">
        <v>37</v>
      </c>
      <c r="B4" s="169"/>
      <c r="C4" s="169"/>
      <c r="D4" s="169"/>
      <c r="E4" s="169"/>
      <c r="F4" s="170"/>
      <c r="G4" s="5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8"/>
      <c r="X4" s="19"/>
    </row>
    <row r="5" spans="1:24" ht="15" customHeight="1" x14ac:dyDescent="0.2">
      <c r="A5" s="51"/>
      <c r="B5" s="51"/>
      <c r="C5" s="52"/>
      <c r="D5" s="51"/>
      <c r="E5" s="51"/>
      <c r="F5" s="51"/>
      <c r="G5" s="53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1"/>
      <c r="X5" s="19"/>
    </row>
    <row r="6" spans="1:24" ht="15" customHeight="1" x14ac:dyDescent="0.25">
      <c r="A6" s="90" t="s">
        <v>38</v>
      </c>
      <c r="B6" s="91" t="s">
        <v>39</v>
      </c>
      <c r="C6" s="92" t="s">
        <v>40</v>
      </c>
      <c r="D6" s="92" t="s">
        <v>41</v>
      </c>
      <c r="E6" s="92" t="s">
        <v>42</v>
      </c>
      <c r="F6" s="92" t="s">
        <v>43</v>
      </c>
      <c r="G6" s="54" t="s">
        <v>44</v>
      </c>
      <c r="H6" s="22" t="s">
        <v>45</v>
      </c>
      <c r="I6" s="22" t="s">
        <v>46</v>
      </c>
      <c r="J6" s="22" t="s">
        <v>47</v>
      </c>
      <c r="K6" s="22" t="s">
        <v>18</v>
      </c>
      <c r="L6" s="22" t="s">
        <v>48</v>
      </c>
      <c r="M6" s="22" t="s">
        <v>49</v>
      </c>
      <c r="N6" s="22" t="s">
        <v>50</v>
      </c>
      <c r="O6" s="22" t="s">
        <v>51</v>
      </c>
      <c r="P6" s="22" t="s">
        <v>52</v>
      </c>
      <c r="Q6" s="22" t="s">
        <v>53</v>
      </c>
      <c r="R6" s="22" t="s">
        <v>54</v>
      </c>
      <c r="S6" s="22" t="s">
        <v>55</v>
      </c>
      <c r="T6" s="22" t="s">
        <v>56</v>
      </c>
      <c r="U6" s="22" t="s">
        <v>57</v>
      </c>
      <c r="V6" s="22" t="s">
        <v>58</v>
      </c>
      <c r="W6" s="18"/>
      <c r="X6" s="19"/>
    </row>
    <row r="7" spans="1:24" ht="12.95" hidden="1" customHeight="1" x14ac:dyDescent="0.2">
      <c r="A7" s="93"/>
      <c r="B7" s="94"/>
      <c r="C7" s="95"/>
      <c r="D7" s="96"/>
      <c r="E7" s="97"/>
      <c r="F7" s="97"/>
      <c r="G7" s="55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1"/>
      <c r="X7" s="19"/>
    </row>
    <row r="8" spans="1:24" ht="15" customHeight="1" x14ac:dyDescent="0.2">
      <c r="A8" s="84" t="s">
        <v>59</v>
      </c>
      <c r="B8" s="85" t="s">
        <v>60</v>
      </c>
      <c r="C8" s="86"/>
      <c r="D8" s="98"/>
      <c r="E8" s="99"/>
      <c r="F8" s="89">
        <f>SUM(F9:F12)</f>
        <v>0</v>
      </c>
      <c r="G8" s="57"/>
      <c r="H8" s="27">
        <f>SUM(H9:H12)</f>
        <v>0</v>
      </c>
      <c r="I8" s="27"/>
      <c r="J8" s="27">
        <f>SUM(J9:J12)</f>
        <v>96.04</v>
      </c>
      <c r="K8" s="27"/>
      <c r="L8" s="27">
        <f>SUM(L9:L12)</f>
        <v>0</v>
      </c>
      <c r="M8" s="27"/>
      <c r="N8" s="27">
        <f>SUM(N9:N12)</f>
        <v>0</v>
      </c>
      <c r="O8" s="27"/>
      <c r="P8" s="27">
        <f>SUM(P9:P12)</f>
        <v>0</v>
      </c>
      <c r="Q8" s="27"/>
      <c r="R8" s="27"/>
      <c r="S8" s="27"/>
      <c r="T8" s="27"/>
      <c r="U8" s="27">
        <f>SUM(U9:U12)</f>
        <v>0.1</v>
      </c>
      <c r="V8" s="27"/>
      <c r="W8" s="18"/>
      <c r="X8" s="19"/>
    </row>
    <row r="9" spans="1:24" ht="27.75" customHeight="1" x14ac:dyDescent="0.2">
      <c r="A9" s="58">
        <v>1</v>
      </c>
      <c r="B9" s="67" t="s">
        <v>107</v>
      </c>
      <c r="C9" s="68" t="s">
        <v>106</v>
      </c>
      <c r="D9" s="69">
        <f>(0.4*0.4*0.5*53)+(0.4*0.4*0.8*7)</f>
        <v>5.136000000000001</v>
      </c>
      <c r="E9" s="70">
        <v>0</v>
      </c>
      <c r="F9" s="71">
        <f t="shared" ref="F9:F12" si="0">ROUND(D9*E9,2)</f>
        <v>0</v>
      </c>
      <c r="G9" s="59"/>
      <c r="H9" s="34"/>
      <c r="I9" s="43"/>
      <c r="J9" s="35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44"/>
      <c r="X9" s="19"/>
    </row>
    <row r="10" spans="1:24" ht="12.75" customHeight="1" x14ac:dyDescent="0.2">
      <c r="A10" s="60">
        <v>2</v>
      </c>
      <c r="B10" s="67" t="s">
        <v>64</v>
      </c>
      <c r="C10" s="72" t="s">
        <v>106</v>
      </c>
      <c r="D10" s="73">
        <f>D9</f>
        <v>5.136000000000001</v>
      </c>
      <c r="E10" s="70">
        <v>0</v>
      </c>
      <c r="F10" s="74">
        <f>ROUND(D10*E10,2)</f>
        <v>0</v>
      </c>
      <c r="G10" s="61">
        <v>0</v>
      </c>
      <c r="H10" s="34">
        <f>ROUND(D10*G10,2)</f>
        <v>0</v>
      </c>
      <c r="I10" s="29">
        <v>7</v>
      </c>
      <c r="J10" s="35">
        <f>ROUND(D10*I10,2)</f>
        <v>35.950000000000003</v>
      </c>
      <c r="K10" s="33">
        <v>20</v>
      </c>
      <c r="L10" s="33">
        <f>F10*(1+K10/100)</f>
        <v>0</v>
      </c>
      <c r="M10" s="33">
        <v>0</v>
      </c>
      <c r="N10" s="33">
        <f>ROUND(D10*M10,2)</f>
        <v>0</v>
      </c>
      <c r="O10" s="33">
        <v>0</v>
      </c>
      <c r="P10" s="33">
        <f>ROUND(D10*O10,2)</f>
        <v>0</v>
      </c>
      <c r="Q10" s="33"/>
      <c r="R10" s="36" t="s">
        <v>61</v>
      </c>
      <c r="S10" s="36" t="s">
        <v>63</v>
      </c>
      <c r="T10" s="33">
        <v>1.0999999999999999E-2</v>
      </c>
      <c r="U10" s="33">
        <f>ROUND(D10*T10,2)</f>
        <v>0.06</v>
      </c>
      <c r="V10" s="33"/>
      <c r="W10" s="18"/>
      <c r="X10" s="19"/>
    </row>
    <row r="11" spans="1:24" ht="12.95" customHeight="1" x14ac:dyDescent="0.2">
      <c r="A11" s="60">
        <v>3</v>
      </c>
      <c r="B11" s="67" t="s">
        <v>105</v>
      </c>
      <c r="C11" s="72" t="s">
        <v>106</v>
      </c>
      <c r="D11" s="73">
        <f>D9</f>
        <v>5.136000000000001</v>
      </c>
      <c r="E11" s="70">
        <v>0</v>
      </c>
      <c r="F11" s="74">
        <f t="shared" si="0"/>
        <v>0</v>
      </c>
      <c r="G11" s="61">
        <v>0</v>
      </c>
      <c r="H11" s="34">
        <f>ROUND(D11*G11,2)</f>
        <v>0</v>
      </c>
      <c r="I11" s="29">
        <v>0.65</v>
      </c>
      <c r="J11" s="35">
        <f>ROUND(D11*I11,2)</f>
        <v>3.34</v>
      </c>
      <c r="K11" s="33">
        <v>20</v>
      </c>
      <c r="L11" s="33">
        <f>F11*(1+K11/100)</f>
        <v>0</v>
      </c>
      <c r="M11" s="33">
        <v>0</v>
      </c>
      <c r="N11" s="33">
        <f>ROUND(D11*M11,2)</f>
        <v>0</v>
      </c>
      <c r="O11" s="33">
        <v>0</v>
      </c>
      <c r="P11" s="33">
        <f>ROUND(D11*O11,2)</f>
        <v>0</v>
      </c>
      <c r="Q11" s="33"/>
      <c r="R11" s="36" t="s">
        <v>61</v>
      </c>
      <c r="S11" s="36" t="s">
        <v>63</v>
      </c>
      <c r="T11" s="33">
        <v>8.2000000000000007E-3</v>
      </c>
      <c r="U11" s="33">
        <f>ROUND(D11*T11,2)</f>
        <v>0.04</v>
      </c>
      <c r="V11" s="33"/>
      <c r="W11" s="18"/>
      <c r="X11" s="19"/>
    </row>
    <row r="12" spans="1:24" ht="12.75" customHeight="1" x14ac:dyDescent="0.2">
      <c r="A12" s="60">
        <v>4</v>
      </c>
      <c r="B12" s="67" t="s">
        <v>65</v>
      </c>
      <c r="C12" s="72" t="s">
        <v>66</v>
      </c>
      <c r="D12" s="69">
        <f>D9*1.7</f>
        <v>8.7312000000000012</v>
      </c>
      <c r="E12" s="70">
        <v>0</v>
      </c>
      <c r="F12" s="74">
        <f t="shared" si="0"/>
        <v>0</v>
      </c>
      <c r="G12" s="61">
        <v>0</v>
      </c>
      <c r="H12" s="34">
        <f>ROUND(D12*G12,2)</f>
        <v>0</v>
      </c>
      <c r="I12" s="29">
        <v>6.5</v>
      </c>
      <c r="J12" s="35">
        <f>ROUND(D12*I12,2)</f>
        <v>56.75</v>
      </c>
      <c r="K12" s="33">
        <v>20</v>
      </c>
      <c r="L12" s="33">
        <f>F12*(1+K12/100)</f>
        <v>0</v>
      </c>
      <c r="M12" s="33">
        <v>0</v>
      </c>
      <c r="N12" s="33">
        <f>ROUND(D12*M12,2)</f>
        <v>0</v>
      </c>
      <c r="O12" s="33">
        <v>0</v>
      </c>
      <c r="P12" s="33">
        <f>ROUND(D12*O12,2)</f>
        <v>0</v>
      </c>
      <c r="Q12" s="33"/>
      <c r="R12" s="36" t="s">
        <v>67</v>
      </c>
      <c r="S12" s="36" t="s">
        <v>62</v>
      </c>
      <c r="T12" s="33">
        <v>0</v>
      </c>
      <c r="U12" s="33">
        <f>ROUND(D12*T12,2)</f>
        <v>0</v>
      </c>
      <c r="V12" s="33"/>
      <c r="W12" s="18"/>
      <c r="X12" s="19"/>
    </row>
    <row r="13" spans="1:24" ht="15" customHeight="1" x14ac:dyDescent="0.2">
      <c r="A13" s="84" t="s">
        <v>59</v>
      </c>
      <c r="B13" s="85" t="s">
        <v>68</v>
      </c>
      <c r="C13" s="86"/>
      <c r="D13" s="87"/>
      <c r="E13" s="88"/>
      <c r="F13" s="89">
        <f>F14</f>
        <v>0</v>
      </c>
      <c r="G13" s="57"/>
      <c r="H13" s="27">
        <f>SUM(H14:H14)</f>
        <v>0</v>
      </c>
      <c r="I13" s="27"/>
      <c r="J13" s="27">
        <f>SUM(J14:J14)</f>
        <v>503.17</v>
      </c>
      <c r="K13" s="27"/>
      <c r="L13" s="27">
        <f>SUM(L14:L14)</f>
        <v>0</v>
      </c>
      <c r="M13" s="27"/>
      <c r="N13" s="27">
        <f>SUM(N14:N14)</f>
        <v>12.72</v>
      </c>
      <c r="O13" s="27"/>
      <c r="P13" s="27">
        <f>SUM(P14:P14)</f>
        <v>0</v>
      </c>
      <c r="Q13" s="27"/>
      <c r="R13" s="27"/>
      <c r="S13" s="27"/>
      <c r="T13" s="27"/>
      <c r="U13" s="27">
        <f>SUM(U14:U14)</f>
        <v>2.66</v>
      </c>
      <c r="V13" s="27"/>
      <c r="W13" s="18"/>
      <c r="X13" s="19"/>
    </row>
    <row r="14" spans="1:24" ht="12.75" customHeight="1" x14ac:dyDescent="0.2">
      <c r="A14" s="60">
        <v>5</v>
      </c>
      <c r="B14" s="67" t="s">
        <v>70</v>
      </c>
      <c r="C14" s="72" t="s">
        <v>106</v>
      </c>
      <c r="D14" s="69">
        <f>(0.4*0.4*0.5*53)+(0.4*0.4*0.8*7)</f>
        <v>5.136000000000001</v>
      </c>
      <c r="E14" s="70">
        <v>0</v>
      </c>
      <c r="F14" s="74">
        <f>E14*D14</f>
        <v>0</v>
      </c>
      <c r="G14" s="61">
        <v>0</v>
      </c>
      <c r="H14" s="28">
        <f>ROUND(D14*G14,2)</f>
        <v>0</v>
      </c>
      <c r="I14" s="29">
        <v>97.97</v>
      </c>
      <c r="J14" s="30">
        <f>ROUND(D14*I14,2)</f>
        <v>503.17</v>
      </c>
      <c r="K14" s="31">
        <v>20</v>
      </c>
      <c r="L14" s="31">
        <f>F14*(1+K14/100)</f>
        <v>0</v>
      </c>
      <c r="M14" s="31">
        <v>2.4763199999999999</v>
      </c>
      <c r="N14" s="31">
        <f>ROUND(D14*M14,2)</f>
        <v>12.72</v>
      </c>
      <c r="O14" s="31">
        <v>0</v>
      </c>
      <c r="P14" s="31">
        <f>ROUND(D14*O14,2)</f>
        <v>0</v>
      </c>
      <c r="Q14" s="31"/>
      <c r="R14" s="32" t="s">
        <v>61</v>
      </c>
      <c r="S14" s="32" t="s">
        <v>63</v>
      </c>
      <c r="T14" s="31">
        <v>0.51759999999999995</v>
      </c>
      <c r="U14" s="31">
        <f>ROUND(D14*T14,2)</f>
        <v>2.66</v>
      </c>
      <c r="V14" s="31"/>
      <c r="W14" s="18"/>
      <c r="X14" s="19"/>
    </row>
    <row r="15" spans="1:24" ht="15" customHeight="1" x14ac:dyDescent="0.2">
      <c r="A15" s="84" t="s">
        <v>59</v>
      </c>
      <c r="B15" s="177" t="s">
        <v>91</v>
      </c>
      <c r="C15" s="177"/>
      <c r="D15" s="98"/>
      <c r="E15" s="100"/>
      <c r="F15" s="89">
        <f>SUM(F16:F17)</f>
        <v>0</v>
      </c>
      <c r="G15" s="57"/>
      <c r="H15" s="27" t="e">
        <f>SUM(#REF!)</f>
        <v>#REF!</v>
      </c>
      <c r="I15" s="27"/>
      <c r="J15" s="27" t="e">
        <f>SUM(#REF!)</f>
        <v>#REF!</v>
      </c>
      <c r="K15" s="27"/>
      <c r="L15" s="27" t="e">
        <f>SUM(#REF!)</f>
        <v>#REF!</v>
      </c>
      <c r="M15" s="27"/>
      <c r="N15" s="27" t="e">
        <f>SUM(#REF!)</f>
        <v>#REF!</v>
      </c>
      <c r="O15" s="27"/>
      <c r="P15" s="27" t="e">
        <f>SUM(#REF!)</f>
        <v>#REF!</v>
      </c>
      <c r="Q15" s="27"/>
      <c r="R15" s="27"/>
      <c r="S15" s="27"/>
      <c r="T15" s="27"/>
      <c r="U15" s="27" t="e">
        <f>SUM(#REF!)</f>
        <v>#REF!</v>
      </c>
      <c r="V15" s="27"/>
      <c r="W15" s="18"/>
      <c r="X15" s="19"/>
    </row>
    <row r="16" spans="1:24" ht="12.95" customHeight="1" x14ac:dyDescent="0.2">
      <c r="A16" s="62">
        <v>6</v>
      </c>
      <c r="B16" s="75" t="s">
        <v>94</v>
      </c>
      <c r="C16" s="76" t="s">
        <v>72</v>
      </c>
      <c r="D16" s="77">
        <v>34</v>
      </c>
      <c r="E16" s="78">
        <v>0</v>
      </c>
      <c r="F16" s="79">
        <f t="shared" ref="F16:F17" si="1">E16*D16</f>
        <v>0</v>
      </c>
      <c r="G16" s="63"/>
      <c r="H16" s="37"/>
      <c r="I16" s="29"/>
      <c r="J16" s="37"/>
      <c r="K16" s="37"/>
      <c r="L16" s="37"/>
      <c r="M16" s="37"/>
      <c r="N16" s="37"/>
      <c r="O16" s="37"/>
      <c r="P16" s="37"/>
      <c r="Q16" s="37"/>
      <c r="R16" s="45"/>
      <c r="S16" s="45"/>
      <c r="T16" s="37"/>
      <c r="U16" s="37"/>
      <c r="V16" s="37"/>
      <c r="W16" s="18"/>
      <c r="X16" s="19"/>
    </row>
    <row r="17" spans="1:27" ht="12.75" customHeight="1" x14ac:dyDescent="0.2">
      <c r="A17" s="62">
        <v>7</v>
      </c>
      <c r="B17" s="75" t="s">
        <v>84</v>
      </c>
      <c r="C17" s="76" t="s">
        <v>71</v>
      </c>
      <c r="D17" s="77">
        <v>1</v>
      </c>
      <c r="E17" s="78">
        <v>0</v>
      </c>
      <c r="F17" s="79">
        <f t="shared" si="1"/>
        <v>0</v>
      </c>
      <c r="G17" s="63"/>
      <c r="H17" s="37"/>
      <c r="I17" s="29"/>
      <c r="J17" s="37"/>
      <c r="K17" s="37"/>
      <c r="L17" s="37"/>
      <c r="M17" s="37"/>
      <c r="N17" s="37"/>
      <c r="O17" s="37"/>
      <c r="P17" s="37"/>
      <c r="Q17" s="37"/>
      <c r="R17" s="45"/>
      <c r="S17" s="45"/>
      <c r="T17" s="37"/>
      <c r="U17" s="37"/>
      <c r="V17" s="37"/>
      <c r="W17" s="18"/>
      <c r="X17" s="19"/>
      <c r="AA17" s="149"/>
    </row>
    <row r="18" spans="1:27" ht="15" customHeight="1" x14ac:dyDescent="0.2">
      <c r="A18" s="101" t="s">
        <v>59</v>
      </c>
      <c r="B18" s="102" t="s">
        <v>90</v>
      </c>
      <c r="C18" s="103"/>
      <c r="D18" s="104"/>
      <c r="E18" s="105"/>
      <c r="F18" s="106">
        <f>SUM(F19:F38)</f>
        <v>0</v>
      </c>
      <c r="G18" s="61"/>
      <c r="H18" s="37"/>
      <c r="I18" s="29"/>
      <c r="J18" s="37"/>
      <c r="K18" s="37"/>
      <c r="L18" s="37"/>
      <c r="M18" s="37"/>
      <c r="N18" s="37"/>
      <c r="O18" s="37"/>
      <c r="P18" s="37"/>
      <c r="Q18" s="37"/>
      <c r="R18" s="45"/>
      <c r="S18" s="45"/>
      <c r="T18" s="37"/>
      <c r="U18" s="37"/>
      <c r="V18" s="37"/>
      <c r="W18" s="18"/>
      <c r="X18" s="19"/>
    </row>
    <row r="19" spans="1:27" ht="12.75" customHeight="1" x14ac:dyDescent="0.2">
      <c r="A19" s="64">
        <v>8</v>
      </c>
      <c r="B19" s="75" t="s">
        <v>95</v>
      </c>
      <c r="C19" s="80" t="s">
        <v>72</v>
      </c>
      <c r="D19" s="81">
        <v>1</v>
      </c>
      <c r="E19" s="82">
        <v>0</v>
      </c>
      <c r="F19" s="83">
        <f t="shared" ref="F19:F40" si="2">D19*E19</f>
        <v>0</v>
      </c>
      <c r="G19" s="63"/>
      <c r="H19" s="37"/>
      <c r="I19" s="29"/>
      <c r="J19" s="37"/>
      <c r="K19" s="37"/>
      <c r="L19" s="37"/>
      <c r="M19" s="37"/>
      <c r="N19" s="37"/>
      <c r="O19" s="37"/>
      <c r="P19" s="37"/>
      <c r="Q19" s="37"/>
      <c r="R19" s="45"/>
      <c r="S19" s="45"/>
      <c r="T19" s="37"/>
      <c r="U19" s="37"/>
      <c r="V19" s="37"/>
      <c r="W19" s="18"/>
      <c r="X19" s="19"/>
    </row>
    <row r="20" spans="1:27" ht="12.95" customHeight="1" x14ac:dyDescent="0.2">
      <c r="A20" s="64">
        <v>9</v>
      </c>
      <c r="B20" s="75" t="s">
        <v>92</v>
      </c>
      <c r="C20" s="80" t="s">
        <v>71</v>
      </c>
      <c r="D20" s="81">
        <v>1</v>
      </c>
      <c r="E20" s="82">
        <v>0</v>
      </c>
      <c r="F20" s="83">
        <f t="shared" si="2"/>
        <v>0</v>
      </c>
      <c r="G20" s="63"/>
      <c r="H20" s="37"/>
      <c r="I20" s="29"/>
      <c r="J20" s="37"/>
      <c r="K20" s="37"/>
      <c r="L20" s="37"/>
      <c r="M20" s="37"/>
      <c r="N20" s="37"/>
      <c r="O20" s="37"/>
      <c r="P20" s="37"/>
      <c r="Q20" s="37"/>
      <c r="R20" s="45"/>
      <c r="S20" s="45"/>
      <c r="T20" s="37"/>
      <c r="U20" s="37"/>
      <c r="V20" s="37"/>
      <c r="W20" s="18"/>
      <c r="X20" s="19"/>
    </row>
    <row r="21" spans="1:27" ht="12.95" customHeight="1" x14ac:dyDescent="0.2">
      <c r="A21" s="64">
        <v>10</v>
      </c>
      <c r="B21" s="75" t="s">
        <v>96</v>
      </c>
      <c r="C21" s="80" t="s">
        <v>72</v>
      </c>
      <c r="D21" s="81">
        <v>1</v>
      </c>
      <c r="E21" s="82">
        <v>0</v>
      </c>
      <c r="F21" s="83">
        <f t="shared" si="2"/>
        <v>0</v>
      </c>
      <c r="G21" s="63"/>
      <c r="H21" s="37"/>
      <c r="I21" s="29"/>
      <c r="J21" s="37"/>
      <c r="K21" s="37"/>
      <c r="L21" s="37"/>
      <c r="M21" s="37"/>
      <c r="N21" s="37"/>
      <c r="O21" s="37"/>
      <c r="P21" s="37"/>
      <c r="Q21" s="37"/>
      <c r="R21" s="45"/>
      <c r="S21" s="45"/>
      <c r="T21" s="37"/>
      <c r="U21" s="37"/>
      <c r="V21" s="37"/>
      <c r="W21" s="18"/>
      <c r="X21" s="19"/>
    </row>
    <row r="22" spans="1:27" ht="12.95" customHeight="1" x14ac:dyDescent="0.2">
      <c r="A22" s="64">
        <v>11</v>
      </c>
      <c r="B22" s="75" t="s">
        <v>73</v>
      </c>
      <c r="C22" s="80" t="s">
        <v>71</v>
      </c>
      <c r="D22" s="81">
        <v>1</v>
      </c>
      <c r="E22" s="82">
        <v>0</v>
      </c>
      <c r="F22" s="83">
        <f t="shared" si="2"/>
        <v>0</v>
      </c>
      <c r="G22" s="63"/>
      <c r="H22" s="37"/>
      <c r="I22" s="29"/>
      <c r="J22" s="37"/>
      <c r="K22" s="37"/>
      <c r="L22" s="37"/>
      <c r="M22" s="37"/>
      <c r="N22" s="37"/>
      <c r="O22" s="37"/>
      <c r="P22" s="37"/>
      <c r="Q22" s="37"/>
      <c r="R22" s="45"/>
      <c r="S22" s="45"/>
      <c r="T22" s="37"/>
      <c r="U22" s="37"/>
      <c r="V22" s="37"/>
      <c r="W22" s="18"/>
      <c r="X22" s="19"/>
    </row>
    <row r="23" spans="1:27" ht="12.95" customHeight="1" x14ac:dyDescent="0.2">
      <c r="A23" s="64">
        <v>12</v>
      </c>
      <c r="B23" s="75" t="s">
        <v>97</v>
      </c>
      <c r="C23" s="80" t="s">
        <v>72</v>
      </c>
      <c r="D23" s="81">
        <v>1</v>
      </c>
      <c r="E23" s="82">
        <v>0</v>
      </c>
      <c r="F23" s="83">
        <f t="shared" si="2"/>
        <v>0</v>
      </c>
      <c r="G23" s="63"/>
      <c r="H23" s="37"/>
      <c r="I23" s="29"/>
      <c r="J23" s="37"/>
      <c r="K23" s="37"/>
      <c r="L23" s="37"/>
      <c r="M23" s="37"/>
      <c r="N23" s="37"/>
      <c r="O23" s="37"/>
      <c r="P23" s="37"/>
      <c r="Q23" s="37"/>
      <c r="R23" s="45"/>
      <c r="S23" s="45"/>
      <c r="T23" s="37"/>
      <c r="U23" s="37"/>
      <c r="V23" s="37"/>
      <c r="W23" s="18"/>
      <c r="X23" s="19"/>
    </row>
    <row r="24" spans="1:27" ht="12.95" customHeight="1" x14ac:dyDescent="0.2">
      <c r="A24" s="64">
        <v>13</v>
      </c>
      <c r="B24" s="75" t="s">
        <v>74</v>
      </c>
      <c r="C24" s="80" t="s">
        <v>71</v>
      </c>
      <c r="D24" s="81">
        <v>1</v>
      </c>
      <c r="E24" s="82">
        <v>0</v>
      </c>
      <c r="F24" s="83">
        <f t="shared" si="2"/>
        <v>0</v>
      </c>
      <c r="G24" s="63"/>
      <c r="H24" s="37"/>
      <c r="I24" s="29"/>
      <c r="J24" s="37"/>
      <c r="K24" s="37"/>
      <c r="L24" s="37"/>
      <c r="M24" s="37"/>
      <c r="N24" s="37"/>
      <c r="O24" s="37"/>
      <c r="P24" s="37"/>
      <c r="Q24" s="37"/>
      <c r="R24" s="45"/>
      <c r="S24" s="45"/>
      <c r="T24" s="37"/>
      <c r="U24" s="37"/>
      <c r="V24" s="37"/>
      <c r="W24" s="18"/>
      <c r="X24" s="19"/>
    </row>
    <row r="25" spans="1:27" ht="25.5" customHeight="1" x14ac:dyDescent="0.2">
      <c r="A25" s="64">
        <v>14</v>
      </c>
      <c r="B25" s="75" t="s">
        <v>98</v>
      </c>
      <c r="C25" s="80" t="s">
        <v>72</v>
      </c>
      <c r="D25" s="81">
        <v>1</v>
      </c>
      <c r="E25" s="82">
        <v>0</v>
      </c>
      <c r="F25" s="83">
        <f t="shared" si="2"/>
        <v>0</v>
      </c>
      <c r="G25" s="63"/>
      <c r="H25" s="37"/>
      <c r="I25" s="29"/>
      <c r="J25" s="37"/>
      <c r="K25" s="37"/>
      <c r="L25" s="37"/>
      <c r="M25" s="37"/>
      <c r="N25" s="37"/>
      <c r="O25" s="37"/>
      <c r="P25" s="37"/>
      <c r="Q25" s="37"/>
      <c r="R25" s="45"/>
      <c r="S25" s="45"/>
      <c r="T25" s="37"/>
      <c r="U25" s="37"/>
      <c r="V25" s="37"/>
      <c r="W25" s="18"/>
      <c r="X25" s="19"/>
    </row>
    <row r="26" spans="1:27" ht="25.5" customHeight="1" x14ac:dyDescent="0.2">
      <c r="A26" s="64">
        <v>15</v>
      </c>
      <c r="B26" s="75" t="s">
        <v>85</v>
      </c>
      <c r="C26" s="80" t="s">
        <v>71</v>
      </c>
      <c r="D26" s="81">
        <v>1</v>
      </c>
      <c r="E26" s="82">
        <v>0</v>
      </c>
      <c r="F26" s="83">
        <f t="shared" si="2"/>
        <v>0</v>
      </c>
      <c r="G26" s="63"/>
      <c r="H26" s="37"/>
      <c r="I26" s="29"/>
      <c r="J26" s="37"/>
      <c r="K26" s="37"/>
      <c r="L26" s="37"/>
      <c r="M26" s="37"/>
      <c r="N26" s="37"/>
      <c r="O26" s="37"/>
      <c r="P26" s="37"/>
      <c r="Q26" s="37"/>
      <c r="R26" s="45"/>
      <c r="S26" s="45"/>
      <c r="T26" s="37"/>
      <c r="U26" s="37"/>
      <c r="V26" s="37"/>
      <c r="W26" s="18"/>
      <c r="X26" s="19"/>
    </row>
    <row r="27" spans="1:27" ht="12.95" customHeight="1" x14ac:dyDescent="0.2">
      <c r="A27" s="64">
        <v>16</v>
      </c>
      <c r="B27" s="75" t="s">
        <v>99</v>
      </c>
      <c r="C27" s="80" t="s">
        <v>72</v>
      </c>
      <c r="D27" s="81">
        <v>1</v>
      </c>
      <c r="E27" s="82">
        <v>0</v>
      </c>
      <c r="F27" s="83">
        <f t="shared" si="2"/>
        <v>0</v>
      </c>
      <c r="G27" s="63"/>
      <c r="H27" s="37"/>
      <c r="I27" s="29"/>
      <c r="J27" s="37"/>
      <c r="K27" s="37"/>
      <c r="L27" s="37"/>
      <c r="M27" s="37"/>
      <c r="N27" s="37"/>
      <c r="O27" s="37"/>
      <c r="P27" s="37"/>
      <c r="Q27" s="37"/>
      <c r="R27" s="45"/>
      <c r="S27" s="45"/>
      <c r="T27" s="37"/>
      <c r="U27" s="37"/>
      <c r="V27" s="37"/>
      <c r="W27" s="18"/>
      <c r="X27" s="19"/>
    </row>
    <row r="28" spans="1:27" ht="12.95" customHeight="1" x14ac:dyDescent="0.2">
      <c r="A28" s="64">
        <v>17</v>
      </c>
      <c r="B28" s="75" t="s">
        <v>87</v>
      </c>
      <c r="C28" s="80" t="s">
        <v>71</v>
      </c>
      <c r="D28" s="81">
        <v>1</v>
      </c>
      <c r="E28" s="82">
        <v>0</v>
      </c>
      <c r="F28" s="83">
        <f t="shared" si="2"/>
        <v>0</v>
      </c>
      <c r="G28" s="63"/>
      <c r="H28" s="37"/>
      <c r="I28" s="29"/>
      <c r="J28" s="37"/>
      <c r="K28" s="37"/>
      <c r="L28" s="37"/>
      <c r="M28" s="37"/>
      <c r="N28" s="37"/>
      <c r="O28" s="37"/>
      <c r="P28" s="37"/>
      <c r="Q28" s="37"/>
      <c r="R28" s="45"/>
      <c r="S28" s="45"/>
      <c r="T28" s="37"/>
      <c r="U28" s="37"/>
      <c r="V28" s="37"/>
      <c r="W28" s="18"/>
      <c r="X28" s="19"/>
    </row>
    <row r="29" spans="1:27" ht="12.95" customHeight="1" x14ac:dyDescent="0.2">
      <c r="A29" s="64">
        <v>18</v>
      </c>
      <c r="B29" s="75" t="s">
        <v>100</v>
      </c>
      <c r="C29" s="80" t="s">
        <v>72</v>
      </c>
      <c r="D29" s="81">
        <v>2</v>
      </c>
      <c r="E29" s="82">
        <v>0</v>
      </c>
      <c r="F29" s="83">
        <f t="shared" si="2"/>
        <v>0</v>
      </c>
      <c r="G29" s="63"/>
      <c r="H29" s="37"/>
      <c r="I29" s="29"/>
      <c r="J29" s="37"/>
      <c r="K29" s="37"/>
      <c r="L29" s="37"/>
      <c r="M29" s="37"/>
      <c r="N29" s="37"/>
      <c r="O29" s="37"/>
      <c r="P29" s="37"/>
      <c r="Q29" s="37"/>
      <c r="R29" s="45"/>
      <c r="S29" s="45"/>
      <c r="T29" s="37"/>
      <c r="U29" s="37"/>
      <c r="V29" s="37"/>
      <c r="W29" s="18"/>
      <c r="X29" s="19"/>
    </row>
    <row r="30" spans="1:27" ht="12.95" customHeight="1" x14ac:dyDescent="0.2">
      <c r="A30" s="64">
        <v>19</v>
      </c>
      <c r="B30" s="75" t="s">
        <v>75</v>
      </c>
      <c r="C30" s="80" t="s">
        <v>71</v>
      </c>
      <c r="D30" s="81">
        <v>1</v>
      </c>
      <c r="E30" s="82">
        <v>0</v>
      </c>
      <c r="F30" s="83">
        <f t="shared" si="2"/>
        <v>0</v>
      </c>
      <c r="G30" s="63"/>
      <c r="H30" s="37"/>
      <c r="I30" s="29"/>
      <c r="J30" s="37"/>
      <c r="K30" s="37"/>
      <c r="L30" s="37"/>
      <c r="M30" s="37"/>
      <c r="N30" s="37"/>
      <c r="O30" s="37"/>
      <c r="P30" s="37"/>
      <c r="Q30" s="37"/>
      <c r="R30" s="45"/>
      <c r="S30" s="45"/>
      <c r="T30" s="37"/>
      <c r="U30" s="37"/>
      <c r="V30" s="37"/>
      <c r="W30" s="18"/>
      <c r="X30" s="19"/>
    </row>
    <row r="31" spans="1:27" ht="12.95" customHeight="1" x14ac:dyDescent="0.2">
      <c r="A31" s="64">
        <v>20</v>
      </c>
      <c r="B31" s="75" t="s">
        <v>101</v>
      </c>
      <c r="C31" s="80" t="s">
        <v>72</v>
      </c>
      <c r="D31" s="81">
        <v>1</v>
      </c>
      <c r="E31" s="82">
        <v>0</v>
      </c>
      <c r="F31" s="83">
        <f t="shared" si="2"/>
        <v>0</v>
      </c>
      <c r="G31" s="63"/>
      <c r="H31" s="37"/>
      <c r="I31" s="29"/>
      <c r="J31" s="37"/>
      <c r="K31" s="37"/>
      <c r="L31" s="37"/>
      <c r="M31" s="37"/>
      <c r="N31" s="37"/>
      <c r="O31" s="37"/>
      <c r="P31" s="37"/>
      <c r="Q31" s="37"/>
      <c r="R31" s="45"/>
      <c r="S31" s="45"/>
      <c r="T31" s="37"/>
      <c r="U31" s="37"/>
      <c r="V31" s="37"/>
      <c r="W31" s="18"/>
      <c r="X31" s="19"/>
    </row>
    <row r="32" spans="1:27" ht="12.95" customHeight="1" x14ac:dyDescent="0.2">
      <c r="A32" s="64">
        <v>21</v>
      </c>
      <c r="B32" s="75" t="s">
        <v>76</v>
      </c>
      <c r="C32" s="80" t="s">
        <v>71</v>
      </c>
      <c r="D32" s="81">
        <v>1</v>
      </c>
      <c r="E32" s="82">
        <v>0</v>
      </c>
      <c r="F32" s="83">
        <f t="shared" si="2"/>
        <v>0</v>
      </c>
      <c r="G32" s="63"/>
      <c r="H32" s="37"/>
      <c r="I32" s="29"/>
      <c r="J32" s="37"/>
      <c r="K32" s="37"/>
      <c r="L32" s="37"/>
      <c r="M32" s="37"/>
      <c r="N32" s="37"/>
      <c r="O32" s="37"/>
      <c r="P32" s="37"/>
      <c r="Q32" s="37"/>
      <c r="R32" s="45"/>
      <c r="S32" s="45"/>
      <c r="T32" s="37"/>
      <c r="U32" s="37"/>
      <c r="V32" s="37"/>
      <c r="W32" s="18"/>
      <c r="X32" s="19"/>
    </row>
    <row r="33" spans="1:24" ht="12.95" customHeight="1" x14ac:dyDescent="0.2">
      <c r="A33" s="64">
        <v>22</v>
      </c>
      <c r="B33" s="75" t="s">
        <v>102</v>
      </c>
      <c r="C33" s="80" t="s">
        <v>72</v>
      </c>
      <c r="D33" s="81">
        <v>1</v>
      </c>
      <c r="E33" s="82">
        <v>0</v>
      </c>
      <c r="F33" s="83">
        <f t="shared" si="2"/>
        <v>0</v>
      </c>
      <c r="G33" s="63"/>
      <c r="H33" s="37"/>
      <c r="I33" s="29"/>
      <c r="J33" s="37"/>
      <c r="K33" s="37"/>
      <c r="L33" s="37"/>
      <c r="M33" s="37"/>
      <c r="N33" s="37"/>
      <c r="O33" s="37"/>
      <c r="P33" s="37"/>
      <c r="Q33" s="37"/>
      <c r="R33" s="45"/>
      <c r="S33" s="45"/>
      <c r="T33" s="37"/>
      <c r="U33" s="37"/>
      <c r="V33" s="37"/>
      <c r="W33" s="18"/>
      <c r="X33" s="19"/>
    </row>
    <row r="34" spans="1:24" ht="12.95" customHeight="1" x14ac:dyDescent="0.2">
      <c r="A34" s="64">
        <v>23</v>
      </c>
      <c r="B34" s="75" t="s">
        <v>77</v>
      </c>
      <c r="C34" s="80" t="s">
        <v>71</v>
      </c>
      <c r="D34" s="81">
        <v>1</v>
      </c>
      <c r="E34" s="82">
        <v>0</v>
      </c>
      <c r="F34" s="83">
        <f t="shared" si="2"/>
        <v>0</v>
      </c>
      <c r="G34" s="63"/>
      <c r="H34" s="37"/>
      <c r="I34" s="29"/>
      <c r="J34" s="37"/>
      <c r="K34" s="37"/>
      <c r="L34" s="37"/>
      <c r="M34" s="37"/>
      <c r="N34" s="37"/>
      <c r="O34" s="37"/>
      <c r="P34" s="37"/>
      <c r="Q34" s="37"/>
      <c r="R34" s="45"/>
      <c r="S34" s="45"/>
      <c r="T34" s="37"/>
      <c r="U34" s="37"/>
      <c r="V34" s="37"/>
      <c r="W34" s="18"/>
      <c r="X34" s="19"/>
    </row>
    <row r="35" spans="1:24" ht="12.95" customHeight="1" x14ac:dyDescent="0.2">
      <c r="A35" s="64">
        <v>24</v>
      </c>
      <c r="B35" s="75" t="s">
        <v>103</v>
      </c>
      <c r="C35" s="80" t="s">
        <v>72</v>
      </c>
      <c r="D35" s="81">
        <v>1</v>
      </c>
      <c r="E35" s="82">
        <v>0</v>
      </c>
      <c r="F35" s="83">
        <f t="shared" si="2"/>
        <v>0</v>
      </c>
      <c r="G35" s="63"/>
      <c r="H35" s="37"/>
      <c r="I35" s="29"/>
      <c r="J35" s="37"/>
      <c r="K35" s="37"/>
      <c r="L35" s="37"/>
      <c r="M35" s="37"/>
      <c r="N35" s="37"/>
      <c r="O35" s="37"/>
      <c r="P35" s="37"/>
      <c r="Q35" s="37"/>
      <c r="R35" s="45"/>
      <c r="S35" s="45"/>
      <c r="T35" s="37"/>
      <c r="U35" s="37"/>
      <c r="V35" s="37"/>
      <c r="W35" s="18"/>
      <c r="X35" s="19"/>
    </row>
    <row r="36" spans="1:24" ht="12.95" customHeight="1" x14ac:dyDescent="0.2">
      <c r="A36" s="64">
        <v>25</v>
      </c>
      <c r="B36" s="75" t="s">
        <v>93</v>
      </c>
      <c r="C36" s="80" t="s">
        <v>71</v>
      </c>
      <c r="D36" s="81">
        <v>1</v>
      </c>
      <c r="E36" s="82">
        <v>0</v>
      </c>
      <c r="F36" s="83">
        <f t="shared" si="2"/>
        <v>0</v>
      </c>
      <c r="G36" s="63"/>
      <c r="H36" s="37"/>
      <c r="I36" s="29"/>
      <c r="J36" s="37"/>
      <c r="K36" s="37"/>
      <c r="L36" s="37"/>
      <c r="M36" s="37"/>
      <c r="N36" s="37"/>
      <c r="O36" s="37"/>
      <c r="P36" s="37"/>
      <c r="Q36" s="37"/>
      <c r="R36" s="45"/>
      <c r="S36" s="45"/>
      <c r="T36" s="37"/>
      <c r="U36" s="37"/>
      <c r="V36" s="37"/>
      <c r="W36" s="18"/>
      <c r="X36" s="19"/>
    </row>
    <row r="37" spans="1:24" ht="12.95" customHeight="1" x14ac:dyDescent="0.2">
      <c r="A37" s="64">
        <v>26</v>
      </c>
      <c r="B37" s="75" t="s">
        <v>104</v>
      </c>
      <c r="C37" s="80" t="s">
        <v>72</v>
      </c>
      <c r="D37" s="81">
        <v>1</v>
      </c>
      <c r="E37" s="82">
        <v>0</v>
      </c>
      <c r="F37" s="83">
        <f t="shared" si="2"/>
        <v>0</v>
      </c>
      <c r="G37" s="63"/>
      <c r="H37" s="37"/>
      <c r="I37" s="29"/>
      <c r="J37" s="37"/>
      <c r="K37" s="37"/>
      <c r="L37" s="37"/>
      <c r="M37" s="37"/>
      <c r="N37" s="37"/>
      <c r="O37" s="37"/>
      <c r="P37" s="37"/>
      <c r="Q37" s="37"/>
      <c r="R37" s="45"/>
      <c r="S37" s="45"/>
      <c r="T37" s="37"/>
      <c r="U37" s="37"/>
      <c r="V37" s="37"/>
      <c r="W37" s="18"/>
      <c r="X37" s="19"/>
    </row>
    <row r="38" spans="1:24" ht="12.95" customHeight="1" x14ac:dyDescent="0.2">
      <c r="A38" s="64">
        <v>27</v>
      </c>
      <c r="B38" s="75" t="s">
        <v>86</v>
      </c>
      <c r="C38" s="80" t="s">
        <v>71</v>
      </c>
      <c r="D38" s="81">
        <v>1</v>
      </c>
      <c r="E38" s="82">
        <v>0</v>
      </c>
      <c r="F38" s="83">
        <f t="shared" si="2"/>
        <v>0</v>
      </c>
      <c r="G38" s="63"/>
      <c r="H38" s="37"/>
      <c r="I38" s="29"/>
      <c r="J38" s="37"/>
      <c r="K38" s="37"/>
      <c r="L38" s="37"/>
      <c r="M38" s="37"/>
      <c r="N38" s="37"/>
      <c r="O38" s="37"/>
      <c r="P38" s="37"/>
      <c r="Q38" s="37"/>
      <c r="R38" s="45"/>
      <c r="S38" s="45"/>
      <c r="T38" s="37"/>
      <c r="U38" s="37"/>
      <c r="V38" s="37"/>
      <c r="W38" s="18"/>
      <c r="X38" s="19"/>
    </row>
    <row r="39" spans="1:24" ht="15" customHeight="1" x14ac:dyDescent="0.2">
      <c r="A39" s="101" t="s">
        <v>59</v>
      </c>
      <c r="B39" s="102" t="s">
        <v>78</v>
      </c>
      <c r="C39" s="103"/>
      <c r="D39" s="104"/>
      <c r="E39" s="105"/>
      <c r="F39" s="106">
        <f>F40</f>
        <v>0</v>
      </c>
      <c r="G39" s="63"/>
      <c r="H39" s="37"/>
      <c r="I39" s="29"/>
      <c r="J39" s="37"/>
      <c r="K39" s="37"/>
      <c r="L39" s="37"/>
      <c r="M39" s="37"/>
      <c r="N39" s="37"/>
      <c r="O39" s="37"/>
      <c r="P39" s="37"/>
      <c r="Q39" s="37"/>
      <c r="R39" s="45"/>
      <c r="S39" s="45"/>
      <c r="T39" s="37"/>
      <c r="U39" s="37"/>
      <c r="V39" s="37"/>
      <c r="W39" s="44"/>
      <c r="X39" s="19"/>
    </row>
    <row r="40" spans="1:24" ht="15" customHeight="1" x14ac:dyDescent="0.2">
      <c r="A40" s="64">
        <v>28</v>
      </c>
      <c r="B40" s="75" t="s">
        <v>79</v>
      </c>
      <c r="C40" s="80" t="s">
        <v>71</v>
      </c>
      <c r="D40" s="81">
        <v>1</v>
      </c>
      <c r="E40" s="82">
        <v>0</v>
      </c>
      <c r="F40" s="83">
        <f t="shared" si="2"/>
        <v>0</v>
      </c>
      <c r="G40" s="65"/>
      <c r="H40" s="39"/>
      <c r="I40" s="38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21"/>
      <c r="X40" s="19"/>
    </row>
    <row r="41" spans="1:24" ht="15" customHeight="1" x14ac:dyDescent="0.2">
      <c r="A41" s="107"/>
      <c r="B41" s="85" t="s">
        <v>89</v>
      </c>
      <c r="C41" s="108"/>
      <c r="D41" s="109"/>
      <c r="E41" s="109"/>
      <c r="F41" s="110">
        <f>F8+F13+F15+F18+F39</f>
        <v>0</v>
      </c>
      <c r="G41" s="66"/>
      <c r="H41" s="41"/>
      <c r="I41" s="41"/>
      <c r="J41" s="41"/>
      <c r="K41" s="41"/>
      <c r="L41" s="41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18"/>
      <c r="X41" s="46"/>
    </row>
    <row r="42" spans="1:24" ht="15" customHeight="1" x14ac:dyDescent="0.2">
      <c r="A42" s="111"/>
      <c r="B42" s="85" t="s">
        <v>88</v>
      </c>
      <c r="C42" s="86"/>
      <c r="D42" s="112"/>
      <c r="E42" s="112"/>
      <c r="F42" s="89">
        <f>F41*1.2</f>
        <v>0</v>
      </c>
      <c r="G42" s="56" t="s">
        <v>69</v>
      </c>
      <c r="H42" s="24"/>
      <c r="I42" s="25"/>
      <c r="J42" s="40"/>
      <c r="K42" s="40"/>
      <c r="L42" s="26" t="e">
        <f>#REF!+#REF!+L14+#REF!+#REF!+#REF!+#REF!</f>
        <v>#REF!</v>
      </c>
      <c r="M42" s="17"/>
      <c r="N42" s="14"/>
      <c r="O42" s="14"/>
      <c r="P42" s="14"/>
      <c r="Q42" s="14"/>
      <c r="R42" s="14"/>
      <c r="S42" s="14"/>
      <c r="T42" s="14"/>
      <c r="U42" s="14"/>
      <c r="V42" s="14"/>
      <c r="W42" s="42"/>
      <c r="X42" s="47"/>
    </row>
    <row r="43" spans="1:24" ht="12.95" customHeight="1" x14ac:dyDescent="0.2">
      <c r="A43" s="113"/>
      <c r="B43" s="113"/>
      <c r="C43" s="113"/>
      <c r="D43" s="113"/>
      <c r="E43" s="113"/>
      <c r="F43" s="113"/>
    </row>
  </sheetData>
  <mergeCells count="5">
    <mergeCell ref="A1:F1"/>
    <mergeCell ref="B4:F4"/>
    <mergeCell ref="B2:G2"/>
    <mergeCell ref="B3:G3"/>
    <mergeCell ref="B15:C15"/>
  </mergeCells>
  <pageMargins left="0.59" right="0.2" top="0.79" bottom="0.79" header="0.3" footer="0.3"/>
  <pageSetup scale="83" orientation="portrait" r:id="rId1"/>
  <headerFooter>
    <oddFooter>&amp;C&amp;"Helvetica Neue,Regular"&amp;11&amp;K000000&amp;P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Krycí list rozpočtu</vt:lpstr>
      <vt:lpstr>Výkaz výmer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Všetečkova Anna</dc:creator>
  <cp:lastModifiedBy>Všetečkova Anna</cp:lastModifiedBy>
  <cp:lastPrinted>2022-03-21T09:22:56Z</cp:lastPrinted>
  <dcterms:created xsi:type="dcterms:W3CDTF">2022-03-18T09:01:59Z</dcterms:created>
  <dcterms:modified xsi:type="dcterms:W3CDTF">2022-03-31T05:32:51Z</dcterms:modified>
</cp:coreProperties>
</file>