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58.195.230.22\data\investicne\2022\79_vymena hlavnych elektrickych rozvodov nova budova ruk\vyzva\"/>
    </mc:Choice>
  </mc:AlternateContent>
  <xr:revisionPtr revIDLastSave="0" documentId="13_ncr:1_{6AA1D66C-8328-490E-8C05-CDC4BDE3D109}" xr6:coauthVersionLast="47" xr6:coauthVersionMax="47" xr10:uidLastSave="{00000000-0000-0000-0000-000000000000}"/>
  <bookViews>
    <workbookView xWindow="-120" yWindow="-120" windowWidth="29040" windowHeight="15840" xr2:uid="{ACC77DAC-A653-4029-9B7C-9FC93B3B8990}"/>
  </bookViews>
  <sheets>
    <sheet name="VV-NB-NEOCENENÉ" sheetId="12" r:id="rId1"/>
  </sheets>
  <definedNames>
    <definedName name="_xlnm.Print_Area" localSheetId="0">'VV-NB-NEOCENENÉ'!$A$2:$I$110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12" l="1"/>
  <c r="H103" i="12" l="1"/>
  <c r="H104" i="12" l="1"/>
  <c r="I103" i="12"/>
  <c r="I102" i="12"/>
  <c r="H102" i="12"/>
  <c r="H101" i="12"/>
  <c r="I100" i="12"/>
  <c r="H100" i="12"/>
  <c r="I99" i="12"/>
  <c r="H99" i="12"/>
  <c r="I98" i="12"/>
  <c r="H98" i="12"/>
  <c r="H97" i="12"/>
  <c r="I96" i="12"/>
  <c r="H96" i="12"/>
  <c r="I93" i="12"/>
  <c r="H93" i="12"/>
  <c r="I92" i="12"/>
  <c r="H92" i="12"/>
  <c r="I91" i="12"/>
  <c r="H91" i="12"/>
  <c r="I90" i="12"/>
  <c r="H90" i="12"/>
  <c r="I89" i="12"/>
  <c r="H89" i="12"/>
  <c r="I88" i="12"/>
  <c r="H88" i="12"/>
  <c r="I85" i="12"/>
  <c r="H85" i="12"/>
  <c r="I84" i="12"/>
  <c r="H84" i="12"/>
  <c r="I83" i="12"/>
  <c r="H83" i="12"/>
  <c r="I82" i="12"/>
  <c r="H82" i="12"/>
  <c r="I81" i="12"/>
  <c r="H81" i="12"/>
  <c r="I80" i="12"/>
  <c r="H80" i="12"/>
  <c r="I79" i="12"/>
  <c r="H79" i="12"/>
  <c r="I78" i="12"/>
  <c r="H78" i="12"/>
  <c r="I77" i="12"/>
  <c r="H77" i="12"/>
  <c r="I76" i="12"/>
  <c r="H76" i="12"/>
  <c r="I75" i="12"/>
  <c r="H75" i="12"/>
  <c r="I74" i="12"/>
  <c r="H74" i="12"/>
  <c r="I73" i="12"/>
  <c r="H73" i="12"/>
  <c r="I72" i="12"/>
  <c r="H72" i="12"/>
  <c r="I71" i="12"/>
  <c r="H71" i="12"/>
  <c r="I70" i="12"/>
  <c r="H70" i="12"/>
  <c r="I69" i="12"/>
  <c r="H69" i="12"/>
  <c r="I68" i="12"/>
  <c r="H68" i="12"/>
  <c r="I67" i="12"/>
  <c r="H67" i="12"/>
  <c r="I66" i="12"/>
  <c r="H66" i="12"/>
  <c r="I63" i="12"/>
  <c r="H63" i="12"/>
  <c r="I62" i="12"/>
  <c r="H62" i="12"/>
  <c r="I61" i="12"/>
  <c r="H61" i="12"/>
  <c r="I60" i="12"/>
  <c r="H60" i="12"/>
  <c r="I59" i="12"/>
  <c r="I58" i="12"/>
  <c r="H58" i="12"/>
  <c r="I57" i="12"/>
  <c r="H57" i="12"/>
  <c r="I56" i="12"/>
  <c r="H56" i="12"/>
  <c r="I55" i="12"/>
  <c r="H55" i="12"/>
  <c r="I54" i="12"/>
  <c r="H54" i="12"/>
  <c r="I53" i="12"/>
  <c r="H53" i="12"/>
  <c r="I50" i="12"/>
  <c r="H50" i="12"/>
  <c r="I49" i="12"/>
  <c r="H49" i="12"/>
  <c r="I48" i="12"/>
  <c r="H48" i="12"/>
  <c r="I47" i="12"/>
  <c r="H47" i="12"/>
  <c r="I46" i="12"/>
  <c r="H46" i="12"/>
  <c r="I45" i="12"/>
  <c r="H45" i="12"/>
  <c r="I42" i="12"/>
  <c r="H42" i="12"/>
  <c r="I41" i="12"/>
  <c r="H41" i="12"/>
  <c r="I40" i="12"/>
  <c r="H40" i="12"/>
  <c r="I39" i="12"/>
  <c r="H39" i="12"/>
  <c r="I38" i="12"/>
  <c r="H38" i="12"/>
  <c r="I37" i="12"/>
  <c r="H37" i="12"/>
  <c r="I36" i="12"/>
  <c r="H36" i="12"/>
  <c r="I33" i="12"/>
  <c r="H33" i="12"/>
  <c r="I32" i="12"/>
  <c r="H32" i="12"/>
  <c r="I31" i="12"/>
  <c r="H31" i="12"/>
  <c r="I30" i="12"/>
  <c r="H30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20" i="12"/>
  <c r="H20" i="12"/>
  <c r="I19" i="12"/>
  <c r="H19" i="12"/>
  <c r="I16" i="12"/>
  <c r="H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I9" i="12"/>
  <c r="H9" i="12"/>
  <c r="I8" i="12"/>
  <c r="H8" i="12"/>
  <c r="I7" i="12"/>
  <c r="H7" i="12"/>
  <c r="I6" i="12"/>
  <c r="H6" i="12"/>
  <c r="I5" i="12"/>
  <c r="H5" i="12"/>
  <c r="H95" i="12" l="1"/>
  <c r="I52" i="12"/>
  <c r="I18" i="12"/>
  <c r="H4" i="12"/>
  <c r="I4" i="12"/>
  <c r="H35" i="12"/>
  <c r="H65" i="12"/>
  <c r="I35" i="12"/>
  <c r="I65" i="12"/>
  <c r="H18" i="12"/>
  <c r="H52" i="12"/>
  <c r="H44" i="12"/>
  <c r="I87" i="12"/>
  <c r="H87" i="12"/>
  <c r="I44" i="12"/>
  <c r="H106" i="12" l="1"/>
  <c r="I104" i="12"/>
  <c r="I97" i="12"/>
  <c r="I101" i="12" l="1"/>
  <c r="I95" i="12"/>
  <c r="I106" i="12" s="1"/>
  <c r="H107" i="12" s="1"/>
</calcChain>
</file>

<file path=xl/sharedStrings.xml><?xml version="1.0" encoding="utf-8"?>
<sst xmlns="http://schemas.openxmlformats.org/spreadsheetml/2006/main" count="300" uniqueCount="219">
  <si>
    <t>Por. č.</t>
  </si>
  <si>
    <t>Názov a popis tovaru alebo služby</t>
  </si>
  <si>
    <t>Množstvo</t>
  </si>
  <si>
    <t>Merná
jednotka</t>
  </si>
  <si>
    <t>Uzemnenie</t>
  </si>
  <si>
    <t>ks</t>
  </si>
  <si>
    <t>m</t>
  </si>
  <si>
    <t>Dátový kábel STP Cat.6A (B2ca, s1, d1, a1) AWG23</t>
  </si>
  <si>
    <t>1-CXKH-R (B2ca, s1, d0, a1) 5x16</t>
  </si>
  <si>
    <t>1-CXKH-R (B2ca, s1, d0, a1) 5x10</t>
  </si>
  <si>
    <t>1-CXKH-R (B2ca, s1, d0, a1) 5x35</t>
  </si>
  <si>
    <t>ton</t>
  </si>
  <si>
    <t xml:space="preserve">CY16 (B2ca, s1, d0, a1) </t>
  </si>
  <si>
    <t>Materiál</t>
  </si>
  <si>
    <t>Práce</t>
  </si>
  <si>
    <t>Cena spolu</t>
  </si>
  <si>
    <t>Jednotková
cena</t>
  </si>
  <si>
    <t>Káble</t>
  </si>
  <si>
    <t>Ostatné práce a materiál</t>
  </si>
  <si>
    <t>Pomocné práce</t>
  </si>
  <si>
    <t>Podiel pridružených výkonov</t>
  </si>
  <si>
    <t>%</t>
  </si>
  <si>
    <t>Revízia a vypracovanie revíznej správy elektroinštalácie v zmysle vyhl. 508/2009 Z.z.</t>
  </si>
  <si>
    <t>Rozvádzač +RHN, dodávka, osadenie, napojenie a montáž vrátane vodorovnej a zvislej dopravy, drobného spojovacieho materiálu</t>
  </si>
  <si>
    <t>MGDIZ480</t>
  </si>
  <si>
    <t>Elektromer digitálny DIZ 3‑fázový, 80A, 1t, 6TE, MID, ModBUS</t>
  </si>
  <si>
    <t>Radič zbernice BC</t>
  </si>
  <si>
    <t>ModBus Controller MBC</t>
  </si>
  <si>
    <t>Výstupný reléový modul SU16</t>
  </si>
  <si>
    <t>MGF37900</t>
  </si>
  <si>
    <t>IS211330-A</t>
  </si>
  <si>
    <t>Kompletný zvodič PROTEC T1+2/B+C TNC, 3p, 25kA/275V</t>
  </si>
  <si>
    <t>Výkonový istič 3-pólový, 320A, 50kA, MC3N-A320</t>
  </si>
  <si>
    <t>MC332231</t>
  </si>
  <si>
    <t>Vyrážacie relé</t>
  </si>
  <si>
    <t>BO618616</t>
  </si>
  <si>
    <t>Zásuvka STN na din lištu servisná 16A</t>
  </si>
  <si>
    <t>BZ325005</t>
  </si>
  <si>
    <t>Istič C40/3 10kA, charakteristika C, 40A, 3‑pólový</t>
  </si>
  <si>
    <t>BM017340</t>
  </si>
  <si>
    <t>GW42201</t>
  </si>
  <si>
    <t>Tlačítko červené STOP núdzové a požiarne 1NO+1NC IP55</t>
  </si>
  <si>
    <t>Naprogramovanie systému na mieste inštalácie</t>
  </si>
  <si>
    <t>Test systému</t>
  </si>
  <si>
    <t>Demontáž pôvodných káblov a chráničiek</t>
  </si>
  <si>
    <t>Likvidácia zmiešaného odpadu zo stúpačiek</t>
  </si>
  <si>
    <t>Ukončenie káblov v rozvádzači</t>
  </si>
  <si>
    <t>Ukončenie vodičov v rozvádzač. vrátane zapojenia a vodičovej koncovky do 16 mm2</t>
  </si>
  <si>
    <t>Ukončenie vodičov v rozvádzač. vrátane zapojenia a vodičovej koncovky do 240 mm2</t>
  </si>
  <si>
    <t>Ukončenie dátových rozvodov</t>
  </si>
  <si>
    <t>Teplom zmrštiteľná stredne hrubá trubica z polyolefinu MWTM bez lepidla, na cievkach 35/12-A/U 13-31,5, dĺ. 1000 mm</t>
  </si>
  <si>
    <t>Rúrka pevná 20 + prichytky + spojky</t>
  </si>
  <si>
    <t xml:space="preserve">CY4 (B2ca, s1, d0, a1) </t>
  </si>
  <si>
    <t>Svorka uzemnovacia</t>
  </si>
  <si>
    <t>Stavebné práce</t>
  </si>
  <si>
    <t>Cena spolu bez DPH</t>
  </si>
  <si>
    <t>Cena spolu celkom bez DPH</t>
  </si>
  <si>
    <t>Dopravné náklady mimostavenisková doprava objektivizácia dopravných nákladov materiálov</t>
  </si>
  <si>
    <t>Značenie a meranie meranie certifikácie cat.6A</t>
  </si>
  <si>
    <t>Káblový rebrík 200x50x3m kovový</t>
  </si>
  <si>
    <t>Príchytka sonap na káblový rebrík</t>
  </si>
  <si>
    <t>Prieraz otvoru s priemerom do 50mm a hĺbky 300mm, -0,200t</t>
  </si>
  <si>
    <t>kg</t>
  </si>
  <si>
    <t>m²</t>
  </si>
  <si>
    <t>BR573630</t>
  </si>
  <si>
    <t>Istič LH, charakteristika C 63A, 3‑pólový, 25 kA</t>
  </si>
  <si>
    <t>Istič LH, charakteristika C 100A, 3‑pólový, 20 kA</t>
  </si>
  <si>
    <t>BR573910</t>
  </si>
  <si>
    <t>Istič LH, charakteristika C 125A, 3‑pólový, 15 kA</t>
  </si>
  <si>
    <t>BR573912</t>
  </si>
  <si>
    <t>Odpojenie HR od prívodu a zabezpečenie pred úrazom, a zabezpečenie staveniskového rozvodu</t>
  </si>
  <si>
    <t>Demontáž podhľadov</t>
  </si>
  <si>
    <t>Káblové štítky NN</t>
  </si>
  <si>
    <t>Káblové štítky SLP</t>
  </si>
  <si>
    <t>Upevňovací materiál</t>
  </si>
  <si>
    <t>sada</t>
  </si>
  <si>
    <t>Rezanie drážok ručným drážkovačom v pálených tehlách hĺbky do 30 mm, šírky 30 mm -0,00045 t</t>
  </si>
  <si>
    <t>HUS - svorkovnica na vyrovnanie potenciálov</t>
  </si>
  <si>
    <t>Dielektrický koberec</t>
  </si>
  <si>
    <t>Svorka uzemňovacia ZSA 16 Bernard</t>
  </si>
  <si>
    <t>Analyzátor sietí MF9, 96x96mm, rozhranie RS 485 + príslušenstvo na uchytenie</t>
  </si>
  <si>
    <t>Meracie prúdové tranformátory 800/5A</t>
  </si>
  <si>
    <t>1.1.</t>
  </si>
  <si>
    <t>4.4.</t>
  </si>
  <si>
    <t>3.3.</t>
  </si>
  <si>
    <t>1.2.</t>
  </si>
  <si>
    <t>1.3.</t>
  </si>
  <si>
    <t>1.4.</t>
  </si>
  <si>
    <t>1.5.</t>
  </si>
  <si>
    <t>1.6.</t>
  </si>
  <si>
    <t>1.7.</t>
  </si>
  <si>
    <t>2.1.</t>
  </si>
  <si>
    <t>2.2.</t>
  </si>
  <si>
    <t>6.6.</t>
  </si>
  <si>
    <t>8.8.</t>
  </si>
  <si>
    <t>5.5.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</si>
  <si>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</si>
  <si>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</si>
  <si>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</si>
  <si>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</si>
  <si>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</si>
  <si>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</si>
  <si>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</si>
  <si>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</si>
  <si>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</si>
  <si>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</si>
  <si>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</si>
  <si>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</si>
  <si>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3.1.</t>
  </si>
  <si>
    <t>3.2.</t>
  </si>
  <si>
    <t>3.4.</t>
  </si>
  <si>
    <t>3.5.</t>
  </si>
  <si>
    <t>4.1.</t>
  </si>
  <si>
    <t>4.2.</t>
  </si>
  <si>
    <t>4.3.</t>
  </si>
  <si>
    <t>4.5.</t>
  </si>
  <si>
    <t>5.1.</t>
  </si>
  <si>
    <t>5.2.</t>
  </si>
  <si>
    <t>5.3.</t>
  </si>
  <si>
    <t>5.4.</t>
  </si>
  <si>
    <t>5.6.</t>
  </si>
  <si>
    <t>5.7.</t>
  </si>
  <si>
    <t>5.8.</t>
  </si>
  <si>
    <t>5.9.</t>
  </si>
  <si>
    <t>5.10.</t>
  </si>
  <si>
    <t>6.1.</t>
  </si>
  <si>
    <t>6.2.</t>
  </si>
  <si>
    <t>6.3.</t>
  </si>
  <si>
    <t>6.4.</t>
  </si>
  <si>
    <t>6.5.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</si>
  <si>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</si>
  <si>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</si>
  <si>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</si>
  <si>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</si>
  <si>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</si>
  <si>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</si>
  <si>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</si>
  <si>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</si>
  <si>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</si>
  <si>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7.1.</t>
  </si>
  <si>
    <t>7.2.</t>
  </si>
  <si>
    <t>7.3.</t>
  </si>
  <si>
    <t>7.4.</t>
  </si>
  <si>
    <t>7.5.</t>
  </si>
  <si>
    <t>7.6.</t>
  </si>
  <si>
    <t>8.1.</t>
  </si>
  <si>
    <t>8.2.</t>
  </si>
  <si>
    <t>8.3.</t>
  </si>
  <si>
    <t>8.4.</t>
  </si>
  <si>
    <t>8.5.</t>
  </si>
  <si>
    <t>8.6.</t>
  </si>
  <si>
    <t>8.7.</t>
  </si>
  <si>
    <t>Rozvádzač +RHN</t>
  </si>
  <si>
    <t>6.16.</t>
  </si>
  <si>
    <t>6.17.</t>
  </si>
  <si>
    <t>6.18.</t>
  </si>
  <si>
    <t>Výkonový istič 3-pólový, 630A nastaviteľný 355A, s pripojením vyrážacieho relé</t>
  </si>
  <si>
    <t>6.19.</t>
  </si>
  <si>
    <t>Rozvádzače - úprava jestvujúcich</t>
  </si>
  <si>
    <t>Ref. typ / označenie</t>
  </si>
  <si>
    <t>M2000TT</t>
  </si>
  <si>
    <t>Skriňa 2040x1242x400 s výzbrojou</t>
  </si>
  <si>
    <t>Projektová dokumentácia skutočného vyhotovenia</t>
  </si>
  <si>
    <t>Foto a videodokumentácia elektroinštalácie rozvodov pred omietaním</t>
  </si>
  <si>
    <t>Protiprašné a ochranné opatrenia - zakrývacie fólie</t>
  </si>
  <si>
    <t>Protiprašné a ochranné opatrenia - zakrývacie kartóny</t>
  </si>
  <si>
    <t>Protiprašné a ochranné opatrenia - pomocné práce</t>
  </si>
  <si>
    <t>Zriadenie staveniskového rozvodu zo starej budovy (staveniskový rozvádzač, kábel gumený 100 m 4x10 mm2)</t>
  </si>
  <si>
    <t>hod</t>
  </si>
  <si>
    <t>Ukončenie kábla konektorom RJ-45 Cat 6A</t>
  </si>
  <si>
    <t>Vytvorenie otvoru a vsunutie káblového rebríka, veľkosť otvoru 2000x500x200mm</t>
  </si>
  <si>
    <t>Búracie práce - zhotovenie otvorov v murive - tehla do hrúbky 10 cm</t>
  </si>
  <si>
    <t xml:space="preserve">Vymaľovanie </t>
  </si>
  <si>
    <t>Demontážne a prípravné stavebné práce</t>
  </si>
  <si>
    <t>Odvoz a likvidácia stavebného odpadu</t>
  </si>
  <si>
    <t>Guľatina 10 mm FeZn</t>
  </si>
  <si>
    <t>Omietnutie, vystierkovanie a oprava povrchov</t>
  </si>
  <si>
    <t>Kombinovaný prúdový chránič s ističom B16A/2P pre servisnú zásuvku</t>
  </si>
  <si>
    <t>6.20.</t>
  </si>
  <si>
    <t>BM018325</t>
  </si>
  <si>
    <t>BM018316</t>
  </si>
  <si>
    <t>BM018110</t>
  </si>
  <si>
    <t>BM018106</t>
  </si>
  <si>
    <t>Istič B6/1 10kA, charakteristika B, 6A, 1‑pólový</t>
  </si>
  <si>
    <t>Istič B10/1 10kA, charakteristika B, 10A, 1‑pólový</t>
  </si>
  <si>
    <t>Istič B16/3 10kA, charakteristika B, 16A, 3-pólový</t>
  </si>
  <si>
    <t>Istič B25/3 10kA, charakteristika B, 25A, 3-pólový</t>
  </si>
  <si>
    <t>4.6.</t>
  </si>
  <si>
    <t>3.6.</t>
  </si>
  <si>
    <t>3.7.</t>
  </si>
  <si>
    <t>1.8.</t>
  </si>
  <si>
    <t>1.9.</t>
  </si>
  <si>
    <t>1.10.</t>
  </si>
  <si>
    <t>1.11.</t>
  </si>
  <si>
    <t>1.12.</t>
  </si>
  <si>
    <t>2.15.</t>
  </si>
  <si>
    <t>Lišta DIN v dĺžke 300 mm</t>
  </si>
  <si>
    <t>Odbočná svorkovnica preAI vodiče 25 mm²</t>
  </si>
  <si>
    <t>Odbočná svorkovnica preAI vodiče 35 mm²</t>
  </si>
  <si>
    <t>Odbočná svorkovnica preAI vodiče 50 mm²</t>
  </si>
  <si>
    <t>Koordinácia a riadenie projektu</t>
  </si>
  <si>
    <t xml:space="preserve">Inžinierske práce </t>
  </si>
  <si>
    <t>h</t>
  </si>
  <si>
    <t>Demontáž pôvodného rozvádzača RH / cena za 1 pole</t>
  </si>
  <si>
    <t>Vyspravenie omietky po drážke, do šírky 50 mm</t>
  </si>
  <si>
    <t>8.9.</t>
  </si>
  <si>
    <t>Žľab káblový kovový 100x40x2000mm biela (2,20)</t>
  </si>
  <si>
    <t>EKD 100X40 HC</t>
  </si>
  <si>
    <t>Kontajner pre dočasné uloženie stavebného / zmiešaného odpadu (5 m3)</t>
  </si>
  <si>
    <t>Riadiaca jednotka, konektivita LAN, vrátane zdroja</t>
  </si>
  <si>
    <t>MHC</t>
  </si>
  <si>
    <t>BC</t>
  </si>
  <si>
    <t>Riadiaci systém pre odpočet energií a riadenie</t>
  </si>
  <si>
    <t>5.11.</t>
  </si>
  <si>
    <t>Montážny stĺpik pre nabíjaciu stanicu</t>
  </si>
  <si>
    <t>Nabíjacia stanica pre EV, max. 22 kW</t>
  </si>
  <si>
    <t>Kábel 1-CHBU 1x70</t>
  </si>
  <si>
    <t>Protipožiarny silikónový tmel vrátane označenia prestupu</t>
  </si>
  <si>
    <t>Zamurovanie otvorov pre káblové žľaby ľahkými plynosilikátovými tvárnicami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</si>
</sst>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&quot;.&quot;"/>
    <numFmt numFmtId="166" formatCode="#,##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5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center" vertical="top"/>
      <protection locked="0"/>
    </xf>
    <xf numFmtId="164" fontId="0" fillId="0" borderId="0" xfId="0" applyNumberFormat="1" applyAlignment="1" applyProtection="1">
      <alignment horizontal="center" vertical="top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top"/>
      <protection locked="0"/>
    </xf>
    <xf numFmtId="164" fontId="1" fillId="0" borderId="0" xfId="0" applyNumberFormat="1" applyFont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vertical="top"/>
      <protection locked="0"/>
    </xf>
    <xf numFmtId="16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164" fontId="2" fillId="0" borderId="1" xfId="0" applyNumberFormat="1" applyFont="1" applyFill="1" applyBorder="1" applyAlignment="1" applyProtection="1">
      <alignment vertical="top"/>
      <protection locked="0"/>
    </xf>
    <xf numFmtId="164" fontId="2" fillId="0" borderId="1" xfId="0" applyNumberFormat="1" applyFont="1" applyBorder="1" applyAlignment="1" applyProtection="1">
      <alignment vertical="top"/>
      <protection locked="0"/>
    </xf>
    <xf numFmtId="164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164" fontId="3" fillId="2" borderId="1" xfId="0" applyNumberFormat="1" applyFont="1" applyFill="1" applyBorder="1" applyAlignment="1" applyProtection="1">
      <alignment vertical="top"/>
      <protection locked="0"/>
    </xf>
    <xf numFmtId="16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164" fontId="2" fillId="0" borderId="0" xfId="0" applyNumberFormat="1" applyFont="1" applyFill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top"/>
      <protection locked="0"/>
    </xf>
    <xf numFmtId="165" fontId="2" fillId="0" borderId="0" xfId="0" applyNumberFormat="1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164" fontId="3" fillId="2" borderId="2" xfId="0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164" fontId="0" fillId="0" borderId="0" xfId="0" applyNumberFormat="1" applyAlignment="1" applyProtection="1">
      <alignment vertical="top"/>
      <protection locked="0"/>
    </xf>
    <xf numFmtId="165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165" fontId="1" fillId="2" borderId="1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center" vertical="top"/>
    </xf>
    <xf numFmtId="2" fontId="1" fillId="2" borderId="1" xfId="0" applyNumberFormat="1" applyFont="1" applyFill="1" applyBorder="1" applyAlignment="1" applyProtection="1">
      <alignment horizontal="center" vertical="top"/>
    </xf>
    <xf numFmtId="165" fontId="2" fillId="0" borderId="1" xfId="0" applyNumberFormat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/>
    </xf>
    <xf numFmtId="3" fontId="2" fillId="0" borderId="1" xfId="0" applyNumberFormat="1" applyFont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top" wrapText="1"/>
    </xf>
    <xf numFmtId="165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vertical="top"/>
    </xf>
    <xf numFmtId="0" fontId="3" fillId="2" borderId="1" xfId="0" applyFont="1" applyFill="1" applyBorder="1" applyAlignment="1" applyProtection="1">
      <alignment horizontal="center" vertical="top"/>
    </xf>
    <xf numFmtId="3" fontId="3" fillId="2" borderId="1" xfId="0" applyNumberFormat="1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center" vertical="top"/>
    </xf>
    <xf numFmtId="165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top" wrapText="1"/>
    </xf>
    <xf numFmtId="3" fontId="2" fillId="0" borderId="1" xfId="0" applyNumberFormat="1" applyFont="1" applyFill="1" applyBorder="1" applyAlignment="1" applyProtection="1">
      <alignment horizontal="center" vertical="top"/>
    </xf>
    <xf numFmtId="166" fontId="2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Border="1" applyAlignment="1" applyProtection="1">
      <alignment horizontal="center" vertical="top"/>
    </xf>
    <xf numFmtId="164" fontId="3" fillId="2" borderId="1" xfId="0" applyNumberFormat="1" applyFont="1" applyFill="1" applyBorder="1" applyAlignment="1" applyProtection="1">
      <alignment horizontal="right" vertical="top"/>
      <protection locked="0"/>
    </xf>
    <xf numFmtId="164" fontId="1" fillId="0" borderId="0" xfId="0" applyNumberFormat="1" applyFont="1" applyAlignment="1" applyProtection="1">
      <alignment horizontal="center" vertical="top"/>
      <protection locked="0"/>
    </xf>
    <xf numFmtId="165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AD93B-7310-47CF-97AB-6EFD6374E9CB}">
  <sheetPr>
    <tabColor rgb="FF00B0F0"/>
  </sheetPr>
  <dimension ref="A1:L111"/>
  <sheetViews>
    <sheetView tabSelected="1" topLeftCell="A94" zoomScaleNormal="100" workbookViewId="0">
      <selection activeCell="P11" sqref="P11:P12"/>
    </sheetView>
  </sheetViews>
  <sheetFormatPr defaultColWidth="8.85546875" defaultRowHeight="15" x14ac:dyDescent="0.25"/>
  <cols>
    <col min="1" max="1" width="6.42578125" style="1" bestFit="1" customWidth="1"/>
    <col min="2" max="2" width="15" style="2" bestFit="1" customWidth="1"/>
    <col min="3" max="3" width="77.42578125" style="2" customWidth="1"/>
    <col min="4" max="4" width="8.85546875" style="3" bestFit="1" customWidth="1"/>
    <col min="5" max="5" width="9.7109375" style="3" bestFit="1" customWidth="1"/>
    <col min="6" max="7" width="15.7109375" style="26" bestFit="1" customWidth="1"/>
    <col min="8" max="8" width="13.5703125" style="26" customWidth="1"/>
    <col min="9" max="9" width="13.85546875" style="26" customWidth="1"/>
    <col min="10" max="10" width="7.85546875" style="26" customWidth="1"/>
    <col min="11" max="16384" width="8.85546875" style="2"/>
  </cols>
  <sheetData>
    <row r="1" spans="1:10" x14ac:dyDescent="0.25">
      <c r="A1" s="27"/>
      <c r="B1" s="28"/>
      <c r="C1" s="28"/>
      <c r="D1" s="29"/>
      <c r="E1" s="29"/>
      <c r="F1" s="52"/>
      <c r="G1" s="52"/>
      <c r="H1" s="52"/>
      <c r="I1" s="52"/>
      <c r="J1" s="4"/>
    </row>
    <row r="2" spans="1:10" ht="30" x14ac:dyDescent="0.25">
      <c r="A2" s="53" t="s">
        <v>0</v>
      </c>
      <c r="B2" s="54" t="s">
        <v>159</v>
      </c>
      <c r="C2" s="55" t="s">
        <v>1</v>
      </c>
      <c r="D2" s="54" t="s">
        <v>3</v>
      </c>
      <c r="E2" s="55" t="s">
        <v>2</v>
      </c>
      <c r="F2" s="5" t="s">
        <v>16</v>
      </c>
      <c r="G2" s="5" t="s">
        <v>16</v>
      </c>
      <c r="H2" s="6" t="s">
        <v>15</v>
      </c>
      <c r="I2" s="6" t="s">
        <v>15</v>
      </c>
      <c r="J2" s="7"/>
    </row>
    <row r="3" spans="1:10" ht="30" customHeight="1" x14ac:dyDescent="0.25">
      <c r="A3" s="53"/>
      <c r="B3" s="54"/>
      <c r="C3" s="55"/>
      <c r="D3" s="54"/>
      <c r="E3" s="55"/>
      <c r="F3" s="5" t="s">
        <v>13</v>
      </c>
      <c r="G3" s="5" t="s">
        <v>14</v>
      </c>
      <c r="H3" s="5" t="s">
        <v>13</v>
      </c>
      <c r="I3" s="5" t="s">
        <v>14</v>
      </c>
      <c r="J3" s="8"/>
    </row>
    <row r="4" spans="1:10" s="11" customFormat="1" x14ac:dyDescent="0.25">
      <c r="A4" s="30">
        <v>1</v>
      </c>
      <c r="B4" s="31"/>
      <c r="C4" s="31" t="s">
        <v>173</v>
      </c>
      <c r="D4" s="32"/>
      <c r="E4" s="33"/>
      <c r="F4" s="9"/>
      <c r="G4" s="9"/>
      <c r="H4" s="9">
        <f>SUM(H5:H16)</f>
        <v>0</v>
      </c>
      <c r="I4" s="9">
        <f>SUM(I5:I16)</f>
        <v>0</v>
      </c>
      <c r="J4" s="10"/>
    </row>
    <row r="5" spans="1:10" s="15" customFormat="1" ht="30" x14ac:dyDescent="0.25">
      <c r="A5" s="34" t="s">
        <v>82</v>
      </c>
      <c r="B5" s="35"/>
      <c r="C5" s="36" t="s">
        <v>70</v>
      </c>
      <c r="D5" s="37" t="s">
        <v>5</v>
      </c>
      <c r="E5" s="38">
        <v>1</v>
      </c>
      <c r="F5" s="12"/>
      <c r="G5" s="13"/>
      <c r="H5" s="13">
        <f t="shared" ref="H5:H6" si="0">E5*F5</f>
        <v>0</v>
      </c>
      <c r="I5" s="13">
        <f t="shared" ref="I5:I6" si="1">E5*G5</f>
        <v>0</v>
      </c>
      <c r="J5" s="14"/>
    </row>
    <row r="6" spans="1:10" s="15" customFormat="1" ht="30" x14ac:dyDescent="0.25">
      <c r="A6" s="34" t="s">
        <v>85</v>
      </c>
      <c r="B6" s="35"/>
      <c r="C6" s="39" t="s">
        <v>167</v>
      </c>
      <c r="D6" s="37" t="s">
        <v>5</v>
      </c>
      <c r="E6" s="38">
        <v>1</v>
      </c>
      <c r="F6" s="12"/>
      <c r="G6" s="13"/>
      <c r="H6" s="13">
        <f t="shared" si="0"/>
        <v>0</v>
      </c>
      <c r="I6" s="13">
        <f t="shared" si="1"/>
        <v>0</v>
      </c>
      <c r="J6" s="14"/>
    </row>
    <row r="7" spans="1:10" s="15" customFormat="1" x14ac:dyDescent="0.25">
      <c r="A7" s="34" t="s">
        <v>86</v>
      </c>
      <c r="B7" s="35"/>
      <c r="C7" s="35" t="s">
        <v>203</v>
      </c>
      <c r="D7" s="37" t="s">
        <v>5</v>
      </c>
      <c r="E7" s="38">
        <v>4</v>
      </c>
      <c r="F7" s="12"/>
      <c r="G7" s="13"/>
      <c r="H7" s="13">
        <f>E7*F7</f>
        <v>0</v>
      </c>
      <c r="I7" s="13">
        <f>E7*G7</f>
        <v>0</v>
      </c>
      <c r="J7" s="14"/>
    </row>
    <row r="8" spans="1:10" s="15" customFormat="1" x14ac:dyDescent="0.25">
      <c r="A8" s="34" t="s">
        <v>87</v>
      </c>
      <c r="B8" s="35"/>
      <c r="C8" s="35" t="s">
        <v>71</v>
      </c>
      <c r="D8" s="37" t="s">
        <v>63</v>
      </c>
      <c r="E8" s="38">
        <v>26</v>
      </c>
      <c r="F8" s="12"/>
      <c r="G8" s="13"/>
      <c r="H8" s="13">
        <f t="shared" ref="H8:H16" si="2">E8*F8</f>
        <v>0</v>
      </c>
      <c r="I8" s="13">
        <f>E8*G8</f>
        <v>0</v>
      </c>
      <c r="J8" s="14"/>
    </row>
    <row r="9" spans="1:10" s="15" customFormat="1" x14ac:dyDescent="0.25">
      <c r="A9" s="34" t="s">
        <v>88</v>
      </c>
      <c r="B9" s="35"/>
      <c r="C9" s="35" t="s">
        <v>44</v>
      </c>
      <c r="D9" s="37" t="s">
        <v>168</v>
      </c>
      <c r="E9" s="38">
        <v>146</v>
      </c>
      <c r="F9" s="12"/>
      <c r="G9" s="13"/>
      <c r="H9" s="13">
        <f t="shared" si="2"/>
        <v>0</v>
      </c>
      <c r="I9" s="13">
        <f t="shared" ref="I9:I16" si="3">E9*G9</f>
        <v>0</v>
      </c>
      <c r="J9" s="14"/>
    </row>
    <row r="10" spans="1:10" s="15" customFormat="1" x14ac:dyDescent="0.25">
      <c r="A10" s="34" t="s">
        <v>89</v>
      </c>
      <c r="B10" s="35"/>
      <c r="C10" s="35" t="s">
        <v>164</v>
      </c>
      <c r="D10" s="37" t="s">
        <v>63</v>
      </c>
      <c r="E10" s="38">
        <v>195</v>
      </c>
      <c r="F10" s="12"/>
      <c r="G10" s="13"/>
      <c r="H10" s="13">
        <f t="shared" si="2"/>
        <v>0</v>
      </c>
      <c r="I10" s="13">
        <f t="shared" si="3"/>
        <v>0</v>
      </c>
      <c r="J10" s="14"/>
    </row>
    <row r="11" spans="1:10" s="15" customFormat="1" x14ac:dyDescent="0.25">
      <c r="A11" s="34" t="s">
        <v>90</v>
      </c>
      <c r="B11" s="35"/>
      <c r="C11" s="35" t="s">
        <v>165</v>
      </c>
      <c r="D11" s="37" t="s">
        <v>63</v>
      </c>
      <c r="E11" s="38">
        <v>455</v>
      </c>
      <c r="F11" s="12"/>
      <c r="G11" s="13"/>
      <c r="H11" s="13">
        <f t="shared" si="2"/>
        <v>0</v>
      </c>
      <c r="I11" s="13">
        <f t="shared" si="3"/>
        <v>0</v>
      </c>
      <c r="J11" s="14"/>
    </row>
    <row r="12" spans="1:10" s="15" customFormat="1" x14ac:dyDescent="0.25">
      <c r="A12" s="34" t="s">
        <v>190</v>
      </c>
      <c r="B12" s="35"/>
      <c r="C12" s="35" t="s">
        <v>166</v>
      </c>
      <c r="D12" s="37" t="s">
        <v>168</v>
      </c>
      <c r="E12" s="38">
        <v>78</v>
      </c>
      <c r="F12" s="12"/>
      <c r="G12" s="13"/>
      <c r="H12" s="13">
        <f t="shared" si="2"/>
        <v>0</v>
      </c>
      <c r="I12" s="13">
        <f t="shared" si="3"/>
        <v>0</v>
      </c>
      <c r="J12" s="14"/>
    </row>
    <row r="13" spans="1:10" s="15" customFormat="1" x14ac:dyDescent="0.25">
      <c r="A13" s="34" t="s">
        <v>191</v>
      </c>
      <c r="B13" s="35"/>
      <c r="C13" s="35" t="s">
        <v>174</v>
      </c>
      <c r="D13" s="37" t="s">
        <v>11</v>
      </c>
      <c r="E13" s="38">
        <v>6</v>
      </c>
      <c r="F13" s="12"/>
      <c r="G13" s="13"/>
      <c r="H13" s="13">
        <f t="shared" si="2"/>
        <v>0</v>
      </c>
      <c r="I13" s="13">
        <f t="shared" si="3"/>
        <v>0</v>
      </c>
      <c r="J13" s="14"/>
    </row>
    <row r="14" spans="1:10" s="15" customFormat="1" x14ac:dyDescent="0.25">
      <c r="A14" s="34" t="s">
        <v>192</v>
      </c>
      <c r="B14" s="35"/>
      <c r="C14" s="35" t="s">
        <v>208</v>
      </c>
      <c r="D14" s="37" t="s">
        <v>5</v>
      </c>
      <c r="E14" s="38">
        <v>2</v>
      </c>
      <c r="F14" s="12"/>
      <c r="G14" s="13"/>
      <c r="H14" s="13">
        <f t="shared" si="2"/>
        <v>0</v>
      </c>
      <c r="I14" s="13">
        <f t="shared" si="3"/>
        <v>0</v>
      </c>
      <c r="J14" s="14"/>
    </row>
    <row r="15" spans="1:10" s="15" customFormat="1" x14ac:dyDescent="0.25">
      <c r="A15" s="34" t="s">
        <v>193</v>
      </c>
      <c r="B15" s="35"/>
      <c r="C15" s="35" t="s">
        <v>171</v>
      </c>
      <c r="D15" s="37" t="s">
        <v>168</v>
      </c>
      <c r="E15" s="38">
        <v>167</v>
      </c>
      <c r="F15" s="12"/>
      <c r="G15" s="13"/>
      <c r="H15" s="13">
        <f t="shared" si="2"/>
        <v>0</v>
      </c>
      <c r="I15" s="13">
        <f t="shared" si="3"/>
        <v>0</v>
      </c>
      <c r="J15" s="14"/>
    </row>
    <row r="16" spans="1:10" s="15" customFormat="1" x14ac:dyDescent="0.25">
      <c r="A16" s="34" t="s">
        <v>194</v>
      </c>
      <c r="B16" s="35"/>
      <c r="C16" s="35" t="s">
        <v>45</v>
      </c>
      <c r="D16" s="37" t="s">
        <v>11</v>
      </c>
      <c r="E16" s="38">
        <v>3</v>
      </c>
      <c r="F16" s="12"/>
      <c r="G16" s="13"/>
      <c r="H16" s="13">
        <f t="shared" si="2"/>
        <v>0</v>
      </c>
      <c r="I16" s="13">
        <f t="shared" si="3"/>
        <v>0</v>
      </c>
      <c r="J16" s="14"/>
    </row>
    <row r="17" spans="1:10" s="15" customFormat="1" x14ac:dyDescent="0.25">
      <c r="A17" s="34"/>
      <c r="B17" s="35"/>
      <c r="C17" s="35"/>
      <c r="D17" s="37"/>
      <c r="E17" s="38"/>
      <c r="F17" s="13"/>
      <c r="G17" s="13"/>
      <c r="H17" s="13"/>
      <c r="I17" s="13"/>
      <c r="J17" s="14"/>
    </row>
    <row r="18" spans="1:10" s="18" customFormat="1" x14ac:dyDescent="0.25">
      <c r="A18" s="40">
        <v>2</v>
      </c>
      <c r="B18" s="41"/>
      <c r="C18" s="41" t="s">
        <v>17</v>
      </c>
      <c r="D18" s="42"/>
      <c r="E18" s="43"/>
      <c r="F18" s="16"/>
      <c r="G18" s="16"/>
      <c r="H18" s="16">
        <f>SUM(H19:H33)</f>
        <v>0</v>
      </c>
      <c r="I18" s="16">
        <f>SUM(I19:I33)</f>
        <v>0</v>
      </c>
      <c r="J18" s="17"/>
    </row>
    <row r="19" spans="1:10" s="15" customFormat="1" x14ac:dyDescent="0.25">
      <c r="A19" s="34" t="s">
        <v>91</v>
      </c>
      <c r="B19" s="35"/>
      <c r="C19" s="44" t="s">
        <v>9</v>
      </c>
      <c r="D19" s="45" t="s">
        <v>6</v>
      </c>
      <c r="E19" s="38">
        <v>1560</v>
      </c>
      <c r="F19" s="12"/>
      <c r="G19" s="13"/>
      <c r="H19" s="13">
        <f>E19*F19</f>
        <v>0</v>
      </c>
      <c r="I19" s="13">
        <f>E19*G19</f>
        <v>0</v>
      </c>
      <c r="J19" s="14"/>
    </row>
    <row r="20" spans="1:10" s="15" customFormat="1" x14ac:dyDescent="0.25">
      <c r="A20" s="34" t="s">
        <v>92</v>
      </c>
      <c r="B20" s="35"/>
      <c r="C20" s="44" t="s">
        <v>8</v>
      </c>
      <c r="D20" s="45" t="s">
        <v>6</v>
      </c>
      <c r="E20" s="38">
        <v>410</v>
      </c>
      <c r="F20" s="12"/>
      <c r="G20" s="13"/>
      <c r="H20" s="13">
        <f t="shared" ref="H20:H30" si="4">E20*F20</f>
        <v>0</v>
      </c>
      <c r="I20" s="13">
        <f t="shared" ref="I20:I33" si="5">E20*G20</f>
        <v>0</v>
      </c>
      <c r="J20" s="14"/>
    </row>
    <row r="21" spans="1:10" s="15" customFormat="1" x14ac:dyDescent="0.25">
      <c r="A21" s="34" t="s">
        <v>96</v>
      </c>
      <c r="B21" s="35"/>
      <c r="C21" s="44" t="s">
        <v>10</v>
      </c>
      <c r="D21" s="45" t="s">
        <v>6</v>
      </c>
      <c r="E21" s="38">
        <v>125</v>
      </c>
      <c r="F21" s="12"/>
      <c r="G21" s="13"/>
      <c r="H21" s="13">
        <f t="shared" si="4"/>
        <v>0</v>
      </c>
      <c r="I21" s="13">
        <f t="shared" si="5"/>
        <v>0</v>
      </c>
      <c r="J21" s="14"/>
    </row>
    <row r="22" spans="1:10" s="15" customFormat="1" x14ac:dyDescent="0.25">
      <c r="A22" s="34" t="s">
        <v>97</v>
      </c>
      <c r="B22" s="35"/>
      <c r="C22" s="44" t="s">
        <v>72</v>
      </c>
      <c r="D22" s="45" t="s">
        <v>5</v>
      </c>
      <c r="E22" s="38">
        <v>120</v>
      </c>
      <c r="F22" s="12"/>
      <c r="G22" s="13"/>
      <c r="H22" s="13">
        <f t="shared" si="4"/>
        <v>0</v>
      </c>
      <c r="I22" s="13">
        <f t="shared" si="5"/>
        <v>0</v>
      </c>
      <c r="J22" s="14"/>
    </row>
    <row r="23" spans="1:10" s="15" customFormat="1" x14ac:dyDescent="0.25">
      <c r="A23" s="34" t="s">
        <v>98</v>
      </c>
      <c r="B23" s="35"/>
      <c r="C23" s="44" t="s">
        <v>7</v>
      </c>
      <c r="D23" s="45" t="s">
        <v>6</v>
      </c>
      <c r="E23" s="38">
        <v>3120</v>
      </c>
      <c r="F23" s="12"/>
      <c r="G23" s="13"/>
      <c r="H23" s="13">
        <f t="shared" si="4"/>
        <v>0</v>
      </c>
      <c r="I23" s="13">
        <f t="shared" si="5"/>
        <v>0</v>
      </c>
      <c r="J23" s="14"/>
    </row>
    <row r="24" spans="1:10" s="15" customFormat="1" x14ac:dyDescent="0.25">
      <c r="A24" s="34" t="s">
        <v>99</v>
      </c>
      <c r="B24" s="35"/>
      <c r="C24" s="44" t="s">
        <v>73</v>
      </c>
      <c r="D24" s="45" t="s">
        <v>5</v>
      </c>
      <c r="E24" s="38">
        <v>140</v>
      </c>
      <c r="F24" s="12"/>
      <c r="G24" s="13"/>
      <c r="H24" s="13">
        <f t="shared" si="4"/>
        <v>0</v>
      </c>
      <c r="I24" s="13">
        <f t="shared" si="5"/>
        <v>0</v>
      </c>
      <c r="J24" s="14"/>
    </row>
    <row r="25" spans="1:10" s="15" customFormat="1" x14ac:dyDescent="0.25">
      <c r="A25" s="34" t="s">
        <v>100</v>
      </c>
      <c r="B25" s="35"/>
      <c r="C25" s="44" t="s">
        <v>169</v>
      </c>
      <c r="D25" s="45" t="s">
        <v>5</v>
      </c>
      <c r="E25" s="38">
        <v>116</v>
      </c>
      <c r="F25" s="12"/>
      <c r="G25" s="13"/>
      <c r="H25" s="13">
        <f t="shared" si="4"/>
        <v>0</v>
      </c>
      <c r="I25" s="13">
        <f t="shared" si="5"/>
        <v>0</v>
      </c>
      <c r="J25" s="14"/>
    </row>
    <row r="26" spans="1:10" s="15" customFormat="1" x14ac:dyDescent="0.25">
      <c r="A26" s="34" t="s">
        <v>101</v>
      </c>
      <c r="B26" s="35"/>
      <c r="C26" s="44" t="s">
        <v>58</v>
      </c>
      <c r="D26" s="45" t="s">
        <v>5</v>
      </c>
      <c r="E26" s="38">
        <v>116</v>
      </c>
      <c r="F26" s="12"/>
      <c r="G26" s="13"/>
      <c r="H26" s="13">
        <f t="shared" si="4"/>
        <v>0</v>
      </c>
      <c r="I26" s="13">
        <f t="shared" si="5"/>
        <v>0</v>
      </c>
      <c r="J26" s="14"/>
    </row>
    <row r="27" spans="1:10" s="15" customFormat="1" x14ac:dyDescent="0.25">
      <c r="A27" s="34" t="s">
        <v>102</v>
      </c>
      <c r="B27" s="35"/>
      <c r="C27" s="35" t="s">
        <v>216</v>
      </c>
      <c r="D27" s="37" t="s">
        <v>6</v>
      </c>
      <c r="E27" s="38">
        <v>52</v>
      </c>
      <c r="F27" s="12"/>
      <c r="G27" s="13"/>
      <c r="H27" s="13">
        <f t="shared" si="4"/>
        <v>0</v>
      </c>
      <c r="I27" s="13">
        <f t="shared" si="5"/>
        <v>0</v>
      </c>
      <c r="J27" s="14"/>
    </row>
    <row r="28" spans="1:10" s="15" customFormat="1" x14ac:dyDescent="0.25">
      <c r="A28" s="34" t="s">
        <v>103</v>
      </c>
      <c r="B28" s="35" t="s">
        <v>207</v>
      </c>
      <c r="C28" s="35" t="s">
        <v>206</v>
      </c>
      <c r="D28" s="37" t="s">
        <v>6</v>
      </c>
      <c r="E28" s="38">
        <v>364</v>
      </c>
      <c r="F28" s="12"/>
      <c r="G28" s="13"/>
      <c r="H28" s="13">
        <f t="shared" si="4"/>
        <v>0</v>
      </c>
      <c r="I28" s="13">
        <f t="shared" si="5"/>
        <v>0</v>
      </c>
      <c r="J28" s="14"/>
    </row>
    <row r="29" spans="1:10" s="15" customFormat="1" x14ac:dyDescent="0.25">
      <c r="A29" s="34" t="s">
        <v>104</v>
      </c>
      <c r="B29" s="35"/>
      <c r="C29" s="35" t="s">
        <v>59</v>
      </c>
      <c r="D29" s="37" t="s">
        <v>6</v>
      </c>
      <c r="E29" s="38">
        <v>78</v>
      </c>
      <c r="F29" s="12"/>
      <c r="G29" s="13"/>
      <c r="H29" s="13">
        <f t="shared" si="4"/>
        <v>0</v>
      </c>
      <c r="I29" s="13">
        <f t="shared" si="5"/>
        <v>0</v>
      </c>
      <c r="J29" s="14"/>
    </row>
    <row r="30" spans="1:10" s="15" customFormat="1" x14ac:dyDescent="0.25">
      <c r="A30" s="34" t="s">
        <v>105</v>
      </c>
      <c r="B30" s="35"/>
      <c r="C30" s="35" t="s">
        <v>60</v>
      </c>
      <c r="D30" s="37" t="s">
        <v>5</v>
      </c>
      <c r="E30" s="38">
        <v>312</v>
      </c>
      <c r="F30" s="12"/>
      <c r="G30" s="13"/>
      <c r="H30" s="13">
        <f t="shared" si="4"/>
        <v>0</v>
      </c>
      <c r="I30" s="13">
        <f t="shared" si="5"/>
        <v>0</v>
      </c>
      <c r="J30" s="14"/>
    </row>
    <row r="31" spans="1:10" s="15" customFormat="1" x14ac:dyDescent="0.25">
      <c r="A31" s="34" t="s">
        <v>106</v>
      </c>
      <c r="B31" s="35"/>
      <c r="C31" s="35" t="s">
        <v>51</v>
      </c>
      <c r="D31" s="37" t="s">
        <v>6</v>
      </c>
      <c r="E31" s="38">
        <v>1560</v>
      </c>
      <c r="F31" s="12"/>
      <c r="G31" s="13"/>
      <c r="H31" s="13">
        <f>E31*F31</f>
        <v>0</v>
      </c>
      <c r="I31" s="13">
        <f t="shared" si="5"/>
        <v>0</v>
      </c>
      <c r="J31" s="14"/>
    </row>
    <row r="32" spans="1:10" s="15" customFormat="1" x14ac:dyDescent="0.25">
      <c r="A32" s="34" t="s">
        <v>107</v>
      </c>
      <c r="B32" s="35"/>
      <c r="C32" s="35" t="s">
        <v>74</v>
      </c>
      <c r="D32" s="37" t="s">
        <v>75</v>
      </c>
      <c r="E32" s="38">
        <v>6</v>
      </c>
      <c r="F32" s="12"/>
      <c r="G32" s="13"/>
      <c r="H32" s="13">
        <f>E32*F32</f>
        <v>0</v>
      </c>
      <c r="I32" s="13">
        <f t="shared" si="5"/>
        <v>0</v>
      </c>
      <c r="J32" s="14"/>
    </row>
    <row r="33" spans="1:10" s="15" customFormat="1" x14ac:dyDescent="0.25">
      <c r="A33" s="34" t="s">
        <v>195</v>
      </c>
      <c r="B33" s="35"/>
      <c r="C33" s="35" t="s">
        <v>217</v>
      </c>
      <c r="D33" s="37" t="s">
        <v>62</v>
      </c>
      <c r="E33" s="38">
        <v>8</v>
      </c>
      <c r="F33" s="12"/>
      <c r="G33" s="13"/>
      <c r="H33" s="13">
        <f t="shared" ref="H33" si="6">E33*F33</f>
        <v>0</v>
      </c>
      <c r="I33" s="13">
        <f t="shared" si="5"/>
        <v>0</v>
      </c>
      <c r="J33" s="14"/>
    </row>
    <row r="34" spans="1:10" s="15" customFormat="1" x14ac:dyDescent="0.25">
      <c r="A34" s="34"/>
      <c r="B34" s="35"/>
      <c r="C34" s="35"/>
      <c r="D34" s="37"/>
      <c r="E34" s="38"/>
      <c r="F34" s="13"/>
      <c r="G34" s="13"/>
      <c r="H34" s="13"/>
      <c r="I34" s="13"/>
      <c r="J34" s="14"/>
    </row>
    <row r="35" spans="1:10" s="15" customFormat="1" x14ac:dyDescent="0.25">
      <c r="A35" s="40">
        <v>3</v>
      </c>
      <c r="B35" s="41"/>
      <c r="C35" s="41" t="s">
        <v>54</v>
      </c>
      <c r="D35" s="42"/>
      <c r="E35" s="43"/>
      <c r="F35" s="16"/>
      <c r="G35" s="16"/>
      <c r="H35" s="16">
        <f>SUM(H36:H42)</f>
        <v>0</v>
      </c>
      <c r="I35" s="16">
        <f>SUM(I36:I42)</f>
        <v>0</v>
      </c>
      <c r="J35" s="14"/>
    </row>
    <row r="36" spans="1:10" s="15" customFormat="1" ht="30" x14ac:dyDescent="0.25">
      <c r="A36" s="34" t="s">
        <v>108</v>
      </c>
      <c r="B36" s="35"/>
      <c r="C36" s="39" t="s">
        <v>76</v>
      </c>
      <c r="D36" s="45" t="s">
        <v>6</v>
      </c>
      <c r="E36" s="38">
        <v>189</v>
      </c>
      <c r="F36" s="13"/>
      <c r="G36" s="12"/>
      <c r="H36" s="13">
        <f>E36*F36</f>
        <v>0</v>
      </c>
      <c r="I36" s="13">
        <f>E36*G36</f>
        <v>0</v>
      </c>
      <c r="J36" s="14"/>
    </row>
    <row r="37" spans="1:10" s="15" customFormat="1" x14ac:dyDescent="0.25">
      <c r="A37" s="34" t="s">
        <v>109</v>
      </c>
      <c r="B37" s="35"/>
      <c r="C37" s="44" t="s">
        <v>61</v>
      </c>
      <c r="D37" s="45" t="s">
        <v>5</v>
      </c>
      <c r="E37" s="38">
        <v>19</v>
      </c>
      <c r="F37" s="12"/>
      <c r="G37" s="12"/>
      <c r="H37" s="13">
        <f t="shared" ref="H37:H42" si="7">E37*F37</f>
        <v>0</v>
      </c>
      <c r="I37" s="13">
        <f t="shared" ref="I37:I42" si="8">E37*G37</f>
        <v>0</v>
      </c>
      <c r="J37" s="14"/>
    </row>
    <row r="38" spans="1:10" s="15" customFormat="1" x14ac:dyDescent="0.25">
      <c r="A38" s="34" t="s">
        <v>84</v>
      </c>
      <c r="B38" s="35"/>
      <c r="C38" s="44" t="s">
        <v>170</v>
      </c>
      <c r="D38" s="45" t="s">
        <v>5</v>
      </c>
      <c r="E38" s="38">
        <v>11</v>
      </c>
      <c r="F38" s="12"/>
      <c r="G38" s="12"/>
      <c r="H38" s="13">
        <f t="shared" si="7"/>
        <v>0</v>
      </c>
      <c r="I38" s="13">
        <f t="shared" si="8"/>
        <v>0</v>
      </c>
      <c r="J38" s="14"/>
    </row>
    <row r="39" spans="1:10" s="15" customFormat="1" x14ac:dyDescent="0.25">
      <c r="A39" s="34" t="s">
        <v>110</v>
      </c>
      <c r="B39" s="35"/>
      <c r="C39" s="39" t="s">
        <v>218</v>
      </c>
      <c r="D39" s="45" t="s">
        <v>63</v>
      </c>
      <c r="E39" s="38">
        <v>21</v>
      </c>
      <c r="F39" s="12"/>
      <c r="G39" s="12"/>
      <c r="H39" s="13">
        <f t="shared" si="7"/>
        <v>0</v>
      </c>
      <c r="I39" s="13">
        <f t="shared" si="8"/>
        <v>0</v>
      </c>
      <c r="J39" s="14"/>
    </row>
    <row r="40" spans="1:10" s="15" customFormat="1" x14ac:dyDescent="0.25">
      <c r="A40" s="34" t="s">
        <v>111</v>
      </c>
      <c r="B40" s="35"/>
      <c r="C40" s="39" t="s">
        <v>176</v>
      </c>
      <c r="D40" s="45" t="s">
        <v>63</v>
      </c>
      <c r="E40" s="38">
        <v>33</v>
      </c>
      <c r="F40" s="12"/>
      <c r="G40" s="12"/>
      <c r="H40" s="13">
        <f t="shared" si="7"/>
        <v>0</v>
      </c>
      <c r="I40" s="13">
        <f t="shared" si="8"/>
        <v>0</v>
      </c>
      <c r="J40" s="14"/>
    </row>
    <row r="41" spans="1:10" s="15" customFormat="1" x14ac:dyDescent="0.25">
      <c r="A41" s="34" t="s">
        <v>188</v>
      </c>
      <c r="B41" s="35"/>
      <c r="C41" s="39" t="s">
        <v>172</v>
      </c>
      <c r="D41" s="45" t="s">
        <v>63</v>
      </c>
      <c r="E41" s="38">
        <v>46</v>
      </c>
      <c r="F41" s="12"/>
      <c r="G41" s="12"/>
      <c r="H41" s="13">
        <f t="shared" si="7"/>
        <v>0</v>
      </c>
      <c r="I41" s="13">
        <f t="shared" si="8"/>
        <v>0</v>
      </c>
      <c r="J41" s="14"/>
    </row>
    <row r="42" spans="1:10" s="15" customFormat="1" x14ac:dyDescent="0.25">
      <c r="A42" s="34" t="s">
        <v>189</v>
      </c>
      <c r="B42" s="35"/>
      <c r="C42" s="44" t="s">
        <v>204</v>
      </c>
      <c r="D42" s="45" t="s">
        <v>6</v>
      </c>
      <c r="E42" s="38">
        <v>189</v>
      </c>
      <c r="F42" s="12"/>
      <c r="G42" s="12"/>
      <c r="H42" s="13">
        <f t="shared" si="7"/>
        <v>0</v>
      </c>
      <c r="I42" s="13">
        <f t="shared" si="8"/>
        <v>0</v>
      </c>
      <c r="J42" s="14"/>
    </row>
    <row r="43" spans="1:10" s="15" customFormat="1" x14ac:dyDescent="0.25">
      <c r="A43" s="34"/>
      <c r="B43" s="35"/>
      <c r="C43" s="35"/>
      <c r="D43" s="37"/>
      <c r="E43" s="38"/>
      <c r="F43" s="13"/>
      <c r="G43" s="13"/>
      <c r="H43" s="13"/>
      <c r="I43" s="13"/>
      <c r="J43" s="14"/>
    </row>
    <row r="44" spans="1:10" s="18" customFormat="1" x14ac:dyDescent="0.25">
      <c r="A44" s="40">
        <v>4</v>
      </c>
      <c r="B44" s="41"/>
      <c r="C44" s="41" t="s">
        <v>4</v>
      </c>
      <c r="D44" s="42"/>
      <c r="E44" s="43"/>
      <c r="F44" s="16"/>
      <c r="G44" s="16"/>
      <c r="H44" s="16">
        <f>SUM(H45:H50)</f>
        <v>0</v>
      </c>
      <c r="I44" s="16">
        <f>SUM(I45:I50)</f>
        <v>0</v>
      </c>
      <c r="J44" s="17"/>
    </row>
    <row r="45" spans="1:10" s="15" customFormat="1" x14ac:dyDescent="0.25">
      <c r="A45" s="34" t="s">
        <v>112</v>
      </c>
      <c r="B45" s="35"/>
      <c r="C45" s="35" t="s">
        <v>77</v>
      </c>
      <c r="D45" s="37" t="s">
        <v>5</v>
      </c>
      <c r="E45" s="38">
        <v>16</v>
      </c>
      <c r="F45" s="13"/>
      <c r="G45" s="13"/>
      <c r="H45" s="13">
        <f>E45*F45</f>
        <v>0</v>
      </c>
      <c r="I45" s="13">
        <f>E45*G45</f>
        <v>0</v>
      </c>
      <c r="J45" s="14"/>
    </row>
    <row r="46" spans="1:10" s="15" customFormat="1" x14ac:dyDescent="0.25">
      <c r="A46" s="34" t="s">
        <v>113</v>
      </c>
      <c r="B46" s="35"/>
      <c r="C46" s="35" t="s">
        <v>175</v>
      </c>
      <c r="D46" s="37" t="s">
        <v>6</v>
      </c>
      <c r="E46" s="38">
        <v>280</v>
      </c>
      <c r="F46" s="13"/>
      <c r="G46" s="13"/>
      <c r="H46" s="13">
        <f t="shared" ref="H46:H50" si="9">E46*F46</f>
        <v>0</v>
      </c>
      <c r="I46" s="13">
        <f t="shared" ref="I46:I50" si="10">E46*G46</f>
        <v>0</v>
      </c>
      <c r="J46" s="14"/>
    </row>
    <row r="47" spans="1:10" s="15" customFormat="1" x14ac:dyDescent="0.25">
      <c r="A47" s="34" t="s">
        <v>114</v>
      </c>
      <c r="B47" s="35"/>
      <c r="C47" s="35" t="s">
        <v>12</v>
      </c>
      <c r="D47" s="37" t="s">
        <v>6</v>
      </c>
      <c r="E47" s="38">
        <v>1170</v>
      </c>
      <c r="F47" s="13"/>
      <c r="G47" s="13"/>
      <c r="H47" s="13">
        <f t="shared" si="9"/>
        <v>0</v>
      </c>
      <c r="I47" s="13">
        <f t="shared" si="10"/>
        <v>0</v>
      </c>
      <c r="J47" s="14"/>
    </row>
    <row r="48" spans="1:10" s="15" customFormat="1" x14ac:dyDescent="0.25">
      <c r="A48" s="34" t="s">
        <v>83</v>
      </c>
      <c r="B48" s="35"/>
      <c r="C48" s="35" t="s">
        <v>52</v>
      </c>
      <c r="D48" s="37" t="s">
        <v>6</v>
      </c>
      <c r="E48" s="38">
        <v>130</v>
      </c>
      <c r="F48" s="13"/>
      <c r="G48" s="13"/>
      <c r="H48" s="13">
        <f t="shared" si="9"/>
        <v>0</v>
      </c>
      <c r="I48" s="13">
        <f t="shared" si="10"/>
        <v>0</v>
      </c>
      <c r="J48" s="14"/>
    </row>
    <row r="49" spans="1:12" s="15" customFormat="1" x14ac:dyDescent="0.25">
      <c r="A49" s="34" t="s">
        <v>115</v>
      </c>
      <c r="B49" s="35"/>
      <c r="C49" s="35" t="s">
        <v>79</v>
      </c>
      <c r="D49" s="37" t="s">
        <v>5</v>
      </c>
      <c r="E49" s="38">
        <v>60</v>
      </c>
      <c r="F49" s="13"/>
      <c r="G49" s="13"/>
      <c r="H49" s="13">
        <f t="shared" si="9"/>
        <v>0</v>
      </c>
      <c r="I49" s="13">
        <f t="shared" si="10"/>
        <v>0</v>
      </c>
      <c r="J49" s="14"/>
    </row>
    <row r="50" spans="1:12" s="15" customFormat="1" x14ac:dyDescent="0.25">
      <c r="A50" s="34" t="s">
        <v>187</v>
      </c>
      <c r="B50" s="35"/>
      <c r="C50" s="35" t="s">
        <v>53</v>
      </c>
      <c r="D50" s="37" t="s">
        <v>5</v>
      </c>
      <c r="E50" s="38">
        <v>41</v>
      </c>
      <c r="F50" s="13"/>
      <c r="G50" s="13"/>
      <c r="H50" s="13">
        <f t="shared" si="9"/>
        <v>0</v>
      </c>
      <c r="I50" s="13">
        <f t="shared" si="10"/>
        <v>0</v>
      </c>
      <c r="J50" s="14"/>
    </row>
    <row r="51" spans="1:12" s="15" customFormat="1" x14ac:dyDescent="0.25">
      <c r="A51" s="34"/>
      <c r="B51" s="35"/>
      <c r="C51" s="35"/>
      <c r="D51" s="37"/>
      <c r="E51" s="38"/>
      <c r="F51" s="13"/>
      <c r="G51" s="13"/>
      <c r="H51" s="13"/>
      <c r="I51" s="13"/>
      <c r="J51" s="14"/>
    </row>
    <row r="52" spans="1:12" s="18" customFormat="1" x14ac:dyDescent="0.25">
      <c r="A52" s="40">
        <v>5</v>
      </c>
      <c r="B52" s="41"/>
      <c r="C52" s="41" t="s">
        <v>158</v>
      </c>
      <c r="D52" s="42"/>
      <c r="E52" s="43"/>
      <c r="F52" s="16"/>
      <c r="G52" s="16"/>
      <c r="H52" s="16">
        <f>SUM(H53:H63)</f>
        <v>0</v>
      </c>
      <c r="I52" s="16">
        <f>SUM(I53:I63)</f>
        <v>0</v>
      </c>
      <c r="J52" s="17"/>
    </row>
    <row r="53" spans="1:12" s="15" customFormat="1" x14ac:dyDescent="0.25">
      <c r="A53" s="34" t="s">
        <v>116</v>
      </c>
      <c r="B53" s="35"/>
      <c r="C53" s="35" t="s">
        <v>196</v>
      </c>
      <c r="D53" s="37" t="s">
        <v>5</v>
      </c>
      <c r="E53" s="38">
        <v>40</v>
      </c>
      <c r="F53" s="13"/>
      <c r="G53" s="13"/>
      <c r="H53" s="13">
        <f t="shared" ref="H53:H66" si="11">E53*F53</f>
        <v>0</v>
      </c>
      <c r="I53" s="13">
        <f>E53*G53</f>
        <v>0</v>
      </c>
      <c r="J53" s="14"/>
    </row>
    <row r="54" spans="1:12" s="15" customFormat="1" x14ac:dyDescent="0.25">
      <c r="A54" s="34" t="s">
        <v>117</v>
      </c>
      <c r="B54" s="35"/>
      <c r="C54" s="35" t="s">
        <v>197</v>
      </c>
      <c r="D54" s="37" t="s">
        <v>5</v>
      </c>
      <c r="E54" s="38">
        <v>205</v>
      </c>
      <c r="F54" s="13"/>
      <c r="G54" s="13"/>
      <c r="H54" s="13">
        <f t="shared" si="11"/>
        <v>0</v>
      </c>
      <c r="I54" s="13">
        <f t="shared" ref="I54:I85" si="12">E54*G54</f>
        <v>0</v>
      </c>
      <c r="J54" s="14"/>
    </row>
    <row r="55" spans="1:12" s="15" customFormat="1" x14ac:dyDescent="0.25">
      <c r="A55" s="34" t="s">
        <v>118</v>
      </c>
      <c r="B55" s="35"/>
      <c r="C55" s="35" t="s">
        <v>198</v>
      </c>
      <c r="D55" s="37" t="s">
        <v>5</v>
      </c>
      <c r="E55" s="38">
        <v>30</v>
      </c>
      <c r="F55" s="13"/>
      <c r="G55" s="13"/>
      <c r="H55" s="13">
        <f t="shared" si="11"/>
        <v>0</v>
      </c>
      <c r="I55" s="13">
        <f t="shared" si="12"/>
        <v>0</v>
      </c>
      <c r="J55" s="14"/>
    </row>
    <row r="56" spans="1:12" s="15" customFormat="1" x14ac:dyDescent="0.25">
      <c r="A56" s="34" t="s">
        <v>119</v>
      </c>
      <c r="B56" s="35"/>
      <c r="C56" s="35" t="s">
        <v>199</v>
      </c>
      <c r="D56" s="37" t="s">
        <v>5</v>
      </c>
      <c r="E56" s="38">
        <v>20</v>
      </c>
      <c r="F56" s="13"/>
      <c r="G56" s="13"/>
      <c r="H56" s="13">
        <f t="shared" si="11"/>
        <v>0</v>
      </c>
      <c r="I56" s="13">
        <f t="shared" si="12"/>
        <v>0</v>
      </c>
      <c r="J56" s="14"/>
    </row>
    <row r="57" spans="1:12" s="15" customFormat="1" x14ac:dyDescent="0.25">
      <c r="A57" s="34" t="s">
        <v>95</v>
      </c>
      <c r="B57" s="35"/>
      <c r="C57" s="35" t="s">
        <v>46</v>
      </c>
      <c r="D57" s="37" t="s">
        <v>5</v>
      </c>
      <c r="E57" s="38">
        <v>51</v>
      </c>
      <c r="F57" s="13"/>
      <c r="G57" s="13"/>
      <c r="H57" s="13">
        <f t="shared" si="11"/>
        <v>0</v>
      </c>
      <c r="I57" s="13">
        <f t="shared" si="12"/>
        <v>0</v>
      </c>
      <c r="J57" s="14"/>
    </row>
    <row r="58" spans="1:12" s="15" customFormat="1" x14ac:dyDescent="0.25">
      <c r="A58" s="34" t="s">
        <v>120</v>
      </c>
      <c r="B58" s="35"/>
      <c r="C58" s="35" t="s">
        <v>47</v>
      </c>
      <c r="D58" s="37" t="s">
        <v>5</v>
      </c>
      <c r="E58" s="38">
        <v>380</v>
      </c>
      <c r="F58" s="13"/>
      <c r="G58" s="13"/>
      <c r="H58" s="13">
        <f t="shared" si="11"/>
        <v>0</v>
      </c>
      <c r="I58" s="13">
        <f t="shared" si="12"/>
        <v>0</v>
      </c>
      <c r="J58" s="14"/>
    </row>
    <row r="59" spans="1:12" s="15" customFormat="1" x14ac:dyDescent="0.25">
      <c r="A59" s="34" t="s">
        <v>121</v>
      </c>
      <c r="B59" s="35"/>
      <c r="C59" s="35" t="s">
        <v>48</v>
      </c>
      <c r="D59" s="37" t="s">
        <v>5</v>
      </c>
      <c r="E59" s="38">
        <v>24</v>
      </c>
      <c r="F59" s="13"/>
      <c r="G59" s="13"/>
      <c r="H59" s="13">
        <f>E59*F59</f>
        <v>0</v>
      </c>
      <c r="I59" s="13">
        <f t="shared" si="12"/>
        <v>0</v>
      </c>
      <c r="J59" s="14"/>
    </row>
    <row r="60" spans="1:12" s="15" customFormat="1" x14ac:dyDescent="0.25">
      <c r="A60" s="34" t="s">
        <v>122</v>
      </c>
      <c r="B60" s="35"/>
      <c r="C60" s="35" t="s">
        <v>49</v>
      </c>
      <c r="D60" s="37" t="s">
        <v>5</v>
      </c>
      <c r="E60" s="38">
        <v>58</v>
      </c>
      <c r="F60" s="13"/>
      <c r="G60" s="13"/>
      <c r="H60" s="13">
        <f t="shared" si="11"/>
        <v>0</v>
      </c>
      <c r="I60" s="13">
        <f t="shared" si="12"/>
        <v>0</v>
      </c>
      <c r="J60" s="14"/>
    </row>
    <row r="61" spans="1:12" s="15" customFormat="1" x14ac:dyDescent="0.25">
      <c r="A61" s="46" t="s">
        <v>123</v>
      </c>
      <c r="B61" s="44"/>
      <c r="C61" s="44" t="s">
        <v>214</v>
      </c>
      <c r="D61" s="37" t="s">
        <v>5</v>
      </c>
      <c r="E61" s="38">
        <v>1</v>
      </c>
      <c r="F61" s="13"/>
      <c r="G61" s="13"/>
      <c r="H61" s="13">
        <f t="shared" si="11"/>
        <v>0</v>
      </c>
      <c r="I61" s="13">
        <f t="shared" si="12"/>
        <v>0</v>
      </c>
      <c r="J61" s="14"/>
      <c r="K61" s="14"/>
      <c r="L61" s="14"/>
    </row>
    <row r="62" spans="1:12" s="15" customFormat="1" x14ac:dyDescent="0.25">
      <c r="A62" s="46" t="s">
        <v>124</v>
      </c>
      <c r="B62" s="44"/>
      <c r="C62" s="44" t="s">
        <v>215</v>
      </c>
      <c r="D62" s="37" t="s">
        <v>5</v>
      </c>
      <c r="E62" s="38">
        <v>1</v>
      </c>
      <c r="F62" s="13"/>
      <c r="G62" s="13"/>
      <c r="H62" s="13">
        <f t="shared" si="11"/>
        <v>0</v>
      </c>
      <c r="I62" s="13">
        <f t="shared" si="12"/>
        <v>0</v>
      </c>
      <c r="J62" s="14"/>
      <c r="K62" s="14"/>
      <c r="L62" s="14"/>
    </row>
    <row r="63" spans="1:12" s="15" customFormat="1" ht="30" x14ac:dyDescent="0.25">
      <c r="A63" s="34" t="s">
        <v>213</v>
      </c>
      <c r="B63" s="35"/>
      <c r="C63" s="47" t="s">
        <v>50</v>
      </c>
      <c r="D63" s="37" t="s">
        <v>6</v>
      </c>
      <c r="E63" s="38">
        <v>4</v>
      </c>
      <c r="F63" s="13"/>
      <c r="G63" s="13"/>
      <c r="H63" s="13">
        <f t="shared" si="11"/>
        <v>0</v>
      </c>
      <c r="I63" s="13">
        <f t="shared" si="12"/>
        <v>0</v>
      </c>
      <c r="J63" s="14"/>
    </row>
    <row r="64" spans="1:12" s="15" customFormat="1" x14ac:dyDescent="0.25">
      <c r="A64" s="34"/>
      <c r="B64" s="35"/>
      <c r="C64" s="47"/>
      <c r="D64" s="37"/>
      <c r="E64" s="38"/>
      <c r="F64" s="13"/>
      <c r="G64" s="13"/>
      <c r="H64" s="13"/>
      <c r="I64" s="13"/>
      <c r="J64" s="14"/>
    </row>
    <row r="65" spans="1:10" s="15" customFormat="1" x14ac:dyDescent="0.25">
      <c r="A65" s="40">
        <v>6</v>
      </c>
      <c r="B65" s="41"/>
      <c r="C65" s="41" t="s">
        <v>152</v>
      </c>
      <c r="D65" s="42"/>
      <c r="E65" s="43"/>
      <c r="F65" s="16"/>
      <c r="G65" s="16"/>
      <c r="H65" s="16">
        <f>SUM(H66:H85)</f>
        <v>0</v>
      </c>
      <c r="I65" s="16">
        <f>SUM(I66:I85)</f>
        <v>0</v>
      </c>
      <c r="J65" s="14"/>
    </row>
    <row r="66" spans="1:10" s="15" customFormat="1" ht="30" x14ac:dyDescent="0.25">
      <c r="A66" s="34" t="s">
        <v>125</v>
      </c>
      <c r="B66" s="35"/>
      <c r="C66" s="47" t="s">
        <v>23</v>
      </c>
      <c r="D66" s="37" t="s">
        <v>5</v>
      </c>
      <c r="E66" s="38">
        <v>1</v>
      </c>
      <c r="F66" s="12"/>
      <c r="G66" s="13"/>
      <c r="H66" s="13">
        <f t="shared" si="11"/>
        <v>0</v>
      </c>
      <c r="I66" s="13">
        <f t="shared" si="12"/>
        <v>0</v>
      </c>
      <c r="J66" s="14"/>
    </row>
    <row r="67" spans="1:10" s="15" customFormat="1" x14ac:dyDescent="0.25">
      <c r="A67" s="34" t="s">
        <v>126</v>
      </c>
      <c r="B67" s="35" t="s">
        <v>24</v>
      </c>
      <c r="C67" s="44" t="s">
        <v>25</v>
      </c>
      <c r="D67" s="45" t="s">
        <v>5</v>
      </c>
      <c r="E67" s="38">
        <v>31</v>
      </c>
      <c r="F67" s="12"/>
      <c r="G67" s="12"/>
      <c r="H67" s="12">
        <f>E67*F67</f>
        <v>0</v>
      </c>
      <c r="I67" s="12">
        <f t="shared" si="12"/>
        <v>0</v>
      </c>
      <c r="J67" s="14"/>
    </row>
    <row r="68" spans="1:10" s="15" customFormat="1" x14ac:dyDescent="0.25">
      <c r="A68" s="34" t="s">
        <v>127</v>
      </c>
      <c r="B68" s="35" t="s">
        <v>29</v>
      </c>
      <c r="C68" s="44" t="s">
        <v>80</v>
      </c>
      <c r="D68" s="45" t="s">
        <v>5</v>
      </c>
      <c r="E68" s="38">
        <v>1</v>
      </c>
      <c r="F68" s="12"/>
      <c r="G68" s="12"/>
      <c r="H68" s="12">
        <f t="shared" ref="H68:H85" si="13">E68*F68</f>
        <v>0</v>
      </c>
      <c r="I68" s="12">
        <f t="shared" si="12"/>
        <v>0</v>
      </c>
      <c r="J68" s="14"/>
    </row>
    <row r="69" spans="1:10" s="15" customFormat="1" x14ac:dyDescent="0.25">
      <c r="A69" s="34" t="s">
        <v>128</v>
      </c>
      <c r="B69" s="35"/>
      <c r="C69" s="44" t="s">
        <v>81</v>
      </c>
      <c r="D69" s="45" t="s">
        <v>5</v>
      </c>
      <c r="E69" s="38">
        <v>3</v>
      </c>
      <c r="F69" s="12"/>
      <c r="G69" s="12"/>
      <c r="H69" s="12">
        <f t="shared" si="13"/>
        <v>0</v>
      </c>
      <c r="I69" s="12">
        <f t="shared" si="12"/>
        <v>0</v>
      </c>
      <c r="J69" s="14"/>
    </row>
    <row r="70" spans="1:10" s="20" customFormat="1" x14ac:dyDescent="0.25">
      <c r="A70" s="46" t="s">
        <v>129</v>
      </c>
      <c r="B70" s="44" t="s">
        <v>160</v>
      </c>
      <c r="C70" s="44" t="s">
        <v>161</v>
      </c>
      <c r="D70" s="45" t="s">
        <v>5</v>
      </c>
      <c r="E70" s="38">
        <v>2</v>
      </c>
      <c r="F70" s="12"/>
      <c r="G70" s="12"/>
      <c r="H70" s="12">
        <f t="shared" si="13"/>
        <v>0</v>
      </c>
      <c r="I70" s="12">
        <f t="shared" si="12"/>
        <v>0</v>
      </c>
      <c r="J70" s="19"/>
    </row>
    <row r="71" spans="1:10" s="15" customFormat="1" x14ac:dyDescent="0.25">
      <c r="A71" s="34" t="s">
        <v>93</v>
      </c>
      <c r="B71" s="35" t="s">
        <v>30</v>
      </c>
      <c r="C71" s="44" t="s">
        <v>31</v>
      </c>
      <c r="D71" s="45" t="s">
        <v>5</v>
      </c>
      <c r="E71" s="38">
        <v>1</v>
      </c>
      <c r="F71" s="12"/>
      <c r="G71" s="12"/>
      <c r="H71" s="12">
        <f t="shared" si="13"/>
        <v>0</v>
      </c>
      <c r="I71" s="12">
        <f t="shared" si="12"/>
        <v>0</v>
      </c>
      <c r="J71" s="14"/>
    </row>
    <row r="72" spans="1:10" s="15" customFormat="1" x14ac:dyDescent="0.25">
      <c r="A72" s="34" t="s">
        <v>130</v>
      </c>
      <c r="B72" s="35" t="s">
        <v>33</v>
      </c>
      <c r="C72" s="44" t="s">
        <v>32</v>
      </c>
      <c r="D72" s="45" t="s">
        <v>5</v>
      </c>
      <c r="E72" s="38">
        <v>4</v>
      </c>
      <c r="F72" s="12"/>
      <c r="G72" s="12"/>
      <c r="H72" s="12">
        <f t="shared" si="13"/>
        <v>0</v>
      </c>
      <c r="I72" s="12">
        <f t="shared" si="12"/>
        <v>0</v>
      </c>
      <c r="J72" s="14"/>
    </row>
    <row r="73" spans="1:10" s="15" customFormat="1" x14ac:dyDescent="0.25">
      <c r="A73" s="34" t="s">
        <v>131</v>
      </c>
      <c r="B73" s="35"/>
      <c r="C73" s="44" t="s">
        <v>156</v>
      </c>
      <c r="D73" s="45" t="s">
        <v>5</v>
      </c>
      <c r="E73" s="38">
        <v>1</v>
      </c>
      <c r="F73" s="12"/>
      <c r="G73" s="12"/>
      <c r="H73" s="12">
        <f t="shared" si="13"/>
        <v>0</v>
      </c>
      <c r="I73" s="12">
        <f t="shared" si="12"/>
        <v>0</v>
      </c>
      <c r="J73" s="14"/>
    </row>
    <row r="74" spans="1:10" s="15" customFormat="1" x14ac:dyDescent="0.25">
      <c r="A74" s="34" t="s">
        <v>132</v>
      </c>
      <c r="B74" s="35"/>
      <c r="C74" s="44" t="s">
        <v>34</v>
      </c>
      <c r="D74" s="45" t="s">
        <v>5</v>
      </c>
      <c r="E74" s="38">
        <v>1</v>
      </c>
      <c r="F74" s="12"/>
      <c r="G74" s="12"/>
      <c r="H74" s="12">
        <f t="shared" si="13"/>
        <v>0</v>
      </c>
      <c r="I74" s="12">
        <f t="shared" si="12"/>
        <v>0</v>
      </c>
      <c r="J74" s="14"/>
    </row>
    <row r="75" spans="1:10" s="15" customFormat="1" x14ac:dyDescent="0.25">
      <c r="A75" s="34" t="s">
        <v>133</v>
      </c>
      <c r="B75" s="35" t="s">
        <v>35</v>
      </c>
      <c r="C75" s="35" t="s">
        <v>177</v>
      </c>
      <c r="D75" s="37" t="s">
        <v>5</v>
      </c>
      <c r="E75" s="38">
        <v>1</v>
      </c>
      <c r="F75" s="12"/>
      <c r="G75" s="13"/>
      <c r="H75" s="13">
        <f t="shared" si="13"/>
        <v>0</v>
      </c>
      <c r="I75" s="13">
        <f t="shared" si="12"/>
        <v>0</v>
      </c>
      <c r="J75" s="14"/>
    </row>
    <row r="76" spans="1:10" s="15" customFormat="1" x14ac:dyDescent="0.25">
      <c r="A76" s="34" t="s">
        <v>134</v>
      </c>
      <c r="B76" s="35" t="s">
        <v>37</v>
      </c>
      <c r="C76" s="35" t="s">
        <v>36</v>
      </c>
      <c r="D76" s="37" t="s">
        <v>5</v>
      </c>
      <c r="E76" s="38">
        <v>3</v>
      </c>
      <c r="F76" s="12"/>
      <c r="G76" s="13"/>
      <c r="H76" s="13">
        <f t="shared" si="13"/>
        <v>0</v>
      </c>
      <c r="I76" s="13">
        <f t="shared" si="12"/>
        <v>0</v>
      </c>
      <c r="J76" s="14"/>
    </row>
    <row r="77" spans="1:10" s="20" customFormat="1" x14ac:dyDescent="0.25">
      <c r="A77" s="46" t="s">
        <v>135</v>
      </c>
      <c r="B77" s="44" t="s">
        <v>182</v>
      </c>
      <c r="C77" s="44" t="s">
        <v>183</v>
      </c>
      <c r="D77" s="45" t="s">
        <v>5</v>
      </c>
      <c r="E77" s="38">
        <v>9</v>
      </c>
      <c r="F77" s="12"/>
      <c r="G77" s="12"/>
      <c r="H77" s="12">
        <f t="shared" si="13"/>
        <v>0</v>
      </c>
      <c r="I77" s="12">
        <f t="shared" si="12"/>
        <v>0</v>
      </c>
      <c r="J77" s="19"/>
    </row>
    <row r="78" spans="1:10" s="20" customFormat="1" x14ac:dyDescent="0.25">
      <c r="A78" s="46" t="s">
        <v>136</v>
      </c>
      <c r="B78" s="44" t="s">
        <v>181</v>
      </c>
      <c r="C78" s="44" t="s">
        <v>184</v>
      </c>
      <c r="D78" s="45" t="s">
        <v>5</v>
      </c>
      <c r="E78" s="38">
        <v>9</v>
      </c>
      <c r="F78" s="12"/>
      <c r="G78" s="12"/>
      <c r="H78" s="12">
        <f t="shared" si="13"/>
        <v>0</v>
      </c>
      <c r="I78" s="12">
        <f t="shared" si="12"/>
        <v>0</v>
      </c>
      <c r="J78" s="19"/>
    </row>
    <row r="79" spans="1:10" s="20" customFormat="1" x14ac:dyDescent="0.25">
      <c r="A79" s="46" t="s">
        <v>137</v>
      </c>
      <c r="B79" s="44" t="s">
        <v>180</v>
      </c>
      <c r="C79" s="44" t="s">
        <v>185</v>
      </c>
      <c r="D79" s="45" t="s">
        <v>5</v>
      </c>
      <c r="E79" s="38">
        <v>7</v>
      </c>
      <c r="F79" s="12"/>
      <c r="G79" s="12"/>
      <c r="H79" s="12">
        <f t="shared" si="13"/>
        <v>0</v>
      </c>
      <c r="I79" s="12">
        <f t="shared" si="12"/>
        <v>0</v>
      </c>
      <c r="J79" s="19"/>
    </row>
    <row r="80" spans="1:10" s="20" customFormat="1" x14ac:dyDescent="0.25">
      <c r="A80" s="46" t="s">
        <v>138</v>
      </c>
      <c r="B80" s="44" t="s">
        <v>179</v>
      </c>
      <c r="C80" s="44" t="s">
        <v>186</v>
      </c>
      <c r="D80" s="45" t="s">
        <v>5</v>
      </c>
      <c r="E80" s="38">
        <v>1</v>
      </c>
      <c r="F80" s="12"/>
      <c r="G80" s="12"/>
      <c r="H80" s="12">
        <f t="shared" si="13"/>
        <v>0</v>
      </c>
      <c r="I80" s="12">
        <f t="shared" si="12"/>
        <v>0</v>
      </c>
      <c r="J80" s="19"/>
    </row>
    <row r="81" spans="1:10" s="15" customFormat="1" x14ac:dyDescent="0.25">
      <c r="A81" s="46" t="s">
        <v>153</v>
      </c>
      <c r="B81" s="44" t="s">
        <v>39</v>
      </c>
      <c r="C81" s="44" t="s">
        <v>38</v>
      </c>
      <c r="D81" s="45" t="s">
        <v>5</v>
      </c>
      <c r="E81" s="38">
        <v>36</v>
      </c>
      <c r="F81" s="12"/>
      <c r="G81" s="12"/>
      <c r="H81" s="12">
        <f t="shared" si="13"/>
        <v>0</v>
      </c>
      <c r="I81" s="12">
        <f t="shared" si="12"/>
        <v>0</v>
      </c>
      <c r="J81" s="19"/>
    </row>
    <row r="82" spans="1:10" s="15" customFormat="1" x14ac:dyDescent="0.25">
      <c r="A82" s="34" t="s">
        <v>154</v>
      </c>
      <c r="B82" s="35" t="s">
        <v>64</v>
      </c>
      <c r="C82" s="35" t="s">
        <v>65</v>
      </c>
      <c r="D82" s="37" t="s">
        <v>5</v>
      </c>
      <c r="E82" s="38">
        <v>3</v>
      </c>
      <c r="F82" s="12"/>
      <c r="G82" s="13"/>
      <c r="H82" s="13">
        <f t="shared" si="13"/>
        <v>0</v>
      </c>
      <c r="I82" s="13">
        <f t="shared" si="12"/>
        <v>0</v>
      </c>
      <c r="J82" s="14"/>
    </row>
    <row r="83" spans="1:10" s="15" customFormat="1" x14ac:dyDescent="0.25">
      <c r="A83" s="34" t="s">
        <v>155</v>
      </c>
      <c r="B83" s="35" t="s">
        <v>67</v>
      </c>
      <c r="C83" s="35" t="s">
        <v>66</v>
      </c>
      <c r="D83" s="37" t="s">
        <v>5</v>
      </c>
      <c r="E83" s="38">
        <v>3</v>
      </c>
      <c r="F83" s="12"/>
      <c r="G83" s="13"/>
      <c r="H83" s="13">
        <f t="shared" si="13"/>
        <v>0</v>
      </c>
      <c r="I83" s="13">
        <f t="shared" si="12"/>
        <v>0</v>
      </c>
      <c r="J83" s="14"/>
    </row>
    <row r="84" spans="1:10" s="15" customFormat="1" x14ac:dyDescent="0.25">
      <c r="A84" s="34" t="s">
        <v>157</v>
      </c>
      <c r="B84" s="35" t="s">
        <v>69</v>
      </c>
      <c r="C84" s="35" t="s">
        <v>68</v>
      </c>
      <c r="D84" s="37" t="s">
        <v>5</v>
      </c>
      <c r="E84" s="38">
        <v>2</v>
      </c>
      <c r="F84" s="12"/>
      <c r="G84" s="13"/>
      <c r="H84" s="13">
        <f t="shared" si="13"/>
        <v>0</v>
      </c>
      <c r="I84" s="13">
        <f t="shared" si="12"/>
        <v>0</v>
      </c>
      <c r="J84" s="14"/>
    </row>
    <row r="85" spans="1:10" s="15" customFormat="1" x14ac:dyDescent="0.25">
      <c r="A85" s="34" t="s">
        <v>178</v>
      </c>
      <c r="B85" s="35" t="s">
        <v>40</v>
      </c>
      <c r="C85" s="35" t="s">
        <v>41</v>
      </c>
      <c r="D85" s="37" t="s">
        <v>5</v>
      </c>
      <c r="E85" s="38">
        <v>2</v>
      </c>
      <c r="F85" s="12"/>
      <c r="G85" s="13"/>
      <c r="H85" s="13">
        <f t="shared" si="13"/>
        <v>0</v>
      </c>
      <c r="I85" s="13">
        <f t="shared" si="12"/>
        <v>0</v>
      </c>
      <c r="J85" s="14"/>
    </row>
    <row r="86" spans="1:10" s="15" customFormat="1" x14ac:dyDescent="0.25">
      <c r="A86" s="34"/>
      <c r="B86" s="35"/>
      <c r="C86" s="35"/>
      <c r="D86" s="37"/>
      <c r="E86" s="38"/>
      <c r="F86" s="13"/>
      <c r="G86" s="13"/>
      <c r="H86" s="13"/>
      <c r="I86" s="13"/>
      <c r="J86" s="14"/>
    </row>
    <row r="87" spans="1:10" s="18" customFormat="1" x14ac:dyDescent="0.25">
      <c r="A87" s="40">
        <v>7</v>
      </c>
      <c r="B87" s="41"/>
      <c r="C87" s="41" t="s">
        <v>212</v>
      </c>
      <c r="D87" s="42"/>
      <c r="E87" s="43"/>
      <c r="F87" s="16"/>
      <c r="G87" s="16"/>
      <c r="H87" s="16">
        <f>SUM(H88:H93)</f>
        <v>0</v>
      </c>
      <c r="I87" s="16">
        <f>SUM(I88:I93)</f>
        <v>0</v>
      </c>
      <c r="J87" s="17"/>
    </row>
    <row r="88" spans="1:10" s="15" customFormat="1" x14ac:dyDescent="0.25">
      <c r="A88" s="34" t="s">
        <v>139</v>
      </c>
      <c r="B88" s="35" t="s">
        <v>210</v>
      </c>
      <c r="C88" s="35" t="s">
        <v>209</v>
      </c>
      <c r="D88" s="37" t="s">
        <v>5</v>
      </c>
      <c r="E88" s="38">
        <v>1</v>
      </c>
      <c r="F88" s="13"/>
      <c r="G88" s="13"/>
      <c r="H88" s="13">
        <f>E88*F88</f>
        <v>0</v>
      </c>
      <c r="I88" s="13">
        <f>E88*G88</f>
        <v>0</v>
      </c>
      <c r="J88" s="14"/>
    </row>
    <row r="89" spans="1:10" s="15" customFormat="1" x14ac:dyDescent="0.25">
      <c r="A89" s="34" t="s">
        <v>140</v>
      </c>
      <c r="B89" s="35" t="s">
        <v>211</v>
      </c>
      <c r="C89" s="35" t="s">
        <v>26</v>
      </c>
      <c r="D89" s="37" t="s">
        <v>5</v>
      </c>
      <c r="E89" s="38">
        <v>1</v>
      </c>
      <c r="F89" s="13"/>
      <c r="G89" s="13"/>
      <c r="H89" s="13">
        <f t="shared" ref="H89:H93" si="14">E89*F89</f>
        <v>0</v>
      </c>
      <c r="I89" s="13">
        <f t="shared" ref="I89:I93" si="15">E89*G89</f>
        <v>0</v>
      </c>
      <c r="J89" s="14"/>
    </row>
    <row r="90" spans="1:10" s="15" customFormat="1" x14ac:dyDescent="0.25">
      <c r="A90" s="34" t="s">
        <v>141</v>
      </c>
      <c r="B90" s="35"/>
      <c r="C90" s="35" t="s">
        <v>27</v>
      </c>
      <c r="D90" s="37" t="s">
        <v>5</v>
      </c>
      <c r="E90" s="38">
        <v>1</v>
      </c>
      <c r="F90" s="13"/>
      <c r="G90" s="13"/>
      <c r="H90" s="13">
        <f t="shared" si="14"/>
        <v>0</v>
      </c>
      <c r="I90" s="13">
        <f t="shared" si="15"/>
        <v>0</v>
      </c>
      <c r="J90" s="14"/>
    </row>
    <row r="91" spans="1:10" s="15" customFormat="1" x14ac:dyDescent="0.25">
      <c r="A91" s="34" t="s">
        <v>142</v>
      </c>
      <c r="B91" s="35"/>
      <c r="C91" s="35" t="s">
        <v>28</v>
      </c>
      <c r="D91" s="37" t="s">
        <v>5</v>
      </c>
      <c r="E91" s="38">
        <v>1</v>
      </c>
      <c r="F91" s="13"/>
      <c r="G91" s="13"/>
      <c r="H91" s="13">
        <f t="shared" si="14"/>
        <v>0</v>
      </c>
      <c r="I91" s="13">
        <f t="shared" si="15"/>
        <v>0</v>
      </c>
      <c r="J91" s="14"/>
    </row>
    <row r="92" spans="1:10" s="15" customFormat="1" x14ac:dyDescent="0.25">
      <c r="A92" s="34" t="s">
        <v>143</v>
      </c>
      <c r="B92" s="35"/>
      <c r="C92" s="35" t="s">
        <v>43</v>
      </c>
      <c r="D92" s="37" t="s">
        <v>202</v>
      </c>
      <c r="E92" s="38">
        <v>16</v>
      </c>
      <c r="F92" s="13"/>
      <c r="G92" s="13"/>
      <c r="H92" s="13">
        <f t="shared" si="14"/>
        <v>0</v>
      </c>
      <c r="I92" s="13">
        <f t="shared" si="15"/>
        <v>0</v>
      </c>
      <c r="J92" s="14"/>
    </row>
    <row r="93" spans="1:10" s="15" customFormat="1" x14ac:dyDescent="0.25">
      <c r="A93" s="34" t="s">
        <v>144</v>
      </c>
      <c r="B93" s="35"/>
      <c r="C93" s="35" t="s">
        <v>42</v>
      </c>
      <c r="D93" s="37" t="s">
        <v>202</v>
      </c>
      <c r="E93" s="38">
        <v>36</v>
      </c>
      <c r="F93" s="13"/>
      <c r="G93" s="13"/>
      <c r="H93" s="13">
        <f t="shared" si="14"/>
        <v>0</v>
      </c>
      <c r="I93" s="13">
        <f t="shared" si="15"/>
        <v>0</v>
      </c>
      <c r="J93" s="14"/>
    </row>
    <row r="94" spans="1:10" s="15" customFormat="1" x14ac:dyDescent="0.25">
      <c r="A94" s="34"/>
      <c r="B94" s="35"/>
      <c r="C94" s="35"/>
      <c r="D94" s="37"/>
      <c r="E94" s="38"/>
      <c r="F94" s="13"/>
      <c r="G94" s="13"/>
      <c r="H94" s="13"/>
      <c r="I94" s="13"/>
      <c r="J94" s="14"/>
    </row>
    <row r="95" spans="1:10" s="18" customFormat="1" x14ac:dyDescent="0.25">
      <c r="A95" s="40">
        <v>8</v>
      </c>
      <c r="B95" s="41"/>
      <c r="C95" s="41" t="s">
        <v>18</v>
      </c>
      <c r="D95" s="42"/>
      <c r="E95" s="43"/>
      <c r="F95" s="16"/>
      <c r="G95" s="16"/>
      <c r="H95" s="16">
        <f>SUM(H96:H104)</f>
        <v>0</v>
      </c>
      <c r="I95" s="16">
        <f>SUM(I96:I104)</f>
        <v>0</v>
      </c>
      <c r="J95" s="17"/>
    </row>
    <row r="96" spans="1:10" s="15" customFormat="1" x14ac:dyDescent="0.25">
      <c r="A96" s="34" t="s">
        <v>145</v>
      </c>
      <c r="B96" s="35"/>
      <c r="C96" s="44" t="s">
        <v>19</v>
      </c>
      <c r="D96" s="37" t="s">
        <v>202</v>
      </c>
      <c r="E96" s="48">
        <v>160</v>
      </c>
      <c r="F96" s="12"/>
      <c r="G96" s="12"/>
      <c r="H96" s="12">
        <f>E96*F96</f>
        <v>0</v>
      </c>
      <c r="I96" s="12">
        <f>E96*G96</f>
        <v>0</v>
      </c>
      <c r="J96" s="14"/>
    </row>
    <row r="97" spans="1:10" s="15" customFormat="1" x14ac:dyDescent="0.25">
      <c r="A97" s="34" t="s">
        <v>146</v>
      </c>
      <c r="B97" s="35"/>
      <c r="C97" s="44" t="s">
        <v>20</v>
      </c>
      <c r="D97" s="37" t="s">
        <v>21</v>
      </c>
      <c r="E97" s="49">
        <v>2.5</v>
      </c>
      <c r="F97" s="12"/>
      <c r="G97" s="12"/>
      <c r="H97" s="12">
        <f t="shared" ref="H97:H104" si="16">E97*F97</f>
        <v>0</v>
      </c>
      <c r="I97" s="12">
        <f>((I4+I18+I35+I44+I52+I65+I87+I96+I98+I99+I100+I102)*E97)/100</f>
        <v>0</v>
      </c>
      <c r="J97" s="14"/>
    </row>
    <row r="98" spans="1:10" s="15" customFormat="1" x14ac:dyDescent="0.25">
      <c r="A98" s="34" t="s">
        <v>147</v>
      </c>
      <c r="B98" s="35"/>
      <c r="C98" s="44" t="s">
        <v>162</v>
      </c>
      <c r="D98" s="37" t="s">
        <v>5</v>
      </c>
      <c r="E98" s="48">
        <v>1</v>
      </c>
      <c r="F98" s="12"/>
      <c r="G98" s="12"/>
      <c r="H98" s="12">
        <f t="shared" si="16"/>
        <v>0</v>
      </c>
      <c r="I98" s="12">
        <f t="shared" ref="I98:I100" si="17">E98*G98</f>
        <v>0</v>
      </c>
      <c r="J98" s="14"/>
    </row>
    <row r="99" spans="1:10" s="15" customFormat="1" x14ac:dyDescent="0.25">
      <c r="A99" s="34" t="s">
        <v>148</v>
      </c>
      <c r="B99" s="35"/>
      <c r="C99" s="44" t="s">
        <v>163</v>
      </c>
      <c r="D99" s="37" t="s">
        <v>5</v>
      </c>
      <c r="E99" s="48">
        <v>1</v>
      </c>
      <c r="F99" s="12"/>
      <c r="G99" s="12"/>
      <c r="H99" s="12">
        <f t="shared" si="16"/>
        <v>0</v>
      </c>
      <c r="I99" s="12">
        <f t="shared" si="17"/>
        <v>0</v>
      </c>
      <c r="J99" s="14"/>
    </row>
    <row r="100" spans="1:10" s="15" customFormat="1" x14ac:dyDescent="0.25">
      <c r="A100" s="34" t="s">
        <v>149</v>
      </c>
      <c r="B100" s="35"/>
      <c r="C100" s="44" t="s">
        <v>22</v>
      </c>
      <c r="D100" s="37" t="s">
        <v>5</v>
      </c>
      <c r="E100" s="48">
        <v>1</v>
      </c>
      <c r="F100" s="12"/>
      <c r="G100" s="12"/>
      <c r="H100" s="12">
        <f t="shared" si="16"/>
        <v>0</v>
      </c>
      <c r="I100" s="12">
        <f t="shared" si="17"/>
        <v>0</v>
      </c>
      <c r="J100" s="14"/>
    </row>
    <row r="101" spans="1:10" s="15" customFormat="1" ht="30" x14ac:dyDescent="0.25">
      <c r="A101" s="34" t="s">
        <v>150</v>
      </c>
      <c r="B101" s="35"/>
      <c r="C101" s="39" t="s">
        <v>57</v>
      </c>
      <c r="D101" s="37" t="s">
        <v>21</v>
      </c>
      <c r="E101" s="49">
        <v>3.6</v>
      </c>
      <c r="F101" s="12"/>
      <c r="G101" s="12"/>
      <c r="H101" s="12">
        <f t="shared" si="16"/>
        <v>0</v>
      </c>
      <c r="I101" s="12">
        <f>((I4+I18+I35+I44+I52+I65+I87+I96+I98+I99+I100+I102+I97+I104)*E101)/100</f>
        <v>0</v>
      </c>
      <c r="J101" s="14"/>
    </row>
    <row r="102" spans="1:10" s="15" customFormat="1" x14ac:dyDescent="0.25">
      <c r="A102" s="34" t="s">
        <v>151</v>
      </c>
      <c r="B102" s="35"/>
      <c r="C102" s="39" t="s">
        <v>78</v>
      </c>
      <c r="D102" s="45" t="s">
        <v>63</v>
      </c>
      <c r="E102" s="48">
        <v>18</v>
      </c>
      <c r="F102" s="12"/>
      <c r="G102" s="12"/>
      <c r="H102" s="12">
        <f t="shared" si="16"/>
        <v>0</v>
      </c>
      <c r="I102" s="12">
        <f>E102*G102</f>
        <v>0</v>
      </c>
      <c r="J102" s="19"/>
    </row>
    <row r="103" spans="1:10" s="15" customFormat="1" x14ac:dyDescent="0.25">
      <c r="A103" s="34" t="s">
        <v>94</v>
      </c>
      <c r="B103" s="35"/>
      <c r="C103" s="39" t="s">
        <v>200</v>
      </c>
      <c r="D103" s="37" t="s">
        <v>202</v>
      </c>
      <c r="E103" s="48">
        <v>60</v>
      </c>
      <c r="F103" s="12"/>
      <c r="G103" s="12"/>
      <c r="H103" s="12">
        <f>E103*F103</f>
        <v>0</v>
      </c>
      <c r="I103" s="12">
        <f>E103*G103</f>
        <v>0</v>
      </c>
      <c r="J103" s="19"/>
    </row>
    <row r="104" spans="1:10" s="15" customFormat="1" x14ac:dyDescent="0.25">
      <c r="A104" s="34" t="s">
        <v>205</v>
      </c>
      <c r="B104" s="35"/>
      <c r="C104" s="44" t="s">
        <v>201</v>
      </c>
      <c r="D104" s="37" t="s">
        <v>21</v>
      </c>
      <c r="E104" s="48">
        <v>5</v>
      </c>
      <c r="F104" s="12"/>
      <c r="G104" s="12"/>
      <c r="H104" s="12">
        <f t="shared" si="16"/>
        <v>0</v>
      </c>
      <c r="I104" s="12">
        <f>((I4+I18+I35+I44+I52+I65+I87+I96+I98+I99+I100+I102)*E104)/100</f>
        <v>0</v>
      </c>
      <c r="J104" s="19"/>
    </row>
    <row r="105" spans="1:10" s="15" customFormat="1" x14ac:dyDescent="0.25">
      <c r="A105" s="34"/>
      <c r="B105" s="35"/>
      <c r="C105" s="44"/>
      <c r="D105" s="37"/>
      <c r="E105" s="50"/>
      <c r="F105" s="13"/>
      <c r="G105" s="13"/>
      <c r="H105" s="13"/>
      <c r="I105" s="13"/>
      <c r="J105" s="19"/>
    </row>
    <row r="106" spans="1:10" s="15" customFormat="1" x14ac:dyDescent="0.25">
      <c r="A106" s="21"/>
      <c r="C106" s="18" t="s">
        <v>55</v>
      </c>
      <c r="D106" s="22"/>
      <c r="E106" s="22"/>
      <c r="F106" s="14"/>
      <c r="G106" s="14"/>
      <c r="H106" s="23">
        <f>H4+H18+H35+H44+H52+H65+H87+H95</f>
        <v>0</v>
      </c>
      <c r="I106" s="23">
        <f>I4+I18+I35+I44+I52+I65+I87+I95</f>
        <v>0</v>
      </c>
      <c r="J106" s="19"/>
    </row>
    <row r="107" spans="1:10" s="15" customFormat="1" x14ac:dyDescent="0.25">
      <c r="A107" s="21"/>
      <c r="C107" s="24" t="s">
        <v>56</v>
      </c>
      <c r="D107" s="22"/>
      <c r="E107" s="22"/>
      <c r="F107" s="14"/>
      <c r="G107" s="14"/>
      <c r="H107" s="51">
        <f>SUM(H106:I106)</f>
        <v>0</v>
      </c>
      <c r="I107" s="51"/>
      <c r="J107" s="19"/>
    </row>
    <row r="108" spans="1:10" s="15" customFormat="1" x14ac:dyDescent="0.25">
      <c r="A108" s="21"/>
      <c r="D108" s="22"/>
      <c r="E108" s="22"/>
      <c r="F108" s="14"/>
      <c r="G108" s="14"/>
      <c r="H108" s="14"/>
      <c r="I108" s="14"/>
      <c r="J108" s="19"/>
    </row>
    <row r="109" spans="1:10" s="15" customFormat="1" x14ac:dyDescent="0.25">
      <c r="A109" s="21"/>
      <c r="C109" s="18"/>
      <c r="D109" s="22"/>
      <c r="E109" s="22"/>
      <c r="F109" s="14"/>
      <c r="G109" s="14"/>
      <c r="H109" s="14"/>
      <c r="I109" s="14"/>
      <c r="J109" s="14"/>
    </row>
    <row r="110" spans="1:10" s="15" customFormat="1" x14ac:dyDescent="0.25">
      <c r="A110" s="21"/>
      <c r="D110" s="22"/>
      <c r="E110" s="22"/>
      <c r="F110" s="14"/>
      <c r="G110" s="14"/>
      <c r="H110" s="14"/>
      <c r="I110" s="14"/>
      <c r="J110" s="14"/>
    </row>
    <row r="111" spans="1:10" x14ac:dyDescent="0.25">
      <c r="C111" s="25"/>
    </row>
  </sheetData>
  <sheetProtection algorithmName="SHA-512" hashValue="knGMkdmY2JJ0HIeHNBN1jH6xs6WQ8v6Le2ywXuSnttsGx9wTV28CAqTr7AbDkTm/a3XXHAsrgkXSwP2KPbni3g==" saltValue="tN8QnxzqPKK5bcOlSPtnyA==" spinCount="100000" sheet="1" objects="1" scenarios="1"/>
  <mergeCells count="7">
    <mergeCell ref="H107:I107"/>
    <mergeCell ref="F1:I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scale="49" orientation="portrait" r:id="rId1"/>
  <headerFooter>
    <oddHeader>&amp;LProjekt: Výmena elektrických rozvodov a rozvádzačov v novej budove Rektorátu UK</oddHeader>
    <oddFooter>&amp;R&amp;P / &amp;N</oddFooter>
  </headerFooter>
  <rowBreaks count="1" manualBreakCount="1">
    <brk id="64" max="8" man="1"/>
  </rowBreaks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4" ma:contentTypeDescription="Umožňuje vytvoriť nový dokument." ma:contentTypeScope="" ma:versionID="98154235d3f50e7b4f9725ae8ed80ac9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8c5e6917ee31fd61b4767290cfcb5b30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88FF72-37AB-4939-B59A-02940D45030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CBF141-D37D-416C-9806-9B33D14CD1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548F11-97A6-4442-836D-9021675E82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VV-NB-NEOCENENÉ</vt:lpstr>
      <vt:lpstr>'VV-NB-NEOCENENÉ'!Oblasť_tlače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Bohdan Ondrejka</dc:creator>
  <cp:lastModifiedBy>vlkova</cp:lastModifiedBy>
  <cp:lastPrinted>2022-03-08T14:18:03Z</cp:lastPrinted>
  <dcterms:created xsi:type="dcterms:W3CDTF">2022-02-14T09:25:54Z</dcterms:created>
  <dcterms:modified xsi:type="dcterms:W3CDTF">2022-04-22T10:59:53Z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