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11 - Osada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ponuka'!$A$1:$P$39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P26" i="3" l="1"/>
  <c r="P28" i="3" s="1"/>
  <c r="P25" i="3"/>
  <c r="P12" i="3"/>
  <c r="M26" i="3"/>
  <c r="G25" i="3"/>
  <c r="G24" i="3"/>
  <c r="P24" i="3"/>
  <c r="G23" i="3"/>
  <c r="P23" i="3" s="1"/>
  <c r="G22" i="3"/>
  <c r="P22" i="3"/>
  <c r="G21" i="3"/>
  <c r="P21" i="3" s="1"/>
  <c r="G20" i="3"/>
  <c r="P20" i="3"/>
  <c r="G19" i="3"/>
  <c r="P19" i="3" s="1"/>
  <c r="G18" i="3"/>
  <c r="P18" i="3"/>
  <c r="G17" i="3"/>
  <c r="P17" i="3" s="1"/>
  <c r="G16" i="3"/>
  <c r="P16" i="3"/>
  <c r="G15" i="3"/>
  <c r="P15" i="3" s="1"/>
  <c r="G14" i="3"/>
  <c r="P14" i="3"/>
  <c r="G13" i="3"/>
  <c r="P13" i="3" s="1"/>
  <c r="G12" i="3"/>
  <c r="G26" i="3" s="1"/>
  <c r="P27" i="3" l="1"/>
</calcChain>
</file>

<file path=xl/sharedStrings.xml><?xml version="1.0" encoding="utf-8"?>
<sst xmlns="http://schemas.openxmlformats.org/spreadsheetml/2006/main" count="174" uniqueCount="115">
  <si>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</si>
  <si>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</si>
  <si>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</si>
  <si>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</si>
  <si>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</si>
  <si>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</si>
  <si>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</si>
  <si>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</si>
  <si>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</si>
  <si>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</si>
  <si>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</si>
  <si>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</si>
  <si>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</si>
  <si>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</si>
  <si>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</si>
  <si>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</si>
  <si>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</si>
  <si>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</si>
  <si>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</si>
  <si>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</si>
  <si>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</si>
  <si>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</si>
  <si>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</si>
  <si>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</si>
  <si>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/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</si>
  <si>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</si>
  <si>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</si>
  <si>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</si>
  <si>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</si>
  <si>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</si>
  <si>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</si>
  <si>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</si>
  <si>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</si>
  <si>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Zelenô</t>
  </si>
  <si>
    <t>1,2,4a,4b,7</t>
  </si>
  <si>
    <t>VU-50</t>
  </si>
  <si>
    <t>70</t>
  </si>
  <si>
    <t>135 | 50 | -</t>
  </si>
  <si>
    <t>m3</t>
  </si>
  <si>
    <t>1,2,4a,4d,4e,6,7</t>
  </si>
  <si>
    <t>88 | 100 | -</t>
  </si>
  <si>
    <t>1,2,4a,4d,6,7</t>
  </si>
  <si>
    <t>VU+50</t>
  </si>
  <si>
    <t>60</t>
  </si>
  <si>
    <t>150 | 440 | -</t>
  </si>
  <si>
    <t>150 | 630 | -</t>
  </si>
  <si>
    <t>1,2,4a,4b,6,7</t>
  </si>
  <si>
    <t>110 | 900 | -</t>
  </si>
  <si>
    <t>65</t>
  </si>
  <si>
    <t>100 | 600 | -</t>
  </si>
  <si>
    <t>150 | 850 | -</t>
  </si>
  <si>
    <t>OÚ</t>
  </si>
  <si>
    <t>60 | 480 | -</t>
  </si>
  <si>
    <t>120 | 200 | -</t>
  </si>
  <si>
    <t>160 | 100 | -</t>
  </si>
  <si>
    <t>250 | 250 | -</t>
  </si>
  <si>
    <t>30</t>
  </si>
  <si>
    <t>210 | 2350 | -</t>
  </si>
  <si>
    <t>Korytnica</t>
  </si>
  <si>
    <t>50</t>
  </si>
  <si>
    <t>50 | 1100 | -</t>
  </si>
  <si>
    <t>110 | 855 | -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</si>
  <si>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</si>
  <si>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</si>
  <si>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</si>
  <si>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</si>
  <si>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</si>
  <si>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</si>
  <si>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</si>
  <si>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</si>
  <si>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</si>
  <si>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</si>
  <si>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</si>
  <si>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</si>
  <si>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</si>
  <si>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</si>
  <si>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</si>
  <si>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</si>
  <si>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</si>
  <si>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</si>
  <si>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</si>
  <si>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</si>
  <si>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</si>
  <si>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</si>
  <si>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</si>
  <si>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</si>
  <si>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</si>
  <si>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</si>
  <si>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</si>
  <si>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</si>
  <si>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</si>
  <si>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</si>
  <si>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</si>
  <si>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</si>
  <si>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SL217-.248.1-9</t>
  </si>
  <si>
    <t>SL217-.249.1-3</t>
  </si>
  <si>
    <t>SL217-.256B0-3</t>
  </si>
  <si>
    <t>SL217-.257.0-5</t>
  </si>
  <si>
    <t>SL217-.257.0-6</t>
  </si>
  <si>
    <t>SL217-.258B0-5</t>
  </si>
  <si>
    <t>SL217-.258B0-6</t>
  </si>
  <si>
    <t>SL217-.274B1-3</t>
  </si>
  <si>
    <t>SL217-.276A1-5</t>
  </si>
  <si>
    <t>SL217-.276C0-3</t>
  </si>
  <si>
    <t>SL217-.278.0-3</t>
  </si>
  <si>
    <t>SL217-.398.1-9</t>
  </si>
  <si>
    <t>SL216-1388.0-2</t>
  </si>
  <si>
    <t>SL216-1420B1-4</t>
  </si>
  <si>
    <t>Rozsah zákazky a cenová ponuka dodávateľa</t>
  </si>
  <si>
    <t>Zmluva č. DNS/11/22/12/04</t>
  </si>
  <si>
    <t>Celková cena za realizáciu predmetu zákazky v EUR bez DPH</t>
  </si>
  <si>
    <t xml:space="preserve">Cena stanovená objednávateľom Spolu bez DPH   </t>
  </si>
  <si>
    <t>Lesnícke služby v ťažbovom procese na OZ Tatry, LS Liptovská Osada - výzva č. 11/2022</t>
  </si>
  <si>
    <t>príloha č. 1 Výzvy na predloženie ponuky</t>
  </si>
  <si>
    <t>príloha č. 5 Zmluvy o dielo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</si>
</sst>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sz val="9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94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right" vertical="center" wrapText="1"/>
    </xf>
    <xf numFmtId="2" fontId="9" fillId="0" borderId="6" xfId="0" applyNumberFormat="1" applyFont="1" applyBorder="1" applyAlignment="1">
      <alignment horizontal="right" vertical="center" wrapText="1"/>
    </xf>
    <xf numFmtId="0" fontId="3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 indent="1"/>
    </xf>
    <xf numFmtId="4" fontId="9" fillId="0" borderId="8" xfId="0" applyNumberFormat="1" applyFont="1" applyBorder="1" applyAlignment="1">
      <alignment horizontal="center" vertical="center"/>
    </xf>
    <xf numFmtId="0" fontId="0" fillId="0" borderId="10" xfId="0" applyNumberFormat="1" applyBorder="1"/>
    <xf numFmtId="0" fontId="7" fillId="0" borderId="11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3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vertical="center"/>
    </xf>
    <xf numFmtId="2" fontId="11" fillId="0" borderId="6" xfId="0" applyNumberFormat="1" applyFont="1" applyBorder="1" applyAlignment="1">
      <alignment horizontal="right" vertical="center"/>
    </xf>
    <xf numFmtId="0" fontId="15" fillId="6" borderId="22" xfId="0" applyFont="1" applyFill="1" applyBorder="1" applyAlignment="1" applyProtection="1">
      <alignment vertical="center" wrapText="1"/>
    </xf>
    <xf numFmtId="4" fontId="7" fillId="6" borderId="12" xfId="0" applyNumberFormat="1" applyFont="1" applyFill="1" applyBorder="1" applyAlignment="1">
      <alignment horizontal="right" vertical="center" indent="1"/>
    </xf>
    <xf numFmtId="4" fontId="7" fillId="7" borderId="9" xfId="0" applyNumberFormat="1" applyFont="1" applyFill="1" applyBorder="1" applyAlignment="1" applyProtection="1">
      <alignment horizontal="right" vertical="center" indent="1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NumberFormat="1" applyFont="1" applyFill="1" applyBorder="1" applyAlignment="1"/>
    <xf numFmtId="4" fontId="9" fillId="0" borderId="1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right" vertical="center" wrapText="1"/>
    </xf>
    <xf numFmtId="0" fontId="3" fillId="0" borderId="14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right" vertical="center" indent="1"/>
    </xf>
    <xf numFmtId="4" fontId="7" fillId="0" borderId="29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17" fillId="8" borderId="23" xfId="0" applyNumberFormat="1" applyFont="1" applyFill="1" applyBorder="1" applyAlignment="1">
      <alignment horizontal="left" vertical="center"/>
    </xf>
    <xf numFmtId="0" fontId="10" fillId="8" borderId="24" xfId="0" applyNumberFormat="1" applyFont="1" applyFill="1" applyBorder="1" applyAlignment="1">
      <alignment horizontal="left" vertical="center"/>
    </xf>
    <xf numFmtId="0" fontId="10" fillId="8" borderId="25" xfId="0" applyNumberFormat="1" applyFont="1" applyFill="1" applyBorder="1" applyAlignment="1">
      <alignment horizontal="left" vertical="center"/>
    </xf>
    <xf numFmtId="0" fontId="13" fillId="0" borderId="14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3" xfId="0" applyNumberFormat="1" applyFont="1" applyFill="1" applyBorder="1" applyAlignment="1">
      <alignment horizontal="left" vertical="center"/>
    </xf>
    <xf numFmtId="0" fontId="6" fillId="8" borderId="24" xfId="0" applyNumberFormat="1" applyFont="1" applyFill="1" applyBorder="1" applyAlignment="1">
      <alignment horizontal="left" vertical="center"/>
    </xf>
    <xf numFmtId="0" fontId="6" fillId="8" borderId="25" xfId="0" applyNumberFormat="1" applyFont="1" applyFill="1" applyBorder="1" applyAlignment="1">
      <alignment horizontal="left" vertical="center"/>
    </xf>
    <xf numFmtId="0" fontId="14" fillId="0" borderId="20" xfId="0" applyFont="1" applyFill="1" applyBorder="1" applyAlignment="1" applyProtection="1">
      <alignment horizontal="center"/>
    </xf>
    <xf numFmtId="0" fontId="14" fillId="0" borderId="21" xfId="0" applyFont="1" applyFill="1" applyBorder="1" applyAlignment="1" applyProtection="1">
      <alignment horizontal="center"/>
    </xf>
    <xf numFmtId="0" fontId="6" fillId="9" borderId="23" xfId="0" applyNumberFormat="1" applyFont="1" applyFill="1" applyBorder="1" applyAlignment="1">
      <alignment horizontal="center"/>
    </xf>
    <xf numFmtId="0" fontId="6" fillId="9" borderId="24" xfId="0" applyNumberFormat="1" applyFont="1" applyFill="1" applyBorder="1" applyAlignment="1">
      <alignment horizontal="center"/>
    </xf>
    <xf numFmtId="0" fontId="6" fillId="9" borderId="25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6" fillId="0" borderId="22" xfId="0" applyNumberFormat="1" applyFont="1" applyBorder="1" applyAlignment="1">
      <alignment horizontal="right" vertical="center" wrapText="1"/>
    </xf>
    <xf numFmtId="0" fontId="7" fillId="0" borderId="28" xfId="0" applyNumberFormat="1" applyFont="1" applyBorder="1" applyAlignment="1">
      <alignment horizontal="right" vertical="center" wrapText="1"/>
    </xf>
    <xf numFmtId="0" fontId="7" fillId="0" borderId="12" xfId="0" applyNumberFormat="1" applyFont="1" applyBorder="1" applyAlignment="1">
      <alignment horizontal="right" vertical="center" indent="2"/>
    </xf>
    <xf numFmtId="0" fontId="7" fillId="0" borderId="16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6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2" xfId="0" applyNumberFormat="1" applyFill="1" applyBorder="1" applyAlignment="1">
      <alignment horizontal="center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9" xfId="0" applyNumberFormat="1" applyBorder="1" applyAlignment="1">
      <alignment horizontal="center"/>
    </xf>
    <xf numFmtId="0" fontId="4" fillId="0" borderId="19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="60" zoomScaleNormal="100" workbookViewId="0">
      <selection activeCell="AA27" sqref="AA27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</cols>
  <sheetData>
    <row r="1" spans="1:16" ht="18" x14ac:dyDescent="0.25">
      <c r="A1" s="65" t="s">
        <v>108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48" t="s">
        <v>113</v>
      </c>
      <c r="P1" s="3"/>
    </row>
    <row r="2" spans="1:16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8" t="s">
        <v>114</v>
      </c>
      <c r="P2" s="3"/>
    </row>
    <row r="3" spans="1:16" ht="18" x14ac:dyDescent="0.25">
      <c r="A3" s="4" t="s">
        <v>0</v>
      </c>
      <c r="B3" s="1"/>
      <c r="C3" s="52" t="s">
        <v>112</v>
      </c>
      <c r="D3" s="53"/>
      <c r="E3" s="53"/>
      <c r="F3" s="53"/>
      <c r="G3" s="53"/>
      <c r="H3" s="53"/>
      <c r="I3" s="53"/>
      <c r="J3" s="53"/>
      <c r="K3" s="54"/>
      <c r="L3" s="1"/>
      <c r="M3" s="1"/>
      <c r="N3" s="1"/>
      <c r="O3" s="2"/>
      <c r="P3" s="3"/>
    </row>
    <row r="4" spans="1:16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16" x14ac:dyDescent="0.25">
      <c r="E5" s="67"/>
      <c r="F5" s="67"/>
      <c r="G5" s="5"/>
    </row>
    <row r="6" spans="1:16" x14ac:dyDescent="0.25">
      <c r="A6" s="55" t="s">
        <v>1</v>
      </c>
      <c r="B6" s="56"/>
      <c r="C6" s="57" t="s">
        <v>2</v>
      </c>
      <c r="D6" s="58"/>
      <c r="E6" s="58"/>
      <c r="F6" s="58"/>
      <c r="G6" s="58"/>
      <c r="H6" s="58"/>
      <c r="I6" s="58"/>
      <c r="J6" s="58"/>
      <c r="K6" s="59"/>
    </row>
    <row r="7" spans="1:16" ht="15.75" thickBot="1" x14ac:dyDescent="0.3">
      <c r="A7" s="5"/>
      <c r="B7" s="68"/>
      <c r="C7" s="68"/>
      <c r="D7" s="68"/>
      <c r="E7" s="68"/>
      <c r="F7" s="68"/>
      <c r="G7" s="5"/>
    </row>
    <row r="8" spans="1:16" ht="15.75" thickBot="1" x14ac:dyDescent="0.3">
      <c r="A8" s="60" t="s">
        <v>109</v>
      </c>
      <c r="B8" s="61"/>
      <c r="C8" s="6"/>
      <c r="D8" s="6"/>
      <c r="G8" s="5"/>
    </row>
    <row r="9" spans="1:16" ht="15.75" thickBot="1" x14ac:dyDescent="0.3">
      <c r="A9" s="69" t="s">
        <v>3</v>
      </c>
      <c r="B9" s="70" t="s">
        <v>4</v>
      </c>
      <c r="C9" s="7" t="s">
        <v>5</v>
      </c>
      <c r="D9" s="34"/>
      <c r="E9" s="71" t="s">
        <v>6</v>
      </c>
      <c r="F9" s="71"/>
      <c r="G9" s="71"/>
      <c r="H9" s="72" t="s">
        <v>7</v>
      </c>
      <c r="I9" s="71" t="s">
        <v>8</v>
      </c>
      <c r="J9" s="71" t="s">
        <v>9</v>
      </c>
      <c r="K9" s="71"/>
      <c r="L9" s="81" t="s">
        <v>10</v>
      </c>
      <c r="M9" s="82" t="s">
        <v>11</v>
      </c>
      <c r="N9" s="71" t="s">
        <v>12</v>
      </c>
      <c r="O9" s="83" t="s">
        <v>13</v>
      </c>
      <c r="P9" s="84" t="s">
        <v>14</v>
      </c>
    </row>
    <row r="10" spans="1:16" ht="15.75" thickBot="1" x14ac:dyDescent="0.3">
      <c r="A10" s="69"/>
      <c r="B10" s="70"/>
      <c r="C10" s="73" t="s">
        <v>15</v>
      </c>
      <c r="D10" s="8"/>
      <c r="E10" s="73" t="s">
        <v>16</v>
      </c>
      <c r="F10" s="73" t="s">
        <v>17</v>
      </c>
      <c r="G10" s="71" t="s">
        <v>18</v>
      </c>
      <c r="H10" s="72"/>
      <c r="I10" s="71"/>
      <c r="J10" s="73" t="s">
        <v>16</v>
      </c>
      <c r="K10" s="74" t="s">
        <v>17</v>
      </c>
      <c r="L10" s="81"/>
      <c r="M10" s="71"/>
      <c r="N10" s="71"/>
      <c r="O10" s="83"/>
      <c r="P10" s="84"/>
    </row>
    <row r="11" spans="1:16" ht="66" customHeight="1" thickBot="1" x14ac:dyDescent="0.3">
      <c r="A11" s="69"/>
      <c r="B11" s="70"/>
      <c r="C11" s="73"/>
      <c r="D11" s="8" t="s">
        <v>93</v>
      </c>
      <c r="E11" s="73"/>
      <c r="F11" s="73"/>
      <c r="G11" s="71"/>
      <c r="H11" s="72"/>
      <c r="I11" s="71"/>
      <c r="J11" s="73"/>
      <c r="K11" s="74"/>
      <c r="L11" s="81"/>
      <c r="M11" s="71"/>
      <c r="N11" s="71"/>
      <c r="O11" s="83"/>
      <c r="P11" s="84"/>
    </row>
    <row r="12" spans="1:16" x14ac:dyDescent="0.25">
      <c r="A12" s="9" t="s">
        <v>33</v>
      </c>
      <c r="B12" s="10" t="s">
        <v>94</v>
      </c>
      <c r="C12" s="11" t="s">
        <v>34</v>
      </c>
      <c r="D12" s="35">
        <v>44926</v>
      </c>
      <c r="E12" s="12">
        <v>32</v>
      </c>
      <c r="F12" s="12">
        <v>294</v>
      </c>
      <c r="G12" s="37">
        <f t="shared" ref="G12:G25" si="0">SUM(E12,F12)</f>
        <v>326</v>
      </c>
      <c r="H12" s="13" t="s">
        <v>35</v>
      </c>
      <c r="I12" s="14" t="s">
        <v>36</v>
      </c>
      <c r="J12" s="15">
        <v>0.18</v>
      </c>
      <c r="K12" s="15">
        <v>0.16</v>
      </c>
      <c r="L12" s="16" t="s">
        <v>37</v>
      </c>
      <c r="M12" s="17">
        <v>15464.5522</v>
      </c>
      <c r="N12" s="18" t="s">
        <v>38</v>
      </c>
      <c r="O12" s="40"/>
      <c r="P12" s="17">
        <f>G12*O12</f>
        <v>0</v>
      </c>
    </row>
    <row r="13" spans="1:16" x14ac:dyDescent="0.25">
      <c r="A13" s="9" t="s">
        <v>33</v>
      </c>
      <c r="B13" s="10" t="s">
        <v>95</v>
      </c>
      <c r="C13" s="11" t="s">
        <v>39</v>
      </c>
      <c r="D13" s="35">
        <v>44926</v>
      </c>
      <c r="E13" s="12">
        <v>0</v>
      </c>
      <c r="F13" s="12">
        <v>110</v>
      </c>
      <c r="G13" s="37">
        <f t="shared" si="0"/>
        <v>110</v>
      </c>
      <c r="H13" s="13" t="s">
        <v>35</v>
      </c>
      <c r="I13" s="14" t="s">
        <v>36</v>
      </c>
      <c r="J13" s="15">
        <v>0</v>
      </c>
      <c r="K13" s="15">
        <v>0.15982905982905982</v>
      </c>
      <c r="L13" s="16" t="s">
        <v>40</v>
      </c>
      <c r="M13" s="17">
        <v>3364.6914000000002</v>
      </c>
      <c r="N13" s="18" t="s">
        <v>38</v>
      </c>
      <c r="O13" s="40"/>
      <c r="P13" s="17">
        <f t="shared" ref="P13:P24" si="1">G13*O13</f>
        <v>0</v>
      </c>
    </row>
    <row r="14" spans="1:16" x14ac:dyDescent="0.25">
      <c r="A14" s="9" t="s">
        <v>33</v>
      </c>
      <c r="B14" s="10" t="s">
        <v>96</v>
      </c>
      <c r="C14" s="11" t="s">
        <v>41</v>
      </c>
      <c r="D14" s="35">
        <v>44926</v>
      </c>
      <c r="E14" s="12">
        <v>4.68</v>
      </c>
      <c r="F14" s="12">
        <v>75.22</v>
      </c>
      <c r="G14" s="37">
        <f t="shared" si="0"/>
        <v>79.900000000000006</v>
      </c>
      <c r="H14" s="13" t="s">
        <v>42</v>
      </c>
      <c r="I14" s="14" t="s">
        <v>43</v>
      </c>
      <c r="J14" s="15">
        <v>0.26</v>
      </c>
      <c r="K14" s="15">
        <v>0.153</v>
      </c>
      <c r="L14" s="16" t="s">
        <v>44</v>
      </c>
      <c r="M14" s="17">
        <v>2969.6905999999999</v>
      </c>
      <c r="N14" s="18" t="s">
        <v>38</v>
      </c>
      <c r="O14" s="40"/>
      <c r="P14" s="17">
        <f t="shared" si="1"/>
        <v>0</v>
      </c>
    </row>
    <row r="15" spans="1:16" x14ac:dyDescent="0.25">
      <c r="A15" s="9" t="s">
        <v>33</v>
      </c>
      <c r="B15" s="10" t="s">
        <v>97</v>
      </c>
      <c r="C15" s="11" t="s">
        <v>41</v>
      </c>
      <c r="D15" s="35">
        <v>44926</v>
      </c>
      <c r="E15" s="12">
        <v>69.3</v>
      </c>
      <c r="F15" s="12">
        <v>100.99</v>
      </c>
      <c r="G15" s="37">
        <f t="shared" si="0"/>
        <v>170.29</v>
      </c>
      <c r="H15" s="13" t="s">
        <v>42</v>
      </c>
      <c r="I15" s="14" t="s">
        <v>43</v>
      </c>
      <c r="J15" s="15">
        <v>0.66600000000000004</v>
      </c>
      <c r="K15" s="15">
        <v>0.41699999999999998</v>
      </c>
      <c r="L15" s="16" t="s">
        <v>45</v>
      </c>
      <c r="M15" s="17">
        <v>3813.5412000000001</v>
      </c>
      <c r="N15" s="18" t="s">
        <v>38</v>
      </c>
      <c r="O15" s="40"/>
      <c r="P15" s="17">
        <f t="shared" si="1"/>
        <v>0</v>
      </c>
    </row>
    <row r="16" spans="1:16" x14ac:dyDescent="0.25">
      <c r="A16" s="9" t="s">
        <v>33</v>
      </c>
      <c r="B16" s="10" t="s">
        <v>98</v>
      </c>
      <c r="C16" s="11" t="s">
        <v>46</v>
      </c>
      <c r="D16" s="35">
        <v>44926</v>
      </c>
      <c r="E16" s="12">
        <v>112.71</v>
      </c>
      <c r="F16" s="12">
        <v>160.81</v>
      </c>
      <c r="G16" s="37">
        <f t="shared" si="0"/>
        <v>273.52</v>
      </c>
      <c r="H16" s="13" t="s">
        <v>42</v>
      </c>
      <c r="I16" s="14" t="s">
        <v>43</v>
      </c>
      <c r="J16" s="15">
        <v>0.70899999999999996</v>
      </c>
      <c r="K16" s="15">
        <v>0.47900000000000004</v>
      </c>
      <c r="L16" s="16" t="s">
        <v>47</v>
      </c>
      <c r="M16" s="17">
        <v>9722.6555000000008</v>
      </c>
      <c r="N16" s="18" t="s">
        <v>38</v>
      </c>
      <c r="O16" s="40"/>
      <c r="P16" s="17">
        <f t="shared" si="1"/>
        <v>0</v>
      </c>
    </row>
    <row r="17" spans="1:16" x14ac:dyDescent="0.25">
      <c r="A17" s="9" t="s">
        <v>33</v>
      </c>
      <c r="B17" s="10" t="s">
        <v>99</v>
      </c>
      <c r="C17" s="11" t="s">
        <v>41</v>
      </c>
      <c r="D17" s="35">
        <v>44926</v>
      </c>
      <c r="E17" s="12">
        <v>61.13</v>
      </c>
      <c r="F17" s="12">
        <v>59.27</v>
      </c>
      <c r="G17" s="37">
        <f t="shared" si="0"/>
        <v>120.4</v>
      </c>
      <c r="H17" s="13" t="s">
        <v>42</v>
      </c>
      <c r="I17" s="14" t="s">
        <v>48</v>
      </c>
      <c r="J17" s="15">
        <v>0.86099999999999999</v>
      </c>
      <c r="K17" s="15">
        <v>0.49826021766232015</v>
      </c>
      <c r="L17" s="16" t="s">
        <v>49</v>
      </c>
      <c r="M17" s="17">
        <v>2391.4078</v>
      </c>
      <c r="N17" s="18" t="s">
        <v>38</v>
      </c>
      <c r="O17" s="40"/>
      <c r="P17" s="17">
        <f t="shared" si="1"/>
        <v>0</v>
      </c>
    </row>
    <row r="18" spans="1:16" x14ac:dyDescent="0.25">
      <c r="A18" s="9" t="s">
        <v>33</v>
      </c>
      <c r="B18" s="10" t="s">
        <v>100</v>
      </c>
      <c r="C18" s="11" t="s">
        <v>46</v>
      </c>
      <c r="D18" s="35">
        <v>44926</v>
      </c>
      <c r="E18" s="12">
        <v>174.14000000000001</v>
      </c>
      <c r="F18" s="12">
        <v>105.56</v>
      </c>
      <c r="G18" s="37">
        <f t="shared" si="0"/>
        <v>279.70000000000005</v>
      </c>
      <c r="H18" s="13" t="s">
        <v>42</v>
      </c>
      <c r="I18" s="14" t="s">
        <v>48</v>
      </c>
      <c r="J18" s="15">
        <v>0.84983952600876655</v>
      </c>
      <c r="K18" s="15">
        <v>0.52219655261774645</v>
      </c>
      <c r="L18" s="16" t="s">
        <v>50</v>
      </c>
      <c r="M18" s="17">
        <v>9493.8794999999991</v>
      </c>
      <c r="N18" s="18" t="s">
        <v>38</v>
      </c>
      <c r="O18" s="40"/>
      <c r="P18" s="17">
        <f t="shared" si="1"/>
        <v>0</v>
      </c>
    </row>
    <row r="19" spans="1:16" x14ac:dyDescent="0.25">
      <c r="A19" s="9" t="s">
        <v>33</v>
      </c>
      <c r="B19" s="10" t="s">
        <v>101</v>
      </c>
      <c r="C19" s="11" t="s">
        <v>46</v>
      </c>
      <c r="D19" s="35">
        <v>44926</v>
      </c>
      <c r="E19" s="12">
        <v>127.10999999999997</v>
      </c>
      <c r="F19" s="12">
        <v>22.409999999999997</v>
      </c>
      <c r="G19" s="37">
        <f t="shared" si="0"/>
        <v>149.51999999999998</v>
      </c>
      <c r="H19" s="13" t="s">
        <v>51</v>
      </c>
      <c r="I19" s="14" t="s">
        <v>43</v>
      </c>
      <c r="J19" s="15">
        <v>1.6292369518344814</v>
      </c>
      <c r="K19" s="15">
        <v>0.97399999999999998</v>
      </c>
      <c r="L19" s="16" t="s">
        <v>52</v>
      </c>
      <c r="M19" s="17">
        <v>4022.9515000000001</v>
      </c>
      <c r="N19" s="18" t="s">
        <v>38</v>
      </c>
      <c r="O19" s="40"/>
      <c r="P19" s="17">
        <f t="shared" si="1"/>
        <v>0</v>
      </c>
    </row>
    <row r="20" spans="1:16" x14ac:dyDescent="0.25">
      <c r="A20" s="9" t="s">
        <v>33</v>
      </c>
      <c r="B20" s="10" t="s">
        <v>102</v>
      </c>
      <c r="C20" s="11" t="s">
        <v>46</v>
      </c>
      <c r="D20" s="35">
        <v>44926</v>
      </c>
      <c r="E20" s="12">
        <v>127.13</v>
      </c>
      <c r="F20" s="12">
        <v>27.63</v>
      </c>
      <c r="G20" s="37">
        <f t="shared" si="0"/>
        <v>154.76</v>
      </c>
      <c r="H20" s="13" t="s">
        <v>51</v>
      </c>
      <c r="I20" s="14" t="s">
        <v>43</v>
      </c>
      <c r="J20" s="15">
        <v>1.367</v>
      </c>
      <c r="K20" s="15">
        <v>1.3819999999999999</v>
      </c>
      <c r="L20" s="16" t="s">
        <v>53</v>
      </c>
      <c r="M20" s="17">
        <v>4265.3690999999999</v>
      </c>
      <c r="N20" s="18" t="s">
        <v>38</v>
      </c>
      <c r="O20" s="40"/>
      <c r="P20" s="17">
        <f t="shared" si="1"/>
        <v>0</v>
      </c>
    </row>
    <row r="21" spans="1:16" x14ac:dyDescent="0.25">
      <c r="A21" s="9" t="s">
        <v>33</v>
      </c>
      <c r="B21" s="10" t="s">
        <v>103</v>
      </c>
      <c r="C21" s="11" t="s">
        <v>46</v>
      </c>
      <c r="D21" s="35">
        <v>44926</v>
      </c>
      <c r="E21" s="12">
        <v>81.44</v>
      </c>
      <c r="F21" s="12">
        <v>28.53</v>
      </c>
      <c r="G21" s="37">
        <f t="shared" si="0"/>
        <v>109.97</v>
      </c>
      <c r="H21" s="13" t="s">
        <v>51</v>
      </c>
      <c r="I21" s="14" t="s">
        <v>43</v>
      </c>
      <c r="J21" s="15">
        <v>1.4039999999999999</v>
      </c>
      <c r="K21" s="15">
        <v>0.89200000000000002</v>
      </c>
      <c r="L21" s="16" t="s">
        <v>54</v>
      </c>
      <c r="M21" s="17">
        <v>2983.9092000000001</v>
      </c>
      <c r="N21" s="18" t="s">
        <v>38</v>
      </c>
      <c r="O21" s="40"/>
      <c r="P21" s="17">
        <f t="shared" si="1"/>
        <v>0</v>
      </c>
    </row>
    <row r="22" spans="1:16" x14ac:dyDescent="0.25">
      <c r="A22" s="9" t="s">
        <v>33</v>
      </c>
      <c r="B22" s="10" t="s">
        <v>104</v>
      </c>
      <c r="C22" s="11" t="s">
        <v>46</v>
      </c>
      <c r="D22" s="35">
        <v>44926</v>
      </c>
      <c r="E22" s="12">
        <v>197.16</v>
      </c>
      <c r="F22" s="12">
        <v>78.260000000000005</v>
      </c>
      <c r="G22" s="37">
        <f t="shared" si="0"/>
        <v>275.42</v>
      </c>
      <c r="H22" s="13" t="s">
        <v>51</v>
      </c>
      <c r="I22" s="14" t="s">
        <v>43</v>
      </c>
      <c r="J22" s="15">
        <v>1.54</v>
      </c>
      <c r="K22" s="15">
        <v>0.91</v>
      </c>
      <c r="L22" s="16" t="s">
        <v>55</v>
      </c>
      <c r="M22" s="17">
        <v>7527.4570999999996</v>
      </c>
      <c r="N22" s="18" t="s">
        <v>38</v>
      </c>
      <c r="O22" s="40"/>
      <c r="P22" s="17">
        <f t="shared" si="1"/>
        <v>0</v>
      </c>
    </row>
    <row r="23" spans="1:16" x14ac:dyDescent="0.25">
      <c r="A23" s="9" t="s">
        <v>33</v>
      </c>
      <c r="B23" s="10" t="s">
        <v>105</v>
      </c>
      <c r="C23" s="11" t="s">
        <v>46</v>
      </c>
      <c r="D23" s="35">
        <v>44926</v>
      </c>
      <c r="E23" s="12">
        <v>1035</v>
      </c>
      <c r="F23" s="12">
        <v>105</v>
      </c>
      <c r="G23" s="37">
        <f t="shared" si="0"/>
        <v>1140</v>
      </c>
      <c r="H23" s="13" t="s">
        <v>35</v>
      </c>
      <c r="I23" s="14" t="s">
        <v>56</v>
      </c>
      <c r="J23" s="15">
        <v>0.5859865578492558</v>
      </c>
      <c r="K23" s="15">
        <v>0.45</v>
      </c>
      <c r="L23" s="16" t="s">
        <v>57</v>
      </c>
      <c r="M23" s="17">
        <v>48862.865599999997</v>
      </c>
      <c r="N23" s="18" t="s">
        <v>38</v>
      </c>
      <c r="O23" s="40"/>
      <c r="P23" s="17">
        <f t="shared" si="1"/>
        <v>0</v>
      </c>
    </row>
    <row r="24" spans="1:16" x14ac:dyDescent="0.25">
      <c r="A24" s="9" t="s">
        <v>58</v>
      </c>
      <c r="B24" s="10" t="s">
        <v>106</v>
      </c>
      <c r="C24" s="11" t="s">
        <v>41</v>
      </c>
      <c r="D24" s="35">
        <v>44926</v>
      </c>
      <c r="E24" s="12">
        <v>350.82</v>
      </c>
      <c r="F24" s="12">
        <v>0</v>
      </c>
      <c r="G24" s="37">
        <f t="shared" si="0"/>
        <v>350.82</v>
      </c>
      <c r="H24" s="13" t="s">
        <v>51</v>
      </c>
      <c r="I24" s="14" t="s">
        <v>59</v>
      </c>
      <c r="J24" s="15">
        <v>1.6020000000000001</v>
      </c>
      <c r="K24" s="15">
        <v>0</v>
      </c>
      <c r="L24" s="16" t="s">
        <v>60</v>
      </c>
      <c r="M24" s="17">
        <v>4971.4744000000001</v>
      </c>
      <c r="N24" s="18" t="s">
        <v>38</v>
      </c>
      <c r="O24" s="40"/>
      <c r="P24" s="17">
        <f t="shared" si="1"/>
        <v>0</v>
      </c>
    </row>
    <row r="25" spans="1:16" ht="15.75" thickBot="1" x14ac:dyDescent="0.3">
      <c r="A25" s="9" t="s">
        <v>58</v>
      </c>
      <c r="B25" s="10" t="s">
        <v>107</v>
      </c>
      <c r="C25" s="11" t="s">
        <v>46</v>
      </c>
      <c r="D25" s="35">
        <v>44926</v>
      </c>
      <c r="E25" s="12">
        <v>249.9</v>
      </c>
      <c r="F25" s="12">
        <v>0</v>
      </c>
      <c r="G25" s="37">
        <f t="shared" si="0"/>
        <v>249.9</v>
      </c>
      <c r="H25" s="13" t="s">
        <v>51</v>
      </c>
      <c r="I25" s="14" t="s">
        <v>59</v>
      </c>
      <c r="J25" s="15">
        <v>0.94299999999999995</v>
      </c>
      <c r="K25" s="44">
        <v>0</v>
      </c>
      <c r="L25" s="45" t="s">
        <v>61</v>
      </c>
      <c r="M25" s="46">
        <v>8058.1019999999999</v>
      </c>
      <c r="N25" s="18" t="s">
        <v>38</v>
      </c>
      <c r="O25" s="40"/>
      <c r="P25" s="17">
        <f>G25*O25</f>
        <v>0</v>
      </c>
    </row>
    <row r="26" spans="1:16" ht="69.75" customHeight="1" thickBot="1" x14ac:dyDescent="0.3">
      <c r="A26" s="19"/>
      <c r="B26" s="20"/>
      <c r="C26" s="20"/>
      <c r="D26" s="20"/>
      <c r="E26" s="20"/>
      <c r="F26" s="20"/>
      <c r="G26" s="36">
        <f>SUM(G12:G25)</f>
        <v>3790.2000000000003</v>
      </c>
      <c r="H26" s="20"/>
      <c r="I26" s="20"/>
      <c r="J26" s="20"/>
      <c r="K26" s="75" t="s">
        <v>111</v>
      </c>
      <c r="L26" s="76"/>
      <c r="M26" s="47">
        <f>SUM(M12:M25)</f>
        <v>127912.54710000001</v>
      </c>
      <c r="N26" s="43"/>
      <c r="O26" s="38" t="s">
        <v>110</v>
      </c>
      <c r="P26" s="39">
        <f>SUM(P12:P25)</f>
        <v>0</v>
      </c>
    </row>
    <row r="27" spans="1:16" ht="15.75" thickBot="1" x14ac:dyDescent="0.3">
      <c r="A27" s="77" t="s">
        <v>19</v>
      </c>
      <c r="B27" s="77"/>
      <c r="C27" s="77"/>
      <c r="D27" s="77"/>
      <c r="E27" s="77"/>
      <c r="F27" s="77"/>
      <c r="G27" s="77"/>
      <c r="H27" s="77"/>
      <c r="I27" s="77"/>
      <c r="J27" s="77"/>
      <c r="K27" s="78"/>
      <c r="L27" s="78"/>
      <c r="M27" s="78"/>
      <c r="N27" s="77"/>
      <c r="O27" s="77"/>
      <c r="P27" s="21">
        <f>P28-P26</f>
        <v>0</v>
      </c>
    </row>
    <row r="28" spans="1:16" ht="15.75" thickBot="1" x14ac:dyDescent="0.3">
      <c r="A28" s="77" t="s">
        <v>20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21">
        <f>IF(C31="N",P26,(P26*1.2))</f>
        <v>0</v>
      </c>
    </row>
    <row r="29" spans="1:16" x14ac:dyDescent="0.25">
      <c r="A29" s="79" t="s">
        <v>21</v>
      </c>
      <c r="B29" s="79"/>
      <c r="C29" s="79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6" x14ac:dyDescent="0.25">
      <c r="A30" s="80" t="s">
        <v>22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</row>
    <row r="31" spans="1:16" ht="15.75" thickBot="1" x14ac:dyDescent="0.3">
      <c r="A31" s="51" t="s">
        <v>23</v>
      </c>
      <c r="B31" s="50"/>
      <c r="C31" s="41" t="s">
        <v>24</v>
      </c>
      <c r="D31" s="49"/>
      <c r="E31" s="24"/>
      <c r="F31" s="24"/>
      <c r="G31" s="22"/>
      <c r="H31" s="24"/>
      <c r="I31" s="24"/>
      <c r="J31" s="24"/>
      <c r="K31" s="25"/>
      <c r="L31" s="25"/>
      <c r="M31" s="25"/>
      <c r="N31" s="25"/>
      <c r="O31" s="25"/>
      <c r="P31" s="25"/>
    </row>
    <row r="32" spans="1:16" x14ac:dyDescent="0.25">
      <c r="A32" s="85" t="s">
        <v>25</v>
      </c>
      <c r="B32" s="85"/>
      <c r="C32" s="85"/>
      <c r="D32" s="85"/>
      <c r="E32" s="85"/>
      <c r="F32" s="86" t="s">
        <v>26</v>
      </c>
      <c r="G32" s="26" t="s">
        <v>27</v>
      </c>
      <c r="H32" s="87"/>
      <c r="I32" s="87"/>
      <c r="J32" s="87"/>
      <c r="K32" s="87"/>
      <c r="L32" s="87"/>
      <c r="M32" s="87"/>
      <c r="N32" s="87"/>
      <c r="O32" s="87"/>
      <c r="P32" s="87"/>
    </row>
    <row r="33" spans="1:16" ht="15.75" thickBot="1" x14ac:dyDescent="0.3">
      <c r="A33" s="88"/>
      <c r="B33" s="88"/>
      <c r="C33" s="88"/>
      <c r="D33" s="88"/>
      <c r="E33" s="88"/>
      <c r="F33" s="86"/>
      <c r="G33" s="26" t="s">
        <v>28</v>
      </c>
      <c r="H33" s="87"/>
      <c r="I33" s="87"/>
      <c r="J33" s="87"/>
      <c r="K33" s="87"/>
      <c r="L33" s="87"/>
      <c r="M33" s="87"/>
      <c r="N33" s="87"/>
      <c r="O33" s="87"/>
      <c r="P33" s="87"/>
    </row>
    <row r="34" spans="1:16" ht="15.75" thickBot="1" x14ac:dyDescent="0.3">
      <c r="A34" s="88"/>
      <c r="B34" s="88"/>
      <c r="C34" s="88"/>
      <c r="D34" s="88"/>
      <c r="E34" s="88"/>
      <c r="F34" s="86"/>
      <c r="G34" s="26" t="s">
        <v>29</v>
      </c>
      <c r="H34" s="87"/>
      <c r="I34" s="87"/>
      <c r="J34" s="87"/>
      <c r="K34" s="87"/>
      <c r="L34" s="87"/>
      <c r="M34" s="87"/>
      <c r="N34" s="87"/>
      <c r="O34" s="87"/>
      <c r="P34" s="87"/>
    </row>
    <row r="35" spans="1:16" ht="15.75" thickBot="1" x14ac:dyDescent="0.3">
      <c r="A35" s="88"/>
      <c r="B35" s="88"/>
      <c r="C35" s="88"/>
      <c r="D35" s="88"/>
      <c r="E35" s="88"/>
      <c r="F35" s="86"/>
      <c r="G35" s="26" t="s">
        <v>30</v>
      </c>
      <c r="H35" s="89"/>
      <c r="I35" s="89"/>
      <c r="J35" s="89"/>
      <c r="K35" s="89"/>
      <c r="L35" s="89"/>
      <c r="M35" s="89"/>
      <c r="N35" s="89"/>
      <c r="O35" s="89"/>
      <c r="P35" s="89"/>
    </row>
    <row r="36" spans="1:16" ht="15.75" thickBot="1" x14ac:dyDescent="0.3">
      <c r="A36" s="88"/>
      <c r="B36" s="88"/>
      <c r="C36" s="88"/>
      <c r="D36" s="88"/>
      <c r="E36" s="88"/>
      <c r="F36" s="86"/>
      <c r="G36" s="42" t="s">
        <v>31</v>
      </c>
      <c r="H36" s="62"/>
      <c r="I36" s="63"/>
      <c r="J36" s="63"/>
      <c r="K36" s="63"/>
      <c r="L36" s="63"/>
      <c r="M36" s="63"/>
      <c r="N36" s="63"/>
      <c r="O36" s="63"/>
      <c r="P36" s="64"/>
    </row>
    <row r="37" spans="1:16" ht="15.75" thickBot="1" x14ac:dyDescent="0.3">
      <c r="A37" s="88"/>
      <c r="B37" s="88"/>
      <c r="C37" s="88"/>
      <c r="D37" s="88"/>
      <c r="E37" s="88"/>
    </row>
    <row r="38" spans="1:16" ht="15.75" thickBot="1" x14ac:dyDescent="0.3">
      <c r="A38" s="88"/>
      <c r="B38" s="88"/>
      <c r="C38" s="88"/>
      <c r="D38" s="88"/>
      <c r="E38" s="88"/>
      <c r="L38" s="90"/>
      <c r="M38" s="90"/>
      <c r="N38" s="90"/>
      <c r="O38" s="90"/>
      <c r="P38" s="90"/>
    </row>
    <row r="39" spans="1:16" ht="15.75" thickBot="1" x14ac:dyDescent="0.3">
      <c r="A39" s="88"/>
      <c r="B39" s="88"/>
      <c r="C39" s="88"/>
      <c r="D39" s="88"/>
      <c r="E39" s="88"/>
      <c r="F39" s="25"/>
      <c r="J39" t="s">
        <v>32</v>
      </c>
      <c r="L39" s="90"/>
      <c r="M39" s="90"/>
      <c r="N39" s="90"/>
      <c r="O39" s="90"/>
      <c r="P39" s="90"/>
    </row>
    <row r="40" spans="1:16" x14ac:dyDescent="0.25">
      <c r="F40" s="25"/>
    </row>
  </sheetData>
  <mergeCells count="38">
    <mergeCell ref="H32:P32"/>
    <mergeCell ref="A33:E39"/>
    <mergeCell ref="H33:P33"/>
    <mergeCell ref="H34:P34"/>
    <mergeCell ref="H35:P35"/>
    <mergeCell ref="L38:P39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L9:L11"/>
    <mergeCell ref="C3:K3"/>
    <mergeCell ref="A6:B6"/>
    <mergeCell ref="C6:K6"/>
    <mergeCell ref="A8:B8"/>
    <mergeCell ref="H36:P36"/>
    <mergeCell ref="K26:L26"/>
    <mergeCell ref="A27:O27"/>
    <mergeCell ref="A28:O28"/>
    <mergeCell ref="A29:C29"/>
    <mergeCell ref="A30:P30"/>
    <mergeCell ref="M9:M11"/>
    <mergeCell ref="N9:N11"/>
    <mergeCell ref="O9:O11"/>
    <mergeCell ref="P9:P11"/>
    <mergeCell ref="A32:E32"/>
    <mergeCell ref="F32:F36"/>
  </mergeCells>
  <dataValidations count="1">
    <dataValidation type="custom" allowBlank="1" showErrorMessage="1" errorTitle="Chyba!" error="Môžete zadať maximálne 2 desatinné miesta" sqref="O12:O25">
      <formula1>MOD(ROUND(O12*100,20),1)=0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27" t="s">
        <v>62</v>
      </c>
      <c r="B2" s="23"/>
      <c r="C2" s="23"/>
      <c r="D2" s="22"/>
      <c r="E2" s="28"/>
      <c r="F2" s="28"/>
      <c r="L2" s="92" t="s">
        <v>63</v>
      </c>
      <c r="M2" s="92"/>
    </row>
    <row r="3" spans="1:14" x14ac:dyDescent="0.25">
      <c r="A3" s="29" t="s">
        <v>64</v>
      </c>
      <c r="B3" s="91" t="s">
        <v>65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x14ac:dyDescent="0.25">
      <c r="A4" s="29" t="s">
        <v>66</v>
      </c>
      <c r="B4" s="91" t="s">
        <v>67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x14ac:dyDescent="0.25">
      <c r="A5" s="29" t="s">
        <v>3</v>
      </c>
      <c r="B5" s="91" t="s">
        <v>68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x14ac:dyDescent="0.25">
      <c r="A6" s="29" t="s">
        <v>69</v>
      </c>
      <c r="B6" s="91" t="s">
        <v>70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</row>
    <row r="7" spans="1:14" x14ac:dyDescent="0.25">
      <c r="A7" s="31" t="s">
        <v>71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4" x14ac:dyDescent="0.25">
      <c r="A8" s="29" t="s">
        <v>72</v>
      </c>
      <c r="B8" s="91" t="s">
        <v>73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14" x14ac:dyDescent="0.25">
      <c r="A9" s="29" t="s">
        <v>74</v>
      </c>
      <c r="B9" s="91" t="s">
        <v>75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x14ac:dyDescent="0.25">
      <c r="A10" s="29" t="s">
        <v>76</v>
      </c>
      <c r="B10" s="91" t="s">
        <v>77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x14ac:dyDescent="0.25">
      <c r="A11" s="32" t="s">
        <v>78</v>
      </c>
      <c r="B11" s="91" t="s">
        <v>79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15" customHeight="1" x14ac:dyDescent="0.25">
      <c r="A12" s="33" t="s">
        <v>80</v>
      </c>
      <c r="B12" s="91" t="s">
        <v>81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4" ht="24" customHeight="1" x14ac:dyDescent="0.25">
      <c r="A13" s="32" t="s">
        <v>82</v>
      </c>
      <c r="B13" s="91" t="s">
        <v>83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  <row r="14" spans="1:14" ht="16.5" customHeight="1" x14ac:dyDescent="0.25">
      <c r="A14" s="32" t="s">
        <v>8</v>
      </c>
      <c r="B14" s="91" t="s">
        <v>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1:14" x14ac:dyDescent="0.25">
      <c r="A15" s="32" t="s">
        <v>85</v>
      </c>
      <c r="B15" s="91" t="s">
        <v>86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4" ht="38.25" x14ac:dyDescent="0.25">
      <c r="A16" s="30" t="s">
        <v>87</v>
      </c>
      <c r="B16" s="91" t="s">
        <v>88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1:14" ht="28.5" customHeight="1" x14ac:dyDescent="0.25">
      <c r="A17" s="30" t="s">
        <v>89</v>
      </c>
      <c r="B17" s="91" t="s">
        <v>90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1:14" ht="27" customHeight="1" x14ac:dyDescent="0.25">
      <c r="A18" s="32" t="s">
        <v>91</v>
      </c>
      <c r="B18" s="91" t="s">
        <v>92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2022-04-26T11:03:04Z</cp:lastPrinted>
  <dcterms:created xsi:type="dcterms:W3CDTF">2022-04-25T11:58:52Z</dcterms:created>
  <dcterms:modified xsi:type="dcterms:W3CDTF">2022-04-26T11:04:34Z</dcterms:modified>
</cp:coreProperties>
</file>