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kumenty\Documents\2022 VEREJNÉ OBSTARÁVANIE\OZ TATRY\DNS  ťažba\Čiastkové zákazky DNS TATRY 2022\Tatry 14 - Osada\"/>
    </mc:Choice>
  </mc:AlternateContent>
  <bookViews>
    <workbookView xWindow="360" yWindow="15" windowWidth="11340" windowHeight="6795"/>
  </bookViews>
  <sheets>
    <sheet name="Rozsah zákazky a cenová ponuka" sheetId="3" r:id="rId1"/>
    <sheet name="Vysvetlívky" sheetId="2" r:id="rId2"/>
  </sheets>
  <definedNames>
    <definedName name="Balicek">#REF!</definedName>
    <definedName name="CenaCelkom">#REF!</definedName>
    <definedName name="CenaZaJPRL">#REF!</definedName>
    <definedName name="CenaZaM3">#REF!</definedName>
    <definedName name="CisloVC">#REF!</definedName>
    <definedName name="DodavatelDIC">#REF!</definedName>
    <definedName name="DodavatelICO">#REF!</definedName>
    <definedName name="DodavatelICpreDPH">#REF!</definedName>
    <definedName name="DodavatelNazov">#REF!</definedName>
    <definedName name="DodavatelSidlo">#REF!</definedName>
    <definedName name="DPH">#REF!</definedName>
    <definedName name="DruhTazby">#REF!</definedName>
    <definedName name="HmotnatostIhlicnate">#REF!</definedName>
    <definedName name="HmotnatostListnate">#REF!</definedName>
    <definedName name="JPRL">#REF!</definedName>
    <definedName name="LO">#REF!</definedName>
    <definedName name="Objednavatel">#REF!</definedName>
    <definedName name="ObjemIhlicnate">#REF!</definedName>
    <definedName name="ObjemListnate">#REF!</definedName>
    <definedName name="ObjemSpolu">#REF!</definedName>
    <definedName name="_xlnm.Print_Area" localSheetId="0">'Rozsah zákazky a cenová ponuka'!$A$1:$P$54</definedName>
    <definedName name="Opis">#REF!</definedName>
    <definedName name="PlatcaDPH">#REF!</definedName>
    <definedName name="PredmetZakazky">#REF!</definedName>
    <definedName name="PriblizovaciaVzdalenost">#REF!</definedName>
    <definedName name="Sklon">#REF!</definedName>
    <definedName name="SumCenaCelkom">#REF!</definedName>
    <definedName name="SumCenaSDPH">#REF!</definedName>
    <definedName name="SumCenaZaJPRL">#REF!</definedName>
    <definedName name="TJ">#REF!</definedName>
  </definedNames>
  <calcPr calcId="162913"/>
</workbook>
</file>

<file path=xl/calcChain.xml><?xml version="1.0" encoding="utf-8"?>
<calcChain xmlns="http://schemas.openxmlformats.org/spreadsheetml/2006/main">
  <c r="G40" i="3" l="1"/>
  <c r="P40" i="3" s="1"/>
  <c r="G39" i="3"/>
  <c r="P39" i="3" s="1"/>
  <c r="G38" i="3"/>
  <c r="P38" i="3" s="1"/>
  <c r="G37" i="3"/>
  <c r="P37" i="3" s="1"/>
  <c r="G36" i="3"/>
  <c r="P36" i="3" s="1"/>
  <c r="G35" i="3"/>
  <c r="P35" i="3" s="1"/>
  <c r="G34" i="3"/>
  <c r="P34" i="3" s="1"/>
  <c r="G33" i="3"/>
  <c r="P33" i="3" s="1"/>
  <c r="G32" i="3"/>
  <c r="P32" i="3" s="1"/>
  <c r="G31" i="3"/>
  <c r="P31" i="3" s="1"/>
  <c r="G30" i="3"/>
  <c r="P30" i="3" s="1"/>
  <c r="G29" i="3"/>
  <c r="P29" i="3" s="1"/>
  <c r="G28" i="3"/>
  <c r="P28" i="3" s="1"/>
  <c r="G27" i="3"/>
  <c r="P27" i="3" s="1"/>
  <c r="G26" i="3"/>
  <c r="P26" i="3" s="1"/>
  <c r="G25" i="3"/>
  <c r="P25" i="3" s="1"/>
  <c r="G24" i="3"/>
  <c r="P24" i="3" s="1"/>
  <c r="G23" i="3"/>
  <c r="P23" i="3" s="1"/>
  <c r="G22" i="3"/>
  <c r="P22" i="3" s="1"/>
  <c r="G21" i="3"/>
  <c r="P21" i="3" s="1"/>
  <c r="G20" i="3"/>
  <c r="P20" i="3" s="1"/>
  <c r="G19" i="3"/>
  <c r="P19" i="3" s="1"/>
  <c r="G18" i="3"/>
  <c r="P18" i="3" s="1"/>
  <c r="G17" i="3"/>
  <c r="P17" i="3" s="1"/>
  <c r="G16" i="3"/>
  <c r="P16" i="3" s="1"/>
  <c r="G15" i="3"/>
  <c r="P15" i="3" s="1"/>
  <c r="G14" i="3"/>
  <c r="P14" i="3" s="1"/>
  <c r="G13" i="3"/>
  <c r="P13" i="3" s="1"/>
  <c r="G12" i="3"/>
  <c r="P12" i="3" s="1"/>
  <c r="G41" i="3" l="1"/>
  <c r="M41" i="3"/>
  <c r="P41" i="3" l="1"/>
  <c r="P43" i="3" s="1"/>
  <c r="P42" i="3" s="1"/>
</calcChain>
</file>

<file path=xl/sharedStrings.xml><?xml version="1.0" encoding="utf-8"?>
<sst xmlns="http://schemas.openxmlformats.org/spreadsheetml/2006/main" count="278" uniqueCount="149">
  <si>
    <t>Názov predmetu zákazky</t>
  </si>
  <si>
    <t>Objednávateľ</t>
  </si>
  <si>
    <t>LESY Slovenskej republiky, štátny podnik Organizačná zložka OZ Tatry</t>
  </si>
  <si>
    <t>LO</t>
  </si>
  <si>
    <t>KPL-JPRL</t>
  </si>
  <si>
    <t>Požadované kombinácie technologií</t>
  </si>
  <si>
    <t>Predpokladaný objem ťažby</t>
  </si>
  <si>
    <t>Druh ťažby</t>
  </si>
  <si>
    <t>Sklon v %</t>
  </si>
  <si>
    <t>hmotnatosť v m3</t>
  </si>
  <si>
    <t>Približovacia vzdialenosť P-VM | VM-OM | P-OM (m)</t>
  </si>
  <si>
    <t>Cena stanovená objednávateľom  bez DPH v € za JPRL</t>
  </si>
  <si>
    <t>tj.</t>
  </si>
  <si>
    <t>Cena bez DPH (ponuka dodávateľa) v €/m3 na dve desatinné miesta</t>
  </si>
  <si>
    <t>Celkom cena bez DPH (ponuka dodávateľa)
v €</t>
  </si>
  <si>
    <t>Číslo položky podľa časti "B - Opis predmetu zákazky" súťažných podkladov (pracovné činnosti sa vykonajú v poradí, v akom sú uvedené čísla položiek).</t>
  </si>
  <si>
    <t>ihličnaté (m3)</t>
  </si>
  <si>
    <t>listnaté (m3)</t>
  </si>
  <si>
    <t>spolu (m3)</t>
  </si>
  <si>
    <t>DPH 20%</t>
  </si>
  <si>
    <t>Spolu s  DPH</t>
  </si>
  <si>
    <t>Záväzný termín vykonania:</t>
  </si>
  <si>
    <t xml:space="preserve"> Určenie začiatku a ukončenia prác bude určené v Objednávke a Zákazkovom liste.</t>
  </si>
  <si>
    <t>Som plátcom DPH (A/N):</t>
  </si>
  <si>
    <t>* Požiadavky</t>
  </si>
  <si>
    <t>Dodávateľ:</t>
  </si>
  <si>
    <t>Názov:</t>
  </si>
  <si>
    <t>Sídlo:</t>
  </si>
  <si>
    <t>IČO:</t>
  </si>
  <si>
    <t>DIČ:</t>
  </si>
  <si>
    <t>IČ pre DPH:</t>
  </si>
  <si>
    <t>Podpis  dodávateľa</t>
  </si>
  <si>
    <t>VU-50</t>
  </si>
  <si>
    <t>m3</t>
  </si>
  <si>
    <t>1,2,4a,4d,6,7</t>
  </si>
  <si>
    <t>VU+50</t>
  </si>
  <si>
    <t>60</t>
  </si>
  <si>
    <t>1,2,4a,4b,6,7</t>
  </si>
  <si>
    <t>OÚ</t>
  </si>
  <si>
    <t>50</t>
  </si>
  <si>
    <t>Vysvetlivky:</t>
  </si>
  <si>
    <t>príloha č.2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</si>
  <si>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</si>
  <si>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</si>
  <si>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</si>
  <si>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</si>
  <si>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</si>
  <si>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JPRL</t>
  </si>
  <si>
    <t>alfanumerické označenie porastu, v ktorom sa bude ťažba realizovať</t>
  </si>
  <si>
    <t>Druh ťažby:</t>
  </si>
  <si>
    <t>OÚ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</si>
  <si>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</si>
  <si>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</si>
  <si>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</si>
  <si>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</si>
  <si>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</si>
  <si>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</si>
  <si>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</si>
  <si>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</si>
  <si>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</si>
  <si>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</si>
  <si>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</si>
  <si>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 xml:space="preserve">priemerný sklon svahu v %, na ktorom sa bude ťažbový proces realizovať 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</si>
  <si>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</si>
  <si>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</si>
  <si>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</si>
  <si>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</si>
  <si>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</si>
  <si>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priblížiť na OM jednou pracovnou operáciou alebo technológiou</t>
  </si>
  <si>
    <t>OM</t>
  </si>
  <si>
    <t>odvozné miesto - miesto, na ktoré sa sústreďuje drevná hmota z VM alebo priamo od pňa za účelom jeho ďalšieho spracovania</t>
  </si>
  <si>
    <t>termín dokončenia do</t>
  </si>
  <si>
    <t>Rozsah zákazky a cenová ponuka dodávateľa</t>
  </si>
  <si>
    <t>Celková cena za realizáciu predmetu zákazky v EUR bez DPH</t>
  </si>
  <si>
    <t xml:space="preserve">Cena stanovená objednávateľom Spolu bez DPH   </t>
  </si>
  <si>
    <t>príloha č. 1 Výzvy na predloženie ponuky</t>
  </si>
  <si>
    <t>príloha č. 5 Zmluvy o dielo</t>
  </si>
  <si>
    <t>55</t>
  </si>
  <si>
    <t>1,2,4a,4d,7</t>
  </si>
  <si>
    <t>45</t>
  </si>
  <si>
    <t>Lesnícke služby v ťažbovom procese na OZ Tatry, LS Liptovská Osada - výzva č. 14/2022</t>
  </si>
  <si>
    <t>Zmluva č. DNS/14/22/12/04</t>
  </si>
  <si>
    <t>Likavka</t>
  </si>
  <si>
    <t>SL216-2098C0-3</t>
  </si>
  <si>
    <t>40</t>
  </si>
  <si>
    <t>100 | 450 | -</t>
  </si>
  <si>
    <t>SL216-2106A0-7</t>
  </si>
  <si>
    <t>75 | 180 | -</t>
  </si>
  <si>
    <t>SL216-2139B1-3</t>
  </si>
  <si>
    <t>67 | 800 | -</t>
  </si>
  <si>
    <t>SL216-2142.1-5</t>
  </si>
  <si>
    <t>30</t>
  </si>
  <si>
    <t>55 | 500 | -</t>
  </si>
  <si>
    <t>SL218-2311A1-3</t>
  </si>
  <si>
    <t>1,2,4a,7</t>
  </si>
  <si>
    <t>- | - | 522</t>
  </si>
  <si>
    <t>SL218-2318A1-3</t>
  </si>
  <si>
    <t>100 | 790 | -</t>
  </si>
  <si>
    <t>SL218-2325A1-4</t>
  </si>
  <si>
    <t>80 | 1110 | -</t>
  </si>
  <si>
    <t>SL218-2330B0-3</t>
  </si>
  <si>
    <t>108 | 925 | -</t>
  </si>
  <si>
    <t>SL218-2335C2-3</t>
  </si>
  <si>
    <t>70 | 1550 | -</t>
  </si>
  <si>
    <t>SL218-2356A0-3</t>
  </si>
  <si>
    <t>105 | 440 | -</t>
  </si>
  <si>
    <t>SL218-2360A0-3</t>
  </si>
  <si>
    <t>60 | 270 | -</t>
  </si>
  <si>
    <t>SL218-2360B0-3</t>
  </si>
  <si>
    <t>15</t>
  </si>
  <si>
    <t>40 | 660 | -</t>
  </si>
  <si>
    <t>SL218-2360C2-3</t>
  </si>
  <si>
    <t>25</t>
  </si>
  <si>
    <t>90 | 350 | -</t>
  </si>
  <si>
    <t>SL218-2363A1-4</t>
  </si>
  <si>
    <t>80 | 620 | -</t>
  </si>
  <si>
    <t>SL218-2367A1-12</t>
  </si>
  <si>
    <t>1,2,4a,4b,7</t>
  </si>
  <si>
    <t>55 | 750 | -</t>
  </si>
  <si>
    <t>Hlaváč</t>
  </si>
  <si>
    <t>SL215-.410A0-3</t>
  </si>
  <si>
    <t>70 | 1200 | -</t>
  </si>
  <si>
    <t>SL215-.433.0-5</t>
  </si>
  <si>
    <t>30 | 40 | -</t>
  </si>
  <si>
    <t>SL216-..96.0-6</t>
  </si>
  <si>
    <t>215 | 50 | -</t>
  </si>
  <si>
    <t>SL216-1018.1-5</t>
  </si>
  <si>
    <t>27 | 404 | -</t>
  </si>
  <si>
    <t>SL216-1024A0-3</t>
  </si>
  <si>
    <t>110 | 140 | -</t>
  </si>
  <si>
    <t>SL216-1032A0-4</t>
  </si>
  <si>
    <t>170 | 470 | -</t>
  </si>
  <si>
    <t>SL216-1032B0-7</t>
  </si>
  <si>
    <t>80 | 300 | -</t>
  </si>
  <si>
    <t>SL216-1041.0-7</t>
  </si>
  <si>
    <t>1,2,4a,4d,4e,6,7</t>
  </si>
  <si>
    <t>60 | 390 | 320</t>
  </si>
  <si>
    <t>SL216-1106A0-5</t>
  </si>
  <si>
    <t>80 | 570 | -</t>
  </si>
  <si>
    <t>SL216-1109A0-5</t>
  </si>
  <si>
    <t>150 | 830 | -</t>
  </si>
  <si>
    <t>SL216-1110.0-5</t>
  </si>
  <si>
    <t>100 | 740 | -</t>
  </si>
  <si>
    <t>SL216-1124.2-8</t>
  </si>
  <si>
    <t>50 | 720 | -</t>
  </si>
  <si>
    <t>SL216-1129.0-9</t>
  </si>
  <si>
    <t>80 | 1400 | -</t>
  </si>
  <si>
    <t>SL216-1129.0-10</t>
  </si>
  <si>
    <t>60 | 1400 |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</si>
</sst>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indexed="8"/>
      <name val="Calibri"/>
      <charset val="1"/>
    </font>
    <font>
      <sz val="10"/>
      <color indexed="10"/>
      <name val="Arial"/>
      <charset val="1"/>
    </font>
    <font>
      <b/>
      <sz val="14"/>
      <color indexed="8"/>
      <name val="Arial"/>
      <charset val="1"/>
    </font>
    <font>
      <sz val="8"/>
      <color indexed="8"/>
      <name val="Arial"/>
      <charset val="1"/>
    </font>
    <font>
      <sz val="10"/>
      <color indexed="8"/>
      <name val="Arial"/>
      <charset val="1"/>
    </font>
    <font>
      <sz val="12"/>
      <color indexed="8"/>
      <name val="Calibri"/>
      <charset val="1"/>
    </font>
    <font>
      <b/>
      <sz val="10"/>
      <color indexed="8"/>
      <name val="Arial"/>
      <charset val="1"/>
    </font>
    <font>
      <b/>
      <sz val="9"/>
      <color indexed="8"/>
      <name val="Arial"/>
      <charset val="1"/>
    </font>
    <font>
      <b/>
      <sz val="8"/>
      <color indexed="8"/>
      <name val="Arial"/>
      <charset val="1"/>
    </font>
    <font>
      <sz val="9"/>
      <color indexed="8"/>
      <name val="Arial"/>
      <charset val="1"/>
    </font>
    <font>
      <b/>
      <sz val="12"/>
      <color indexed="64"/>
      <name val="Calibri"/>
      <charset val="1"/>
    </font>
    <font>
      <b/>
      <sz val="14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12"/>
      <color indexed="64"/>
      <name val="Calibri"/>
      <family val="2"/>
      <charset val="238"/>
    </font>
    <font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0"/>
      <color indexed="8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13"/>
        <bgColor indexed="3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31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26"/>
      </patternFill>
    </fill>
  </fills>
  <borders count="3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/>
      <bottom style="thin">
        <color indexed="8"/>
      </bottom>
      <diagonal/>
    </border>
  </borders>
  <cellStyleXfs count="1">
    <xf numFmtId="0" fontId="0" fillId="0" borderId="0" applyNumberFormat="0"/>
  </cellStyleXfs>
  <cellXfs count="97">
    <xf numFmtId="0" fontId="0" fillId="0" borderId="0" xfId="0" applyNumberFormat="1"/>
    <xf numFmtId="0" fontId="2" fillId="0" borderId="0" xfId="0" applyNumberFormat="1" applyFont="1" applyAlignment="1">
      <alignment horizontal="center"/>
    </xf>
    <xf numFmtId="0" fontId="2" fillId="0" borderId="0" xfId="0" applyNumberFormat="1" applyFont="1"/>
    <xf numFmtId="0" fontId="3" fillId="0" borderId="0" xfId="0" applyNumberFormat="1" applyFont="1" applyAlignment="1">
      <alignment horizontal="right"/>
    </xf>
    <xf numFmtId="0" fontId="5" fillId="0" borderId="0" xfId="0" applyNumberFormat="1" applyFont="1" applyAlignment="1">
      <alignment horizontal="left"/>
    </xf>
    <xf numFmtId="0" fontId="0" fillId="0" borderId="0" xfId="0" applyNumberFormat="1" applyAlignment="1">
      <alignment horizontal="left"/>
    </xf>
    <xf numFmtId="0" fontId="3" fillId="0" borderId="0" xfId="0" applyNumberFormat="1" applyFont="1" applyAlignment="1">
      <alignment vertical="center"/>
    </xf>
    <xf numFmtId="0" fontId="7" fillId="0" borderId="3" xfId="0" applyNumberFormat="1" applyFont="1" applyBorder="1" applyAlignment="1">
      <alignment horizontal="center" vertical="center"/>
    </xf>
    <xf numFmtId="0" fontId="7" fillId="0" borderId="4" xfId="0" applyNumberFormat="1" applyFont="1" applyBorder="1" applyAlignment="1">
      <alignment horizontal="center" vertical="center" wrapText="1"/>
    </xf>
    <xf numFmtId="0" fontId="0" fillId="0" borderId="10" xfId="0" applyNumberFormat="1" applyBorder="1"/>
    <xf numFmtId="0" fontId="7" fillId="0" borderId="11" xfId="0" applyNumberFormat="1" applyFont="1" applyBorder="1" applyAlignment="1">
      <alignment vertical="center"/>
    </xf>
    <xf numFmtId="4" fontId="7" fillId="0" borderId="12" xfId="0" applyNumberFormat="1" applyFont="1" applyBorder="1" applyAlignment="1">
      <alignment horizontal="right" vertical="center" indent="1"/>
    </xf>
    <xf numFmtId="0" fontId="6" fillId="0" borderId="0" xfId="0" applyNumberFormat="1" applyFont="1" applyAlignment="1">
      <alignment horizontal="left" vertical="center"/>
    </xf>
    <xf numFmtId="0" fontId="4" fillId="0" borderId="0" xfId="0" applyNumberFormat="1" applyFont="1" applyAlignment="1">
      <alignment vertical="center"/>
    </xf>
    <xf numFmtId="0" fontId="4" fillId="0" borderId="0" xfId="0" applyNumberFormat="1" applyFont="1" applyAlignment="1">
      <alignment horizontal="left" vertical="center"/>
    </xf>
    <xf numFmtId="0" fontId="1" fillId="0" borderId="0" xfId="0" applyNumberFormat="1" applyFont="1" applyAlignment="1">
      <alignment horizontal="left" vertical="center"/>
    </xf>
    <xf numFmtId="0" fontId="6" fillId="2" borderId="1" xfId="0" applyNumberFormat="1" applyFont="1" applyFill="1" applyBorder="1"/>
    <xf numFmtId="0" fontId="6" fillId="0" borderId="0" xfId="0" applyNumberFormat="1" applyFont="1" applyAlignment="1">
      <alignment vertical="center"/>
    </xf>
    <xf numFmtId="0" fontId="0" fillId="0" borderId="0" xfId="0" applyNumberFormat="1" applyAlignment="1">
      <alignment vertical="center"/>
    </xf>
    <xf numFmtId="0" fontId="4" fillId="0" borderId="1" xfId="0" applyNumberFormat="1" applyFont="1" applyBorder="1" applyAlignment="1">
      <alignment vertical="center"/>
    </xf>
    <xf numFmtId="0" fontId="4" fillId="0" borderId="1" xfId="0" applyNumberFormat="1" applyFont="1" applyBorder="1" applyAlignment="1">
      <alignment horizontal="left" vertical="center" wrapText="1"/>
    </xf>
    <xf numFmtId="0" fontId="4" fillId="0" borderId="13" xfId="0" applyNumberFormat="1" applyFont="1" applyBorder="1" applyAlignment="1">
      <alignment vertical="center"/>
    </xf>
    <xf numFmtId="0" fontId="4" fillId="0" borderId="1" xfId="0" applyNumberFormat="1" applyFont="1" applyBorder="1" applyAlignment="1">
      <alignment horizontal="left" vertical="center"/>
    </xf>
    <xf numFmtId="0" fontId="4" fillId="0" borderId="14" xfId="0" applyNumberFormat="1" applyFont="1" applyBorder="1" applyAlignment="1">
      <alignment vertical="center"/>
    </xf>
    <xf numFmtId="0" fontId="7" fillId="0" borderId="15" xfId="0" applyNumberFormat="1" applyFont="1" applyBorder="1" applyAlignment="1">
      <alignment horizontal="center" vertical="center"/>
    </xf>
    <xf numFmtId="2" fontId="7" fillId="0" borderId="11" xfId="0" applyNumberFormat="1" applyFont="1" applyBorder="1" applyAlignment="1">
      <alignment vertical="center"/>
    </xf>
    <xf numFmtId="0" fontId="15" fillId="6" borderId="22" xfId="0" applyFont="1" applyFill="1" applyBorder="1" applyAlignment="1" applyProtection="1">
      <alignment vertical="center" wrapText="1"/>
    </xf>
    <xf numFmtId="4" fontId="7" fillId="6" borderId="12" xfId="0" applyNumberFormat="1" applyFont="1" applyFill="1" applyBorder="1" applyAlignment="1">
      <alignment horizontal="right" vertical="center" indent="1"/>
    </xf>
    <xf numFmtId="0" fontId="6" fillId="2" borderId="13" xfId="0" applyNumberFormat="1" applyFont="1" applyFill="1" applyBorder="1" applyAlignment="1"/>
    <xf numFmtId="4" fontId="9" fillId="0" borderId="17" xfId="0" applyNumberFormat="1" applyFont="1" applyBorder="1" applyAlignment="1">
      <alignment horizontal="center" vertical="center"/>
    </xf>
    <xf numFmtId="4" fontId="7" fillId="0" borderId="27" xfId="0" applyNumberFormat="1" applyFont="1" applyBorder="1" applyAlignment="1">
      <alignment horizontal="right" vertical="center" indent="1"/>
    </xf>
    <xf numFmtId="0" fontId="18" fillId="5" borderId="0" xfId="0" applyFont="1" applyFill="1" applyAlignment="1" applyProtection="1"/>
    <xf numFmtId="0" fontId="6" fillId="0" borderId="0" xfId="0" applyNumberFormat="1" applyFont="1" applyFill="1" applyBorder="1" applyAlignment="1" applyProtection="1">
      <alignment horizontal="center" vertical="center"/>
      <protection locked="0"/>
    </xf>
    <xf numFmtId="0" fontId="19" fillId="0" borderId="0" xfId="0" applyNumberFormat="1" applyFont="1" applyAlignment="1">
      <alignment horizontal="left" vertical="center"/>
    </xf>
    <xf numFmtId="0" fontId="20" fillId="0" borderId="0" xfId="0" applyNumberFormat="1" applyFont="1" applyAlignment="1">
      <alignment horizontal="left" vertical="center"/>
    </xf>
    <xf numFmtId="0" fontId="21" fillId="7" borderId="1" xfId="0" applyNumberFormat="1" applyFont="1" applyFill="1" applyBorder="1" applyAlignment="1" applyProtection="1">
      <alignment horizontal="center" vertical="center"/>
      <protection locked="0"/>
    </xf>
    <xf numFmtId="0" fontId="9" fillId="0" borderId="5" xfId="0" applyNumberFormat="1" applyFont="1" applyBorder="1" applyAlignment="1">
      <alignment horizontal="center" vertical="center"/>
    </xf>
    <xf numFmtId="0" fontId="9" fillId="0" borderId="6" xfId="0" applyNumberFormat="1" applyFont="1" applyBorder="1" applyAlignment="1">
      <alignment horizontal="center" vertical="center" wrapText="1"/>
    </xf>
    <xf numFmtId="0" fontId="4" fillId="0" borderId="7" xfId="0" applyNumberFormat="1" applyFont="1" applyFill="1" applyBorder="1" applyAlignment="1">
      <alignment horizontal="center" vertical="center"/>
    </xf>
    <xf numFmtId="14" fontId="4" fillId="0" borderId="7" xfId="0" applyNumberFormat="1" applyFont="1" applyBorder="1" applyAlignment="1">
      <alignment horizontal="center" vertical="center"/>
    </xf>
    <xf numFmtId="2" fontId="9" fillId="0" borderId="6" xfId="0" applyNumberFormat="1" applyFont="1" applyBorder="1" applyAlignment="1">
      <alignment horizontal="right" vertical="center"/>
    </xf>
    <xf numFmtId="0" fontId="9" fillId="0" borderId="6" xfId="0" applyNumberFormat="1" applyFont="1" applyBorder="1" applyAlignment="1">
      <alignment horizontal="center" vertical="center"/>
    </xf>
    <xf numFmtId="0" fontId="9" fillId="0" borderId="6" xfId="0" applyNumberFormat="1" applyFont="1" applyBorder="1" applyAlignment="1">
      <alignment horizontal="right" vertical="center" wrapText="1"/>
    </xf>
    <xf numFmtId="2" fontId="9" fillId="0" borderId="6" xfId="0" applyNumberFormat="1" applyFont="1" applyBorder="1" applyAlignment="1">
      <alignment horizontal="right" vertical="center" wrapText="1"/>
    </xf>
    <xf numFmtId="0" fontId="3" fillId="0" borderId="7" xfId="0" applyNumberFormat="1" applyFont="1" applyBorder="1" applyAlignment="1">
      <alignment horizontal="center" vertical="center"/>
    </xf>
    <xf numFmtId="4" fontId="7" fillId="0" borderId="8" xfId="0" applyNumberFormat="1" applyFont="1" applyBorder="1" applyAlignment="1">
      <alignment horizontal="right" vertical="center" indent="1"/>
    </xf>
    <xf numFmtId="4" fontId="9" fillId="0" borderId="8" xfId="0" applyNumberFormat="1" applyFont="1" applyBorder="1" applyAlignment="1">
      <alignment horizontal="center" vertical="center"/>
    </xf>
    <xf numFmtId="0" fontId="4" fillId="0" borderId="7" xfId="0" applyNumberFormat="1" applyFont="1" applyBorder="1" applyAlignment="1">
      <alignment horizontal="center" vertical="center"/>
    </xf>
    <xf numFmtId="4" fontId="7" fillId="7" borderId="9" xfId="0" applyNumberFormat="1" applyFont="1" applyFill="1" applyBorder="1" applyAlignment="1" applyProtection="1">
      <alignment horizontal="right" vertical="center" indent="1"/>
      <protection locked="0"/>
    </xf>
    <xf numFmtId="0" fontId="6" fillId="7" borderId="1" xfId="0" applyNumberFormat="1" applyFont="1" applyFill="1" applyBorder="1" applyAlignment="1" applyProtection="1">
      <alignment horizontal="left"/>
      <protection locked="0"/>
    </xf>
    <xf numFmtId="0" fontId="0" fillId="0" borderId="16" xfId="0" applyNumberFormat="1" applyBorder="1" applyAlignment="1">
      <alignment horizontal="center"/>
    </xf>
    <xf numFmtId="0" fontId="6" fillId="7" borderId="2" xfId="0" applyNumberFormat="1" applyFont="1" applyFill="1" applyBorder="1" applyAlignment="1" applyProtection="1">
      <alignment horizontal="left"/>
      <protection locked="0"/>
    </xf>
    <xf numFmtId="0" fontId="0" fillId="4" borderId="12" xfId="0" applyNumberFormat="1" applyFill="1" applyBorder="1" applyAlignment="1" applyProtection="1">
      <alignment horizontal="center"/>
      <protection locked="0"/>
    </xf>
    <xf numFmtId="0" fontId="0" fillId="0" borderId="0" xfId="0" applyNumberFormat="1" applyAlignment="1">
      <alignment horizontal="center"/>
    </xf>
    <xf numFmtId="0" fontId="0" fillId="0" borderId="28" xfId="0" applyNumberFormat="1" applyBorder="1" applyAlignment="1">
      <alignment horizontal="center"/>
    </xf>
    <xf numFmtId="0" fontId="11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center"/>
    </xf>
    <xf numFmtId="0" fontId="6" fillId="0" borderId="0" xfId="0" applyNumberFormat="1" applyFont="1" applyBorder="1" applyAlignment="1">
      <alignment horizontal="center"/>
    </xf>
    <xf numFmtId="0" fontId="0" fillId="0" borderId="0" xfId="0" applyNumberFormat="1" applyAlignment="1">
      <alignment horizontal="left"/>
    </xf>
    <xf numFmtId="0" fontId="6" fillId="0" borderId="12" xfId="0" applyNumberFormat="1" applyFont="1" applyBorder="1" applyAlignment="1">
      <alignment horizontal="center" vertical="center"/>
    </xf>
    <xf numFmtId="0" fontId="7" fillId="0" borderId="12" xfId="0" applyNumberFormat="1" applyFont="1" applyBorder="1" applyAlignment="1">
      <alignment horizontal="center" vertical="center"/>
    </xf>
    <xf numFmtId="0" fontId="7" fillId="0" borderId="12" xfId="0" applyNumberFormat="1" applyFont="1" applyBorder="1" applyAlignment="1">
      <alignment horizontal="center" vertical="center" wrapText="1"/>
    </xf>
    <xf numFmtId="0" fontId="7" fillId="0" borderId="11" xfId="0" applyNumberFormat="1" applyFont="1" applyBorder="1" applyAlignment="1">
      <alignment horizontal="center" vertical="center" wrapText="1"/>
    </xf>
    <xf numFmtId="0" fontId="7" fillId="0" borderId="4" xfId="0" applyNumberFormat="1" applyFont="1" applyBorder="1" applyAlignment="1">
      <alignment horizontal="center" vertical="center" wrapText="1"/>
    </xf>
    <xf numFmtId="0" fontId="7" fillId="0" borderId="16" xfId="0" applyNumberFormat="1" applyFont="1" applyBorder="1" applyAlignment="1">
      <alignment horizontal="center" vertical="center" wrapText="1"/>
    </xf>
    <xf numFmtId="0" fontId="17" fillId="8" borderId="23" xfId="0" applyNumberFormat="1" applyFont="1" applyFill="1" applyBorder="1" applyAlignment="1">
      <alignment horizontal="left" vertical="center"/>
    </xf>
    <xf numFmtId="0" fontId="10" fillId="8" borderId="24" xfId="0" applyNumberFormat="1" applyFont="1" applyFill="1" applyBorder="1" applyAlignment="1">
      <alignment horizontal="left" vertical="center"/>
    </xf>
    <xf numFmtId="0" fontId="10" fillId="8" borderId="25" xfId="0" applyNumberFormat="1" applyFont="1" applyFill="1" applyBorder="1" applyAlignment="1">
      <alignment horizontal="left" vertical="center"/>
    </xf>
    <xf numFmtId="0" fontId="13" fillId="0" borderId="14" xfId="0" applyNumberFormat="1" applyFont="1" applyBorder="1" applyAlignment="1">
      <alignment horizontal="left"/>
    </xf>
    <xf numFmtId="0" fontId="13" fillId="0" borderId="0" xfId="0" applyNumberFormat="1" applyFont="1" applyBorder="1" applyAlignment="1">
      <alignment horizontal="left"/>
    </xf>
    <xf numFmtId="0" fontId="6" fillId="8" borderId="23" xfId="0" applyNumberFormat="1" applyFont="1" applyFill="1" applyBorder="1" applyAlignment="1">
      <alignment horizontal="left" vertical="center"/>
    </xf>
    <xf numFmtId="0" fontId="6" fillId="8" borderId="24" xfId="0" applyNumberFormat="1" applyFont="1" applyFill="1" applyBorder="1" applyAlignment="1">
      <alignment horizontal="left" vertical="center"/>
    </xf>
    <xf numFmtId="0" fontId="6" fillId="8" borderId="25" xfId="0" applyNumberFormat="1" applyFont="1" applyFill="1" applyBorder="1" applyAlignment="1">
      <alignment horizontal="left" vertical="center"/>
    </xf>
    <xf numFmtId="0" fontId="14" fillId="0" borderId="20" xfId="0" applyFont="1" applyFill="1" applyBorder="1" applyAlignment="1" applyProtection="1">
      <alignment horizontal="center"/>
    </xf>
    <xf numFmtId="0" fontId="14" fillId="0" borderId="21" xfId="0" applyFont="1" applyFill="1" applyBorder="1" applyAlignment="1" applyProtection="1">
      <alignment horizontal="center"/>
    </xf>
    <xf numFmtId="0" fontId="6" fillId="9" borderId="23" xfId="0" applyNumberFormat="1" applyFont="1" applyFill="1" applyBorder="1" applyAlignment="1" applyProtection="1">
      <alignment horizontal="center"/>
      <protection locked="0"/>
    </xf>
    <xf numFmtId="0" fontId="6" fillId="9" borderId="24" xfId="0" applyNumberFormat="1" applyFont="1" applyFill="1" applyBorder="1" applyAlignment="1" applyProtection="1">
      <alignment horizontal="center"/>
      <protection locked="0"/>
    </xf>
    <xf numFmtId="0" fontId="6" fillId="9" borderId="25" xfId="0" applyNumberFormat="1" applyFont="1" applyFill="1" applyBorder="1" applyAlignment="1" applyProtection="1">
      <alignment horizontal="center"/>
      <protection locked="0"/>
    </xf>
    <xf numFmtId="0" fontId="16" fillId="0" borderId="22" xfId="0" applyNumberFormat="1" applyFont="1" applyBorder="1" applyAlignment="1">
      <alignment horizontal="right" vertical="center" wrapText="1"/>
    </xf>
    <xf numFmtId="0" fontId="7" fillId="0" borderId="26" xfId="0" applyNumberFormat="1" applyFont="1" applyBorder="1" applyAlignment="1">
      <alignment horizontal="right" vertical="center" wrapText="1"/>
    </xf>
    <xf numFmtId="0" fontId="7" fillId="0" borderId="12" xfId="0" applyNumberFormat="1" applyFont="1" applyBorder="1" applyAlignment="1">
      <alignment horizontal="right" vertical="center" indent="2"/>
    </xf>
    <xf numFmtId="0" fontId="7" fillId="0" borderId="16" xfId="0" applyNumberFormat="1" applyFont="1" applyBorder="1" applyAlignment="1">
      <alignment horizontal="right" vertical="center" indent="2"/>
    </xf>
    <xf numFmtId="0" fontId="6" fillId="0" borderId="0" xfId="0" applyNumberFormat="1" applyFont="1" applyAlignment="1">
      <alignment horizontal="left" vertical="center"/>
    </xf>
    <xf numFmtId="0" fontId="4" fillId="0" borderId="0" xfId="0" applyNumberFormat="1" applyFont="1" applyAlignment="1">
      <alignment horizontal="left" vertical="center"/>
    </xf>
    <xf numFmtId="0" fontId="7" fillId="0" borderId="10" xfId="0" applyNumberFormat="1" applyFont="1" applyBorder="1" applyAlignment="1">
      <alignment horizontal="center" vertical="center" wrapText="1"/>
    </xf>
    <xf numFmtId="0" fontId="16" fillId="0" borderId="12" xfId="0" applyNumberFormat="1" applyFont="1" applyBorder="1" applyAlignment="1">
      <alignment horizontal="center" vertical="center" wrapText="1"/>
    </xf>
    <xf numFmtId="0" fontId="8" fillId="3" borderId="12" xfId="0" applyNumberFormat="1" applyFont="1" applyFill="1" applyBorder="1" applyAlignment="1">
      <alignment horizontal="center" vertical="center" wrapText="1"/>
    </xf>
    <xf numFmtId="0" fontId="7" fillId="0" borderId="17" xfId="0" applyNumberFormat="1" applyFont="1" applyFill="1" applyBorder="1" applyAlignment="1">
      <alignment horizontal="center" vertical="center" wrapText="1"/>
    </xf>
    <xf numFmtId="0" fontId="12" fillId="0" borderId="18" xfId="0" applyNumberFormat="1" applyFont="1" applyBorder="1" applyAlignment="1">
      <alignment horizontal="center"/>
    </xf>
    <xf numFmtId="0" fontId="0" fillId="0" borderId="18" xfId="0" applyNumberFormat="1" applyBorder="1" applyAlignment="1">
      <alignment horizontal="center"/>
    </xf>
    <xf numFmtId="0" fontId="6" fillId="2" borderId="1" xfId="0" applyNumberFormat="1" applyFont="1" applyFill="1" applyBorder="1" applyAlignment="1">
      <alignment horizontal="center" vertical="center" textRotation="90"/>
    </xf>
    <xf numFmtId="0" fontId="4" fillId="0" borderId="1" xfId="0" applyNumberFormat="1" applyFont="1" applyBorder="1" applyAlignment="1">
      <alignment horizontal="left" vertical="center" wrapText="1"/>
    </xf>
    <xf numFmtId="0" fontId="0" fillId="0" borderId="9" xfId="0" applyNumberFormat="1" applyBorder="1" applyAlignment="1">
      <alignment horizontal="center"/>
    </xf>
    <xf numFmtId="0" fontId="4" fillId="0" borderId="19" xfId="0" applyNumberFormat="1" applyFont="1" applyBorder="1" applyAlignment="1">
      <alignment horizontal="left" vertical="center" wrapText="1"/>
    </xf>
    <xf numFmtId="4" fontId="7" fillId="0" borderId="30" xfId="0" applyNumberFormat="1" applyFont="1" applyBorder="1" applyAlignment="1">
      <alignment horizontal="right" vertical="center" indent="1"/>
    </xf>
    <xf numFmtId="0" fontId="0" fillId="0" borderId="29" xfId="0" applyNumberFormat="1" applyBorder="1" applyProtection="1">
      <protection locked="0"/>
    </xf>
    <xf numFmtId="0" fontId="0" fillId="0" borderId="0" xfId="0" applyNumberFormat="1" applyProtection="1">
      <protection locked="0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55"/>
  <sheetViews>
    <sheetView tabSelected="1" view="pageBreakPreview" topLeftCell="A10" zoomScale="80" zoomScaleNormal="100" zoomScaleSheetLayoutView="80" workbookViewId="0">
      <selection activeCell="O12" sqref="O12:O40"/>
    </sheetView>
  </sheetViews>
  <sheetFormatPr defaultRowHeight="15" x14ac:dyDescent="0.25"/>
  <cols>
    <col min="2" max="2" width="17.42578125" customWidth="1"/>
    <col min="3" max="3" width="30.28515625" customWidth="1"/>
    <col min="4" max="4" width="17.5703125" customWidth="1"/>
    <col min="7" max="7" width="11.140625" customWidth="1"/>
    <col min="12" max="12" width="11.5703125" customWidth="1"/>
    <col min="13" max="13" width="15" customWidth="1"/>
    <col min="15" max="15" width="13.140625" customWidth="1"/>
    <col min="16" max="16" width="18.42578125" customWidth="1"/>
    <col min="17" max="17" width="15.5703125" customWidth="1"/>
  </cols>
  <sheetData>
    <row r="1" spans="1:27" ht="18" x14ac:dyDescent="0.25">
      <c r="A1" s="55" t="s">
        <v>72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31" t="s">
        <v>75</v>
      </c>
      <c r="P1" s="3"/>
    </row>
    <row r="2" spans="1:27" ht="18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31" t="s">
        <v>76</v>
      </c>
      <c r="P2" s="3"/>
    </row>
    <row r="3" spans="1:27" ht="18" x14ac:dyDescent="0.25">
      <c r="A3" s="4" t="s">
        <v>0</v>
      </c>
      <c r="B3" s="1"/>
      <c r="C3" s="65" t="s">
        <v>80</v>
      </c>
      <c r="D3" s="66"/>
      <c r="E3" s="66"/>
      <c r="F3" s="66"/>
      <c r="G3" s="66"/>
      <c r="H3" s="66"/>
      <c r="I3" s="66"/>
      <c r="J3" s="66"/>
      <c r="K3" s="67"/>
      <c r="L3" s="1"/>
      <c r="M3" s="1"/>
      <c r="N3" s="1"/>
      <c r="O3" s="2"/>
      <c r="P3" s="3"/>
    </row>
    <row r="4" spans="1:27" ht="18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2"/>
      <c r="P4" s="3"/>
    </row>
    <row r="5" spans="1:27" x14ac:dyDescent="0.25">
      <c r="E5" s="57"/>
      <c r="F5" s="57"/>
      <c r="G5" s="5"/>
    </row>
    <row r="6" spans="1:27" x14ac:dyDescent="0.25">
      <c r="A6" s="68" t="s">
        <v>1</v>
      </c>
      <c r="B6" s="69"/>
      <c r="C6" s="70" t="s">
        <v>2</v>
      </c>
      <c r="D6" s="71"/>
      <c r="E6" s="71"/>
      <c r="F6" s="71"/>
      <c r="G6" s="71"/>
      <c r="H6" s="71"/>
      <c r="I6" s="71"/>
      <c r="J6" s="71"/>
      <c r="K6" s="72"/>
    </row>
    <row r="7" spans="1:27" ht="15.75" thickBot="1" x14ac:dyDescent="0.3">
      <c r="A7" s="5"/>
      <c r="B7" s="58"/>
      <c r="C7" s="58"/>
      <c r="D7" s="58"/>
      <c r="E7" s="58"/>
      <c r="F7" s="58"/>
      <c r="G7" s="5"/>
      <c r="Q7" s="96"/>
      <c r="R7" s="96"/>
      <c r="S7" s="96"/>
      <c r="T7" s="96"/>
      <c r="U7" s="96"/>
      <c r="V7" s="96"/>
      <c r="W7" s="96"/>
      <c r="X7" s="96"/>
      <c r="Y7" s="96"/>
      <c r="Z7" s="96"/>
      <c r="AA7" s="96"/>
    </row>
    <row r="8" spans="1:27" ht="15.75" thickBot="1" x14ac:dyDescent="0.3">
      <c r="A8" s="73" t="s">
        <v>81</v>
      </c>
      <c r="B8" s="74"/>
      <c r="C8" s="6"/>
      <c r="D8" s="6"/>
      <c r="G8" s="5"/>
      <c r="Q8" s="96"/>
      <c r="R8" s="96"/>
      <c r="S8" s="96"/>
      <c r="T8" s="96"/>
      <c r="U8" s="96"/>
      <c r="V8" s="96"/>
      <c r="W8" s="96"/>
      <c r="X8" s="96"/>
      <c r="Y8" s="96"/>
      <c r="Z8" s="96"/>
      <c r="AA8" s="96"/>
    </row>
    <row r="9" spans="1:27" ht="15.75" thickBot="1" x14ac:dyDescent="0.3">
      <c r="A9" s="59" t="s">
        <v>3</v>
      </c>
      <c r="B9" s="60" t="s">
        <v>4</v>
      </c>
      <c r="C9" s="7" t="s">
        <v>5</v>
      </c>
      <c r="D9" s="24"/>
      <c r="E9" s="61" t="s">
        <v>6</v>
      </c>
      <c r="F9" s="61"/>
      <c r="G9" s="61"/>
      <c r="H9" s="62" t="s">
        <v>7</v>
      </c>
      <c r="I9" s="61" t="s">
        <v>8</v>
      </c>
      <c r="J9" s="61" t="s">
        <v>9</v>
      </c>
      <c r="K9" s="61"/>
      <c r="L9" s="84" t="s">
        <v>10</v>
      </c>
      <c r="M9" s="85" t="s">
        <v>11</v>
      </c>
      <c r="N9" s="61" t="s">
        <v>12</v>
      </c>
      <c r="O9" s="86" t="s">
        <v>13</v>
      </c>
      <c r="P9" s="87" t="s">
        <v>14</v>
      </c>
      <c r="Q9" s="96"/>
      <c r="R9" s="96"/>
      <c r="S9" s="96"/>
      <c r="T9" s="96"/>
      <c r="U9" s="96"/>
      <c r="V9" s="96"/>
      <c r="W9" s="96"/>
      <c r="X9" s="96"/>
      <c r="Y9" s="96"/>
      <c r="Z9" s="96"/>
      <c r="AA9" s="96"/>
    </row>
    <row r="10" spans="1:27" ht="15.75" thickBot="1" x14ac:dyDescent="0.3">
      <c r="A10" s="59"/>
      <c r="B10" s="60"/>
      <c r="C10" s="63" t="s">
        <v>15</v>
      </c>
      <c r="D10" s="8"/>
      <c r="E10" s="63" t="s">
        <v>16</v>
      </c>
      <c r="F10" s="63" t="s">
        <v>17</v>
      </c>
      <c r="G10" s="61" t="s">
        <v>18</v>
      </c>
      <c r="H10" s="62"/>
      <c r="I10" s="61"/>
      <c r="J10" s="63" t="s">
        <v>16</v>
      </c>
      <c r="K10" s="64" t="s">
        <v>17</v>
      </c>
      <c r="L10" s="84"/>
      <c r="M10" s="61"/>
      <c r="N10" s="61"/>
      <c r="O10" s="86"/>
      <c r="P10" s="87"/>
      <c r="Q10" s="96"/>
      <c r="R10" s="96"/>
      <c r="S10" s="96"/>
      <c r="T10" s="96"/>
      <c r="U10" s="96"/>
      <c r="V10" s="96"/>
      <c r="W10" s="96"/>
      <c r="X10" s="96"/>
      <c r="Y10" s="96"/>
      <c r="Z10" s="96"/>
      <c r="AA10" s="96"/>
    </row>
    <row r="11" spans="1:27" ht="66" customHeight="1" thickBot="1" x14ac:dyDescent="0.3">
      <c r="A11" s="59"/>
      <c r="B11" s="60"/>
      <c r="C11" s="63"/>
      <c r="D11" s="8" t="s">
        <v>71</v>
      </c>
      <c r="E11" s="63"/>
      <c r="F11" s="63"/>
      <c r="G11" s="61"/>
      <c r="H11" s="62"/>
      <c r="I11" s="61"/>
      <c r="J11" s="63"/>
      <c r="K11" s="64"/>
      <c r="L11" s="84"/>
      <c r="M11" s="61"/>
      <c r="N11" s="61"/>
      <c r="O11" s="86"/>
      <c r="P11" s="87"/>
      <c r="Q11" s="96"/>
      <c r="R11" s="96"/>
      <c r="S11" s="96"/>
      <c r="T11" s="96"/>
      <c r="U11" s="96"/>
      <c r="V11" s="96"/>
      <c r="W11" s="96"/>
      <c r="X11" s="96"/>
      <c r="Y11" s="96"/>
      <c r="Z11" s="96"/>
      <c r="AA11" s="96"/>
    </row>
    <row r="12" spans="1:27" x14ac:dyDescent="0.25">
      <c r="A12" s="36" t="s">
        <v>82</v>
      </c>
      <c r="B12" s="37" t="s">
        <v>83</v>
      </c>
      <c r="C12" s="38" t="s">
        <v>78</v>
      </c>
      <c r="D12" s="39">
        <v>44926</v>
      </c>
      <c r="E12" s="40">
        <v>139.6</v>
      </c>
      <c r="F12" s="40">
        <v>61.019999999999996</v>
      </c>
      <c r="G12" s="40">
        <f t="shared" ref="G12:G40" si="0">SUM(E12,F12)</f>
        <v>200.62</v>
      </c>
      <c r="H12" s="41" t="s">
        <v>32</v>
      </c>
      <c r="I12" s="42" t="s">
        <v>84</v>
      </c>
      <c r="J12" s="43">
        <v>0.2</v>
      </c>
      <c r="K12" s="43">
        <v>0.17686956521739131</v>
      </c>
      <c r="L12" s="44" t="s">
        <v>85</v>
      </c>
      <c r="M12" s="45">
        <v>4916.4309000000003</v>
      </c>
      <c r="N12" s="46" t="s">
        <v>33</v>
      </c>
      <c r="O12" s="48"/>
      <c r="P12" s="94">
        <f t="shared" ref="P12:P40" si="1">G12*O12</f>
        <v>0</v>
      </c>
      <c r="Q12" s="95"/>
      <c r="R12" s="96"/>
      <c r="S12" s="96"/>
      <c r="T12" s="96"/>
      <c r="U12" s="96"/>
      <c r="V12" s="96"/>
      <c r="W12" s="96"/>
      <c r="X12" s="96"/>
      <c r="Y12" s="96"/>
      <c r="Z12" s="96"/>
      <c r="AA12" s="96"/>
    </row>
    <row r="13" spans="1:27" x14ac:dyDescent="0.25">
      <c r="A13" s="36" t="s">
        <v>82</v>
      </c>
      <c r="B13" s="37" t="s">
        <v>86</v>
      </c>
      <c r="C13" s="47" t="s">
        <v>78</v>
      </c>
      <c r="D13" s="39">
        <v>44926</v>
      </c>
      <c r="E13" s="40">
        <v>59</v>
      </c>
      <c r="F13" s="40">
        <v>9.1</v>
      </c>
      <c r="G13" s="40">
        <f t="shared" si="0"/>
        <v>68.099999999999994</v>
      </c>
      <c r="H13" s="41" t="s">
        <v>32</v>
      </c>
      <c r="I13" s="42" t="s">
        <v>36</v>
      </c>
      <c r="J13" s="43">
        <v>0.1</v>
      </c>
      <c r="K13" s="43">
        <v>7.0000000000000007E-2</v>
      </c>
      <c r="L13" s="44" t="s">
        <v>87</v>
      </c>
      <c r="M13" s="45">
        <v>2210.4551000000001</v>
      </c>
      <c r="N13" s="46" t="s">
        <v>33</v>
      </c>
      <c r="O13" s="48"/>
      <c r="P13" s="94">
        <f t="shared" si="1"/>
        <v>0</v>
      </c>
      <c r="Q13" s="95"/>
      <c r="R13" s="96"/>
      <c r="S13" s="96"/>
      <c r="T13" s="96"/>
      <c r="U13" s="96"/>
      <c r="V13" s="96"/>
      <c r="W13" s="96"/>
      <c r="X13" s="96"/>
      <c r="Y13" s="96"/>
      <c r="Z13" s="96"/>
      <c r="AA13" s="96"/>
    </row>
    <row r="14" spans="1:27" x14ac:dyDescent="0.25">
      <c r="A14" s="36" t="s">
        <v>82</v>
      </c>
      <c r="B14" s="37" t="s">
        <v>88</v>
      </c>
      <c r="C14" s="47" t="s">
        <v>78</v>
      </c>
      <c r="D14" s="39">
        <v>44926</v>
      </c>
      <c r="E14" s="40">
        <v>142.78</v>
      </c>
      <c r="F14" s="40">
        <v>0</v>
      </c>
      <c r="G14" s="40">
        <f t="shared" si="0"/>
        <v>142.78</v>
      </c>
      <c r="H14" s="41" t="s">
        <v>38</v>
      </c>
      <c r="I14" s="42" t="s">
        <v>39</v>
      </c>
      <c r="J14" s="43">
        <v>1.5189999999999999</v>
      </c>
      <c r="K14" s="43">
        <v>0</v>
      </c>
      <c r="L14" s="44" t="s">
        <v>89</v>
      </c>
      <c r="M14" s="45">
        <v>1883.2150999999999</v>
      </c>
      <c r="N14" s="46" t="s">
        <v>33</v>
      </c>
      <c r="O14" s="48"/>
      <c r="P14" s="94">
        <f t="shared" si="1"/>
        <v>0</v>
      </c>
      <c r="Q14" s="95"/>
      <c r="R14" s="96"/>
      <c r="S14" s="96"/>
      <c r="T14" s="96"/>
      <c r="U14" s="96"/>
      <c r="V14" s="96"/>
      <c r="W14" s="96"/>
      <c r="X14" s="96"/>
      <c r="Y14" s="96"/>
      <c r="Z14" s="96"/>
      <c r="AA14" s="96"/>
    </row>
    <row r="15" spans="1:27" x14ac:dyDescent="0.25">
      <c r="A15" s="36" t="s">
        <v>82</v>
      </c>
      <c r="B15" s="37" t="s">
        <v>90</v>
      </c>
      <c r="C15" s="47" t="s">
        <v>78</v>
      </c>
      <c r="D15" s="39">
        <v>44926</v>
      </c>
      <c r="E15" s="40">
        <v>105.21</v>
      </c>
      <c r="F15" s="40">
        <v>0</v>
      </c>
      <c r="G15" s="40">
        <f t="shared" si="0"/>
        <v>105.21</v>
      </c>
      <c r="H15" s="41" t="s">
        <v>38</v>
      </c>
      <c r="I15" s="42" t="s">
        <v>91</v>
      </c>
      <c r="J15" s="43">
        <v>1.2529999999999999</v>
      </c>
      <c r="K15" s="43">
        <v>0</v>
      </c>
      <c r="L15" s="44" t="s">
        <v>92</v>
      </c>
      <c r="M15" s="45">
        <v>1319.2711999999999</v>
      </c>
      <c r="N15" s="46" t="s">
        <v>33</v>
      </c>
      <c r="O15" s="48"/>
      <c r="P15" s="94">
        <f t="shared" si="1"/>
        <v>0</v>
      </c>
      <c r="Q15" s="95"/>
      <c r="R15" s="96"/>
      <c r="S15" s="96"/>
      <c r="T15" s="96"/>
      <c r="U15" s="96"/>
      <c r="V15" s="96"/>
      <c r="W15" s="96"/>
      <c r="X15" s="96"/>
      <c r="Y15" s="96"/>
      <c r="Z15" s="96"/>
      <c r="AA15" s="96"/>
    </row>
    <row r="16" spans="1:27" x14ac:dyDescent="0.25">
      <c r="A16" s="36" t="s">
        <v>82</v>
      </c>
      <c r="B16" s="37" t="s">
        <v>93</v>
      </c>
      <c r="C16" s="47" t="s">
        <v>94</v>
      </c>
      <c r="D16" s="39">
        <v>44926</v>
      </c>
      <c r="E16" s="40">
        <v>100.11999999999999</v>
      </c>
      <c r="F16" s="40">
        <v>0</v>
      </c>
      <c r="G16" s="40">
        <f t="shared" si="0"/>
        <v>100.11999999999999</v>
      </c>
      <c r="H16" s="41" t="s">
        <v>38</v>
      </c>
      <c r="I16" s="42" t="s">
        <v>91</v>
      </c>
      <c r="J16" s="43">
        <v>1.1249545090515412</v>
      </c>
      <c r="K16" s="43">
        <v>0</v>
      </c>
      <c r="L16" s="44" t="s">
        <v>95</v>
      </c>
      <c r="M16" s="45">
        <v>1193.1104</v>
      </c>
      <c r="N16" s="46" t="s">
        <v>33</v>
      </c>
      <c r="O16" s="48"/>
      <c r="P16" s="94">
        <f t="shared" si="1"/>
        <v>0</v>
      </c>
      <c r="Q16" s="95"/>
      <c r="R16" s="96"/>
      <c r="S16" s="96"/>
      <c r="T16" s="96"/>
      <c r="U16" s="96"/>
      <c r="V16" s="96"/>
      <c r="W16" s="96"/>
      <c r="X16" s="96"/>
      <c r="Y16" s="96"/>
      <c r="Z16" s="96"/>
      <c r="AA16" s="96"/>
    </row>
    <row r="17" spans="1:27" x14ac:dyDescent="0.25">
      <c r="A17" s="36" t="s">
        <v>82</v>
      </c>
      <c r="B17" s="37" t="s">
        <v>96</v>
      </c>
      <c r="C17" s="47" t="s">
        <v>78</v>
      </c>
      <c r="D17" s="39">
        <v>44926</v>
      </c>
      <c r="E17" s="40">
        <v>197.23000000000002</v>
      </c>
      <c r="F17" s="40">
        <v>3.6</v>
      </c>
      <c r="G17" s="40">
        <f t="shared" si="0"/>
        <v>200.83</v>
      </c>
      <c r="H17" s="41" t="s">
        <v>38</v>
      </c>
      <c r="I17" s="42" t="s">
        <v>91</v>
      </c>
      <c r="J17" s="43">
        <v>0.71241459891926273</v>
      </c>
      <c r="K17" s="43">
        <v>0.45</v>
      </c>
      <c r="L17" s="44" t="s">
        <v>97</v>
      </c>
      <c r="M17" s="45">
        <v>3015.3523</v>
      </c>
      <c r="N17" s="46" t="s">
        <v>33</v>
      </c>
      <c r="O17" s="48"/>
      <c r="P17" s="94">
        <f t="shared" si="1"/>
        <v>0</v>
      </c>
      <c r="Q17" s="95"/>
      <c r="R17" s="96"/>
      <c r="S17" s="96"/>
      <c r="T17" s="96"/>
      <c r="U17" s="96"/>
      <c r="V17" s="96"/>
      <c r="W17" s="96"/>
      <c r="X17" s="96"/>
      <c r="Y17" s="96"/>
      <c r="Z17" s="96"/>
      <c r="AA17" s="96"/>
    </row>
    <row r="18" spans="1:27" x14ac:dyDescent="0.25">
      <c r="A18" s="36" t="s">
        <v>82</v>
      </c>
      <c r="B18" s="37" t="s">
        <v>98</v>
      </c>
      <c r="C18" s="47" t="s">
        <v>34</v>
      </c>
      <c r="D18" s="39">
        <v>44926</v>
      </c>
      <c r="E18" s="40">
        <v>64.989999999999995</v>
      </c>
      <c r="F18" s="40">
        <v>0</v>
      </c>
      <c r="G18" s="40">
        <f t="shared" si="0"/>
        <v>64.989999999999995</v>
      </c>
      <c r="H18" s="41" t="s">
        <v>35</v>
      </c>
      <c r="I18" s="42" t="s">
        <v>84</v>
      </c>
      <c r="J18" s="43">
        <v>0.52011443530291701</v>
      </c>
      <c r="K18" s="43">
        <v>0</v>
      </c>
      <c r="L18" s="44" t="s">
        <v>99</v>
      </c>
      <c r="M18" s="45">
        <v>1258.1949</v>
      </c>
      <c r="N18" s="46" t="s">
        <v>33</v>
      </c>
      <c r="O18" s="48"/>
      <c r="P18" s="94">
        <f t="shared" si="1"/>
        <v>0</v>
      </c>
      <c r="Q18" s="95"/>
      <c r="R18" s="96"/>
      <c r="S18" s="96"/>
      <c r="T18" s="96"/>
      <c r="U18" s="96"/>
      <c r="V18" s="96"/>
      <c r="W18" s="96"/>
      <c r="X18" s="96"/>
      <c r="Y18" s="96"/>
      <c r="Z18" s="96"/>
      <c r="AA18" s="96"/>
    </row>
    <row r="19" spans="1:27" x14ac:dyDescent="0.25">
      <c r="A19" s="36" t="s">
        <v>82</v>
      </c>
      <c r="B19" s="37" t="s">
        <v>100</v>
      </c>
      <c r="C19" s="47" t="s">
        <v>78</v>
      </c>
      <c r="D19" s="39">
        <v>44926</v>
      </c>
      <c r="E19" s="40">
        <v>118.8</v>
      </c>
      <c r="F19" s="40">
        <v>8.85</v>
      </c>
      <c r="G19" s="40">
        <f t="shared" si="0"/>
        <v>127.64999999999999</v>
      </c>
      <c r="H19" s="41" t="s">
        <v>32</v>
      </c>
      <c r="I19" s="42" t="s">
        <v>36</v>
      </c>
      <c r="J19" s="43">
        <v>0.11</v>
      </c>
      <c r="K19" s="43">
        <v>8.4285714285714283E-2</v>
      </c>
      <c r="L19" s="44" t="s">
        <v>101</v>
      </c>
      <c r="M19" s="45">
        <v>4560.0312999999996</v>
      </c>
      <c r="N19" s="46" t="s">
        <v>33</v>
      </c>
      <c r="O19" s="48"/>
      <c r="P19" s="94">
        <f t="shared" si="1"/>
        <v>0</v>
      </c>
      <c r="Q19" s="95"/>
      <c r="R19" s="96"/>
      <c r="S19" s="96"/>
      <c r="T19" s="96"/>
      <c r="U19" s="96"/>
      <c r="V19" s="96"/>
      <c r="W19" s="96"/>
      <c r="X19" s="96"/>
      <c r="Y19" s="96"/>
      <c r="Z19" s="96"/>
      <c r="AA19" s="96"/>
    </row>
    <row r="20" spans="1:27" x14ac:dyDescent="0.25">
      <c r="A20" s="36" t="s">
        <v>82</v>
      </c>
      <c r="B20" s="37" t="s">
        <v>102</v>
      </c>
      <c r="C20" s="47" t="s">
        <v>78</v>
      </c>
      <c r="D20" s="39">
        <v>44926</v>
      </c>
      <c r="E20" s="40">
        <v>68.95</v>
      </c>
      <c r="F20" s="40">
        <v>0</v>
      </c>
      <c r="G20" s="40">
        <f t="shared" si="0"/>
        <v>68.95</v>
      </c>
      <c r="H20" s="41" t="s">
        <v>32</v>
      </c>
      <c r="I20" s="42" t="s">
        <v>91</v>
      </c>
      <c r="J20" s="43">
        <v>0.13440545808966861</v>
      </c>
      <c r="K20" s="43">
        <v>0</v>
      </c>
      <c r="L20" s="44" t="s">
        <v>103</v>
      </c>
      <c r="M20" s="45">
        <v>2120.7285000000002</v>
      </c>
      <c r="N20" s="46" t="s">
        <v>33</v>
      </c>
      <c r="O20" s="48"/>
      <c r="P20" s="94">
        <f t="shared" si="1"/>
        <v>0</v>
      </c>
      <c r="Q20" s="95"/>
      <c r="R20" s="96"/>
      <c r="S20" s="96"/>
      <c r="T20" s="96"/>
      <c r="U20" s="96"/>
      <c r="V20" s="96"/>
      <c r="W20" s="96"/>
      <c r="X20" s="96"/>
      <c r="Y20" s="96"/>
      <c r="Z20" s="96"/>
      <c r="AA20" s="96"/>
    </row>
    <row r="21" spans="1:27" x14ac:dyDescent="0.25">
      <c r="A21" s="36" t="s">
        <v>82</v>
      </c>
      <c r="B21" s="37" t="s">
        <v>104</v>
      </c>
      <c r="C21" s="47" t="s">
        <v>78</v>
      </c>
      <c r="D21" s="39">
        <v>44926</v>
      </c>
      <c r="E21" s="40">
        <v>65.17</v>
      </c>
      <c r="F21" s="40">
        <v>0</v>
      </c>
      <c r="G21" s="40">
        <f t="shared" si="0"/>
        <v>65.17</v>
      </c>
      <c r="H21" s="41" t="s">
        <v>38</v>
      </c>
      <c r="I21" s="42" t="s">
        <v>91</v>
      </c>
      <c r="J21" s="43">
        <v>0.74884542301290835</v>
      </c>
      <c r="K21" s="43">
        <v>0</v>
      </c>
      <c r="L21" s="44" t="s">
        <v>105</v>
      </c>
      <c r="M21" s="45">
        <v>1062.175</v>
      </c>
      <c r="N21" s="46" t="s">
        <v>33</v>
      </c>
      <c r="O21" s="48"/>
      <c r="P21" s="94">
        <f t="shared" si="1"/>
        <v>0</v>
      </c>
      <c r="Q21" s="95"/>
      <c r="R21" s="96"/>
      <c r="S21" s="96"/>
      <c r="T21" s="96"/>
      <c r="U21" s="96"/>
      <c r="V21" s="96"/>
      <c r="W21" s="96"/>
      <c r="X21" s="96"/>
      <c r="Y21" s="96"/>
      <c r="Z21" s="96"/>
      <c r="AA21" s="96"/>
    </row>
    <row r="22" spans="1:27" x14ac:dyDescent="0.25">
      <c r="A22" s="36" t="s">
        <v>82</v>
      </c>
      <c r="B22" s="37" t="s">
        <v>106</v>
      </c>
      <c r="C22" s="47" t="s">
        <v>34</v>
      </c>
      <c r="D22" s="39">
        <v>44926</v>
      </c>
      <c r="E22" s="40">
        <v>257.10000000000002</v>
      </c>
      <c r="F22" s="40">
        <v>78.169999999999987</v>
      </c>
      <c r="G22" s="40">
        <f t="shared" si="0"/>
        <v>335.27</v>
      </c>
      <c r="H22" s="41" t="s">
        <v>35</v>
      </c>
      <c r="I22" s="42" t="s">
        <v>39</v>
      </c>
      <c r="J22" s="43">
        <v>0.44878944743241361</v>
      </c>
      <c r="K22" s="43">
        <v>0.31288210273798739</v>
      </c>
      <c r="L22" s="44" t="s">
        <v>107</v>
      </c>
      <c r="M22" s="45">
        <v>6459.9246999999996</v>
      </c>
      <c r="N22" s="46" t="s">
        <v>33</v>
      </c>
      <c r="O22" s="48"/>
      <c r="P22" s="94">
        <f t="shared" si="1"/>
        <v>0</v>
      </c>
      <c r="Q22" s="95"/>
      <c r="R22" s="96"/>
      <c r="S22" s="96"/>
      <c r="T22" s="96"/>
      <c r="U22" s="96"/>
      <c r="V22" s="96"/>
      <c r="W22" s="96"/>
      <c r="X22" s="96"/>
      <c r="Y22" s="96"/>
      <c r="Z22" s="96"/>
      <c r="AA22" s="96"/>
    </row>
    <row r="23" spans="1:27" x14ac:dyDescent="0.25">
      <c r="A23" s="36" t="s">
        <v>82</v>
      </c>
      <c r="B23" s="37" t="s">
        <v>108</v>
      </c>
      <c r="C23" s="47" t="s">
        <v>78</v>
      </c>
      <c r="D23" s="39">
        <v>44926</v>
      </c>
      <c r="E23" s="40">
        <v>9.31</v>
      </c>
      <c r="F23" s="40">
        <v>11.48</v>
      </c>
      <c r="G23" s="40">
        <f t="shared" si="0"/>
        <v>20.79</v>
      </c>
      <c r="H23" s="41" t="s">
        <v>32</v>
      </c>
      <c r="I23" s="42" t="s">
        <v>109</v>
      </c>
      <c r="J23" s="43">
        <v>0.19</v>
      </c>
      <c r="K23" s="43">
        <v>0.14000000000000001</v>
      </c>
      <c r="L23" s="44" t="s">
        <v>110</v>
      </c>
      <c r="M23" s="45">
        <v>585.4923</v>
      </c>
      <c r="N23" s="46" t="s">
        <v>33</v>
      </c>
      <c r="O23" s="48"/>
      <c r="P23" s="94">
        <f t="shared" si="1"/>
        <v>0</v>
      </c>
      <c r="Q23" s="95"/>
      <c r="R23" s="96"/>
      <c r="S23" s="96"/>
      <c r="T23" s="96"/>
      <c r="U23" s="96"/>
      <c r="V23" s="96"/>
      <c r="W23" s="96"/>
      <c r="X23" s="96"/>
      <c r="Y23" s="96"/>
      <c r="Z23" s="96"/>
      <c r="AA23" s="96"/>
    </row>
    <row r="24" spans="1:27" x14ac:dyDescent="0.25">
      <c r="A24" s="36" t="s">
        <v>82</v>
      </c>
      <c r="B24" s="37" t="s">
        <v>111</v>
      </c>
      <c r="C24" s="47" t="s">
        <v>78</v>
      </c>
      <c r="D24" s="39">
        <v>44926</v>
      </c>
      <c r="E24" s="40">
        <v>9.6</v>
      </c>
      <c r="F24" s="40">
        <v>4.4000000000000004</v>
      </c>
      <c r="G24" s="40">
        <f t="shared" si="0"/>
        <v>14</v>
      </c>
      <c r="H24" s="41" t="s">
        <v>32</v>
      </c>
      <c r="I24" s="42" t="s">
        <v>112</v>
      </c>
      <c r="J24" s="43">
        <v>0.06</v>
      </c>
      <c r="K24" s="43">
        <v>0.04</v>
      </c>
      <c r="L24" s="44" t="s">
        <v>113</v>
      </c>
      <c r="M24" s="45">
        <v>594.68550000000005</v>
      </c>
      <c r="N24" s="46" t="s">
        <v>33</v>
      </c>
      <c r="O24" s="48"/>
      <c r="P24" s="94">
        <f t="shared" si="1"/>
        <v>0</v>
      </c>
      <c r="Q24" s="95"/>
      <c r="R24" s="96"/>
      <c r="S24" s="96"/>
      <c r="T24" s="96"/>
      <c r="U24" s="96"/>
      <c r="V24" s="96"/>
      <c r="W24" s="96"/>
      <c r="X24" s="96"/>
      <c r="Y24" s="96"/>
      <c r="Z24" s="96"/>
      <c r="AA24" s="96"/>
    </row>
    <row r="25" spans="1:27" x14ac:dyDescent="0.25">
      <c r="A25" s="36" t="s">
        <v>82</v>
      </c>
      <c r="B25" s="37" t="s">
        <v>114</v>
      </c>
      <c r="C25" s="47" t="s">
        <v>78</v>
      </c>
      <c r="D25" s="39">
        <v>44926</v>
      </c>
      <c r="E25" s="40">
        <v>156.59</v>
      </c>
      <c r="F25" s="40">
        <v>0</v>
      </c>
      <c r="G25" s="40">
        <f t="shared" si="0"/>
        <v>156.59</v>
      </c>
      <c r="H25" s="41" t="s">
        <v>38</v>
      </c>
      <c r="I25" s="42" t="s">
        <v>91</v>
      </c>
      <c r="J25" s="43">
        <v>0.88423623470284196</v>
      </c>
      <c r="K25" s="43">
        <v>0</v>
      </c>
      <c r="L25" s="44" t="s">
        <v>115</v>
      </c>
      <c r="M25" s="45">
        <v>2219.8366999999998</v>
      </c>
      <c r="N25" s="46" t="s">
        <v>33</v>
      </c>
      <c r="O25" s="48"/>
      <c r="P25" s="94">
        <f t="shared" si="1"/>
        <v>0</v>
      </c>
      <c r="Q25" s="95"/>
      <c r="R25" s="96"/>
      <c r="S25" s="96"/>
      <c r="T25" s="96"/>
      <c r="U25" s="96"/>
      <c r="V25" s="96"/>
      <c r="W25" s="96"/>
      <c r="X25" s="96"/>
      <c r="Y25" s="96"/>
      <c r="Z25" s="96"/>
      <c r="AA25" s="96"/>
    </row>
    <row r="26" spans="1:27" x14ac:dyDescent="0.25">
      <c r="A26" s="36" t="s">
        <v>82</v>
      </c>
      <c r="B26" s="37" t="s">
        <v>116</v>
      </c>
      <c r="C26" s="47" t="s">
        <v>117</v>
      </c>
      <c r="D26" s="39">
        <v>44926</v>
      </c>
      <c r="E26" s="40">
        <v>83.99</v>
      </c>
      <c r="F26" s="40">
        <v>0</v>
      </c>
      <c r="G26" s="40">
        <f t="shared" si="0"/>
        <v>83.99</v>
      </c>
      <c r="H26" s="41" t="s">
        <v>38</v>
      </c>
      <c r="I26" s="42" t="s">
        <v>36</v>
      </c>
      <c r="J26" s="43">
        <v>0.77068695528944953</v>
      </c>
      <c r="K26" s="43">
        <v>0</v>
      </c>
      <c r="L26" s="44" t="s">
        <v>118</v>
      </c>
      <c r="M26" s="45">
        <v>1597.0743</v>
      </c>
      <c r="N26" s="46" t="s">
        <v>33</v>
      </c>
      <c r="O26" s="48"/>
      <c r="P26" s="94">
        <f t="shared" si="1"/>
        <v>0</v>
      </c>
      <c r="Q26" s="95"/>
      <c r="R26" s="96"/>
      <c r="S26" s="96"/>
      <c r="T26" s="96"/>
      <c r="U26" s="96"/>
      <c r="V26" s="96"/>
      <c r="W26" s="96"/>
      <c r="X26" s="96"/>
      <c r="Y26" s="96"/>
      <c r="Z26" s="96"/>
      <c r="AA26" s="96"/>
    </row>
    <row r="27" spans="1:27" x14ac:dyDescent="0.25">
      <c r="A27" s="36" t="s">
        <v>119</v>
      </c>
      <c r="B27" s="37" t="s">
        <v>120</v>
      </c>
      <c r="C27" s="47" t="s">
        <v>37</v>
      </c>
      <c r="D27" s="39">
        <v>44926</v>
      </c>
      <c r="E27" s="40">
        <v>36.64</v>
      </c>
      <c r="F27" s="40">
        <v>0</v>
      </c>
      <c r="G27" s="40">
        <f t="shared" si="0"/>
        <v>36.64</v>
      </c>
      <c r="H27" s="41" t="s">
        <v>35</v>
      </c>
      <c r="I27" s="42" t="s">
        <v>77</v>
      </c>
      <c r="J27" s="43">
        <v>0.83299999999999996</v>
      </c>
      <c r="K27" s="43">
        <v>0</v>
      </c>
      <c r="L27" s="44" t="s">
        <v>121</v>
      </c>
      <c r="M27" s="45">
        <v>635.82950000000005</v>
      </c>
      <c r="N27" s="46" t="s">
        <v>33</v>
      </c>
      <c r="O27" s="48"/>
      <c r="P27" s="94">
        <f t="shared" si="1"/>
        <v>0</v>
      </c>
      <c r="Q27" s="95"/>
      <c r="R27" s="96"/>
      <c r="S27" s="96"/>
      <c r="T27" s="96"/>
      <c r="U27" s="96"/>
      <c r="V27" s="96"/>
      <c r="W27" s="96"/>
      <c r="X27" s="96"/>
      <c r="Y27" s="96"/>
      <c r="Z27" s="96"/>
      <c r="AA27" s="96"/>
    </row>
    <row r="28" spans="1:27" x14ac:dyDescent="0.25">
      <c r="A28" s="36" t="s">
        <v>119</v>
      </c>
      <c r="B28" s="37" t="s">
        <v>122</v>
      </c>
      <c r="C28" s="47" t="s">
        <v>117</v>
      </c>
      <c r="D28" s="39">
        <v>44926</v>
      </c>
      <c r="E28" s="40">
        <v>64.3</v>
      </c>
      <c r="F28" s="40">
        <v>0</v>
      </c>
      <c r="G28" s="40">
        <f t="shared" si="0"/>
        <v>64.3</v>
      </c>
      <c r="H28" s="41" t="s">
        <v>38</v>
      </c>
      <c r="I28" s="42" t="s">
        <v>77</v>
      </c>
      <c r="J28" s="43">
        <v>1.8370000000000002</v>
      </c>
      <c r="K28" s="43">
        <v>0</v>
      </c>
      <c r="L28" s="44" t="s">
        <v>123</v>
      </c>
      <c r="M28" s="45">
        <v>960.31989999999996</v>
      </c>
      <c r="N28" s="46" t="s">
        <v>33</v>
      </c>
      <c r="O28" s="48"/>
      <c r="P28" s="94">
        <f t="shared" si="1"/>
        <v>0</v>
      </c>
      <c r="Q28" s="95"/>
      <c r="R28" s="96"/>
      <c r="S28" s="96"/>
      <c r="T28" s="96"/>
      <c r="U28" s="96"/>
      <c r="V28" s="96"/>
      <c r="W28" s="96"/>
      <c r="X28" s="96"/>
      <c r="Y28" s="96"/>
      <c r="Z28" s="96"/>
      <c r="AA28" s="96"/>
    </row>
    <row r="29" spans="1:27" x14ac:dyDescent="0.25">
      <c r="A29" s="36" t="s">
        <v>119</v>
      </c>
      <c r="B29" s="37" t="s">
        <v>124</v>
      </c>
      <c r="C29" s="47" t="s">
        <v>37</v>
      </c>
      <c r="D29" s="39">
        <v>44926</v>
      </c>
      <c r="E29" s="40">
        <v>250.03</v>
      </c>
      <c r="F29" s="40">
        <v>152.12</v>
      </c>
      <c r="G29" s="40">
        <f t="shared" si="0"/>
        <v>402.15</v>
      </c>
      <c r="H29" s="41" t="s">
        <v>35</v>
      </c>
      <c r="I29" s="42" t="s">
        <v>36</v>
      </c>
      <c r="J29" s="43">
        <v>0.42300000000000004</v>
      </c>
      <c r="K29" s="43">
        <v>0.29099999999999993</v>
      </c>
      <c r="L29" s="44" t="s">
        <v>125</v>
      </c>
      <c r="M29" s="45">
        <v>15780.646699999999</v>
      </c>
      <c r="N29" s="46" t="s">
        <v>33</v>
      </c>
      <c r="O29" s="48"/>
      <c r="P29" s="94">
        <f t="shared" si="1"/>
        <v>0</v>
      </c>
      <c r="Q29" s="95"/>
      <c r="R29" s="96"/>
      <c r="S29" s="96"/>
      <c r="T29" s="96"/>
      <c r="U29" s="96"/>
      <c r="V29" s="96"/>
      <c r="W29" s="96"/>
      <c r="X29" s="96"/>
      <c r="Y29" s="96"/>
      <c r="Z29" s="96"/>
      <c r="AA29" s="96"/>
    </row>
    <row r="30" spans="1:27" x14ac:dyDescent="0.25">
      <c r="A30" s="36" t="s">
        <v>119</v>
      </c>
      <c r="B30" s="37" t="s">
        <v>126</v>
      </c>
      <c r="C30" s="47" t="s">
        <v>34</v>
      </c>
      <c r="D30" s="39">
        <v>44926</v>
      </c>
      <c r="E30" s="40">
        <v>85.100000000000009</v>
      </c>
      <c r="F30" s="40">
        <v>244.27</v>
      </c>
      <c r="G30" s="40">
        <f t="shared" si="0"/>
        <v>329.37</v>
      </c>
      <c r="H30" s="41" t="s">
        <v>38</v>
      </c>
      <c r="I30" s="42" t="s">
        <v>39</v>
      </c>
      <c r="J30" s="43">
        <v>1.3093972533062053</v>
      </c>
      <c r="K30" s="43">
        <v>1.5860000000000001</v>
      </c>
      <c r="L30" s="44" t="s">
        <v>127</v>
      </c>
      <c r="M30" s="45">
        <v>4089.5214999999998</v>
      </c>
      <c r="N30" s="46" t="s">
        <v>33</v>
      </c>
      <c r="O30" s="48"/>
      <c r="P30" s="94">
        <f t="shared" si="1"/>
        <v>0</v>
      </c>
      <c r="Q30" s="95"/>
      <c r="R30" s="96"/>
      <c r="S30" s="96"/>
      <c r="T30" s="96"/>
      <c r="U30" s="96"/>
      <c r="V30" s="96"/>
      <c r="W30" s="96"/>
      <c r="X30" s="96"/>
      <c r="Y30" s="96"/>
      <c r="Z30" s="96"/>
      <c r="AA30" s="96"/>
    </row>
    <row r="31" spans="1:27" x14ac:dyDescent="0.25">
      <c r="A31" s="36" t="s">
        <v>119</v>
      </c>
      <c r="B31" s="37" t="s">
        <v>128</v>
      </c>
      <c r="C31" s="47" t="s">
        <v>34</v>
      </c>
      <c r="D31" s="39">
        <v>44926</v>
      </c>
      <c r="E31" s="40">
        <v>73.81</v>
      </c>
      <c r="F31" s="40">
        <v>140.92000000000002</v>
      </c>
      <c r="G31" s="40">
        <f t="shared" si="0"/>
        <v>214.73000000000002</v>
      </c>
      <c r="H31" s="41" t="s">
        <v>35</v>
      </c>
      <c r="I31" s="42" t="s">
        <v>39</v>
      </c>
      <c r="J31" s="43">
        <v>0.63600000000000001</v>
      </c>
      <c r="K31" s="43">
        <v>0.42184474755664059</v>
      </c>
      <c r="L31" s="44" t="s">
        <v>129</v>
      </c>
      <c r="M31" s="45">
        <v>4501.5101000000004</v>
      </c>
      <c r="N31" s="46" t="s">
        <v>33</v>
      </c>
      <c r="O31" s="48"/>
      <c r="P31" s="94">
        <f t="shared" si="1"/>
        <v>0</v>
      </c>
      <c r="Q31" s="95"/>
      <c r="R31" s="96"/>
      <c r="S31" s="96"/>
      <c r="T31" s="96"/>
      <c r="U31" s="96"/>
      <c r="V31" s="96"/>
      <c r="W31" s="96"/>
      <c r="X31" s="96"/>
      <c r="Y31" s="96"/>
      <c r="Z31" s="96"/>
      <c r="AA31" s="96"/>
    </row>
    <row r="32" spans="1:27" x14ac:dyDescent="0.25">
      <c r="A32" s="36" t="s">
        <v>119</v>
      </c>
      <c r="B32" s="37" t="s">
        <v>130</v>
      </c>
      <c r="C32" s="47" t="s">
        <v>34</v>
      </c>
      <c r="D32" s="39">
        <v>44926</v>
      </c>
      <c r="E32" s="40">
        <v>54.02</v>
      </c>
      <c r="F32" s="40">
        <v>12.86</v>
      </c>
      <c r="G32" s="40">
        <f t="shared" si="0"/>
        <v>66.88</v>
      </c>
      <c r="H32" s="41" t="s">
        <v>35</v>
      </c>
      <c r="I32" s="42" t="s">
        <v>79</v>
      </c>
      <c r="J32" s="43">
        <v>0.24208904684507981</v>
      </c>
      <c r="K32" s="43">
        <v>0.17333324943367734</v>
      </c>
      <c r="L32" s="44" t="s">
        <v>131</v>
      </c>
      <c r="M32" s="45">
        <v>1889.184</v>
      </c>
      <c r="N32" s="46" t="s">
        <v>33</v>
      </c>
      <c r="O32" s="48"/>
      <c r="P32" s="94">
        <f t="shared" si="1"/>
        <v>0</v>
      </c>
      <c r="Q32" s="95"/>
      <c r="R32" s="96"/>
      <c r="S32" s="96"/>
      <c r="T32" s="96"/>
      <c r="U32" s="96"/>
      <c r="V32" s="96"/>
      <c r="W32" s="96"/>
      <c r="X32" s="96"/>
      <c r="Y32" s="96"/>
      <c r="Z32" s="96"/>
      <c r="AA32" s="96"/>
    </row>
    <row r="33" spans="1:27" x14ac:dyDescent="0.25">
      <c r="A33" s="36" t="s">
        <v>119</v>
      </c>
      <c r="B33" s="37" t="s">
        <v>132</v>
      </c>
      <c r="C33" s="47" t="s">
        <v>34</v>
      </c>
      <c r="D33" s="39">
        <v>44926</v>
      </c>
      <c r="E33" s="40">
        <v>12.69</v>
      </c>
      <c r="F33" s="40">
        <v>77.540000000000006</v>
      </c>
      <c r="G33" s="40">
        <f t="shared" si="0"/>
        <v>90.23</v>
      </c>
      <c r="H33" s="41" t="s">
        <v>35</v>
      </c>
      <c r="I33" s="42" t="s">
        <v>84</v>
      </c>
      <c r="J33" s="43">
        <v>0.126</v>
      </c>
      <c r="K33" s="43">
        <v>0.24</v>
      </c>
      <c r="L33" s="44" t="s">
        <v>133</v>
      </c>
      <c r="M33" s="45">
        <v>2253.5468999999998</v>
      </c>
      <c r="N33" s="46" t="s">
        <v>33</v>
      </c>
      <c r="O33" s="48"/>
      <c r="P33" s="94">
        <f t="shared" si="1"/>
        <v>0</v>
      </c>
      <c r="Q33" s="95"/>
      <c r="R33" s="96"/>
      <c r="S33" s="96"/>
      <c r="T33" s="96"/>
      <c r="U33" s="96"/>
      <c r="V33" s="96"/>
      <c r="W33" s="96"/>
      <c r="X33" s="96"/>
      <c r="Y33" s="96"/>
      <c r="Z33" s="96"/>
      <c r="AA33" s="96"/>
    </row>
    <row r="34" spans="1:27" x14ac:dyDescent="0.25">
      <c r="A34" s="36" t="s">
        <v>119</v>
      </c>
      <c r="B34" s="37" t="s">
        <v>134</v>
      </c>
      <c r="C34" s="47" t="s">
        <v>135</v>
      </c>
      <c r="D34" s="39">
        <v>44926</v>
      </c>
      <c r="E34" s="40">
        <v>48.51</v>
      </c>
      <c r="F34" s="40">
        <v>101.16000000000001</v>
      </c>
      <c r="G34" s="40">
        <f t="shared" si="0"/>
        <v>149.67000000000002</v>
      </c>
      <c r="H34" s="41" t="s">
        <v>35</v>
      </c>
      <c r="I34" s="42" t="s">
        <v>36</v>
      </c>
      <c r="J34" s="43">
        <v>0.36187015337183448</v>
      </c>
      <c r="K34" s="43">
        <v>0.36631955785022891</v>
      </c>
      <c r="L34" s="44" t="s">
        <v>136</v>
      </c>
      <c r="M34" s="45">
        <v>3164.8636999999999</v>
      </c>
      <c r="N34" s="46" t="s">
        <v>33</v>
      </c>
      <c r="O34" s="48"/>
      <c r="P34" s="94">
        <f t="shared" si="1"/>
        <v>0</v>
      </c>
      <c r="Q34" s="95"/>
      <c r="R34" s="96"/>
      <c r="S34" s="96"/>
      <c r="T34" s="96"/>
      <c r="U34" s="96"/>
      <c r="V34" s="96"/>
      <c r="W34" s="96"/>
      <c r="X34" s="96"/>
      <c r="Y34" s="96"/>
      <c r="Z34" s="96"/>
      <c r="AA34" s="96"/>
    </row>
    <row r="35" spans="1:27" x14ac:dyDescent="0.25">
      <c r="A35" s="36" t="s">
        <v>119</v>
      </c>
      <c r="B35" s="37" t="s">
        <v>137</v>
      </c>
      <c r="C35" s="47" t="s">
        <v>34</v>
      </c>
      <c r="D35" s="39">
        <v>44926</v>
      </c>
      <c r="E35" s="40">
        <v>109</v>
      </c>
      <c r="F35" s="40">
        <v>10</v>
      </c>
      <c r="G35" s="40">
        <f t="shared" si="0"/>
        <v>119</v>
      </c>
      <c r="H35" s="41" t="s">
        <v>32</v>
      </c>
      <c r="I35" s="42" t="s">
        <v>84</v>
      </c>
      <c r="J35" s="43">
        <v>0.35</v>
      </c>
      <c r="K35" s="43">
        <v>0.32</v>
      </c>
      <c r="L35" s="44" t="s">
        <v>138</v>
      </c>
      <c r="M35" s="45">
        <v>2644.11</v>
      </c>
      <c r="N35" s="46" t="s">
        <v>33</v>
      </c>
      <c r="O35" s="48"/>
      <c r="P35" s="94">
        <f t="shared" si="1"/>
        <v>0</v>
      </c>
      <c r="Q35" s="95"/>
      <c r="R35" s="96"/>
      <c r="S35" s="96"/>
      <c r="T35" s="96"/>
      <c r="U35" s="96"/>
      <c r="V35" s="96"/>
      <c r="W35" s="96"/>
      <c r="X35" s="96"/>
      <c r="Y35" s="96"/>
      <c r="Z35" s="96"/>
      <c r="AA35" s="96"/>
    </row>
    <row r="36" spans="1:27" x14ac:dyDescent="0.25">
      <c r="A36" s="36" t="s">
        <v>119</v>
      </c>
      <c r="B36" s="37" t="s">
        <v>139</v>
      </c>
      <c r="C36" s="47" t="s">
        <v>78</v>
      </c>
      <c r="D36" s="39">
        <v>44926</v>
      </c>
      <c r="E36" s="40">
        <v>57</v>
      </c>
      <c r="F36" s="40">
        <v>0</v>
      </c>
      <c r="G36" s="40">
        <f t="shared" si="0"/>
        <v>57</v>
      </c>
      <c r="H36" s="41" t="s">
        <v>32</v>
      </c>
      <c r="I36" s="42" t="s">
        <v>79</v>
      </c>
      <c r="J36" s="43">
        <v>0.14000000000000001</v>
      </c>
      <c r="K36" s="43">
        <v>0</v>
      </c>
      <c r="L36" s="44" t="s">
        <v>140</v>
      </c>
      <c r="M36" s="45">
        <v>1883.9545000000001</v>
      </c>
      <c r="N36" s="46" t="s">
        <v>33</v>
      </c>
      <c r="O36" s="48"/>
      <c r="P36" s="94">
        <f t="shared" si="1"/>
        <v>0</v>
      </c>
      <c r="Q36" s="95"/>
      <c r="R36" s="96"/>
      <c r="S36" s="96"/>
      <c r="T36" s="96"/>
      <c r="U36" s="96"/>
      <c r="V36" s="96"/>
      <c r="W36" s="96"/>
      <c r="X36" s="96"/>
      <c r="Y36" s="96"/>
      <c r="Z36" s="96"/>
      <c r="AA36" s="96"/>
    </row>
    <row r="37" spans="1:27" x14ac:dyDescent="0.25">
      <c r="A37" s="36" t="s">
        <v>119</v>
      </c>
      <c r="B37" s="37" t="s">
        <v>141</v>
      </c>
      <c r="C37" s="47" t="s">
        <v>78</v>
      </c>
      <c r="D37" s="39">
        <v>44926</v>
      </c>
      <c r="E37" s="40">
        <v>96</v>
      </c>
      <c r="F37" s="40">
        <v>0</v>
      </c>
      <c r="G37" s="40">
        <f t="shared" si="0"/>
        <v>96</v>
      </c>
      <c r="H37" s="41" t="s">
        <v>32</v>
      </c>
      <c r="I37" s="42" t="s">
        <v>84</v>
      </c>
      <c r="J37" s="43">
        <v>0.16</v>
      </c>
      <c r="K37" s="43">
        <v>0</v>
      </c>
      <c r="L37" s="44" t="s">
        <v>142</v>
      </c>
      <c r="M37" s="45">
        <v>2979.4276</v>
      </c>
      <c r="N37" s="46" t="s">
        <v>33</v>
      </c>
      <c r="O37" s="48"/>
      <c r="P37" s="94">
        <f t="shared" si="1"/>
        <v>0</v>
      </c>
      <c r="Q37" s="95"/>
      <c r="R37" s="96"/>
      <c r="S37" s="96"/>
      <c r="T37" s="96"/>
      <c r="U37" s="96"/>
      <c r="V37" s="96"/>
      <c r="W37" s="96"/>
      <c r="X37" s="96"/>
      <c r="Y37" s="96"/>
      <c r="Z37" s="96"/>
      <c r="AA37" s="96"/>
    </row>
    <row r="38" spans="1:27" x14ac:dyDescent="0.25">
      <c r="A38" s="36" t="s">
        <v>119</v>
      </c>
      <c r="B38" s="37" t="s">
        <v>143</v>
      </c>
      <c r="C38" s="47" t="s">
        <v>34</v>
      </c>
      <c r="D38" s="39">
        <v>44926</v>
      </c>
      <c r="E38" s="40">
        <v>155</v>
      </c>
      <c r="F38" s="40">
        <v>0</v>
      </c>
      <c r="G38" s="40">
        <f t="shared" si="0"/>
        <v>155</v>
      </c>
      <c r="H38" s="41" t="s">
        <v>32</v>
      </c>
      <c r="I38" s="42" t="s">
        <v>39</v>
      </c>
      <c r="J38" s="43">
        <v>0.20652759084791383</v>
      </c>
      <c r="K38" s="43">
        <v>0</v>
      </c>
      <c r="L38" s="44" t="s">
        <v>144</v>
      </c>
      <c r="M38" s="45">
        <v>3595.6603</v>
      </c>
      <c r="N38" s="46" t="s">
        <v>33</v>
      </c>
      <c r="O38" s="48"/>
      <c r="P38" s="94">
        <f t="shared" si="1"/>
        <v>0</v>
      </c>
      <c r="Q38" s="95"/>
      <c r="R38" s="96"/>
      <c r="S38" s="96"/>
      <c r="T38" s="96"/>
      <c r="U38" s="96"/>
      <c r="V38" s="96"/>
      <c r="W38" s="96"/>
      <c r="X38" s="96"/>
      <c r="Y38" s="96"/>
      <c r="Z38" s="96"/>
      <c r="AA38" s="96"/>
    </row>
    <row r="39" spans="1:27" x14ac:dyDescent="0.25">
      <c r="A39" s="36" t="s">
        <v>119</v>
      </c>
      <c r="B39" s="37" t="s">
        <v>145</v>
      </c>
      <c r="C39" s="47" t="s">
        <v>117</v>
      </c>
      <c r="D39" s="39">
        <v>44926</v>
      </c>
      <c r="E39" s="40">
        <v>116.88</v>
      </c>
      <c r="F39" s="40">
        <v>0</v>
      </c>
      <c r="G39" s="40">
        <f t="shared" si="0"/>
        <v>116.88</v>
      </c>
      <c r="H39" s="41" t="s">
        <v>32</v>
      </c>
      <c r="I39" s="42" t="s">
        <v>39</v>
      </c>
      <c r="J39" s="43">
        <v>0.24</v>
      </c>
      <c r="K39" s="43">
        <v>0</v>
      </c>
      <c r="L39" s="44" t="s">
        <v>146</v>
      </c>
      <c r="M39" s="45">
        <v>4620.9254000000001</v>
      </c>
      <c r="N39" s="46" t="s">
        <v>33</v>
      </c>
      <c r="O39" s="48"/>
      <c r="P39" s="94">
        <f t="shared" si="1"/>
        <v>0</v>
      </c>
      <c r="Q39" s="95"/>
      <c r="R39" s="96"/>
      <c r="S39" s="96"/>
      <c r="T39" s="96"/>
      <c r="U39" s="96"/>
      <c r="V39" s="96"/>
      <c r="W39" s="96"/>
      <c r="X39" s="96"/>
      <c r="Y39" s="96"/>
      <c r="Z39" s="96"/>
      <c r="AA39" s="96"/>
    </row>
    <row r="40" spans="1:27" ht="15.75" thickBot="1" x14ac:dyDescent="0.3">
      <c r="A40" s="36" t="s">
        <v>119</v>
      </c>
      <c r="B40" s="37" t="s">
        <v>147</v>
      </c>
      <c r="C40" s="47" t="s">
        <v>34</v>
      </c>
      <c r="D40" s="39">
        <v>44926</v>
      </c>
      <c r="E40" s="40">
        <v>108</v>
      </c>
      <c r="F40" s="40">
        <v>0</v>
      </c>
      <c r="G40" s="40">
        <f t="shared" si="0"/>
        <v>108</v>
      </c>
      <c r="H40" s="41" t="s">
        <v>32</v>
      </c>
      <c r="I40" s="42" t="s">
        <v>39</v>
      </c>
      <c r="J40" s="43">
        <v>0.24</v>
      </c>
      <c r="K40" s="43">
        <v>0</v>
      </c>
      <c r="L40" s="44" t="s">
        <v>148</v>
      </c>
      <c r="M40" s="45">
        <v>2823.1574000000001</v>
      </c>
      <c r="N40" s="46" t="s">
        <v>33</v>
      </c>
      <c r="O40" s="48"/>
      <c r="P40" s="94">
        <f t="shared" si="1"/>
        <v>0</v>
      </c>
      <c r="Q40" s="95"/>
      <c r="R40" s="96"/>
      <c r="S40" s="96"/>
      <c r="T40" s="96"/>
      <c r="U40" s="96"/>
      <c r="V40" s="96"/>
      <c r="W40" s="96"/>
      <c r="X40" s="96"/>
      <c r="Y40" s="96"/>
      <c r="Z40" s="96"/>
      <c r="AA40" s="96"/>
    </row>
    <row r="41" spans="1:27" ht="69.75" customHeight="1" thickBot="1" x14ac:dyDescent="0.3">
      <c r="A41" s="9"/>
      <c r="B41" s="10"/>
      <c r="C41" s="10"/>
      <c r="D41" s="10"/>
      <c r="E41" s="10"/>
      <c r="F41" s="10"/>
      <c r="G41" s="25">
        <f>SUM(G12:G40)</f>
        <v>3760.9100000000003</v>
      </c>
      <c r="H41" s="10"/>
      <c r="I41" s="10"/>
      <c r="J41" s="10"/>
      <c r="K41" s="78" t="s">
        <v>74</v>
      </c>
      <c r="L41" s="79"/>
      <c r="M41" s="30">
        <f>SUM(M12:M40)</f>
        <v>86818.635700000013</v>
      </c>
      <c r="N41" s="29"/>
      <c r="O41" s="26" t="s">
        <v>73</v>
      </c>
      <c r="P41" s="27">
        <f>SUM(P12:P40)</f>
        <v>0</v>
      </c>
      <c r="Q41" s="96"/>
      <c r="R41" s="96"/>
      <c r="S41" s="96"/>
      <c r="T41" s="96"/>
      <c r="U41" s="96"/>
      <c r="V41" s="96"/>
      <c r="W41" s="96"/>
      <c r="X41" s="96"/>
      <c r="Y41" s="96"/>
      <c r="Z41" s="96"/>
      <c r="AA41" s="96"/>
    </row>
    <row r="42" spans="1:27" ht="15.75" thickBot="1" x14ac:dyDescent="0.3">
      <c r="A42" s="80" t="s">
        <v>19</v>
      </c>
      <c r="B42" s="80"/>
      <c r="C42" s="80"/>
      <c r="D42" s="80"/>
      <c r="E42" s="80"/>
      <c r="F42" s="80"/>
      <c r="G42" s="80"/>
      <c r="H42" s="80"/>
      <c r="I42" s="80"/>
      <c r="J42" s="80"/>
      <c r="K42" s="81"/>
      <c r="L42" s="81"/>
      <c r="M42" s="81"/>
      <c r="N42" s="80"/>
      <c r="O42" s="80"/>
      <c r="P42" s="11">
        <f>P43-P41</f>
        <v>0</v>
      </c>
      <c r="Q42" s="96"/>
      <c r="R42" s="96"/>
      <c r="S42" s="96"/>
      <c r="T42" s="96"/>
      <c r="U42" s="96"/>
      <c r="V42" s="96"/>
      <c r="W42" s="96"/>
      <c r="X42" s="96"/>
      <c r="Y42" s="96"/>
      <c r="Z42" s="96"/>
      <c r="AA42" s="96"/>
    </row>
    <row r="43" spans="1:27" ht="15.75" thickBot="1" x14ac:dyDescent="0.3">
      <c r="A43" s="80" t="s">
        <v>20</v>
      </c>
      <c r="B43" s="80"/>
      <c r="C43" s="80"/>
      <c r="D43" s="80"/>
      <c r="E43" s="80"/>
      <c r="F43" s="80"/>
      <c r="G43" s="80"/>
      <c r="H43" s="80"/>
      <c r="I43" s="80"/>
      <c r="J43" s="80"/>
      <c r="K43" s="80"/>
      <c r="L43" s="80"/>
      <c r="M43" s="80"/>
      <c r="N43" s="80"/>
      <c r="O43" s="80"/>
      <c r="P43" s="11">
        <f>IF(C46="N",P41,(P41*1.2))</f>
        <v>0</v>
      </c>
      <c r="Q43" s="96"/>
      <c r="R43" s="96"/>
      <c r="S43" s="96"/>
      <c r="T43" s="96"/>
      <c r="U43" s="96"/>
      <c r="V43" s="96"/>
      <c r="W43" s="96"/>
      <c r="X43" s="96"/>
      <c r="Y43" s="96"/>
      <c r="Z43" s="96"/>
      <c r="AA43" s="96"/>
    </row>
    <row r="44" spans="1:27" x14ac:dyDescent="0.25">
      <c r="A44" s="82" t="s">
        <v>21</v>
      </c>
      <c r="B44" s="82"/>
      <c r="C44" s="82"/>
      <c r="D44" s="12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</row>
    <row r="45" spans="1:27" x14ac:dyDescent="0.25">
      <c r="A45" s="83" t="s">
        <v>22</v>
      </c>
      <c r="B45" s="83"/>
      <c r="C45" s="83"/>
      <c r="D45" s="83"/>
      <c r="E45" s="83"/>
      <c r="F45" s="83"/>
      <c r="G45" s="83"/>
      <c r="H45" s="83"/>
      <c r="I45" s="83"/>
      <c r="J45" s="83"/>
      <c r="K45" s="83"/>
      <c r="L45" s="83"/>
      <c r="M45" s="83"/>
      <c r="N45" s="83"/>
      <c r="O45" s="83"/>
      <c r="P45" s="83"/>
    </row>
    <row r="46" spans="1:27" ht="15.75" thickBot="1" x14ac:dyDescent="0.3">
      <c r="A46" s="34" t="s">
        <v>23</v>
      </c>
      <c r="B46" s="33"/>
      <c r="C46" s="35"/>
      <c r="D46" s="32"/>
      <c r="E46" s="14"/>
      <c r="F46" s="14"/>
      <c r="G46" s="12"/>
      <c r="H46" s="14"/>
      <c r="I46" s="14"/>
      <c r="J46" s="14"/>
      <c r="K46" s="15"/>
      <c r="L46" s="15"/>
      <c r="M46" s="15"/>
      <c r="N46" s="15"/>
      <c r="O46" s="15"/>
      <c r="P46" s="15"/>
    </row>
    <row r="47" spans="1:27" x14ac:dyDescent="0.25">
      <c r="A47" s="88" t="s">
        <v>24</v>
      </c>
      <c r="B47" s="89"/>
      <c r="C47" s="89"/>
      <c r="D47" s="89"/>
      <c r="E47" s="89"/>
      <c r="F47" s="90" t="s">
        <v>25</v>
      </c>
      <c r="G47" s="16" t="s">
        <v>26</v>
      </c>
      <c r="H47" s="49"/>
      <c r="I47" s="49"/>
      <c r="J47" s="49"/>
      <c r="K47" s="49"/>
      <c r="L47" s="49"/>
      <c r="M47" s="49"/>
      <c r="N47" s="49"/>
      <c r="O47" s="49"/>
      <c r="P47" s="49"/>
    </row>
    <row r="48" spans="1:27" ht="15.75" thickBot="1" x14ac:dyDescent="0.3">
      <c r="A48" s="50"/>
      <c r="B48" s="50"/>
      <c r="C48" s="50"/>
      <c r="D48" s="50"/>
      <c r="E48" s="50"/>
      <c r="F48" s="90"/>
      <c r="G48" s="16" t="s">
        <v>27</v>
      </c>
      <c r="H48" s="49"/>
      <c r="I48" s="49"/>
      <c r="J48" s="49"/>
      <c r="K48" s="49"/>
      <c r="L48" s="49"/>
      <c r="M48" s="49"/>
      <c r="N48" s="49"/>
      <c r="O48" s="49"/>
      <c r="P48" s="49"/>
    </row>
    <row r="49" spans="1:16" ht="15.75" thickBot="1" x14ac:dyDescent="0.3">
      <c r="A49" s="50"/>
      <c r="B49" s="50"/>
      <c r="C49" s="50"/>
      <c r="D49" s="50"/>
      <c r="E49" s="50"/>
      <c r="F49" s="90"/>
      <c r="G49" s="16" t="s">
        <v>28</v>
      </c>
      <c r="H49" s="49"/>
      <c r="I49" s="49"/>
      <c r="J49" s="49"/>
      <c r="K49" s="49"/>
      <c r="L49" s="49"/>
      <c r="M49" s="49"/>
      <c r="N49" s="49"/>
      <c r="O49" s="49"/>
      <c r="P49" s="49"/>
    </row>
    <row r="50" spans="1:16" ht="15.75" thickBot="1" x14ac:dyDescent="0.3">
      <c r="A50" s="50"/>
      <c r="B50" s="50"/>
      <c r="C50" s="50"/>
      <c r="D50" s="50"/>
      <c r="E50" s="50"/>
      <c r="F50" s="90"/>
      <c r="G50" s="16" t="s">
        <v>29</v>
      </c>
      <c r="H50" s="51"/>
      <c r="I50" s="51"/>
      <c r="J50" s="51"/>
      <c r="K50" s="51"/>
      <c r="L50" s="51"/>
      <c r="M50" s="51"/>
      <c r="N50" s="51"/>
      <c r="O50" s="51"/>
      <c r="P50" s="51"/>
    </row>
    <row r="51" spans="1:16" ht="15.75" thickBot="1" x14ac:dyDescent="0.3">
      <c r="A51" s="50"/>
      <c r="B51" s="50"/>
      <c r="C51" s="50"/>
      <c r="D51" s="50"/>
      <c r="E51" s="50"/>
      <c r="F51" s="90"/>
      <c r="G51" s="28" t="s">
        <v>30</v>
      </c>
      <c r="H51" s="75"/>
      <c r="I51" s="76"/>
      <c r="J51" s="76"/>
      <c r="K51" s="76"/>
      <c r="L51" s="76"/>
      <c r="M51" s="76"/>
      <c r="N51" s="76"/>
      <c r="O51" s="76"/>
      <c r="P51" s="77"/>
    </row>
    <row r="52" spans="1:16" ht="15.75" thickBot="1" x14ac:dyDescent="0.3">
      <c r="A52" s="50"/>
      <c r="B52" s="50"/>
      <c r="C52" s="50"/>
      <c r="D52" s="50"/>
      <c r="E52" s="50"/>
    </row>
    <row r="53" spans="1:16" ht="15.75" thickBot="1" x14ac:dyDescent="0.3">
      <c r="A53" s="50"/>
      <c r="B53" s="50"/>
      <c r="C53" s="50"/>
      <c r="D53" s="50"/>
      <c r="E53" s="50"/>
      <c r="L53" s="52"/>
      <c r="M53" s="52"/>
      <c r="N53" s="52"/>
      <c r="O53" s="52"/>
      <c r="P53" s="52"/>
    </row>
    <row r="54" spans="1:16" ht="15.75" thickBot="1" x14ac:dyDescent="0.3">
      <c r="A54" s="50"/>
      <c r="B54" s="50"/>
      <c r="C54" s="50"/>
      <c r="D54" s="50"/>
      <c r="E54" s="50"/>
      <c r="F54" s="15"/>
      <c r="I54" s="53" t="s">
        <v>31</v>
      </c>
      <c r="J54" s="53"/>
      <c r="K54" s="54"/>
      <c r="L54" s="52"/>
      <c r="M54" s="52"/>
      <c r="N54" s="52"/>
      <c r="O54" s="52"/>
      <c r="P54" s="52"/>
    </row>
    <row r="55" spans="1:16" x14ac:dyDescent="0.25">
      <c r="F55" s="15"/>
    </row>
  </sheetData>
  <mergeCells count="39">
    <mergeCell ref="A6:B6"/>
    <mergeCell ref="C6:K6"/>
    <mergeCell ref="A8:B8"/>
    <mergeCell ref="H51:P51"/>
    <mergeCell ref="K41:L41"/>
    <mergeCell ref="A42:O42"/>
    <mergeCell ref="A43:O43"/>
    <mergeCell ref="A44:C44"/>
    <mergeCell ref="A45:P45"/>
    <mergeCell ref="L9:L11"/>
    <mergeCell ref="M9:M11"/>
    <mergeCell ref="N9:N11"/>
    <mergeCell ref="O9:O11"/>
    <mergeCell ref="P9:P11"/>
    <mergeCell ref="A47:E47"/>
    <mergeCell ref="F47:F51"/>
    <mergeCell ref="A1:L1"/>
    <mergeCell ref="E5:F5"/>
    <mergeCell ref="B7:F7"/>
    <mergeCell ref="A9:A11"/>
    <mergeCell ref="B9:B11"/>
    <mergeCell ref="E9:G9"/>
    <mergeCell ref="H9:H11"/>
    <mergeCell ref="I9:I11"/>
    <mergeCell ref="J9:K9"/>
    <mergeCell ref="C10:C11"/>
    <mergeCell ref="E10:E11"/>
    <mergeCell ref="F10:F11"/>
    <mergeCell ref="G10:G11"/>
    <mergeCell ref="J10:J11"/>
    <mergeCell ref="K10:K11"/>
    <mergeCell ref="C3:K3"/>
    <mergeCell ref="H47:P47"/>
    <mergeCell ref="A48:E54"/>
    <mergeCell ref="H48:P48"/>
    <mergeCell ref="H49:P49"/>
    <mergeCell ref="H50:P50"/>
    <mergeCell ref="L53:P54"/>
    <mergeCell ref="I54:K54"/>
  </mergeCells>
  <dataValidations count="1">
    <dataValidation type="custom" allowBlank="1" showErrorMessage="1" errorTitle="Chyba!" error="Môžete zadať maximálne 2 desatinné miesta" sqref="O12:O40">
      <formula1>MOD(ROUND(O12*100,20),1)=0</formula1>
    </dataValidation>
  </dataValidations>
  <pageMargins left="0.23622047244094491" right="0.23622047244094491" top="0.15748031496062992" bottom="0.35433070866141736" header="0" footer="0"/>
  <pageSetup paperSize="9" scale="6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2:N18"/>
  <sheetViews>
    <sheetView workbookViewId="0"/>
  </sheetViews>
  <sheetFormatPr defaultRowHeight="15" x14ac:dyDescent="0.25"/>
  <cols>
    <col min="1" max="1" width="12.28515625" customWidth="1"/>
  </cols>
  <sheetData>
    <row r="2" spans="1:14" x14ac:dyDescent="0.25">
      <c r="A2" s="17" t="s">
        <v>40</v>
      </c>
      <c r="B2" s="13"/>
      <c r="C2" s="13"/>
      <c r="D2" s="12"/>
      <c r="E2" s="18"/>
      <c r="F2" s="18"/>
      <c r="L2" s="92" t="s">
        <v>41</v>
      </c>
      <c r="M2" s="92"/>
    </row>
    <row r="3" spans="1:14" x14ac:dyDescent="0.25">
      <c r="A3" s="19" t="s">
        <v>42</v>
      </c>
      <c r="B3" s="91" t="s">
        <v>43</v>
      </c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</row>
    <row r="4" spans="1:14" x14ac:dyDescent="0.25">
      <c r="A4" s="19" t="s">
        <v>44</v>
      </c>
      <c r="B4" s="91" t="s">
        <v>45</v>
      </c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</row>
    <row r="5" spans="1:14" x14ac:dyDescent="0.25">
      <c r="A5" s="19" t="s">
        <v>3</v>
      </c>
      <c r="B5" s="91" t="s">
        <v>46</v>
      </c>
      <c r="C5" s="91"/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</row>
    <row r="6" spans="1:14" x14ac:dyDescent="0.25">
      <c r="A6" s="19" t="s">
        <v>47</v>
      </c>
      <c r="B6" s="91" t="s">
        <v>48</v>
      </c>
      <c r="C6" s="91"/>
      <c r="D6" s="91"/>
      <c r="E6" s="91"/>
      <c r="F6" s="91"/>
      <c r="G6" s="91"/>
      <c r="H6" s="91"/>
      <c r="I6" s="91"/>
      <c r="J6" s="91"/>
      <c r="K6" s="91"/>
      <c r="L6" s="91"/>
      <c r="M6" s="91"/>
      <c r="N6" s="91"/>
    </row>
    <row r="7" spans="1:14" x14ac:dyDescent="0.25">
      <c r="A7" s="21" t="s">
        <v>49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</row>
    <row r="8" spans="1:14" x14ac:dyDescent="0.25">
      <c r="A8" s="19" t="s">
        <v>50</v>
      </c>
      <c r="B8" s="91" t="s">
        <v>51</v>
      </c>
      <c r="C8" s="91"/>
      <c r="D8" s="91"/>
      <c r="E8" s="91"/>
      <c r="F8" s="91"/>
      <c r="G8" s="91"/>
      <c r="H8" s="91"/>
      <c r="I8" s="91"/>
      <c r="J8" s="91"/>
      <c r="K8" s="91"/>
      <c r="L8" s="91"/>
      <c r="M8" s="91"/>
      <c r="N8" s="91"/>
    </row>
    <row r="9" spans="1:14" x14ac:dyDescent="0.25">
      <c r="A9" s="19" t="s">
        <v>52</v>
      </c>
      <c r="B9" s="91" t="s">
        <v>53</v>
      </c>
      <c r="C9" s="91"/>
      <c r="D9" s="91"/>
      <c r="E9" s="91"/>
      <c r="F9" s="91"/>
      <c r="G9" s="91"/>
      <c r="H9" s="91"/>
      <c r="I9" s="91"/>
      <c r="J9" s="91"/>
      <c r="K9" s="91"/>
      <c r="L9" s="91"/>
      <c r="M9" s="91"/>
      <c r="N9" s="91"/>
    </row>
    <row r="10" spans="1:14" x14ac:dyDescent="0.25">
      <c r="A10" s="19" t="s">
        <v>54</v>
      </c>
      <c r="B10" s="91" t="s">
        <v>55</v>
      </c>
      <c r="C10" s="91"/>
      <c r="D10" s="91"/>
      <c r="E10" s="91"/>
      <c r="F10" s="91"/>
      <c r="G10" s="91"/>
      <c r="H10" s="91"/>
      <c r="I10" s="91"/>
      <c r="J10" s="91"/>
      <c r="K10" s="91"/>
      <c r="L10" s="91"/>
      <c r="M10" s="91"/>
      <c r="N10" s="91"/>
    </row>
    <row r="11" spans="1:14" x14ac:dyDescent="0.25">
      <c r="A11" s="22" t="s">
        <v>56</v>
      </c>
      <c r="B11" s="91" t="s">
        <v>57</v>
      </c>
      <c r="C11" s="91"/>
      <c r="D11" s="91"/>
      <c r="E11" s="91"/>
      <c r="F11" s="91"/>
      <c r="G11" s="91"/>
      <c r="H11" s="91"/>
      <c r="I11" s="91"/>
      <c r="J11" s="91"/>
      <c r="K11" s="91"/>
      <c r="L11" s="91"/>
      <c r="M11" s="91"/>
      <c r="N11" s="91"/>
    </row>
    <row r="12" spans="1:14" ht="15" customHeight="1" x14ac:dyDescent="0.25">
      <c r="A12" s="23" t="s">
        <v>58</v>
      </c>
      <c r="B12" s="91" t="s">
        <v>59</v>
      </c>
      <c r="C12" s="91"/>
      <c r="D12" s="91"/>
      <c r="E12" s="91"/>
      <c r="F12" s="91"/>
      <c r="G12" s="91"/>
      <c r="H12" s="91"/>
      <c r="I12" s="91"/>
      <c r="J12" s="91"/>
      <c r="K12" s="91"/>
      <c r="L12" s="91"/>
      <c r="M12" s="91"/>
      <c r="N12" s="91"/>
    </row>
    <row r="13" spans="1:14" ht="24" customHeight="1" x14ac:dyDescent="0.25">
      <c r="A13" s="22" t="s">
        <v>60</v>
      </c>
      <c r="B13" s="91" t="s">
        <v>61</v>
      </c>
      <c r="C13" s="91"/>
      <c r="D13" s="91"/>
      <c r="E13" s="91"/>
      <c r="F13" s="91"/>
      <c r="G13" s="91"/>
      <c r="H13" s="91"/>
      <c r="I13" s="91"/>
      <c r="J13" s="91"/>
      <c r="K13" s="91"/>
      <c r="L13" s="91"/>
      <c r="M13" s="91"/>
      <c r="N13" s="91"/>
    </row>
    <row r="14" spans="1:14" ht="16.5" customHeight="1" x14ac:dyDescent="0.25">
      <c r="A14" s="22" t="s">
        <v>8</v>
      </c>
      <c r="B14" s="91" t="s">
        <v>62</v>
      </c>
      <c r="C14" s="91"/>
      <c r="D14" s="91"/>
      <c r="E14" s="91"/>
      <c r="F14" s="91"/>
      <c r="G14" s="91"/>
      <c r="H14" s="91"/>
      <c r="I14" s="91"/>
      <c r="J14" s="91"/>
      <c r="K14" s="91"/>
      <c r="L14" s="91"/>
      <c r="M14" s="91"/>
      <c r="N14" s="91"/>
    </row>
    <row r="15" spans="1:14" x14ac:dyDescent="0.25">
      <c r="A15" s="22" t="s">
        <v>63</v>
      </c>
      <c r="B15" s="91" t="s">
        <v>64</v>
      </c>
      <c r="C15" s="91"/>
      <c r="D15" s="91"/>
      <c r="E15" s="91"/>
      <c r="F15" s="91"/>
      <c r="G15" s="91"/>
      <c r="H15" s="91"/>
      <c r="I15" s="91"/>
      <c r="J15" s="91"/>
      <c r="K15" s="91"/>
      <c r="L15" s="91"/>
      <c r="M15" s="91"/>
      <c r="N15" s="91"/>
    </row>
    <row r="16" spans="1:14" ht="38.25" x14ac:dyDescent="0.25">
      <c r="A16" s="20" t="s">
        <v>65</v>
      </c>
      <c r="B16" s="91" t="s">
        <v>66</v>
      </c>
      <c r="C16" s="91"/>
      <c r="D16" s="91"/>
      <c r="E16" s="91"/>
      <c r="F16" s="91"/>
      <c r="G16" s="91"/>
      <c r="H16" s="91"/>
      <c r="I16" s="91"/>
      <c r="J16" s="91"/>
      <c r="K16" s="91"/>
      <c r="L16" s="91"/>
      <c r="M16" s="91"/>
      <c r="N16" s="91"/>
    </row>
    <row r="17" spans="1:14" ht="28.5" customHeight="1" x14ac:dyDescent="0.25">
      <c r="A17" s="20" t="s">
        <v>67</v>
      </c>
      <c r="B17" s="91" t="s">
        <v>68</v>
      </c>
      <c r="C17" s="91"/>
      <c r="D17" s="91"/>
      <c r="E17" s="91"/>
      <c r="F17" s="91"/>
      <c r="G17" s="91"/>
      <c r="H17" s="91"/>
      <c r="I17" s="91"/>
      <c r="J17" s="91"/>
      <c r="K17" s="91"/>
      <c r="L17" s="91"/>
      <c r="M17" s="91"/>
      <c r="N17" s="91"/>
    </row>
    <row r="18" spans="1:14" ht="27" customHeight="1" x14ac:dyDescent="0.25">
      <c r="A18" s="22" t="s">
        <v>69</v>
      </c>
      <c r="B18" s="91" t="s">
        <v>70</v>
      </c>
      <c r="C18" s="91"/>
      <c r="D18" s="91"/>
      <c r="E18" s="91"/>
      <c r="F18" s="91"/>
      <c r="G18" s="91"/>
      <c r="H18" s="91"/>
      <c r="I18" s="91"/>
      <c r="J18" s="91"/>
      <c r="K18" s="91"/>
      <c r="L18" s="91"/>
      <c r="M18" s="91"/>
      <c r="N18" s="91"/>
    </row>
  </sheetData>
  <mergeCells count="17">
    <mergeCell ref="B13:N13"/>
    <mergeCell ref="L2:M2"/>
    <mergeCell ref="B3:N3"/>
    <mergeCell ref="B4:N4"/>
    <mergeCell ref="B5:N5"/>
    <mergeCell ref="B6:N6"/>
    <mergeCell ref="B7:N7"/>
    <mergeCell ref="B8:N8"/>
    <mergeCell ref="B9:N9"/>
    <mergeCell ref="B10:N10"/>
    <mergeCell ref="B11:N11"/>
    <mergeCell ref="B12:N12"/>
    <mergeCell ref="B14:N14"/>
    <mergeCell ref="B15:N15"/>
    <mergeCell ref="B16:N16"/>
    <mergeCell ref="B17:N17"/>
    <mergeCell ref="B18:N18"/>
  </mergeCells>
  <pageMargins left="0.7" right="0.7" top="0.75" bottom="0.75" header="0.51180555555555551" footer="0.51180555555555551"/>
  <pageSetup paperSize="9" firstPageNumber="4294967295" orientation="landscape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Vysvetlívky</vt:lpstr>
      <vt:lpstr>'Rozsah zákazky a cenová ponuka'!Oblasť_tlače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Tison, Pavol</dc:creator>
  <cp:lastModifiedBy>Pavol.Tison</cp:lastModifiedBy>
  <cp:lastPrinted>2022-04-29T05:11:26Z</cp:lastPrinted>
  <dcterms:created xsi:type="dcterms:W3CDTF">2022-04-25T11:58:52Z</dcterms:created>
  <dcterms:modified xsi:type="dcterms:W3CDTF">2022-05-05T04:21:10Z</dcterms:modified>
</cp:coreProperties>
</file>