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SEVER 01- Martin 1\"/>
    </mc:Choice>
  </mc:AlternateContent>
  <bookViews>
    <workbookView xWindow="0" yWindow="0" windowWidth="21300" windowHeight="10965"/>
  </bookViews>
  <sheets>
    <sheet name="Hárok1" sheetId="1" r:id="rId1"/>
  </sheets>
  <definedNames>
    <definedName name="_xlnm.Print_Area" localSheetId="0">Hárok1!$A$1:$Q$37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Q22" i="1"/>
  <c r="H22" i="1"/>
  <c r="H21" i="1" l="1"/>
  <c r="Q21" i="1" s="1"/>
  <c r="R21" i="1" s="1"/>
  <c r="H20" i="1"/>
  <c r="Q20" i="1" s="1"/>
  <c r="H19" i="1"/>
  <c r="Q19" i="1" s="1"/>
  <c r="H18" i="1"/>
  <c r="Q18" i="1" s="1"/>
  <c r="H17" i="1"/>
  <c r="Q17" i="1" s="1"/>
  <c r="H16" i="1"/>
  <c r="Q16" i="1" s="1"/>
  <c r="H15" i="1"/>
  <c r="Q15" i="1" s="1"/>
  <c r="H14" i="1"/>
  <c r="Q14" i="1" s="1"/>
  <c r="H13" i="1"/>
  <c r="Q13" i="1" s="1"/>
  <c r="R13" i="1" s="1"/>
  <c r="H12" i="1"/>
  <c r="Q12" i="1" l="1"/>
  <c r="R20" i="1"/>
  <c r="R22" i="1"/>
  <c r="Q24" i="1"/>
  <c r="Q23" i="1" s="1"/>
  <c r="R12" i="1"/>
</calcChain>
</file>

<file path=xl/sharedStrings.xml><?xml version="1.0" encoding="utf-8"?>
<sst xmlns="http://schemas.openxmlformats.org/spreadsheetml/2006/main" count="113" uniqueCount="78">
  <si>
    <t>Rozsah  zákazky a cenová ponuka dodávateľa</t>
  </si>
  <si>
    <t>príloha č. 1 Výzvy na predloženie ponuky</t>
  </si>
  <si>
    <t>príloha č. 5 Zmluvy o dielo</t>
  </si>
  <si>
    <t>Názov predmetu zákazky</t>
  </si>
  <si>
    <t>Objednávateľ</t>
  </si>
  <si>
    <t>LESY SR š.p.  organizačná zložka  OZ Sever</t>
  </si>
  <si>
    <t>LO</t>
  </si>
  <si>
    <t>JPRL</t>
  </si>
  <si>
    <t>Požadované kombinácie technologií</t>
  </si>
  <si>
    <t>termín dokončenia do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</si>
  <si>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</si>
  <si>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</si>
  <si>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</si>
  <si>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</si>
  <si>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</si>
  <si>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</si>
  <si>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t.j.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</si>
  <si>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</si>
  <si>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</si>
  <si>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Číslo položky podľa časti " Opis predmetu zákazky" súťažných podkladov (pracovné činnosti sa vykonajú v poradí, v akom sú uvedené čísla položiek).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</si>
  <si>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</si>
  <si>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</si>
  <si>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</si>
  <si>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ihličnaté (m3)</t>
  </si>
  <si>
    <t>listnaté (m3)</t>
  </si>
  <si>
    <t>m3</t>
  </si>
  <si>
    <t>Celková cena za realizáciu predmetu zákazky v EUR bez DPH</t>
  </si>
  <si>
    <t>DPH 20%</t>
  </si>
  <si>
    <t>Spolu s  DPH</t>
  </si>
  <si>
    <t>Záväzný termín vykonania:</t>
  </si>
  <si>
    <t xml:space="preserve"> Určenie začiatku a ukončenia prác bude určené v  Zákazkovom liste.</t>
  </si>
  <si>
    <t>Ak dodávateľ nie je plátcom DPH uvedie v tabuľke " Dodávateľ" v riadku " IČ pre DPH"  -</t>
  </si>
  <si>
    <t>nie som plátcom DPH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</si>
  <si>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</si>
  <si>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Dodávaleľ:</t>
  </si>
  <si>
    <t>Názov:</t>
  </si>
  <si>
    <t>Sídlo:</t>
  </si>
  <si>
    <t>IČO:</t>
  </si>
  <si>
    <t>DIČ:</t>
  </si>
  <si>
    <t>IČ pre DPH:</t>
  </si>
  <si>
    <t>Podpis  dodávateľa</t>
  </si>
  <si>
    <t>EF097-.352A0</t>
  </si>
  <si>
    <t>EF097-.354.1</t>
  </si>
  <si>
    <t>EF097-.376.1</t>
  </si>
  <si>
    <t>EF097-.394.0</t>
  </si>
  <si>
    <t>EF097-.395.0</t>
  </si>
  <si>
    <t>EF097-.396B0</t>
  </si>
  <si>
    <t>EF097-.404.1</t>
  </si>
  <si>
    <t>EF097-.433.0</t>
  </si>
  <si>
    <t>EF097-.434.0</t>
  </si>
  <si>
    <t>EF097-.444B0</t>
  </si>
  <si>
    <t>1,2,4a,4d,6,7</t>
  </si>
  <si>
    <t>1,2,4a,4b,6,7</t>
  </si>
  <si>
    <t>1,2,4a,6,7</t>
  </si>
  <si>
    <t>1,2,4a,4d,4e,6,7</t>
  </si>
  <si>
    <t>4c,7</t>
  </si>
  <si>
    <t>VU-50</t>
  </si>
  <si>
    <t>OÚ</t>
  </si>
  <si>
    <t>VU+50</t>
  </si>
  <si>
    <t>75</t>
  </si>
  <si>
    <t>70</t>
  </si>
  <si>
    <t>80</t>
  </si>
  <si>
    <t>60</t>
  </si>
  <si>
    <t>40</t>
  </si>
  <si>
    <t>85</t>
  </si>
  <si>
    <t>30</t>
  </si>
  <si>
    <t>150 | 200 | -</t>
  </si>
  <si>
    <t>200 | 1300 | -</t>
  </si>
  <si>
    <t>- | - | 600</t>
  </si>
  <si>
    <t>100 | 200 | -</t>
  </si>
  <si>
    <t>100 | 100 | -</t>
  </si>
  <si>
    <t>100 | 900 | 900</t>
  </si>
  <si>
    <t>- | - | 150</t>
  </si>
  <si>
    <t>- | - | 500</t>
  </si>
  <si>
    <t>Gader</t>
  </si>
  <si>
    <t>Zmluva č. DNS/1/22/09/03</t>
  </si>
  <si>
    <t xml:space="preserve">Lesnícke služby v ťažbovom procese na OZ Sever, Lesná správa Martin - výzva č. 1/2022  </t>
  </si>
  <si>
    <t xml:space="preserve">Cena stanovená objednávateľom Spolu bez DPH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</si>
</sst>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rgb="FF7030A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0" xfId="0" applyFont="1" applyFill="1" applyAlignment="1" applyProtection="1"/>
    <xf numFmtId="0" fontId="4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3" fillId="0" borderId="0" xfId="0" applyFont="1"/>
    <xf numFmtId="14" fontId="0" fillId="0" borderId="0" xfId="0" applyNumberFormat="1"/>
    <xf numFmtId="4" fontId="8" fillId="3" borderId="21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</xf>
    <xf numFmtId="4" fontId="8" fillId="3" borderId="25" xfId="0" applyNumberFormat="1" applyFont="1" applyFill="1" applyBorder="1" applyAlignment="1" applyProtection="1">
      <alignment horizontal="center" vertical="center"/>
      <protection locked="0"/>
    </xf>
    <xf numFmtId="2" fontId="8" fillId="2" borderId="26" xfId="0" applyNumberFormat="1" applyFont="1" applyFill="1" applyBorder="1" applyAlignment="1" applyProtection="1">
      <alignment horizontal="center" vertical="center"/>
    </xf>
    <xf numFmtId="0" fontId="0" fillId="2" borderId="19" xfId="0" applyFill="1" applyBorder="1" applyProtection="1"/>
    <xf numFmtId="4" fontId="8" fillId="2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/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7" fillId="0" borderId="36" xfId="0" applyNumberFormat="1" applyFont="1" applyBorder="1" applyAlignment="1">
      <alignment horizontal="center" vertical="center"/>
    </xf>
    <xf numFmtId="4" fontId="12" fillId="0" borderId="37" xfId="0" applyNumberFormat="1" applyFont="1" applyBorder="1" applyAlignment="1">
      <alignment horizontal="right" vertical="center" indent="1"/>
    </xf>
    <xf numFmtId="4" fontId="15" fillId="0" borderId="37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center" vertical="center" wrapText="1"/>
    </xf>
    <xf numFmtId="14" fontId="0" fillId="2" borderId="20" xfId="0" applyNumberFormat="1" applyFont="1" applyFill="1" applyBorder="1" applyAlignment="1" applyProtection="1">
      <alignment horizontal="center" vertical="center"/>
    </xf>
    <xf numFmtId="14" fontId="0" fillId="2" borderId="24" xfId="0" applyNumberFormat="1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 applyProtection="1"/>
    <xf numFmtId="0" fontId="14" fillId="2" borderId="22" xfId="0" applyFont="1" applyFill="1" applyBorder="1" applyAlignment="1" applyProtection="1">
      <alignment horizontal="left" vertical="center"/>
    </xf>
    <xf numFmtId="0" fontId="14" fillId="2" borderId="25" xfId="0" applyFont="1" applyFill="1" applyBorder="1" applyAlignment="1" applyProtection="1">
      <alignment horizontal="left" vertical="center"/>
    </xf>
    <xf numFmtId="0" fontId="18" fillId="2" borderId="25" xfId="0" applyFont="1" applyFill="1" applyBorder="1" applyAlignment="1" applyProtection="1">
      <alignment horizontal="left" vertical="center"/>
    </xf>
    <xf numFmtId="0" fontId="14" fillId="2" borderId="23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right" vertical="center" indent="2"/>
    </xf>
    <xf numFmtId="0" fontId="8" fillId="2" borderId="9" xfId="0" applyFont="1" applyFill="1" applyBorder="1" applyAlignment="1" applyProtection="1">
      <alignment horizontal="right" vertical="center" indent="2"/>
    </xf>
    <xf numFmtId="0" fontId="8" fillId="2" borderId="10" xfId="0" applyFont="1" applyFill="1" applyBorder="1" applyAlignment="1" applyProtection="1">
      <alignment horizontal="right" vertical="center" indent="2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32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7" fillId="2" borderId="38" xfId="0" applyFont="1" applyFill="1" applyBorder="1" applyAlignment="1" applyProtection="1">
      <alignment horizontal="center" vertical="center" textRotation="90"/>
    </xf>
    <xf numFmtId="0" fontId="7" fillId="2" borderId="1" xfId="0" applyFont="1" applyFill="1" applyBorder="1" applyAlignment="1" applyProtection="1">
      <alignment horizontal="center" vertical="center" textRotation="90"/>
    </xf>
    <xf numFmtId="0" fontId="7" fillId="3" borderId="27" xfId="0" applyFont="1" applyFill="1" applyBorder="1" applyAlignment="1" applyProtection="1">
      <alignment horizontal="left"/>
      <protection locked="0"/>
    </xf>
    <xf numFmtId="0" fontId="7" fillId="3" borderId="25" xfId="0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 applyProtection="1">
      <alignment horizontal="left"/>
      <protection locked="0"/>
    </xf>
    <xf numFmtId="0" fontId="7" fillId="3" borderId="22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6" fillId="6" borderId="22" xfId="0" applyFont="1" applyFill="1" applyBorder="1" applyAlignment="1"/>
    <xf numFmtId="0" fontId="0" fillId="6" borderId="25" xfId="0" applyFill="1" applyBorder="1" applyAlignment="1"/>
    <xf numFmtId="0" fontId="0" fillId="6" borderId="23" xfId="0" applyFill="1" applyBorder="1" applyAlignment="1"/>
    <xf numFmtId="0" fontId="7" fillId="6" borderId="1" xfId="0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2" fontId="8" fillId="2" borderId="38" xfId="0" applyNumberFormat="1" applyFont="1" applyFill="1" applyBorder="1" applyAlignment="1" applyProtection="1">
      <alignment vertical="center"/>
    </xf>
    <xf numFmtId="0" fontId="8" fillId="2" borderId="31" xfId="0" applyFont="1" applyFill="1" applyBorder="1" applyAlignment="1" applyProtection="1">
      <alignment vertical="center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4" fontId="8" fillId="2" borderId="40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vertical="center" wrapText="1"/>
    </xf>
    <xf numFmtId="4" fontId="8" fillId="4" borderId="18" xfId="0" applyNumberFormat="1" applyFont="1" applyFill="1" applyBorder="1" applyAlignment="1" applyProtection="1">
      <alignment horizontal="center" vertical="center"/>
    </xf>
    <xf numFmtId="0" fontId="12" fillId="0" borderId="41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8" fillId="2" borderId="43" xfId="0" applyFont="1" applyFill="1" applyBorder="1" applyAlignment="1" applyProtection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5" fillId="0" borderId="46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center" vertical="center" wrapText="1"/>
    </xf>
    <xf numFmtId="0" fontId="16" fillId="0" borderId="48" xfId="0" applyNumberFormat="1" applyFont="1" applyBorder="1" applyAlignment="1">
      <alignment horizontal="center" vertical="center"/>
    </xf>
    <xf numFmtId="2" fontId="15" fillId="0" borderId="49" xfId="0" applyNumberFormat="1" applyFont="1" applyBorder="1" applyAlignment="1">
      <alignment horizontal="right" vertical="center"/>
    </xf>
    <xf numFmtId="0" fontId="15" fillId="0" borderId="49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right" vertical="center" wrapText="1"/>
    </xf>
    <xf numFmtId="2" fontId="15" fillId="0" borderId="49" xfId="0" applyNumberFormat="1" applyFont="1" applyBorder="1" applyAlignment="1">
      <alignment horizontal="right" vertical="center" wrapText="1"/>
    </xf>
    <xf numFmtId="0" fontId="17" fillId="0" borderId="47" xfId="0" applyNumberFormat="1" applyFont="1" applyBorder="1" applyAlignment="1">
      <alignment horizontal="center" vertical="center"/>
    </xf>
    <xf numFmtId="4" fontId="12" fillId="0" borderId="50" xfId="0" applyNumberFormat="1" applyFont="1" applyBorder="1" applyAlignment="1">
      <alignment horizontal="right" vertical="center" indent="1"/>
    </xf>
    <xf numFmtId="4" fontId="15" fillId="0" borderId="50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 vertical="center"/>
    </xf>
    <xf numFmtId="0" fontId="15" fillId="0" borderId="53" xfId="0" applyNumberFormat="1" applyFont="1" applyBorder="1" applyAlignment="1">
      <alignment horizontal="center" vertical="center" wrapText="1"/>
    </xf>
    <xf numFmtId="0" fontId="16" fillId="0" borderId="54" xfId="0" applyNumberFormat="1" applyFont="1" applyBorder="1" applyAlignment="1">
      <alignment horizontal="center" vertical="center"/>
    </xf>
    <xf numFmtId="14" fontId="0" fillId="2" borderId="29" xfId="0" applyNumberFormat="1" applyFont="1" applyFill="1" applyBorder="1" applyAlignment="1" applyProtection="1">
      <alignment horizontal="center" vertical="center"/>
    </xf>
    <xf numFmtId="2" fontId="15" fillId="0" borderId="55" xfId="0" applyNumberFormat="1" applyFont="1" applyBorder="1" applyAlignment="1">
      <alignment horizontal="right" vertical="center"/>
    </xf>
    <xf numFmtId="0" fontId="15" fillId="0" borderId="55" xfId="0" applyNumberFormat="1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right" vertical="center" wrapText="1"/>
    </xf>
    <xf numFmtId="2" fontId="15" fillId="0" borderId="55" xfId="0" applyNumberFormat="1" applyFont="1" applyBorder="1" applyAlignment="1">
      <alignment horizontal="right" vertical="center" wrapText="1"/>
    </xf>
    <xf numFmtId="0" fontId="17" fillId="0" borderId="53" xfId="0" applyNumberFormat="1" applyFont="1" applyBorder="1" applyAlignment="1">
      <alignment horizontal="center" vertical="center"/>
    </xf>
    <xf numFmtId="4" fontId="12" fillId="0" borderId="56" xfId="0" applyNumberFormat="1" applyFont="1" applyBorder="1" applyAlignment="1">
      <alignment horizontal="right" vertical="center" indent="1"/>
    </xf>
    <xf numFmtId="4" fontId="15" fillId="0" borderId="56" xfId="0" applyNumberFormat="1" applyFont="1" applyBorder="1" applyAlignment="1">
      <alignment horizontal="center" vertical="center"/>
    </xf>
    <xf numFmtId="4" fontId="8" fillId="3" borderId="30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view="pageBreakPreview" zoomScale="80" zoomScaleNormal="100" zoomScaleSheetLayoutView="80" workbookViewId="0">
      <selection activeCell="A23" sqref="A23:P23"/>
    </sheetView>
  </sheetViews>
  <sheetFormatPr defaultRowHeight="15" x14ac:dyDescent="0.25"/>
  <cols>
    <col min="1" max="1" width="13.7109375" customWidth="1"/>
    <col min="2" max="2" width="15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3" max="13" width="13.42578125" customWidth="1"/>
    <col min="14" max="14" width="16.140625" customWidth="1"/>
    <col min="15" max="15" width="6.140625" customWidth="1"/>
    <col min="16" max="16" width="13.85546875" customWidth="1"/>
    <col min="17" max="17" width="19.140625" customWidth="1"/>
    <col min="18" max="18" width="14.5703125" customWidth="1"/>
    <col min="19" max="19" width="9.42578125" bestFit="1" customWidth="1"/>
  </cols>
  <sheetData>
    <row r="1" spans="1:19" ht="18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 t="s">
        <v>1</v>
      </c>
      <c r="Q1" s="2"/>
    </row>
    <row r="2" spans="1:19" ht="11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 t="s">
        <v>2</v>
      </c>
      <c r="Q2" s="2"/>
    </row>
    <row r="3" spans="1:19" ht="18" x14ac:dyDescent="0.25">
      <c r="A3" s="4" t="s">
        <v>3</v>
      </c>
      <c r="B3" s="3"/>
      <c r="C3" s="90" t="s">
        <v>76</v>
      </c>
      <c r="D3" s="91"/>
      <c r="E3" s="91"/>
      <c r="F3" s="91"/>
      <c r="G3" s="91"/>
      <c r="H3" s="91"/>
      <c r="I3" s="91"/>
      <c r="J3" s="91"/>
      <c r="K3" s="91"/>
      <c r="L3" s="91"/>
      <c r="M3" s="92"/>
      <c r="N3" s="3"/>
      <c r="P3" s="5"/>
      <c r="Q3" s="2"/>
    </row>
    <row r="4" spans="1:19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5"/>
      <c r="Q4" s="2"/>
    </row>
    <row r="5" spans="1:19" x14ac:dyDescent="0.25">
      <c r="A5" s="6"/>
      <c r="B5" s="6"/>
      <c r="C5" s="6"/>
      <c r="D5" s="6"/>
      <c r="E5" s="6"/>
      <c r="F5" s="41"/>
      <c r="G5" s="41"/>
      <c r="H5" s="7"/>
      <c r="I5" s="6"/>
      <c r="J5" s="6"/>
      <c r="K5" s="6"/>
      <c r="L5" s="6"/>
      <c r="M5" s="6"/>
      <c r="N5" s="6"/>
      <c r="O5" s="6"/>
      <c r="P5" s="6"/>
      <c r="Q5" s="6"/>
    </row>
    <row r="6" spans="1:19" x14ac:dyDescent="0.25">
      <c r="A6" s="8" t="s">
        <v>4</v>
      </c>
      <c r="B6" s="93" t="s">
        <v>5</v>
      </c>
      <c r="C6" s="93"/>
      <c r="D6" s="93"/>
      <c r="E6" s="93"/>
      <c r="F6" s="93"/>
      <c r="G6" s="93"/>
      <c r="H6" s="7"/>
      <c r="I6" s="6"/>
      <c r="J6" s="6"/>
      <c r="K6" s="6"/>
      <c r="L6" s="9"/>
      <c r="M6" s="6"/>
      <c r="N6" s="6"/>
      <c r="O6" s="6"/>
      <c r="P6" s="6"/>
      <c r="Q6" s="6"/>
    </row>
    <row r="7" spans="1:19" ht="6" customHeight="1" thickBot="1" x14ac:dyDescent="0.3">
      <c r="A7" s="10"/>
      <c r="B7" s="42"/>
      <c r="C7" s="42"/>
      <c r="D7" s="42"/>
      <c r="E7" s="42"/>
      <c r="F7" s="42"/>
      <c r="G7" s="42"/>
      <c r="H7" s="7"/>
      <c r="I7" s="6"/>
      <c r="J7" s="6"/>
      <c r="K7" s="6"/>
      <c r="L7" s="6"/>
      <c r="M7" s="6"/>
      <c r="N7" s="6"/>
      <c r="O7" s="6"/>
      <c r="P7" s="6"/>
      <c r="Q7" s="6"/>
    </row>
    <row r="8" spans="1:19" ht="16.5" customHeight="1" thickBot="1" x14ac:dyDescent="0.3">
      <c r="A8" s="94" t="s">
        <v>75</v>
      </c>
      <c r="B8" s="95"/>
      <c r="C8" s="11"/>
      <c r="D8" s="12"/>
      <c r="E8" s="12"/>
      <c r="F8" s="12"/>
      <c r="G8" s="12"/>
      <c r="H8" s="7"/>
      <c r="I8" s="6"/>
      <c r="J8" s="6"/>
      <c r="K8" s="6"/>
      <c r="L8" s="6"/>
      <c r="M8" s="6"/>
      <c r="N8" s="6"/>
      <c r="O8" s="6"/>
      <c r="P8" s="6"/>
      <c r="Q8" s="6"/>
    </row>
    <row r="9" spans="1:19" ht="21" customHeight="1" thickBot="1" x14ac:dyDescent="0.3">
      <c r="A9" s="71" t="s">
        <v>6</v>
      </c>
      <c r="B9" s="45" t="s">
        <v>7</v>
      </c>
      <c r="C9" s="47" t="s">
        <v>8</v>
      </c>
      <c r="D9" s="48"/>
      <c r="E9" s="49" t="s">
        <v>9</v>
      </c>
      <c r="F9" s="51" t="s">
        <v>10</v>
      </c>
      <c r="G9" s="52"/>
      <c r="H9" s="53"/>
      <c r="I9" s="54" t="s">
        <v>11</v>
      </c>
      <c r="J9" s="49" t="s">
        <v>12</v>
      </c>
      <c r="K9" s="59" t="s">
        <v>13</v>
      </c>
      <c r="L9" s="60"/>
      <c r="M9" s="61" t="s">
        <v>14</v>
      </c>
      <c r="N9" s="49" t="s">
        <v>15</v>
      </c>
      <c r="O9" s="66" t="s">
        <v>16</v>
      </c>
      <c r="P9" s="68" t="s">
        <v>17</v>
      </c>
      <c r="Q9" s="43" t="s">
        <v>18</v>
      </c>
    </row>
    <row r="10" spans="1:19" ht="21.75" customHeight="1" x14ac:dyDescent="0.25">
      <c r="A10" s="72"/>
      <c r="B10" s="46"/>
      <c r="C10" s="56" t="s">
        <v>19</v>
      </c>
      <c r="D10" s="57"/>
      <c r="E10" s="50"/>
      <c r="F10" s="49" t="s">
        <v>20</v>
      </c>
      <c r="G10" s="49" t="s">
        <v>21</v>
      </c>
      <c r="H10" s="49" t="s">
        <v>22</v>
      </c>
      <c r="I10" s="55"/>
      <c r="J10" s="50"/>
      <c r="K10" s="105" t="s">
        <v>23</v>
      </c>
      <c r="L10" s="104" t="s">
        <v>24</v>
      </c>
      <c r="M10" s="62"/>
      <c r="N10" s="50"/>
      <c r="O10" s="67"/>
      <c r="P10" s="69"/>
      <c r="Q10" s="44"/>
    </row>
    <row r="11" spans="1:19" ht="50.25" customHeight="1" thickBot="1" x14ac:dyDescent="0.3">
      <c r="A11" s="72"/>
      <c r="B11" s="46"/>
      <c r="C11" s="58"/>
      <c r="D11" s="67"/>
      <c r="E11" s="50"/>
      <c r="F11" s="50"/>
      <c r="G11" s="50"/>
      <c r="H11" s="50"/>
      <c r="I11" s="106"/>
      <c r="J11" s="50"/>
      <c r="K11" s="107"/>
      <c r="L11" s="108"/>
      <c r="M11" s="62"/>
      <c r="N11" s="50"/>
      <c r="O11" s="67"/>
      <c r="P11" s="69"/>
      <c r="Q11" s="44"/>
    </row>
    <row r="12" spans="1:19" ht="15" customHeight="1" x14ac:dyDescent="0.25">
      <c r="A12" s="109" t="s">
        <v>74</v>
      </c>
      <c r="B12" s="110" t="s">
        <v>41</v>
      </c>
      <c r="C12" s="111" t="s">
        <v>51</v>
      </c>
      <c r="D12" s="111"/>
      <c r="E12" s="33">
        <v>44804</v>
      </c>
      <c r="F12" s="112">
        <v>29.99</v>
      </c>
      <c r="G12" s="112">
        <v>26</v>
      </c>
      <c r="H12" s="112">
        <f t="shared" ref="H12:H21" si="0">SUM(F12,G12)</f>
        <v>55.989999999999995</v>
      </c>
      <c r="I12" s="113" t="s">
        <v>56</v>
      </c>
      <c r="J12" s="114" t="s">
        <v>59</v>
      </c>
      <c r="K12" s="115">
        <v>0.17699999999999999</v>
      </c>
      <c r="L12" s="115">
        <v>6.8571428571428575E-2</v>
      </c>
      <c r="M12" s="116" t="s">
        <v>66</v>
      </c>
      <c r="N12" s="117">
        <v>1314.8969</v>
      </c>
      <c r="O12" s="118" t="s">
        <v>25</v>
      </c>
      <c r="P12" s="15"/>
      <c r="Q12" s="16">
        <f>H12*P12</f>
        <v>0</v>
      </c>
      <c r="R12" s="13" t="str">
        <f t="shared" ref="R12:R21" si="1">IF( Q12=0," ", IF(100-((N12/Q12)*100)&gt;20,"viac ako 20%",0))</f>
        <v xml:space="preserve"> </v>
      </c>
      <c r="S12" s="14"/>
    </row>
    <row r="13" spans="1:19" ht="15" customHeight="1" x14ac:dyDescent="0.25">
      <c r="A13" s="119" t="s">
        <v>74</v>
      </c>
      <c r="B13" s="32" t="s">
        <v>42</v>
      </c>
      <c r="C13" s="70" t="s">
        <v>52</v>
      </c>
      <c r="D13" s="70"/>
      <c r="E13" s="34">
        <v>44804</v>
      </c>
      <c r="F13" s="25">
        <v>280.69</v>
      </c>
      <c r="G13" s="25">
        <v>0</v>
      </c>
      <c r="H13" s="25">
        <f t="shared" si="0"/>
        <v>280.69</v>
      </c>
      <c r="I13" s="26" t="s">
        <v>57</v>
      </c>
      <c r="J13" s="27" t="s">
        <v>60</v>
      </c>
      <c r="K13" s="28">
        <v>1.248</v>
      </c>
      <c r="L13" s="28">
        <v>0</v>
      </c>
      <c r="M13" s="29" t="s">
        <v>67</v>
      </c>
      <c r="N13" s="30">
        <v>7375.4596000000001</v>
      </c>
      <c r="O13" s="31" t="s">
        <v>25</v>
      </c>
      <c r="P13" s="17"/>
      <c r="Q13" s="18">
        <f>H13*P13</f>
        <v>0</v>
      </c>
      <c r="R13" s="13" t="str">
        <f t="shared" si="1"/>
        <v xml:space="preserve"> </v>
      </c>
      <c r="S13" s="14"/>
    </row>
    <row r="14" spans="1:19" ht="15" customHeight="1" x14ac:dyDescent="0.25">
      <c r="A14" s="119" t="s">
        <v>74</v>
      </c>
      <c r="B14" s="32" t="s">
        <v>43</v>
      </c>
      <c r="C14" s="70" t="s">
        <v>53</v>
      </c>
      <c r="D14" s="70"/>
      <c r="E14" s="34">
        <v>44804</v>
      </c>
      <c r="F14" s="25">
        <v>111.32</v>
      </c>
      <c r="G14" s="25">
        <v>0</v>
      </c>
      <c r="H14" s="25">
        <f t="shared" si="0"/>
        <v>111.32</v>
      </c>
      <c r="I14" s="26" t="s">
        <v>57</v>
      </c>
      <c r="J14" s="27" t="s">
        <v>61</v>
      </c>
      <c r="K14" s="28">
        <v>0.77800000000000002</v>
      </c>
      <c r="L14" s="28">
        <v>0</v>
      </c>
      <c r="M14" s="29" t="s">
        <v>68</v>
      </c>
      <c r="N14" s="30">
        <v>1321.6311000000001</v>
      </c>
      <c r="O14" s="31" t="s">
        <v>25</v>
      </c>
      <c r="P14" s="17"/>
      <c r="Q14" s="18">
        <f t="shared" ref="Q14:Q21" si="2">H14*P14</f>
        <v>0</v>
      </c>
      <c r="R14" s="13"/>
      <c r="S14" s="14"/>
    </row>
    <row r="15" spans="1:19" ht="15" customHeight="1" x14ac:dyDescent="0.25">
      <c r="A15" s="119" t="s">
        <v>74</v>
      </c>
      <c r="B15" s="32" t="s">
        <v>44</v>
      </c>
      <c r="C15" s="70" t="s">
        <v>51</v>
      </c>
      <c r="D15" s="70"/>
      <c r="E15" s="34">
        <v>44804</v>
      </c>
      <c r="F15" s="25">
        <v>138.27000000000001</v>
      </c>
      <c r="G15" s="25">
        <v>0</v>
      </c>
      <c r="H15" s="25">
        <f t="shared" si="0"/>
        <v>138.27000000000001</v>
      </c>
      <c r="I15" s="26" t="s">
        <v>57</v>
      </c>
      <c r="J15" s="27" t="s">
        <v>62</v>
      </c>
      <c r="K15" s="28">
        <v>0.69799999999999995</v>
      </c>
      <c r="L15" s="28">
        <v>0</v>
      </c>
      <c r="M15" s="29" t="s">
        <v>69</v>
      </c>
      <c r="N15" s="30">
        <v>2019.6727000000001</v>
      </c>
      <c r="O15" s="31" t="s">
        <v>25</v>
      </c>
      <c r="P15" s="17"/>
      <c r="Q15" s="18">
        <f t="shared" si="2"/>
        <v>0</v>
      </c>
      <c r="R15" s="13"/>
      <c r="S15" s="14"/>
    </row>
    <row r="16" spans="1:19" ht="15" customHeight="1" x14ac:dyDescent="0.25">
      <c r="A16" s="119" t="s">
        <v>74</v>
      </c>
      <c r="B16" s="32" t="s">
        <v>45</v>
      </c>
      <c r="C16" s="70" t="s">
        <v>51</v>
      </c>
      <c r="D16" s="70"/>
      <c r="E16" s="34">
        <v>44804</v>
      </c>
      <c r="F16" s="25">
        <v>99.84</v>
      </c>
      <c r="G16" s="25">
        <v>0</v>
      </c>
      <c r="H16" s="25">
        <f t="shared" si="0"/>
        <v>99.84</v>
      </c>
      <c r="I16" s="26" t="s">
        <v>57</v>
      </c>
      <c r="J16" s="27" t="s">
        <v>62</v>
      </c>
      <c r="K16" s="28">
        <v>0.47499999999999998</v>
      </c>
      <c r="L16" s="28">
        <v>0</v>
      </c>
      <c r="M16" s="29" t="s">
        <v>69</v>
      </c>
      <c r="N16" s="30">
        <v>1756.1874</v>
      </c>
      <c r="O16" s="31" t="s">
        <v>25</v>
      </c>
      <c r="P16" s="17"/>
      <c r="Q16" s="18">
        <f t="shared" si="2"/>
        <v>0</v>
      </c>
      <c r="R16" s="13"/>
      <c r="S16" s="14"/>
    </row>
    <row r="17" spans="1:19" ht="15" customHeight="1" x14ac:dyDescent="0.25">
      <c r="A17" s="119" t="s">
        <v>74</v>
      </c>
      <c r="B17" s="32" t="s">
        <v>46</v>
      </c>
      <c r="C17" s="70" t="s">
        <v>54</v>
      </c>
      <c r="D17" s="70"/>
      <c r="E17" s="34">
        <v>44804</v>
      </c>
      <c r="F17" s="25">
        <v>52.86</v>
      </c>
      <c r="G17" s="25">
        <v>0</v>
      </c>
      <c r="H17" s="25">
        <f t="shared" si="0"/>
        <v>52.86</v>
      </c>
      <c r="I17" s="26" t="s">
        <v>58</v>
      </c>
      <c r="J17" s="27" t="s">
        <v>62</v>
      </c>
      <c r="K17" s="28">
        <v>0.46800000000000003</v>
      </c>
      <c r="L17" s="28">
        <v>0</v>
      </c>
      <c r="M17" s="29" t="s">
        <v>70</v>
      </c>
      <c r="N17" s="30">
        <v>1038.6859999999999</v>
      </c>
      <c r="O17" s="31" t="s">
        <v>25</v>
      </c>
      <c r="P17" s="17"/>
      <c r="Q17" s="18">
        <f t="shared" si="2"/>
        <v>0</v>
      </c>
      <c r="R17" s="13"/>
      <c r="S17" s="14"/>
    </row>
    <row r="18" spans="1:19" ht="15" customHeight="1" x14ac:dyDescent="0.25">
      <c r="A18" s="119" t="s">
        <v>74</v>
      </c>
      <c r="B18" s="32" t="s">
        <v>47</v>
      </c>
      <c r="C18" s="70" t="s">
        <v>51</v>
      </c>
      <c r="D18" s="70"/>
      <c r="E18" s="34">
        <v>44804</v>
      </c>
      <c r="F18" s="25">
        <v>179.68</v>
      </c>
      <c r="G18" s="25">
        <v>0</v>
      </c>
      <c r="H18" s="25">
        <f t="shared" si="0"/>
        <v>179.68</v>
      </c>
      <c r="I18" s="26" t="s">
        <v>57</v>
      </c>
      <c r="J18" s="27" t="s">
        <v>63</v>
      </c>
      <c r="K18" s="28">
        <v>0.72699999999999998</v>
      </c>
      <c r="L18" s="28">
        <v>0</v>
      </c>
      <c r="M18" s="29" t="s">
        <v>71</v>
      </c>
      <c r="N18" s="30">
        <v>2216.6774</v>
      </c>
      <c r="O18" s="31" t="s">
        <v>25</v>
      </c>
      <c r="P18" s="17"/>
      <c r="Q18" s="18">
        <f t="shared" si="2"/>
        <v>0</v>
      </c>
      <c r="R18" s="13"/>
      <c r="S18" s="14"/>
    </row>
    <row r="19" spans="1:19" ht="15" customHeight="1" x14ac:dyDescent="0.25">
      <c r="A19" s="119" t="s">
        <v>74</v>
      </c>
      <c r="B19" s="32" t="s">
        <v>48</v>
      </c>
      <c r="C19" s="70" t="s">
        <v>53</v>
      </c>
      <c r="D19" s="70"/>
      <c r="E19" s="34">
        <v>44804</v>
      </c>
      <c r="F19" s="25">
        <v>151.36000000000001</v>
      </c>
      <c r="G19" s="25">
        <v>0</v>
      </c>
      <c r="H19" s="25">
        <f t="shared" si="0"/>
        <v>151.36000000000001</v>
      </c>
      <c r="I19" s="26" t="s">
        <v>57</v>
      </c>
      <c r="J19" s="27" t="s">
        <v>60</v>
      </c>
      <c r="K19" s="28">
        <v>1.47</v>
      </c>
      <c r="L19" s="28">
        <v>0</v>
      </c>
      <c r="M19" s="29" t="s">
        <v>72</v>
      </c>
      <c r="N19" s="30">
        <v>1337.7724000000001</v>
      </c>
      <c r="O19" s="31" t="s">
        <v>25</v>
      </c>
      <c r="P19" s="17"/>
      <c r="Q19" s="18">
        <f t="shared" si="2"/>
        <v>0</v>
      </c>
      <c r="R19" s="13"/>
      <c r="S19" s="14"/>
    </row>
    <row r="20" spans="1:19" ht="15" customHeight="1" x14ac:dyDescent="0.25">
      <c r="A20" s="119" t="s">
        <v>74</v>
      </c>
      <c r="B20" s="32" t="s">
        <v>49</v>
      </c>
      <c r="C20" s="70" t="s">
        <v>53</v>
      </c>
      <c r="D20" s="70"/>
      <c r="E20" s="34">
        <v>44804</v>
      </c>
      <c r="F20" s="25">
        <v>160.56</v>
      </c>
      <c r="G20" s="25">
        <v>0</v>
      </c>
      <c r="H20" s="25">
        <f t="shared" si="0"/>
        <v>160.56</v>
      </c>
      <c r="I20" s="26" t="s">
        <v>57</v>
      </c>
      <c r="J20" s="27" t="s">
        <v>64</v>
      </c>
      <c r="K20" s="28">
        <v>0.997</v>
      </c>
      <c r="L20" s="28">
        <v>0</v>
      </c>
      <c r="M20" s="29" t="s">
        <v>72</v>
      </c>
      <c r="N20" s="30">
        <v>1718.0265999999999</v>
      </c>
      <c r="O20" s="31" t="s">
        <v>25</v>
      </c>
      <c r="P20" s="17"/>
      <c r="Q20" s="18">
        <f t="shared" si="2"/>
        <v>0</v>
      </c>
      <c r="R20" s="13" t="str">
        <f t="shared" si="1"/>
        <v xml:space="preserve"> </v>
      </c>
      <c r="S20" s="14"/>
    </row>
    <row r="21" spans="1:19" ht="15" customHeight="1" thickBot="1" x14ac:dyDescent="0.3">
      <c r="A21" s="120" t="s">
        <v>74</v>
      </c>
      <c r="B21" s="121" t="s">
        <v>50</v>
      </c>
      <c r="C21" s="122" t="s">
        <v>55</v>
      </c>
      <c r="D21" s="122"/>
      <c r="E21" s="123">
        <v>44804</v>
      </c>
      <c r="F21" s="124">
        <v>528.5</v>
      </c>
      <c r="G21" s="124">
        <v>0</v>
      </c>
      <c r="H21" s="124">
        <f t="shared" si="0"/>
        <v>528.5</v>
      </c>
      <c r="I21" s="125" t="s">
        <v>58</v>
      </c>
      <c r="J21" s="126" t="s">
        <v>65</v>
      </c>
      <c r="K21" s="127">
        <v>0.39300000000000007</v>
      </c>
      <c r="L21" s="127">
        <v>0</v>
      </c>
      <c r="M21" s="128" t="s">
        <v>73</v>
      </c>
      <c r="N21" s="129">
        <v>9437.5540000000001</v>
      </c>
      <c r="O21" s="130" t="s">
        <v>25</v>
      </c>
      <c r="P21" s="131"/>
      <c r="Q21" s="132">
        <f t="shared" si="2"/>
        <v>0</v>
      </c>
      <c r="R21" s="13" t="str">
        <f t="shared" si="1"/>
        <v xml:space="preserve"> </v>
      </c>
      <c r="S21" s="14"/>
    </row>
    <row r="22" spans="1:19" ht="60.75" thickBot="1" x14ac:dyDescent="0.3">
      <c r="A22" s="19"/>
      <c r="B22" s="97"/>
      <c r="C22" s="97"/>
      <c r="D22" s="97"/>
      <c r="E22" s="97"/>
      <c r="F22" s="97"/>
      <c r="G22" s="97"/>
      <c r="H22" s="96">
        <f>SUM(H12:H21)</f>
        <v>1759.0700000000002</v>
      </c>
      <c r="I22" s="97"/>
      <c r="J22" s="97"/>
      <c r="K22" s="97"/>
      <c r="L22" s="98" t="s">
        <v>77</v>
      </c>
      <c r="M22" s="99"/>
      <c r="N22" s="100">
        <f>SUM(N12:N21)</f>
        <v>29536.564100000003</v>
      </c>
      <c r="O22" s="101"/>
      <c r="P22" s="102" t="s">
        <v>26</v>
      </c>
      <c r="Q22" s="103">
        <f>SUM(Q12:Q21)</f>
        <v>0</v>
      </c>
      <c r="R22" s="13" t="str">
        <f>IF(Q22&gt;N22,"prekročená cena","nižšia ako stanovená")</f>
        <v>nižšia ako stanovená</v>
      </c>
    </row>
    <row r="23" spans="1:19" ht="15.75" thickBot="1" x14ac:dyDescent="0.3">
      <c r="A23" s="63" t="s">
        <v>27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  <c r="Q23" s="20">
        <f>Q24-Q22</f>
        <v>0</v>
      </c>
    </row>
    <row r="24" spans="1:19" ht="15.75" thickBot="1" x14ac:dyDescent="0.3">
      <c r="A24" s="63" t="s">
        <v>28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20">
        <f>IF("nie"=MID(I32,1,3),Q22,(Q22*1.2))</f>
        <v>0</v>
      </c>
    </row>
    <row r="25" spans="1:19" x14ac:dyDescent="0.25">
      <c r="A25" s="73" t="s">
        <v>29</v>
      </c>
      <c r="B25" s="73"/>
      <c r="C25" s="73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9" x14ac:dyDescent="0.25">
      <c r="A26" s="74" t="s">
        <v>30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9" ht="25.5" customHeight="1" x14ac:dyDescent="0.25">
      <c r="A27" s="36" t="s">
        <v>31</v>
      </c>
      <c r="B27" s="37"/>
      <c r="C27" s="37"/>
      <c r="D27" s="37"/>
      <c r="E27" s="37"/>
      <c r="F27" s="37"/>
      <c r="G27" s="37"/>
      <c r="H27" s="38" t="s">
        <v>32</v>
      </c>
      <c r="I27" s="39"/>
      <c r="J27" s="22"/>
      <c r="K27" s="22"/>
      <c r="L27" s="23"/>
      <c r="M27" s="23"/>
      <c r="N27" s="23"/>
      <c r="O27" s="23"/>
      <c r="P27" s="23"/>
      <c r="Q27" s="23"/>
    </row>
    <row r="28" spans="1:19" ht="15" customHeight="1" x14ac:dyDescent="0.25">
      <c r="A28" s="75" t="s">
        <v>33</v>
      </c>
      <c r="B28" s="76"/>
      <c r="C28" s="76"/>
      <c r="D28" s="76"/>
      <c r="E28" s="76"/>
      <c r="F28" s="77"/>
      <c r="G28" s="81" t="s">
        <v>34</v>
      </c>
      <c r="H28" s="35" t="s">
        <v>35</v>
      </c>
      <c r="I28" s="83"/>
      <c r="J28" s="84"/>
      <c r="K28" s="84"/>
      <c r="L28" s="84"/>
      <c r="M28" s="84"/>
      <c r="N28" s="84"/>
      <c r="O28" s="84"/>
      <c r="P28" s="84"/>
      <c r="Q28" s="85"/>
    </row>
    <row r="29" spans="1:19" x14ac:dyDescent="0.25">
      <c r="A29" s="75"/>
      <c r="B29" s="76"/>
      <c r="C29" s="76"/>
      <c r="D29" s="76"/>
      <c r="E29" s="76"/>
      <c r="F29" s="77"/>
      <c r="G29" s="82"/>
      <c r="H29" s="24" t="s">
        <v>36</v>
      </c>
      <c r="I29" s="86"/>
      <c r="J29" s="84"/>
      <c r="K29" s="84"/>
      <c r="L29" s="84"/>
      <c r="M29" s="84"/>
      <c r="N29" s="84"/>
      <c r="O29" s="84"/>
      <c r="P29" s="84"/>
      <c r="Q29" s="85"/>
    </row>
    <row r="30" spans="1:19" ht="18" customHeight="1" x14ac:dyDescent="0.25">
      <c r="A30" s="75"/>
      <c r="B30" s="76"/>
      <c r="C30" s="76"/>
      <c r="D30" s="76"/>
      <c r="E30" s="76"/>
      <c r="F30" s="77"/>
      <c r="G30" s="82"/>
      <c r="H30" s="24" t="s">
        <v>37</v>
      </c>
      <c r="I30" s="86"/>
      <c r="J30" s="84"/>
      <c r="K30" s="84"/>
      <c r="L30" s="84"/>
      <c r="M30" s="84"/>
      <c r="N30" s="84"/>
      <c r="O30" s="84"/>
      <c r="P30" s="84"/>
      <c r="Q30" s="85"/>
    </row>
    <row r="31" spans="1:19" x14ac:dyDescent="0.25">
      <c r="A31" s="75"/>
      <c r="B31" s="76"/>
      <c r="C31" s="76"/>
      <c r="D31" s="76"/>
      <c r="E31" s="76"/>
      <c r="F31" s="77"/>
      <c r="G31" s="82"/>
      <c r="H31" s="24" t="s">
        <v>38</v>
      </c>
      <c r="I31" s="86"/>
      <c r="J31" s="84"/>
      <c r="K31" s="84"/>
      <c r="L31" s="84"/>
      <c r="M31" s="84"/>
      <c r="N31" s="84"/>
      <c r="O31" s="84"/>
      <c r="P31" s="84"/>
      <c r="Q31" s="85"/>
    </row>
    <row r="32" spans="1:19" x14ac:dyDescent="0.25">
      <c r="A32" s="75"/>
      <c r="B32" s="76"/>
      <c r="C32" s="76"/>
      <c r="D32" s="76"/>
      <c r="E32" s="76"/>
      <c r="F32" s="77"/>
      <c r="G32" s="82"/>
      <c r="H32" s="24" t="s">
        <v>39</v>
      </c>
      <c r="I32" s="86"/>
      <c r="J32" s="84"/>
      <c r="K32" s="84"/>
      <c r="L32" s="84"/>
      <c r="M32" s="84"/>
      <c r="N32" s="84"/>
      <c r="O32" s="84"/>
      <c r="P32" s="84"/>
      <c r="Q32" s="85"/>
    </row>
    <row r="33" spans="1:17" x14ac:dyDescent="0.25">
      <c r="A33" s="75"/>
      <c r="B33" s="76"/>
      <c r="C33" s="76"/>
      <c r="D33" s="76"/>
      <c r="E33" s="76"/>
      <c r="F33" s="7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75"/>
      <c r="B34" s="76"/>
      <c r="C34" s="76"/>
      <c r="D34" s="76"/>
      <c r="E34" s="76"/>
      <c r="F34" s="77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78"/>
      <c r="B35" s="79"/>
      <c r="C35" s="79"/>
      <c r="D35" s="79"/>
      <c r="E35" s="79"/>
      <c r="F35" s="80"/>
      <c r="G35" s="23"/>
      <c r="H35" s="12"/>
      <c r="I35" s="6"/>
      <c r="J35" s="12"/>
      <c r="K35" s="12"/>
      <c r="L35" s="12" t="s">
        <v>40</v>
      </c>
      <c r="M35" s="12"/>
      <c r="N35" s="87"/>
      <c r="O35" s="88"/>
      <c r="P35" s="89"/>
      <c r="Q35" s="12"/>
    </row>
    <row r="36" spans="1:17" x14ac:dyDescent="0.25">
      <c r="A36" s="23"/>
      <c r="B36" s="23"/>
      <c r="C36" s="23"/>
      <c r="D36" s="23"/>
      <c r="E36" s="23"/>
      <c r="F36" s="23"/>
      <c r="G36" s="23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9"/>
      <c r="B37" s="9"/>
      <c r="C37" s="9"/>
      <c r="D37" s="9"/>
      <c r="E37" s="9"/>
      <c r="F37" s="9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</row>
  </sheetData>
  <mergeCells count="48">
    <mergeCell ref="A9:A11"/>
    <mergeCell ref="A25:C25"/>
    <mergeCell ref="A26:Q26"/>
    <mergeCell ref="A28:F35"/>
    <mergeCell ref="G28:G32"/>
    <mergeCell ref="I28:Q28"/>
    <mergeCell ref="I29:Q29"/>
    <mergeCell ref="I30:Q30"/>
    <mergeCell ref="I31:Q31"/>
    <mergeCell ref="I32:Q32"/>
    <mergeCell ref="N35:P35"/>
    <mergeCell ref="A24:P24"/>
    <mergeCell ref="L22:M22"/>
    <mergeCell ref="A23:P23"/>
    <mergeCell ref="O9:O11"/>
    <mergeCell ref="P9:P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Q9:Q11"/>
    <mergeCell ref="K10:K11"/>
    <mergeCell ref="L10:L11"/>
    <mergeCell ref="B9:B11"/>
    <mergeCell ref="C9:D9"/>
    <mergeCell ref="E9:E11"/>
    <mergeCell ref="F9:H9"/>
    <mergeCell ref="I9:I11"/>
    <mergeCell ref="J9:J11"/>
    <mergeCell ref="C10:D11"/>
    <mergeCell ref="F10:F11"/>
    <mergeCell ref="G10:G11"/>
    <mergeCell ref="H10:H11"/>
    <mergeCell ref="K9:L9"/>
    <mergeCell ref="M9:M11"/>
    <mergeCell ref="N9:N11"/>
    <mergeCell ref="A8:B8"/>
    <mergeCell ref="A1:N1"/>
    <mergeCell ref="C3:M3"/>
    <mergeCell ref="F5:G5"/>
    <mergeCell ref="B6:G6"/>
    <mergeCell ref="B7:G7"/>
  </mergeCells>
  <pageMargins left="0.25" right="0.25" top="0.75" bottom="0.75" header="0.3" footer="0.3"/>
  <pageSetup paperSize="9" scale="67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marek.korbel</dc:creator>
  <cp:lastModifiedBy>Pavol.Tison</cp:lastModifiedBy>
  <cp:lastPrinted>2022-05-19T07:41:30Z</cp:lastPrinted>
  <dcterms:created xsi:type="dcterms:W3CDTF">2022-05-18T12:33:13Z</dcterms:created>
  <dcterms:modified xsi:type="dcterms:W3CDTF">2022-05-19T07:41:37Z</dcterms:modified>
</cp:coreProperties>
</file>