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TATRY\DNS  ťažba\Čiastkové zákazky DNS TATRY 2022\Tatry 15 - Osada\"/>
    </mc:Choice>
  </mc:AlternateContent>
  <bookViews>
    <workbookView xWindow="360" yWindow="15" windowWidth="11340" windowHeight="6795"/>
  </bookViews>
  <sheets>
    <sheet name="Rozsah zákazky a cenová ponuka" sheetId="3" r:id="rId1"/>
    <sheet name="Vysvetlívky" sheetId="2" r:id="rId2"/>
  </sheets>
  <definedNames>
    <definedName name="Balicek">#REF!</definedName>
    <definedName name="CenaCelkom">#REF!</definedName>
    <definedName name="CenaZaJPRL">#REF!</definedName>
    <definedName name="CenaZaM3">#REF!</definedName>
    <definedName name="CisloVC">#REF!</definedName>
    <definedName name="DodavatelDIC">#REF!</definedName>
    <definedName name="DodavatelICO">#REF!</definedName>
    <definedName name="DodavatelICpreDPH">#REF!</definedName>
    <definedName name="DodavatelNazov">#REF!</definedName>
    <definedName name="DodavatelSidlo">#REF!</definedName>
    <definedName name="DPH">#REF!</definedName>
    <definedName name="DruhTazby">#REF!</definedName>
    <definedName name="HmotnatostIhlicnate">#REF!</definedName>
    <definedName name="HmotnatostListnate">#REF!</definedName>
    <definedName name="JPRL">#REF!</definedName>
    <definedName name="LO">#REF!</definedName>
    <definedName name="Objednavatel">#REF!</definedName>
    <definedName name="ObjemIhlicnate">#REF!</definedName>
    <definedName name="ObjemListnate">#REF!</definedName>
    <definedName name="ObjemSpolu">#REF!</definedName>
    <definedName name="_xlnm.Print_Area" localSheetId="0">'Rozsah zákazky a cenová ponuka'!$A$1:$P$35</definedName>
    <definedName name="Opis">#REF!</definedName>
    <definedName name="PlatcaDPH">#REF!</definedName>
    <definedName name="PredmetZakazky">#REF!</definedName>
    <definedName name="PriblizovaciaVzdalenost">#REF!</definedName>
    <definedName name="Sklon">#REF!</definedName>
    <definedName name="SumCenaCelkom">#REF!</definedName>
    <definedName name="SumCenaSDPH">#REF!</definedName>
    <definedName name="SumCenaZaJPRL">#REF!</definedName>
    <definedName name="TJ">#REF!</definedName>
  </definedNames>
  <calcPr calcId="162913"/>
</workbook>
</file>

<file path=xl/calcChain.xml><?xml version="1.0" encoding="utf-8"?>
<calcChain xmlns="http://schemas.openxmlformats.org/spreadsheetml/2006/main">
  <c r="P21" i="3" l="1"/>
  <c r="P15" i="3"/>
  <c r="P12" i="3"/>
  <c r="P20" i="3" l="1"/>
  <c r="P19" i="3"/>
  <c r="P18" i="3"/>
  <c r="P17" i="3"/>
  <c r="P16" i="3"/>
  <c r="P14" i="3"/>
  <c r="P13" i="3"/>
  <c r="P22" i="3" s="1"/>
  <c r="G22" i="3" l="1"/>
  <c r="M22" i="3"/>
  <c r="P24" i="3" l="1"/>
  <c r="P23" i="3" s="1"/>
</calcChain>
</file>

<file path=xl/sharedStrings.xml><?xml version="1.0" encoding="utf-8"?>
<sst xmlns="http://schemas.openxmlformats.org/spreadsheetml/2006/main" count="145" uniqueCount="97">
  <si>
    <t>Názov predmetu zákazky</t>
  </si>
  <si>
    <t>Objednávateľ</t>
  </si>
  <si>
    <t>LESY Slovenskej republiky, štátny podnik Organizačná zložka OZ Tatry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</si>
  <si>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</si>
  <si>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</si>
  <si>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</si>
  <si>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</si>
  <si>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</si>
  <si>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</si>
  <si>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</si>
  <si>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</si>
  <si>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</si>
  <si>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</si>
  <si>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Cena bez DPH (ponuka dodávateľa) v €/m3 na dve desatinné miesta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</si>
  <si>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</si>
  <si>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</si>
  <si>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</si>
  <si>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</si>
  <si>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</si>
  <si>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</si>
  <si>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</si>
  <si>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</si>
  <si>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</si>
  <si>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</si>
  <si>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</si>
  <si>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</si>
  <si>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</si>
  <si>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</si>
  <si>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</si>
  <si>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</si>
  <si>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</si>
  <si>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Podpis  dodávateľa</t>
  </si>
  <si>
    <t>m3</t>
  </si>
  <si>
    <t>1,2,4a,4d,6,7</t>
  </si>
  <si>
    <t>50</t>
  </si>
  <si>
    <t>Vysvetlivky:</t>
  </si>
  <si>
    <t>príloha č.2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</si>
  <si>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</si>
  <si>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</si>
  <si>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</si>
  <si>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</si>
  <si>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</si>
  <si>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JPRL</t>
  </si>
  <si>
    <t>alfanumerické označenie porastu, v ktorom sa bude ťažba realizovať</t>
  </si>
  <si>
    <t>Druh ťažby:</t>
  </si>
  <si>
    <t>OÚ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</si>
  <si>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</si>
  <si>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</si>
  <si>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</si>
  <si>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</si>
  <si>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</si>
  <si>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</si>
  <si>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</si>
  <si>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</si>
  <si>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</si>
  <si>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</si>
  <si>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</si>
  <si>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 xml:space="preserve">priemerný sklon svahu v %, na ktorom sa bude ťažbový proces realizovať 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</si>
  <si>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</si>
  <si>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</si>
  <si>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</si>
  <si>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</si>
  <si>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</si>
  <si>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priblížiť na OM jednou pracovnou operáciou alebo technológiou</t>
  </si>
  <si>
    <t>OM</t>
  </si>
  <si>
    <t>odvozné miesto - miesto, na ktoré sa sústreďuje drevná hmota z VM alebo priamo od pňa za účelom jeho ďalšieho spracovania</t>
  </si>
  <si>
    <t>termín dokončenia do</t>
  </si>
  <si>
    <t>Rozsah zákazky a cenová ponuka dodávateľa</t>
  </si>
  <si>
    <t>Celková cena za realizáciu predmetu zákazky v EUR bez DPH</t>
  </si>
  <si>
    <t xml:space="preserve">Cena stanovená objednávateľom Spolu bez DPH   </t>
  </si>
  <si>
    <t>príloha č. 1 Výzvy na predloženie ponuky</t>
  </si>
  <si>
    <t>príloha č. 5 Zmluvy o dielo</t>
  </si>
  <si>
    <t>55</t>
  </si>
  <si>
    <t>Zmluva č. DNS/15/22/12/04</t>
  </si>
  <si>
    <t>Lesnícke služby v ťažbovom procese na OZ Tatry, LS Liptovská Osada - výzva č. 15/2022</t>
  </si>
  <si>
    <t>Banskô</t>
  </si>
  <si>
    <t>SL216-1230.1-5</t>
  </si>
  <si>
    <t>115 | 1170 | -</t>
  </si>
  <si>
    <t>SL216-1230.1-6</t>
  </si>
  <si>
    <t>50 | 1300 | -</t>
  </si>
  <si>
    <t>SL216-1231.1-1</t>
  </si>
  <si>
    <t>120 | 1170 | -</t>
  </si>
  <si>
    <t>SL216-1232.1-7</t>
  </si>
  <si>
    <t>60 | 400 | -</t>
  </si>
  <si>
    <t>SL216-1234.1-5</t>
  </si>
  <si>
    <t>50 | 950 | -</t>
  </si>
  <si>
    <t>SL216-1234.1-6</t>
  </si>
  <si>
    <t>50 | 1330 | -</t>
  </si>
  <si>
    <t>SL216-1235.1-9</t>
  </si>
  <si>
    <t>60 | 1200 | -</t>
  </si>
  <si>
    <t>SL216-1235.1-10</t>
  </si>
  <si>
    <t>160 | 450 | -</t>
  </si>
  <si>
    <t>SL216-1261.1-9</t>
  </si>
  <si>
    <t>110 | 80 | -</t>
  </si>
  <si>
    <t>SL216-1262B1-5</t>
  </si>
  <si>
    <t>1,2,4a,6,7</t>
  </si>
  <si>
    <t>- | - | 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</si>
</sst>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indexed="8"/>
      <name val="Calibri"/>
      <charset val="1"/>
    </font>
    <font>
      <sz val="10"/>
      <color indexed="10"/>
      <name val="Arial"/>
      <charset val="1"/>
    </font>
    <font>
      <b/>
      <sz val="14"/>
      <color indexed="8"/>
      <name val="Arial"/>
      <charset val="1"/>
    </font>
    <font>
      <sz val="8"/>
      <color indexed="8"/>
      <name val="Arial"/>
      <charset val="1"/>
    </font>
    <font>
      <sz val="10"/>
      <color indexed="8"/>
      <name val="Arial"/>
      <charset val="1"/>
    </font>
    <font>
      <sz val="12"/>
      <color indexed="8"/>
      <name val="Calibri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b/>
      <sz val="8"/>
      <color indexed="8"/>
      <name val="Arial"/>
      <charset val="1"/>
    </font>
    <font>
      <sz val="9"/>
      <color indexed="8"/>
      <name val="Arial"/>
      <charset val="1"/>
    </font>
    <font>
      <b/>
      <sz val="12"/>
      <color indexed="64"/>
      <name val="Calibri"/>
      <charset val="1"/>
    </font>
    <font>
      <b/>
      <sz val="14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2"/>
      <color indexed="64"/>
      <name val="Calibri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26"/>
      </patternFill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</borders>
  <cellStyleXfs count="1">
    <xf numFmtId="0" fontId="0" fillId="0" borderId="0" applyNumberFormat="0"/>
  </cellStyleXfs>
  <cellXfs count="98">
    <xf numFmtId="0" fontId="0" fillId="0" borderId="0" xfId="0" applyNumberFormat="1"/>
    <xf numFmtId="0" fontId="2" fillId="0" borderId="0" xfId="0" applyNumberFormat="1" applyFont="1" applyAlignment="1">
      <alignment horizontal="center"/>
    </xf>
    <xf numFmtId="0" fontId="2" fillId="0" borderId="0" xfId="0" applyNumberFormat="1" applyFont="1"/>
    <xf numFmtId="0" fontId="3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3" fillId="0" borderId="0" xfId="0" applyNumberFormat="1" applyFont="1" applyAlignment="1">
      <alignment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 wrapText="1"/>
    </xf>
    <xf numFmtId="0" fontId="0" fillId="0" borderId="10" xfId="0" applyNumberFormat="1" applyBorder="1"/>
    <xf numFmtId="0" fontId="7" fillId="0" borderId="11" xfId="0" applyNumberFormat="1" applyFont="1" applyBorder="1" applyAlignment="1">
      <alignment vertical="center"/>
    </xf>
    <xf numFmtId="4" fontId="7" fillId="0" borderId="12" xfId="0" applyNumberFormat="1" applyFont="1" applyBorder="1" applyAlignment="1">
      <alignment horizontal="right" vertical="center" indent="1"/>
    </xf>
    <xf numFmtId="0" fontId="6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6" fillId="2" borderId="1" xfId="0" applyNumberFormat="1" applyFont="1" applyFill="1" applyBorder="1"/>
    <xf numFmtId="0" fontId="6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3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14" xfId="0" applyNumberFormat="1" applyFont="1" applyBorder="1" applyAlignment="1">
      <alignment vertical="center"/>
    </xf>
    <xf numFmtId="0" fontId="7" fillId="0" borderId="15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vertical="center"/>
    </xf>
    <xf numFmtId="0" fontId="15" fillId="6" borderId="22" xfId="0" applyFont="1" applyFill="1" applyBorder="1" applyAlignment="1" applyProtection="1">
      <alignment vertical="center" wrapText="1"/>
    </xf>
    <xf numFmtId="4" fontId="7" fillId="6" borderId="12" xfId="0" applyNumberFormat="1" applyFont="1" applyFill="1" applyBorder="1" applyAlignment="1">
      <alignment horizontal="right" vertical="center" indent="1"/>
    </xf>
    <xf numFmtId="0" fontId="6" fillId="2" borderId="13" xfId="0" applyNumberFormat="1" applyFont="1" applyFill="1" applyBorder="1" applyAlignment="1"/>
    <xf numFmtId="4" fontId="9" fillId="0" borderId="17" xfId="0" applyNumberFormat="1" applyFont="1" applyBorder="1" applyAlignment="1">
      <alignment horizontal="center" vertical="center"/>
    </xf>
    <xf numFmtId="4" fontId="7" fillId="0" borderId="27" xfId="0" applyNumberFormat="1" applyFont="1" applyBorder="1" applyAlignment="1">
      <alignment horizontal="right" vertical="center" indent="1"/>
    </xf>
    <xf numFmtId="0" fontId="18" fillId="5" borderId="0" xfId="0" applyFont="1" applyFill="1" applyAlignment="1" applyProtection="1"/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1" fillId="7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5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right" vertical="center"/>
    </xf>
    <xf numFmtId="0" fontId="9" fillId="0" borderId="6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right" vertical="center" wrapText="1"/>
    </xf>
    <xf numFmtId="2" fontId="9" fillId="0" borderId="6" xfId="0" applyNumberFormat="1" applyFont="1" applyBorder="1" applyAlignment="1">
      <alignment horizontal="right" vertical="center" wrapText="1"/>
    </xf>
    <xf numFmtId="0" fontId="3" fillId="0" borderId="7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right" vertical="center" indent="1"/>
    </xf>
    <xf numFmtId="4" fontId="9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4" fontId="7" fillId="7" borderId="9" xfId="0" applyNumberFormat="1" applyFont="1" applyFill="1" applyBorder="1" applyAlignment="1" applyProtection="1">
      <alignment horizontal="right" vertical="center" indent="1"/>
      <protection locked="0"/>
    </xf>
    <xf numFmtId="4" fontId="7" fillId="0" borderId="30" xfId="0" applyNumberFormat="1" applyFont="1" applyBorder="1" applyAlignment="1">
      <alignment horizontal="right" vertical="center" indent="1"/>
    </xf>
    <xf numFmtId="0" fontId="0" fillId="0" borderId="29" xfId="0" applyNumberFormat="1" applyBorder="1" applyProtection="1">
      <protection locked="0"/>
    </xf>
    <xf numFmtId="0" fontId="0" fillId="0" borderId="0" xfId="0" applyNumberFormat="1" applyProtection="1">
      <protection locked="0"/>
    </xf>
    <xf numFmtId="0" fontId="6" fillId="7" borderId="1" xfId="0" applyNumberFormat="1" applyFont="1" applyFill="1" applyBorder="1" applyAlignment="1" applyProtection="1">
      <alignment horizontal="left"/>
      <protection locked="0"/>
    </xf>
    <xf numFmtId="0" fontId="0" fillId="0" borderId="16" xfId="0" applyNumberFormat="1" applyBorder="1" applyAlignment="1">
      <alignment horizontal="center"/>
    </xf>
    <xf numFmtId="0" fontId="6" fillId="7" borderId="2" xfId="0" applyNumberFormat="1" applyFont="1" applyFill="1" applyBorder="1" applyAlignment="1" applyProtection="1">
      <alignment horizontal="left"/>
      <protection locked="0"/>
    </xf>
    <xf numFmtId="0" fontId="0" fillId="4" borderId="12" xfId="0" applyNumberFormat="1" applyFill="1" applyBorder="1" applyAlignment="1" applyProtection="1">
      <alignment horizontal="center"/>
      <protection locked="0"/>
    </xf>
    <xf numFmtId="0" fontId="0" fillId="0" borderId="0" xfId="0" applyNumberFormat="1" applyAlignment="1">
      <alignment horizontal="center"/>
    </xf>
    <xf numFmtId="0" fontId="0" fillId="0" borderId="28" xfId="0" applyNumberFormat="1" applyBorder="1" applyAlignment="1">
      <alignment horizontal="center"/>
    </xf>
    <xf numFmtId="0" fontId="1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0" fillId="0" borderId="0" xfId="0" applyNumberFormat="1" applyAlignment="1">
      <alignment horizontal="left"/>
    </xf>
    <xf numFmtId="0" fontId="6" fillId="0" borderId="12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 wrapText="1"/>
    </xf>
    <xf numFmtId="0" fontId="7" fillId="0" borderId="11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16" xfId="0" applyNumberFormat="1" applyFont="1" applyBorder="1" applyAlignment="1">
      <alignment horizontal="center" vertical="center" wrapText="1"/>
    </xf>
    <xf numFmtId="0" fontId="17" fillId="8" borderId="23" xfId="0" applyNumberFormat="1" applyFont="1" applyFill="1" applyBorder="1" applyAlignment="1">
      <alignment horizontal="left" vertical="center"/>
    </xf>
    <xf numFmtId="0" fontId="10" fillId="8" borderId="24" xfId="0" applyNumberFormat="1" applyFont="1" applyFill="1" applyBorder="1" applyAlignment="1">
      <alignment horizontal="left" vertical="center"/>
    </xf>
    <xf numFmtId="0" fontId="10" fillId="8" borderId="25" xfId="0" applyNumberFormat="1" applyFont="1" applyFill="1" applyBorder="1" applyAlignment="1">
      <alignment horizontal="left" vertical="center"/>
    </xf>
    <xf numFmtId="0" fontId="13" fillId="0" borderId="14" xfId="0" applyNumberFormat="1" applyFont="1" applyBorder="1" applyAlignment="1">
      <alignment horizontal="left"/>
    </xf>
    <xf numFmtId="0" fontId="13" fillId="0" borderId="0" xfId="0" applyNumberFormat="1" applyFont="1" applyBorder="1" applyAlignment="1">
      <alignment horizontal="left"/>
    </xf>
    <xf numFmtId="0" fontId="6" fillId="8" borderId="23" xfId="0" applyNumberFormat="1" applyFont="1" applyFill="1" applyBorder="1" applyAlignment="1">
      <alignment horizontal="left" vertical="center"/>
    </xf>
    <xf numFmtId="0" fontId="6" fillId="8" borderId="24" xfId="0" applyNumberFormat="1" applyFont="1" applyFill="1" applyBorder="1" applyAlignment="1">
      <alignment horizontal="left" vertical="center"/>
    </xf>
    <xf numFmtId="0" fontId="6" fillId="8" borderId="25" xfId="0" applyNumberFormat="1" applyFont="1" applyFill="1" applyBorder="1" applyAlignment="1">
      <alignment horizontal="left" vertical="center"/>
    </xf>
    <xf numFmtId="0" fontId="14" fillId="0" borderId="20" xfId="0" applyFont="1" applyFill="1" applyBorder="1" applyAlignment="1" applyProtection="1">
      <alignment horizontal="center"/>
    </xf>
    <xf numFmtId="0" fontId="14" fillId="0" borderId="21" xfId="0" applyFont="1" applyFill="1" applyBorder="1" applyAlignment="1" applyProtection="1">
      <alignment horizontal="center"/>
    </xf>
    <xf numFmtId="0" fontId="6" fillId="9" borderId="23" xfId="0" applyNumberFormat="1" applyFont="1" applyFill="1" applyBorder="1" applyAlignment="1" applyProtection="1">
      <alignment horizontal="center"/>
      <protection locked="0"/>
    </xf>
    <xf numFmtId="0" fontId="6" fillId="9" borderId="24" xfId="0" applyNumberFormat="1" applyFont="1" applyFill="1" applyBorder="1" applyAlignment="1" applyProtection="1">
      <alignment horizontal="center"/>
      <protection locked="0"/>
    </xf>
    <xf numFmtId="0" fontId="6" fillId="9" borderId="25" xfId="0" applyNumberFormat="1" applyFont="1" applyFill="1" applyBorder="1" applyAlignment="1" applyProtection="1">
      <alignment horizontal="center"/>
      <protection locked="0"/>
    </xf>
    <xf numFmtId="0" fontId="16" fillId="0" borderId="22" xfId="0" applyNumberFormat="1" applyFont="1" applyBorder="1" applyAlignment="1">
      <alignment horizontal="right" vertical="center" wrapText="1"/>
    </xf>
    <xf numFmtId="0" fontId="7" fillId="0" borderId="26" xfId="0" applyNumberFormat="1" applyFont="1" applyBorder="1" applyAlignment="1">
      <alignment horizontal="right" vertical="center" wrapText="1"/>
    </xf>
    <xf numFmtId="0" fontId="7" fillId="0" borderId="12" xfId="0" applyNumberFormat="1" applyFont="1" applyBorder="1" applyAlignment="1">
      <alignment horizontal="right" vertical="center" indent="2"/>
    </xf>
    <xf numFmtId="0" fontId="7" fillId="0" borderId="16" xfId="0" applyNumberFormat="1" applyFont="1" applyBorder="1" applyAlignment="1">
      <alignment horizontal="right" vertical="center" indent="2"/>
    </xf>
    <xf numFmtId="0" fontId="6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7" fillId="0" borderId="10" xfId="0" applyNumberFormat="1" applyFont="1" applyBorder="1" applyAlignment="1">
      <alignment horizontal="center" vertical="center" wrapText="1"/>
    </xf>
    <xf numFmtId="0" fontId="16" fillId="0" borderId="12" xfId="0" applyNumberFormat="1" applyFont="1" applyBorder="1" applyAlignment="1">
      <alignment horizontal="center" vertical="center" wrapText="1"/>
    </xf>
    <xf numFmtId="0" fontId="8" fillId="3" borderId="12" xfId="0" applyNumberFormat="1" applyFont="1" applyFill="1" applyBorder="1" applyAlignment="1">
      <alignment horizontal="center" vertical="center" wrapText="1"/>
    </xf>
    <xf numFmtId="0" fontId="7" fillId="0" borderId="17" xfId="0" applyNumberFormat="1" applyFont="1" applyFill="1" applyBorder="1" applyAlignment="1">
      <alignment horizontal="center" vertical="center" wrapText="1"/>
    </xf>
    <xf numFmtId="0" fontId="12" fillId="0" borderId="18" xfId="0" applyNumberFormat="1" applyFon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0" fontId="6" fillId="2" borderId="1" xfId="0" applyNumberFormat="1" applyFont="1" applyFill="1" applyBorder="1" applyAlignment="1">
      <alignment horizontal="center" vertical="center" textRotation="90"/>
    </xf>
    <xf numFmtId="0" fontId="4" fillId="0" borderId="1" xfId="0" applyNumberFormat="1" applyFont="1" applyBorder="1" applyAlignment="1">
      <alignment horizontal="left" vertical="center" wrapText="1"/>
    </xf>
    <xf numFmtId="0" fontId="0" fillId="0" borderId="9" xfId="0" applyNumberFormat="1" applyBorder="1" applyAlignment="1">
      <alignment horizontal="center"/>
    </xf>
    <xf numFmtId="0" fontId="4" fillId="0" borderId="19" xfId="0" applyNumberFormat="1" applyFont="1" applyBorder="1" applyAlignment="1">
      <alignment horizontal="left" vertical="center" wrapText="1"/>
    </xf>
    <xf numFmtId="4" fontId="0" fillId="0" borderId="29" xfId="0" applyNumberFormat="1" applyBorder="1" applyProtection="1"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6"/>
  <sheetViews>
    <sheetView tabSelected="1" view="pageBreakPreview" zoomScale="80" zoomScaleNormal="100" zoomScaleSheetLayoutView="80" workbookViewId="0">
      <selection activeCell="H27" sqref="H27"/>
    </sheetView>
  </sheetViews>
  <sheetFormatPr defaultRowHeight="15" x14ac:dyDescent="0.25"/>
  <cols>
    <col min="2" max="2" width="17.42578125" customWidth="1"/>
    <col min="3" max="3" width="30.28515625" customWidth="1"/>
    <col min="4" max="4" width="17.5703125" customWidth="1"/>
    <col min="7" max="7" width="11.140625" customWidth="1"/>
    <col min="12" max="12" width="11.5703125" customWidth="1"/>
    <col min="13" max="13" width="15" customWidth="1"/>
    <col min="15" max="15" width="13.140625" customWidth="1"/>
    <col min="16" max="16" width="20" customWidth="1"/>
    <col min="17" max="17" width="15.5703125" customWidth="1"/>
  </cols>
  <sheetData>
    <row r="1" spans="1:27" ht="18" x14ac:dyDescent="0.25">
      <c r="A1" s="58" t="s">
        <v>67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31" t="s">
        <v>70</v>
      </c>
      <c r="P1" s="3"/>
    </row>
    <row r="2" spans="1:27" ht="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1" t="s">
        <v>71</v>
      </c>
      <c r="P2" s="3"/>
    </row>
    <row r="3" spans="1:27" ht="18" x14ac:dyDescent="0.25">
      <c r="A3" s="4" t="s">
        <v>0</v>
      </c>
      <c r="B3" s="1"/>
      <c r="C3" s="68" t="s">
        <v>74</v>
      </c>
      <c r="D3" s="69"/>
      <c r="E3" s="69"/>
      <c r="F3" s="69"/>
      <c r="G3" s="69"/>
      <c r="H3" s="69"/>
      <c r="I3" s="69"/>
      <c r="J3" s="69"/>
      <c r="K3" s="70"/>
      <c r="L3" s="1"/>
      <c r="M3" s="1"/>
      <c r="N3" s="1"/>
      <c r="O3" s="2"/>
      <c r="P3" s="3"/>
    </row>
    <row r="4" spans="1:27" ht="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  <c r="P4" s="3"/>
    </row>
    <row r="5" spans="1:27" x14ac:dyDescent="0.25">
      <c r="E5" s="60"/>
      <c r="F5" s="60"/>
      <c r="G5" s="5"/>
    </row>
    <row r="6" spans="1:27" x14ac:dyDescent="0.25">
      <c r="A6" s="71" t="s">
        <v>1</v>
      </c>
      <c r="B6" s="72"/>
      <c r="C6" s="73" t="s">
        <v>2</v>
      </c>
      <c r="D6" s="74"/>
      <c r="E6" s="74"/>
      <c r="F6" s="74"/>
      <c r="G6" s="74"/>
      <c r="H6" s="74"/>
      <c r="I6" s="74"/>
      <c r="J6" s="74"/>
      <c r="K6" s="75"/>
    </row>
    <row r="7" spans="1:27" ht="15.75" thickBot="1" x14ac:dyDescent="0.3">
      <c r="A7" s="5"/>
      <c r="B7" s="61"/>
      <c r="C7" s="61"/>
      <c r="D7" s="61"/>
      <c r="E7" s="61"/>
      <c r="F7" s="61"/>
      <c r="G7" s="5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</row>
    <row r="8" spans="1:27" ht="15.75" thickBot="1" x14ac:dyDescent="0.3">
      <c r="A8" s="76" t="s">
        <v>73</v>
      </c>
      <c r="B8" s="77"/>
      <c r="C8" s="6"/>
      <c r="D8" s="6"/>
      <c r="G8" s="5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</row>
    <row r="9" spans="1:27" ht="15.75" thickBot="1" x14ac:dyDescent="0.3">
      <c r="A9" s="62" t="s">
        <v>3</v>
      </c>
      <c r="B9" s="63" t="s">
        <v>4</v>
      </c>
      <c r="C9" s="7" t="s">
        <v>5</v>
      </c>
      <c r="D9" s="24"/>
      <c r="E9" s="64" t="s">
        <v>6</v>
      </c>
      <c r="F9" s="64"/>
      <c r="G9" s="64"/>
      <c r="H9" s="65" t="s">
        <v>7</v>
      </c>
      <c r="I9" s="64" t="s">
        <v>8</v>
      </c>
      <c r="J9" s="64" t="s">
        <v>9</v>
      </c>
      <c r="K9" s="64"/>
      <c r="L9" s="87" t="s">
        <v>10</v>
      </c>
      <c r="M9" s="88" t="s">
        <v>11</v>
      </c>
      <c r="N9" s="64" t="s">
        <v>12</v>
      </c>
      <c r="O9" s="89" t="s">
        <v>13</v>
      </c>
      <c r="P9" s="90" t="s">
        <v>14</v>
      </c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</row>
    <row r="10" spans="1:27" ht="15.75" thickBot="1" x14ac:dyDescent="0.3">
      <c r="A10" s="62"/>
      <c r="B10" s="63"/>
      <c r="C10" s="66" t="s">
        <v>15</v>
      </c>
      <c r="D10" s="8"/>
      <c r="E10" s="66" t="s">
        <v>16</v>
      </c>
      <c r="F10" s="66" t="s">
        <v>17</v>
      </c>
      <c r="G10" s="64" t="s">
        <v>18</v>
      </c>
      <c r="H10" s="65"/>
      <c r="I10" s="64"/>
      <c r="J10" s="66" t="s">
        <v>16</v>
      </c>
      <c r="K10" s="67" t="s">
        <v>17</v>
      </c>
      <c r="L10" s="87"/>
      <c r="M10" s="64"/>
      <c r="N10" s="64"/>
      <c r="O10" s="89"/>
      <c r="P10" s="90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</row>
    <row r="11" spans="1:27" ht="66" customHeight="1" thickBot="1" x14ac:dyDescent="0.3">
      <c r="A11" s="62"/>
      <c r="B11" s="63"/>
      <c r="C11" s="66"/>
      <c r="D11" s="8" t="s">
        <v>66</v>
      </c>
      <c r="E11" s="66"/>
      <c r="F11" s="66"/>
      <c r="G11" s="64"/>
      <c r="H11" s="65"/>
      <c r="I11" s="64"/>
      <c r="J11" s="66"/>
      <c r="K11" s="67"/>
      <c r="L11" s="87"/>
      <c r="M11" s="64"/>
      <c r="N11" s="64"/>
      <c r="O11" s="89"/>
      <c r="P11" s="90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</row>
    <row r="12" spans="1:27" x14ac:dyDescent="0.25">
      <c r="A12" s="36" t="s">
        <v>75</v>
      </c>
      <c r="B12" s="37" t="s">
        <v>76</v>
      </c>
      <c r="C12" s="38" t="s">
        <v>33</v>
      </c>
      <c r="D12" s="39">
        <v>44865</v>
      </c>
      <c r="E12" s="40">
        <v>100</v>
      </c>
      <c r="F12" s="40">
        <v>0</v>
      </c>
      <c r="G12" s="40">
        <v>100</v>
      </c>
      <c r="H12" s="41" t="s">
        <v>51</v>
      </c>
      <c r="I12" s="42" t="s">
        <v>72</v>
      </c>
      <c r="J12" s="43">
        <v>1.39</v>
      </c>
      <c r="K12" s="43">
        <v>0</v>
      </c>
      <c r="L12" s="44" t="s">
        <v>77</v>
      </c>
      <c r="M12" s="45">
        <v>1763.4613999999999</v>
      </c>
      <c r="N12" s="46" t="s">
        <v>32</v>
      </c>
      <c r="O12" s="48"/>
      <c r="P12" s="49">
        <f>G12*O12</f>
        <v>0</v>
      </c>
      <c r="Q12" s="97"/>
      <c r="R12" s="51"/>
      <c r="S12" s="51"/>
      <c r="T12" s="51"/>
      <c r="U12" s="51"/>
      <c r="V12" s="51"/>
      <c r="W12" s="51"/>
      <c r="X12" s="51"/>
      <c r="Y12" s="51"/>
      <c r="Z12" s="51"/>
      <c r="AA12" s="51"/>
    </row>
    <row r="13" spans="1:27" x14ac:dyDescent="0.25">
      <c r="A13" s="36" t="s">
        <v>75</v>
      </c>
      <c r="B13" s="37" t="s">
        <v>78</v>
      </c>
      <c r="C13" s="47" t="s">
        <v>33</v>
      </c>
      <c r="D13" s="39">
        <v>44865</v>
      </c>
      <c r="E13" s="40">
        <v>40</v>
      </c>
      <c r="F13" s="40">
        <v>0</v>
      </c>
      <c r="G13" s="40">
        <v>40</v>
      </c>
      <c r="H13" s="41" t="s">
        <v>51</v>
      </c>
      <c r="I13" s="42" t="s">
        <v>72</v>
      </c>
      <c r="J13" s="43">
        <v>1.3808466603951079</v>
      </c>
      <c r="K13" s="43">
        <v>0</v>
      </c>
      <c r="L13" s="44" t="s">
        <v>79</v>
      </c>
      <c r="M13" s="45">
        <v>575.37609999999995</v>
      </c>
      <c r="N13" s="46" t="s">
        <v>32</v>
      </c>
      <c r="O13" s="48"/>
      <c r="P13" s="49">
        <f t="shared" ref="P12:P21" si="0">G13*O13</f>
        <v>0</v>
      </c>
      <c r="Q13" s="50"/>
      <c r="R13" s="51"/>
      <c r="S13" s="51"/>
      <c r="T13" s="51"/>
      <c r="U13" s="51"/>
      <c r="V13" s="51"/>
      <c r="W13" s="51"/>
      <c r="X13" s="51"/>
      <c r="Y13" s="51"/>
      <c r="Z13" s="51"/>
      <c r="AA13" s="51"/>
    </row>
    <row r="14" spans="1:27" x14ac:dyDescent="0.25">
      <c r="A14" s="36" t="s">
        <v>75</v>
      </c>
      <c r="B14" s="37" t="s">
        <v>80</v>
      </c>
      <c r="C14" s="47" t="s">
        <v>33</v>
      </c>
      <c r="D14" s="39">
        <v>44865</v>
      </c>
      <c r="E14" s="40">
        <v>50</v>
      </c>
      <c r="F14" s="40">
        <v>0</v>
      </c>
      <c r="G14" s="40">
        <v>50</v>
      </c>
      <c r="H14" s="41" t="s">
        <v>51</v>
      </c>
      <c r="I14" s="42" t="s">
        <v>34</v>
      </c>
      <c r="J14" s="43">
        <v>1.34</v>
      </c>
      <c r="K14" s="43">
        <v>0</v>
      </c>
      <c r="L14" s="44" t="s">
        <v>81</v>
      </c>
      <c r="M14" s="45">
        <v>840.57159999999999</v>
      </c>
      <c r="N14" s="46" t="s">
        <v>32</v>
      </c>
      <c r="O14" s="48"/>
      <c r="P14" s="49">
        <f t="shared" si="0"/>
        <v>0</v>
      </c>
      <c r="Q14" s="50"/>
      <c r="R14" s="51"/>
      <c r="S14" s="51"/>
      <c r="T14" s="51"/>
      <c r="U14" s="51"/>
      <c r="V14" s="51"/>
      <c r="W14" s="51"/>
      <c r="X14" s="51"/>
      <c r="Y14" s="51"/>
      <c r="Z14" s="51"/>
      <c r="AA14" s="51"/>
    </row>
    <row r="15" spans="1:27" x14ac:dyDescent="0.25">
      <c r="A15" s="36" t="s">
        <v>75</v>
      </c>
      <c r="B15" s="37" t="s">
        <v>82</v>
      </c>
      <c r="C15" s="47" t="s">
        <v>33</v>
      </c>
      <c r="D15" s="39">
        <v>44865</v>
      </c>
      <c r="E15" s="40">
        <v>50</v>
      </c>
      <c r="F15" s="40">
        <v>0</v>
      </c>
      <c r="G15" s="40">
        <v>50</v>
      </c>
      <c r="H15" s="41" t="s">
        <v>51</v>
      </c>
      <c r="I15" s="42" t="s">
        <v>34</v>
      </c>
      <c r="J15" s="43">
        <v>1.3700000000000003</v>
      </c>
      <c r="K15" s="43">
        <v>0</v>
      </c>
      <c r="L15" s="44" t="s">
        <v>83</v>
      </c>
      <c r="M15" s="45">
        <v>730.82839999999999</v>
      </c>
      <c r="N15" s="46" t="s">
        <v>32</v>
      </c>
      <c r="O15" s="48"/>
      <c r="P15" s="49">
        <f>G15*O15</f>
        <v>0</v>
      </c>
      <c r="Q15" s="50"/>
      <c r="R15" s="51"/>
      <c r="S15" s="51"/>
      <c r="T15" s="51"/>
      <c r="U15" s="51"/>
      <c r="V15" s="51"/>
      <c r="W15" s="51"/>
      <c r="X15" s="51"/>
      <c r="Y15" s="51"/>
      <c r="Z15" s="51"/>
      <c r="AA15" s="51"/>
    </row>
    <row r="16" spans="1:27" x14ac:dyDescent="0.25">
      <c r="A16" s="36" t="s">
        <v>75</v>
      </c>
      <c r="B16" s="37" t="s">
        <v>84</v>
      </c>
      <c r="C16" s="47" t="s">
        <v>33</v>
      </c>
      <c r="D16" s="39">
        <v>44865</v>
      </c>
      <c r="E16" s="40">
        <v>100</v>
      </c>
      <c r="F16" s="40">
        <v>0</v>
      </c>
      <c r="G16" s="40">
        <v>100</v>
      </c>
      <c r="H16" s="41" t="s">
        <v>51</v>
      </c>
      <c r="I16" s="42" t="s">
        <v>34</v>
      </c>
      <c r="J16" s="43">
        <v>0.35</v>
      </c>
      <c r="K16" s="43">
        <v>0</v>
      </c>
      <c r="L16" s="44" t="s">
        <v>85</v>
      </c>
      <c r="M16" s="45">
        <v>2367.9002</v>
      </c>
      <c r="N16" s="46" t="s">
        <v>32</v>
      </c>
      <c r="O16" s="48"/>
      <c r="P16" s="49">
        <f t="shared" si="0"/>
        <v>0</v>
      </c>
      <c r="Q16" s="50"/>
      <c r="R16" s="51"/>
      <c r="S16" s="51"/>
      <c r="T16" s="51"/>
      <c r="U16" s="51"/>
      <c r="V16" s="51"/>
      <c r="W16" s="51"/>
      <c r="X16" s="51"/>
      <c r="Y16" s="51"/>
      <c r="Z16" s="51"/>
      <c r="AA16" s="51"/>
    </row>
    <row r="17" spans="1:27" x14ac:dyDescent="0.25">
      <c r="A17" s="36" t="s">
        <v>75</v>
      </c>
      <c r="B17" s="37" t="s">
        <v>86</v>
      </c>
      <c r="C17" s="47" t="s">
        <v>33</v>
      </c>
      <c r="D17" s="39">
        <v>44865</v>
      </c>
      <c r="E17" s="40">
        <v>80</v>
      </c>
      <c r="F17" s="40">
        <v>0</v>
      </c>
      <c r="G17" s="40">
        <v>80</v>
      </c>
      <c r="H17" s="41" t="s">
        <v>51</v>
      </c>
      <c r="I17" s="42" t="s">
        <v>34</v>
      </c>
      <c r="J17" s="43">
        <v>0.35</v>
      </c>
      <c r="K17" s="43">
        <v>0</v>
      </c>
      <c r="L17" s="44" t="s">
        <v>87</v>
      </c>
      <c r="M17" s="45">
        <v>1961.2249999999999</v>
      </c>
      <c r="N17" s="46" t="s">
        <v>32</v>
      </c>
      <c r="O17" s="48"/>
      <c r="P17" s="49">
        <f t="shared" si="0"/>
        <v>0</v>
      </c>
      <c r="Q17" s="50"/>
      <c r="R17" s="51"/>
      <c r="S17" s="51"/>
      <c r="T17" s="51"/>
      <c r="U17" s="51"/>
      <c r="V17" s="51"/>
      <c r="W17" s="51"/>
      <c r="X17" s="51"/>
      <c r="Y17" s="51"/>
      <c r="Z17" s="51"/>
      <c r="AA17" s="51"/>
    </row>
    <row r="18" spans="1:27" x14ac:dyDescent="0.25">
      <c r="A18" s="36" t="s">
        <v>75</v>
      </c>
      <c r="B18" s="37" t="s">
        <v>88</v>
      </c>
      <c r="C18" s="47" t="s">
        <v>33</v>
      </c>
      <c r="D18" s="39">
        <v>44865</v>
      </c>
      <c r="E18" s="40">
        <v>130</v>
      </c>
      <c r="F18" s="40">
        <v>0</v>
      </c>
      <c r="G18" s="40">
        <v>130</v>
      </c>
      <c r="H18" s="41" t="s">
        <v>51</v>
      </c>
      <c r="I18" s="42" t="s">
        <v>34</v>
      </c>
      <c r="J18" s="43">
        <v>0.75951979780960399</v>
      </c>
      <c r="K18" s="43">
        <v>0</v>
      </c>
      <c r="L18" s="44" t="s">
        <v>89</v>
      </c>
      <c r="M18" s="45">
        <v>2285.4288999999999</v>
      </c>
      <c r="N18" s="46" t="s">
        <v>32</v>
      </c>
      <c r="O18" s="48"/>
      <c r="P18" s="49">
        <f t="shared" si="0"/>
        <v>0</v>
      </c>
      <c r="Q18" s="50"/>
      <c r="R18" s="51"/>
      <c r="S18" s="51"/>
      <c r="T18" s="51"/>
      <c r="U18" s="51"/>
      <c r="V18" s="51"/>
      <c r="W18" s="51"/>
      <c r="X18" s="51"/>
      <c r="Y18" s="51"/>
      <c r="Z18" s="51"/>
      <c r="AA18" s="51"/>
    </row>
    <row r="19" spans="1:27" x14ac:dyDescent="0.25">
      <c r="A19" s="36" t="s">
        <v>75</v>
      </c>
      <c r="B19" s="37" t="s">
        <v>90</v>
      </c>
      <c r="C19" s="47" t="s">
        <v>33</v>
      </c>
      <c r="D19" s="39">
        <v>44865</v>
      </c>
      <c r="E19" s="40">
        <v>60</v>
      </c>
      <c r="F19" s="40">
        <v>0</v>
      </c>
      <c r="G19" s="40">
        <v>60</v>
      </c>
      <c r="H19" s="41" t="s">
        <v>51</v>
      </c>
      <c r="I19" s="42" t="s">
        <v>34</v>
      </c>
      <c r="J19" s="43">
        <v>0.76</v>
      </c>
      <c r="K19" s="43">
        <v>0</v>
      </c>
      <c r="L19" s="44" t="s">
        <v>91</v>
      </c>
      <c r="M19" s="45">
        <v>1421.3679999999999</v>
      </c>
      <c r="N19" s="46" t="s">
        <v>32</v>
      </c>
      <c r="O19" s="48"/>
      <c r="P19" s="49">
        <f t="shared" si="0"/>
        <v>0</v>
      </c>
      <c r="Q19" s="50"/>
      <c r="R19" s="51"/>
      <c r="S19" s="51"/>
      <c r="T19" s="51"/>
      <c r="U19" s="51"/>
      <c r="V19" s="51"/>
      <c r="W19" s="51"/>
      <c r="X19" s="51"/>
      <c r="Y19" s="51"/>
      <c r="Z19" s="51"/>
      <c r="AA19" s="51"/>
    </row>
    <row r="20" spans="1:27" x14ac:dyDescent="0.25">
      <c r="A20" s="36" t="s">
        <v>75</v>
      </c>
      <c r="B20" s="37" t="s">
        <v>92</v>
      </c>
      <c r="C20" s="47" t="s">
        <v>33</v>
      </c>
      <c r="D20" s="39">
        <v>44865</v>
      </c>
      <c r="E20" s="40">
        <v>40</v>
      </c>
      <c r="F20" s="40">
        <v>0</v>
      </c>
      <c r="G20" s="40">
        <v>40</v>
      </c>
      <c r="H20" s="41" t="s">
        <v>51</v>
      </c>
      <c r="I20" s="42" t="s">
        <v>34</v>
      </c>
      <c r="J20" s="43">
        <v>1.29</v>
      </c>
      <c r="K20" s="43">
        <v>0</v>
      </c>
      <c r="L20" s="44" t="s">
        <v>93</v>
      </c>
      <c r="M20" s="45">
        <v>627.80909999999994</v>
      </c>
      <c r="N20" s="46" t="s">
        <v>32</v>
      </c>
      <c r="O20" s="48"/>
      <c r="P20" s="49">
        <f t="shared" si="0"/>
        <v>0</v>
      </c>
      <c r="Q20" s="50"/>
      <c r="R20" s="51"/>
      <c r="S20" s="51"/>
      <c r="T20" s="51"/>
      <c r="U20" s="51"/>
      <c r="V20" s="51"/>
      <c r="W20" s="51"/>
      <c r="X20" s="51"/>
      <c r="Y20" s="51"/>
      <c r="Z20" s="51"/>
      <c r="AA20" s="51"/>
    </row>
    <row r="21" spans="1:27" ht="15.75" thickBot="1" x14ac:dyDescent="0.3">
      <c r="A21" s="36" t="s">
        <v>75</v>
      </c>
      <c r="B21" s="37" t="s">
        <v>94</v>
      </c>
      <c r="C21" s="47" t="s">
        <v>95</v>
      </c>
      <c r="D21" s="39">
        <v>44865</v>
      </c>
      <c r="E21" s="40">
        <v>30</v>
      </c>
      <c r="F21" s="40">
        <v>0</v>
      </c>
      <c r="G21" s="40">
        <v>30</v>
      </c>
      <c r="H21" s="41" t="s">
        <v>51</v>
      </c>
      <c r="I21" s="42" t="s">
        <v>34</v>
      </c>
      <c r="J21" s="43">
        <v>1.1200000000000001</v>
      </c>
      <c r="K21" s="43">
        <v>0</v>
      </c>
      <c r="L21" s="44" t="s">
        <v>96</v>
      </c>
      <c r="M21" s="45">
        <v>412.42140000000001</v>
      </c>
      <c r="N21" s="46" t="s">
        <v>32</v>
      </c>
      <c r="O21" s="48"/>
      <c r="P21" s="49">
        <f>G21*O21</f>
        <v>0</v>
      </c>
      <c r="Q21" s="50"/>
      <c r="R21" s="51"/>
      <c r="S21" s="51"/>
      <c r="T21" s="51"/>
      <c r="U21" s="51"/>
      <c r="V21" s="51"/>
      <c r="W21" s="51"/>
      <c r="X21" s="51"/>
      <c r="Y21" s="51"/>
      <c r="Z21" s="51"/>
      <c r="AA21" s="51"/>
    </row>
    <row r="22" spans="1:27" ht="69.75" customHeight="1" thickBot="1" x14ac:dyDescent="0.3">
      <c r="A22" s="9"/>
      <c r="B22" s="10"/>
      <c r="C22" s="10"/>
      <c r="D22" s="10"/>
      <c r="E22" s="10"/>
      <c r="F22" s="10"/>
      <c r="G22" s="25">
        <f>SUM(G12:G21)</f>
        <v>680</v>
      </c>
      <c r="H22" s="10"/>
      <c r="I22" s="10"/>
      <c r="J22" s="10"/>
      <c r="K22" s="81" t="s">
        <v>69</v>
      </c>
      <c r="L22" s="82"/>
      <c r="M22" s="30">
        <f>SUM(M12:M21)</f>
        <v>12986.390100000001</v>
      </c>
      <c r="N22" s="29"/>
      <c r="O22" s="26" t="s">
        <v>68</v>
      </c>
      <c r="P22" s="27">
        <f>SUM(P12:P21)</f>
        <v>0</v>
      </c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</row>
    <row r="23" spans="1:27" ht="15.75" thickBot="1" x14ac:dyDescent="0.3">
      <c r="A23" s="83" t="s">
        <v>19</v>
      </c>
      <c r="B23" s="83"/>
      <c r="C23" s="83"/>
      <c r="D23" s="83"/>
      <c r="E23" s="83"/>
      <c r="F23" s="83"/>
      <c r="G23" s="83"/>
      <c r="H23" s="83"/>
      <c r="I23" s="83"/>
      <c r="J23" s="83"/>
      <c r="K23" s="84"/>
      <c r="L23" s="84"/>
      <c r="M23" s="84"/>
      <c r="N23" s="83"/>
      <c r="O23" s="83"/>
      <c r="P23" s="11">
        <f>P24-P22</f>
        <v>0</v>
      </c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</row>
    <row r="24" spans="1:27" ht="15.75" thickBot="1" x14ac:dyDescent="0.3">
      <c r="A24" s="83" t="s">
        <v>20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11">
        <f>IF(C27="N",P22,(P22*1.2))</f>
        <v>0</v>
      </c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</row>
    <row r="25" spans="1:27" x14ac:dyDescent="0.25">
      <c r="A25" s="85" t="s">
        <v>21</v>
      </c>
      <c r="B25" s="85"/>
      <c r="C25" s="85"/>
      <c r="D25" s="12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27" x14ac:dyDescent="0.25">
      <c r="A26" s="86" t="s">
        <v>22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</row>
    <row r="27" spans="1:27" ht="15.75" thickBot="1" x14ac:dyDescent="0.3">
      <c r="A27" s="34" t="s">
        <v>23</v>
      </c>
      <c r="B27" s="33"/>
      <c r="C27" s="35"/>
      <c r="D27" s="32"/>
      <c r="E27" s="14"/>
      <c r="F27" s="14"/>
      <c r="G27" s="12"/>
      <c r="H27" s="14"/>
      <c r="I27" s="14"/>
      <c r="J27" s="14"/>
      <c r="K27" s="15"/>
      <c r="L27" s="15"/>
      <c r="M27" s="15"/>
      <c r="N27" s="15"/>
      <c r="O27" s="15"/>
      <c r="P27" s="15"/>
    </row>
    <row r="28" spans="1:27" x14ac:dyDescent="0.25">
      <c r="A28" s="91" t="s">
        <v>24</v>
      </c>
      <c r="B28" s="92"/>
      <c r="C28" s="92"/>
      <c r="D28" s="92"/>
      <c r="E28" s="92"/>
      <c r="F28" s="93" t="s">
        <v>25</v>
      </c>
      <c r="G28" s="16" t="s">
        <v>26</v>
      </c>
      <c r="H28" s="52"/>
      <c r="I28" s="52"/>
      <c r="J28" s="52"/>
      <c r="K28" s="52"/>
      <c r="L28" s="52"/>
      <c r="M28" s="52"/>
      <c r="N28" s="52"/>
      <c r="O28" s="52"/>
      <c r="P28" s="52"/>
    </row>
    <row r="29" spans="1:27" ht="15.75" thickBot="1" x14ac:dyDescent="0.3">
      <c r="A29" s="53"/>
      <c r="B29" s="53"/>
      <c r="C29" s="53"/>
      <c r="D29" s="53"/>
      <c r="E29" s="53"/>
      <c r="F29" s="93"/>
      <c r="G29" s="16" t="s">
        <v>27</v>
      </c>
      <c r="H29" s="52"/>
      <c r="I29" s="52"/>
      <c r="J29" s="52"/>
      <c r="K29" s="52"/>
      <c r="L29" s="52"/>
      <c r="M29" s="52"/>
      <c r="N29" s="52"/>
      <c r="O29" s="52"/>
      <c r="P29" s="52"/>
    </row>
    <row r="30" spans="1:27" ht="15.75" thickBot="1" x14ac:dyDescent="0.3">
      <c r="A30" s="53"/>
      <c r="B30" s="53"/>
      <c r="C30" s="53"/>
      <c r="D30" s="53"/>
      <c r="E30" s="53"/>
      <c r="F30" s="93"/>
      <c r="G30" s="16" t="s">
        <v>28</v>
      </c>
      <c r="H30" s="52"/>
      <c r="I30" s="52"/>
      <c r="J30" s="52"/>
      <c r="K30" s="52"/>
      <c r="L30" s="52"/>
      <c r="M30" s="52"/>
      <c r="N30" s="52"/>
      <c r="O30" s="52"/>
      <c r="P30" s="52"/>
    </row>
    <row r="31" spans="1:27" ht="15.75" thickBot="1" x14ac:dyDescent="0.3">
      <c r="A31" s="53"/>
      <c r="B31" s="53"/>
      <c r="C31" s="53"/>
      <c r="D31" s="53"/>
      <c r="E31" s="53"/>
      <c r="F31" s="93"/>
      <c r="G31" s="16" t="s">
        <v>29</v>
      </c>
      <c r="H31" s="54"/>
      <c r="I31" s="54"/>
      <c r="J31" s="54"/>
      <c r="K31" s="54"/>
      <c r="L31" s="54"/>
      <c r="M31" s="54"/>
      <c r="N31" s="54"/>
      <c r="O31" s="54"/>
      <c r="P31" s="54"/>
    </row>
    <row r="32" spans="1:27" ht="15.75" thickBot="1" x14ac:dyDescent="0.3">
      <c r="A32" s="53"/>
      <c r="B32" s="53"/>
      <c r="C32" s="53"/>
      <c r="D32" s="53"/>
      <c r="E32" s="53"/>
      <c r="F32" s="93"/>
      <c r="G32" s="28" t="s">
        <v>30</v>
      </c>
      <c r="H32" s="78"/>
      <c r="I32" s="79"/>
      <c r="J32" s="79"/>
      <c r="K32" s="79"/>
      <c r="L32" s="79"/>
      <c r="M32" s="79"/>
      <c r="N32" s="79"/>
      <c r="O32" s="79"/>
      <c r="P32" s="80"/>
    </row>
    <row r="33" spans="1:16" ht="15.75" thickBot="1" x14ac:dyDescent="0.3">
      <c r="A33" s="53"/>
      <c r="B33" s="53"/>
      <c r="C33" s="53"/>
      <c r="D33" s="53"/>
      <c r="E33" s="53"/>
    </row>
    <row r="34" spans="1:16" ht="15.75" thickBot="1" x14ac:dyDescent="0.3">
      <c r="A34" s="53"/>
      <c r="B34" s="53"/>
      <c r="C34" s="53"/>
      <c r="D34" s="53"/>
      <c r="E34" s="53"/>
      <c r="L34" s="55"/>
      <c r="M34" s="55"/>
      <c r="N34" s="55"/>
      <c r="O34" s="55"/>
      <c r="P34" s="55"/>
    </row>
    <row r="35" spans="1:16" ht="15.75" thickBot="1" x14ac:dyDescent="0.3">
      <c r="A35" s="53"/>
      <c r="B35" s="53"/>
      <c r="C35" s="53"/>
      <c r="D35" s="53"/>
      <c r="E35" s="53"/>
      <c r="F35" s="15"/>
      <c r="I35" s="56" t="s">
        <v>31</v>
      </c>
      <c r="J35" s="56"/>
      <c r="K35" s="57"/>
      <c r="L35" s="55"/>
      <c r="M35" s="55"/>
      <c r="N35" s="55"/>
      <c r="O35" s="55"/>
      <c r="P35" s="55"/>
    </row>
    <row r="36" spans="1:16" x14ac:dyDescent="0.25">
      <c r="F36" s="15"/>
    </row>
  </sheetData>
  <sheetProtection algorithmName="SHA-512" hashValue="QqD7VboQG0s/9nIWWZ0IyWWVNeEnF5afQYAjHaC6tHUVIwsV9jPN5K+6tPAJdwsHXdvc/X/GAuwcHMGJN4eI5g==" saltValue="efOHV02avJ7OOpmJzfHbWw==" spinCount="100000" sheet="1" objects="1" scenarios="1"/>
  <mergeCells count="39">
    <mergeCell ref="A6:B6"/>
    <mergeCell ref="C6:K6"/>
    <mergeCell ref="A8:B8"/>
    <mergeCell ref="H32:P32"/>
    <mergeCell ref="K22:L22"/>
    <mergeCell ref="A23:O23"/>
    <mergeCell ref="A24:O24"/>
    <mergeCell ref="A25:C25"/>
    <mergeCell ref="A26:P26"/>
    <mergeCell ref="L9:L11"/>
    <mergeCell ref="M9:M11"/>
    <mergeCell ref="N9:N11"/>
    <mergeCell ref="O9:O11"/>
    <mergeCell ref="P9:P11"/>
    <mergeCell ref="A28:E28"/>
    <mergeCell ref="F28:F32"/>
    <mergeCell ref="A1:L1"/>
    <mergeCell ref="E5:F5"/>
    <mergeCell ref="B7:F7"/>
    <mergeCell ref="A9:A11"/>
    <mergeCell ref="B9:B11"/>
    <mergeCell ref="E9:G9"/>
    <mergeCell ref="H9:H11"/>
    <mergeCell ref="I9:I11"/>
    <mergeCell ref="J9:K9"/>
    <mergeCell ref="C10:C11"/>
    <mergeCell ref="E10:E11"/>
    <mergeCell ref="F10:F11"/>
    <mergeCell ref="G10:G11"/>
    <mergeCell ref="J10:J11"/>
    <mergeCell ref="K10:K11"/>
    <mergeCell ref="C3:K3"/>
    <mergeCell ref="H28:P28"/>
    <mergeCell ref="A29:E35"/>
    <mergeCell ref="H29:P29"/>
    <mergeCell ref="H30:P30"/>
    <mergeCell ref="H31:P31"/>
    <mergeCell ref="L34:P35"/>
    <mergeCell ref="I35:K35"/>
  </mergeCells>
  <dataValidations count="1">
    <dataValidation type="custom" allowBlank="1" showErrorMessage="1" errorTitle="Chyba!" error="Môžete zadať maximálne 2 desatinné miesta" sqref="O12:O21">
      <formula1>MOD(ROUND(O12*100,20),1)=0</formula1>
    </dataValidation>
  </dataValidations>
  <pageMargins left="0.23622047244094491" right="0.23622047244094491" top="0.15748031496062992" bottom="0.35433070866141736" header="0" footer="0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N18"/>
  <sheetViews>
    <sheetView workbookViewId="0"/>
  </sheetViews>
  <sheetFormatPr defaultRowHeight="15" x14ac:dyDescent="0.25"/>
  <cols>
    <col min="1" max="1" width="12.28515625" customWidth="1"/>
  </cols>
  <sheetData>
    <row r="2" spans="1:14" x14ac:dyDescent="0.25">
      <c r="A2" s="17" t="s">
        <v>35</v>
      </c>
      <c r="B2" s="13"/>
      <c r="C2" s="13"/>
      <c r="D2" s="12"/>
      <c r="E2" s="18"/>
      <c r="F2" s="18"/>
      <c r="L2" s="95" t="s">
        <v>36</v>
      </c>
      <c r="M2" s="95"/>
    </row>
    <row r="3" spans="1:14" x14ac:dyDescent="0.25">
      <c r="A3" s="19" t="s">
        <v>37</v>
      </c>
      <c r="B3" s="94" t="s">
        <v>38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14" x14ac:dyDescent="0.25">
      <c r="A4" s="19" t="s">
        <v>39</v>
      </c>
      <c r="B4" s="94" t="s">
        <v>40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</row>
    <row r="5" spans="1:14" x14ac:dyDescent="0.25">
      <c r="A5" s="19" t="s">
        <v>3</v>
      </c>
      <c r="B5" s="94" t="s">
        <v>41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1:14" x14ac:dyDescent="0.25">
      <c r="A6" s="19" t="s">
        <v>42</v>
      </c>
      <c r="B6" s="94" t="s">
        <v>43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</row>
    <row r="7" spans="1:14" x14ac:dyDescent="0.25">
      <c r="A7" s="21" t="s">
        <v>44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</row>
    <row r="8" spans="1:14" x14ac:dyDescent="0.25">
      <c r="A8" s="19" t="s">
        <v>45</v>
      </c>
      <c r="B8" s="94" t="s">
        <v>46</v>
      </c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</row>
    <row r="9" spans="1:14" x14ac:dyDescent="0.25">
      <c r="A9" s="19" t="s">
        <v>47</v>
      </c>
      <c r="B9" s="94" t="s">
        <v>48</v>
      </c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</row>
    <row r="10" spans="1:14" x14ac:dyDescent="0.25">
      <c r="A10" s="19" t="s">
        <v>49</v>
      </c>
      <c r="B10" s="94" t="s">
        <v>50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</row>
    <row r="11" spans="1:14" x14ac:dyDescent="0.25">
      <c r="A11" s="22" t="s">
        <v>51</v>
      </c>
      <c r="B11" s="94" t="s">
        <v>52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</row>
    <row r="12" spans="1:14" ht="15" customHeight="1" x14ac:dyDescent="0.25">
      <c r="A12" s="23" t="s">
        <v>53</v>
      </c>
      <c r="B12" s="94" t="s">
        <v>54</v>
      </c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</row>
    <row r="13" spans="1:14" ht="24" customHeight="1" x14ac:dyDescent="0.25">
      <c r="A13" s="22" t="s">
        <v>55</v>
      </c>
      <c r="B13" s="94" t="s">
        <v>56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</row>
    <row r="14" spans="1:14" ht="16.5" customHeight="1" x14ac:dyDescent="0.25">
      <c r="A14" s="22" t="s">
        <v>8</v>
      </c>
      <c r="B14" s="94" t="s">
        <v>57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</row>
    <row r="15" spans="1:14" x14ac:dyDescent="0.25">
      <c r="A15" s="22" t="s">
        <v>58</v>
      </c>
      <c r="B15" s="94" t="s">
        <v>59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</row>
    <row r="16" spans="1:14" ht="38.25" x14ac:dyDescent="0.25">
      <c r="A16" s="20" t="s">
        <v>60</v>
      </c>
      <c r="B16" s="94" t="s">
        <v>61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</row>
    <row r="17" spans="1:14" ht="28.5" customHeight="1" x14ac:dyDescent="0.25">
      <c r="A17" s="20" t="s">
        <v>62</v>
      </c>
      <c r="B17" s="94" t="s">
        <v>63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</row>
    <row r="18" spans="1:14" ht="27" customHeight="1" x14ac:dyDescent="0.25">
      <c r="A18" s="22" t="s">
        <v>64</v>
      </c>
      <c r="B18" s="94" t="s">
        <v>65</v>
      </c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</row>
  </sheetData>
  <mergeCells count="17">
    <mergeCell ref="B13:N13"/>
    <mergeCell ref="L2:M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  <mergeCell ref="B14:N14"/>
    <mergeCell ref="B15:N15"/>
    <mergeCell ref="B16:N16"/>
    <mergeCell ref="B17:N17"/>
    <mergeCell ref="B18:N18"/>
  </mergeCells>
  <pageMargins left="0.7" right="0.7" top="0.75" bottom="0.75" header="0.51180555555555551" footer="0.51180555555555551"/>
  <pageSetup paperSize="9" firstPageNumber="4294967295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Tison, Pavol</dc:creator>
  <cp:lastModifiedBy>Pavol.Tison</cp:lastModifiedBy>
  <cp:lastPrinted>2022-04-29T05:11:26Z</cp:lastPrinted>
  <dcterms:created xsi:type="dcterms:W3CDTF">2022-04-25T11:58:52Z</dcterms:created>
  <dcterms:modified xsi:type="dcterms:W3CDTF">2022-05-13T06:36:35Z</dcterms:modified>
</cp:coreProperties>
</file>