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/>
  <mc:AlternateContent xmlns:mc="http://schemas.openxmlformats.org/markup-compatibility/2006">
    <mc:Choice Requires="x15">
      <x15ac:absPath xmlns:x15ac="http://schemas.microsoft.com/office/spreadsheetml/2010/11/ac" url="C:\Users\lubica.fodorova\Documents\VO\Detské ihrisko Považská\Výkaz - výmer -rozdelený\"/>
    </mc:Choice>
  </mc:AlternateContent>
  <xr:revisionPtr revIDLastSave="0" documentId="13_ncr:1_{71E8FFC1-5184-4899-A048-2D0F2FDC3C76}" xr6:coauthVersionLast="47" xr6:coauthVersionMax="47" xr10:uidLastSave="{00000000-0000-0000-0000-000000000000}"/>
  <bookViews>
    <workbookView xWindow="3675" yWindow="3675" windowWidth="21600" windowHeight="11265" activeTab="1" xr2:uid="{00000000-000D-0000-FFFF-FFFF00000000}"/>
  </bookViews>
  <sheets>
    <sheet name="Rekapitulácia stavby" sheetId="1" r:id="rId1"/>
    <sheet name="02.05 - Herné prvky a mob..." sheetId="2" r:id="rId2"/>
  </sheets>
  <definedNames>
    <definedName name="_xlnm._FilterDatabase" localSheetId="1" hidden="1">'02.05 - Herné prvky a mob...'!$C$117:$L$174</definedName>
    <definedName name="_xlnm.Print_Titles" localSheetId="1">'02.05 - Herné prvky a mob...'!$117:$117</definedName>
    <definedName name="_xlnm.Print_Titles" localSheetId="0">'Rekapitulácia stavby'!$92:$92</definedName>
    <definedName name="_xlnm.Print_Area" localSheetId="1">'02.05 - Herné prvky a mob...'!$C$4:$K$76,'02.05 - Herné prvky a mob...'!$C$82:$K$99,'02.05 - Herné prvky a mob...'!$C$105:$K$174</definedName>
    <definedName name="_xlnm.Print_Area" localSheetId="0">'Rekapitulácia stavby'!$D$4:$AO$76,'Rekapitulácia stavby'!$C$82:$AQ$96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K39" i="2" l="1"/>
  <c r="K38" i="2"/>
  <c r="BA95" i="1"/>
  <c r="K37" i="2"/>
  <c r="AZ95" i="1"/>
  <c r="BI173" i="2"/>
  <c r="BH173" i="2"/>
  <c r="BG173" i="2"/>
  <c r="BE173" i="2"/>
  <c r="X173" i="2"/>
  <c r="V173" i="2"/>
  <c r="T173" i="2"/>
  <c r="P173" i="2"/>
  <c r="BK173" i="2" s="1"/>
  <c r="BI171" i="2"/>
  <c r="BH171" i="2"/>
  <c r="BG171" i="2"/>
  <c r="BE171" i="2"/>
  <c r="X171" i="2"/>
  <c r="V171" i="2"/>
  <c r="T171" i="2"/>
  <c r="P171" i="2"/>
  <c r="BK171" i="2" s="1"/>
  <c r="BI168" i="2"/>
  <c r="BH168" i="2"/>
  <c r="BG168" i="2"/>
  <c r="BE168" i="2"/>
  <c r="X168" i="2"/>
  <c r="V168" i="2"/>
  <c r="T168" i="2"/>
  <c r="P168" i="2"/>
  <c r="BI166" i="2"/>
  <c r="BH166" i="2"/>
  <c r="BG166" i="2"/>
  <c r="BE166" i="2"/>
  <c r="X166" i="2"/>
  <c r="V166" i="2"/>
  <c r="T166" i="2"/>
  <c r="P166" i="2"/>
  <c r="BI164" i="2"/>
  <c r="BH164" i="2"/>
  <c r="BG164" i="2"/>
  <c r="BE164" i="2"/>
  <c r="X164" i="2"/>
  <c r="V164" i="2"/>
  <c r="T164" i="2"/>
  <c r="P164" i="2"/>
  <c r="BK164" i="2" s="1"/>
  <c r="BI162" i="2"/>
  <c r="BH162" i="2"/>
  <c r="BG162" i="2"/>
  <c r="BE162" i="2"/>
  <c r="X162" i="2"/>
  <c r="V162" i="2"/>
  <c r="T162" i="2"/>
  <c r="P162" i="2"/>
  <c r="BK162" i="2" s="1"/>
  <c r="BI160" i="2"/>
  <c r="BH160" i="2"/>
  <c r="BG160" i="2"/>
  <c r="BE160" i="2"/>
  <c r="X160" i="2"/>
  <c r="V160" i="2"/>
  <c r="T160" i="2"/>
  <c r="P160" i="2"/>
  <c r="BK160" i="2" s="1"/>
  <c r="BI158" i="2"/>
  <c r="BH158" i="2"/>
  <c r="BG158" i="2"/>
  <c r="BE158" i="2"/>
  <c r="X158" i="2"/>
  <c r="V158" i="2"/>
  <c r="T158" i="2"/>
  <c r="P158" i="2"/>
  <c r="BI156" i="2"/>
  <c r="BH156" i="2"/>
  <c r="BG156" i="2"/>
  <c r="BE156" i="2"/>
  <c r="X156" i="2"/>
  <c r="V156" i="2"/>
  <c r="T156" i="2"/>
  <c r="P156" i="2"/>
  <c r="BK156" i="2" s="1"/>
  <c r="BI154" i="2"/>
  <c r="BH154" i="2"/>
  <c r="BG154" i="2"/>
  <c r="BE154" i="2"/>
  <c r="X154" i="2"/>
  <c r="V154" i="2"/>
  <c r="T154" i="2"/>
  <c r="P154" i="2"/>
  <c r="BK154" i="2" s="1"/>
  <c r="BI152" i="2"/>
  <c r="BH152" i="2"/>
  <c r="BG152" i="2"/>
  <c r="BE152" i="2"/>
  <c r="X152" i="2"/>
  <c r="V152" i="2"/>
  <c r="T152" i="2"/>
  <c r="P152" i="2"/>
  <c r="BK152" i="2" s="1"/>
  <c r="BI150" i="2"/>
  <c r="BH150" i="2"/>
  <c r="BG150" i="2"/>
  <c r="BE150" i="2"/>
  <c r="X150" i="2"/>
  <c r="V150" i="2"/>
  <c r="T150" i="2"/>
  <c r="P150" i="2"/>
  <c r="BK150" i="2" s="1"/>
  <c r="BI148" i="2"/>
  <c r="BH148" i="2"/>
  <c r="BG148" i="2"/>
  <c r="BE148" i="2"/>
  <c r="X148" i="2"/>
  <c r="V148" i="2"/>
  <c r="T148" i="2"/>
  <c r="P148" i="2"/>
  <c r="BI146" i="2"/>
  <c r="BH146" i="2"/>
  <c r="BG146" i="2"/>
  <c r="BE146" i="2"/>
  <c r="X146" i="2"/>
  <c r="V146" i="2"/>
  <c r="T146" i="2"/>
  <c r="P146" i="2"/>
  <c r="BI144" i="2"/>
  <c r="BH144" i="2"/>
  <c r="BG144" i="2"/>
  <c r="BE144" i="2"/>
  <c r="X144" i="2"/>
  <c r="V144" i="2"/>
  <c r="T144" i="2"/>
  <c r="P144" i="2"/>
  <c r="BK144" i="2" s="1"/>
  <c r="BI142" i="2"/>
  <c r="BH142" i="2"/>
  <c r="BG142" i="2"/>
  <c r="BE142" i="2"/>
  <c r="X142" i="2"/>
  <c r="V142" i="2"/>
  <c r="T142" i="2"/>
  <c r="P142" i="2"/>
  <c r="BI140" i="2"/>
  <c r="BH140" i="2"/>
  <c r="BG140" i="2"/>
  <c r="BE140" i="2"/>
  <c r="X140" i="2"/>
  <c r="V140" i="2"/>
  <c r="T140" i="2"/>
  <c r="P140" i="2"/>
  <c r="K140" i="2" s="1"/>
  <c r="BF140" i="2" s="1"/>
  <c r="BI138" i="2"/>
  <c r="BH138" i="2"/>
  <c r="BG138" i="2"/>
  <c r="BE138" i="2"/>
  <c r="X138" i="2"/>
  <c r="V138" i="2"/>
  <c r="T138" i="2"/>
  <c r="P138" i="2"/>
  <c r="BK138" i="2" s="1"/>
  <c r="BI136" i="2"/>
  <c r="BH136" i="2"/>
  <c r="BG136" i="2"/>
  <c r="BE136" i="2"/>
  <c r="X136" i="2"/>
  <c r="V136" i="2"/>
  <c r="T136" i="2"/>
  <c r="P136" i="2"/>
  <c r="BK136" i="2" s="1"/>
  <c r="BI134" i="2"/>
  <c r="BH134" i="2"/>
  <c r="BG134" i="2"/>
  <c r="BE134" i="2"/>
  <c r="X134" i="2"/>
  <c r="V134" i="2"/>
  <c r="T134" i="2"/>
  <c r="P134" i="2"/>
  <c r="BI132" i="2"/>
  <c r="BH132" i="2"/>
  <c r="BG132" i="2"/>
  <c r="BE132" i="2"/>
  <c r="X132" i="2"/>
  <c r="V132" i="2"/>
  <c r="T132" i="2"/>
  <c r="P132" i="2"/>
  <c r="K132" i="2" s="1"/>
  <c r="BF132" i="2" s="1"/>
  <c r="BI130" i="2"/>
  <c r="BH130" i="2"/>
  <c r="BG130" i="2"/>
  <c r="BE130" i="2"/>
  <c r="X130" i="2"/>
  <c r="V130" i="2"/>
  <c r="T130" i="2"/>
  <c r="P130" i="2"/>
  <c r="BI128" i="2"/>
  <c r="BH128" i="2"/>
  <c r="BG128" i="2"/>
  <c r="BE128" i="2"/>
  <c r="X128" i="2"/>
  <c r="V128" i="2"/>
  <c r="T128" i="2"/>
  <c r="P128" i="2"/>
  <c r="BI126" i="2"/>
  <c r="BH126" i="2"/>
  <c r="BG126" i="2"/>
  <c r="BE126" i="2"/>
  <c r="X126" i="2"/>
  <c r="V126" i="2"/>
  <c r="T126" i="2"/>
  <c r="P126" i="2"/>
  <c r="BI124" i="2"/>
  <c r="BH124" i="2"/>
  <c r="BG124" i="2"/>
  <c r="BE124" i="2"/>
  <c r="X124" i="2"/>
  <c r="V124" i="2"/>
  <c r="T124" i="2"/>
  <c r="P124" i="2"/>
  <c r="BI122" i="2"/>
  <c r="BH122" i="2"/>
  <c r="BG122" i="2"/>
  <c r="BE122" i="2"/>
  <c r="X122" i="2"/>
  <c r="V122" i="2"/>
  <c r="T122" i="2"/>
  <c r="P122" i="2"/>
  <c r="BK122" i="2" s="1"/>
  <c r="BI120" i="2"/>
  <c r="BH120" i="2"/>
  <c r="BG120" i="2"/>
  <c r="BE120" i="2"/>
  <c r="X120" i="2"/>
  <c r="V120" i="2"/>
  <c r="T120" i="2"/>
  <c r="P120" i="2"/>
  <c r="F112" i="2"/>
  <c r="E110" i="2"/>
  <c r="F89" i="2"/>
  <c r="E87" i="2"/>
  <c r="J24" i="2"/>
  <c r="E24" i="2"/>
  <c r="J92" i="2"/>
  <c r="J23" i="2"/>
  <c r="J21" i="2"/>
  <c r="E21" i="2"/>
  <c r="J114" i="2"/>
  <c r="J20" i="2"/>
  <c r="J18" i="2"/>
  <c r="E18" i="2"/>
  <c r="F92" i="2"/>
  <c r="J17" i="2"/>
  <c r="J15" i="2"/>
  <c r="E15" i="2"/>
  <c r="F114" i="2"/>
  <c r="J14" i="2"/>
  <c r="J12" i="2"/>
  <c r="J89" i="2" s="1"/>
  <c r="E7" i="2"/>
  <c r="E108" i="2"/>
  <c r="L90" i="1"/>
  <c r="AM90" i="1"/>
  <c r="AM89" i="1"/>
  <c r="L89" i="1"/>
  <c r="AM87" i="1"/>
  <c r="L87" i="1"/>
  <c r="L85" i="1"/>
  <c r="L84" i="1"/>
  <c r="R171" i="2"/>
  <c r="R166" i="2"/>
  <c r="R162" i="2"/>
  <c r="R156" i="2"/>
  <c r="Q152" i="2"/>
  <c r="Q148" i="2"/>
  <c r="Q144" i="2"/>
  <c r="R138" i="2"/>
  <c r="R130" i="2"/>
  <c r="Q140" i="2"/>
  <c r="R132" i="2"/>
  <c r="Q130" i="2"/>
  <c r="R152" i="2"/>
  <c r="K142" i="2"/>
  <c r="BF142" i="2"/>
  <c r="K130" i="2"/>
  <c r="BF130" i="2"/>
  <c r="BK126" i="2"/>
  <c r="Q171" i="2"/>
  <c r="Q166" i="2"/>
  <c r="Q162" i="2"/>
  <c r="R158" i="2"/>
  <c r="Q154" i="2"/>
  <c r="R148" i="2"/>
  <c r="R144" i="2"/>
  <c r="R140" i="2"/>
  <c r="Q126" i="2"/>
  <c r="Q120" i="2"/>
  <c r="Q134" i="2"/>
  <c r="R134" i="2"/>
  <c r="AU94" i="1"/>
  <c r="K124" i="2"/>
  <c r="BF124" i="2"/>
  <c r="BK158" i="2"/>
  <c r="BK146" i="2"/>
  <c r="R173" i="2"/>
  <c r="R168" i="2"/>
  <c r="Q164" i="2"/>
  <c r="Q160" i="2"/>
  <c r="Q156" i="2"/>
  <c r="R150" i="2"/>
  <c r="R146" i="2"/>
  <c r="R142" i="2"/>
  <c r="Q132" i="2"/>
  <c r="Q122" i="2"/>
  <c r="R136" i="2"/>
  <c r="R120" i="2"/>
  <c r="Q128" i="2"/>
  <c r="R124" i="2"/>
  <c r="BK166" i="2"/>
  <c r="K128" i="2"/>
  <c r="BF128" i="2"/>
  <c r="Q173" i="2"/>
  <c r="Q168" i="2"/>
  <c r="R164" i="2"/>
  <c r="R160" i="2"/>
  <c r="Q158" i="2"/>
  <c r="R154" i="2"/>
  <c r="Q150" i="2"/>
  <c r="Q146" i="2"/>
  <c r="Q142" i="2"/>
  <c r="Q136" i="2"/>
  <c r="Q124" i="2"/>
  <c r="Q138" i="2"/>
  <c r="R128" i="2"/>
  <c r="R126" i="2"/>
  <c r="R122" i="2"/>
  <c r="BK168" i="2"/>
  <c r="BK148" i="2"/>
  <c r="BK134" i="2"/>
  <c r="BK120" i="2"/>
  <c r="X119" i="2" l="1"/>
  <c r="BK170" i="2"/>
  <c r="K170" i="2" s="1"/>
  <c r="K98" i="2" s="1"/>
  <c r="V170" i="2"/>
  <c r="T119" i="2"/>
  <c r="T118" i="2"/>
  <c r="AW95" i="1"/>
  <c r="AW94" i="1" s="1"/>
  <c r="V119" i="2"/>
  <c r="V118" i="2" s="1"/>
  <c r="T170" i="2"/>
  <c r="X170" i="2"/>
  <c r="Q119" i="2"/>
  <c r="I97" i="2"/>
  <c r="Q170" i="2"/>
  <c r="I98" i="2"/>
  <c r="R119" i="2"/>
  <c r="R118" i="2" s="1"/>
  <c r="J96" i="2" s="1"/>
  <c r="K31" i="2" s="1"/>
  <c r="AT95" i="1" s="1"/>
  <c r="AT94" i="1" s="1"/>
  <c r="R170" i="2"/>
  <c r="J98" i="2"/>
  <c r="E85" i="2"/>
  <c r="F91" i="2"/>
  <c r="J112" i="2"/>
  <c r="J115" i="2"/>
  <c r="J91" i="2"/>
  <c r="F115" i="2"/>
  <c r="K160" i="2"/>
  <c r="BF160" i="2"/>
  <c r="F39" i="2"/>
  <c r="BF95" i="1" s="1"/>
  <c r="BF94" i="1" s="1"/>
  <c r="W33" i="1" s="1"/>
  <c r="K173" i="2"/>
  <c r="BF173" i="2" s="1"/>
  <c r="BK124" i="2"/>
  <c r="BK130" i="2"/>
  <c r="BK128" i="2"/>
  <c r="K138" i="2"/>
  <c r="BF138" i="2"/>
  <c r="K146" i="2"/>
  <c r="BF146" i="2" s="1"/>
  <c r="K168" i="2"/>
  <c r="BF168" i="2"/>
  <c r="K35" i="2"/>
  <c r="AX95" i="1" s="1"/>
  <c r="K152" i="2"/>
  <c r="BF152" i="2"/>
  <c r="K171" i="2"/>
  <c r="BF171" i="2"/>
  <c r="BK140" i="2"/>
  <c r="K150" i="2"/>
  <c r="BF150" i="2" s="1"/>
  <c r="K162" i="2"/>
  <c r="BF162" i="2"/>
  <c r="F38" i="2"/>
  <c r="BE95" i="1" s="1"/>
  <c r="BE94" i="1" s="1"/>
  <c r="BA94" i="1" s="1"/>
  <c r="K126" i="2"/>
  <c r="BF126" i="2" s="1"/>
  <c r="BK142" i="2"/>
  <c r="K154" i="2"/>
  <c r="BF154" i="2"/>
  <c r="K120" i="2"/>
  <c r="BF120" i="2"/>
  <c r="K136" i="2"/>
  <c r="BF136" i="2"/>
  <c r="K148" i="2"/>
  <c r="BF148" i="2" s="1"/>
  <c r="K158" i="2"/>
  <c r="BF158" i="2"/>
  <c r="F37" i="2"/>
  <c r="BD95" i="1" s="1"/>
  <c r="BD94" i="1" s="1"/>
  <c r="AZ94" i="1" s="1"/>
  <c r="F35" i="2"/>
  <c r="BB95" i="1" s="1"/>
  <c r="BB94" i="1" s="1"/>
  <c r="W29" i="1" s="1"/>
  <c r="BK132" i="2"/>
  <c r="K134" i="2"/>
  <c r="BF134" i="2"/>
  <c r="K164" i="2"/>
  <c r="BF164" i="2" s="1"/>
  <c r="K122" i="2"/>
  <c r="BF122" i="2"/>
  <c r="K144" i="2"/>
  <c r="BF144" i="2"/>
  <c r="K156" i="2"/>
  <c r="BF156" i="2"/>
  <c r="K166" i="2"/>
  <c r="BF166" i="2" s="1"/>
  <c r="X118" i="2" l="1"/>
  <c r="J97" i="2"/>
  <c r="Q118" i="2"/>
  <c r="I96" i="2"/>
  <c r="K30" i="2" s="1"/>
  <c r="AS95" i="1" s="1"/>
  <c r="AS94" i="1" s="1"/>
  <c r="BK119" i="2"/>
  <c r="BK118" i="2" s="1"/>
  <c r="K118" i="2" s="1"/>
  <c r="K32" i="2" s="1"/>
  <c r="AG95" i="1" s="1"/>
  <c r="F36" i="2"/>
  <c r="BC95" i="1" s="1"/>
  <c r="BC94" i="1" s="1"/>
  <c r="AY94" i="1" s="1"/>
  <c r="AK30" i="1" s="1"/>
  <c r="W31" i="1"/>
  <c r="W32" i="1"/>
  <c r="AX94" i="1"/>
  <c r="AK29" i="1"/>
  <c r="K36" i="2"/>
  <c r="AY95" i="1" s="1"/>
  <c r="AV95" i="1" s="1"/>
  <c r="AN95" i="1" l="1"/>
  <c r="AG94" i="1"/>
  <c r="AK26" i="1" s="1"/>
  <c r="K96" i="2"/>
  <c r="K119" i="2"/>
  <c r="K97" i="2" s="1"/>
  <c r="AK35" i="1"/>
  <c r="K41" i="2"/>
  <c r="W30" i="1"/>
  <c r="AV94" i="1"/>
  <c r="AN94" i="1" l="1"/>
</calcChain>
</file>

<file path=xl/sharedStrings.xml><?xml version="1.0" encoding="utf-8"?>
<sst xmlns="http://schemas.openxmlformats.org/spreadsheetml/2006/main" count="748" uniqueCount="237">
  <si>
    <t>Export Komplet</t>
  </si>
  <si>
    <t/>
  </si>
  <si>
    <t>2.0</t>
  </si>
  <si>
    <t>ZAMOK</t>
  </si>
  <si>
    <t>False</t>
  </si>
  <si>
    <t>True</t>
  </si>
  <si>
    <t>{eb8618ff-9388-4d51-8bb3-228322d53656}</t>
  </si>
  <si>
    <t>0,01</t>
  </si>
  <si>
    <t>20</t>
  </si>
  <si>
    <t>REKAPITULÁCIA STAVBY</t>
  </si>
  <si>
    <t>v ---  nižšie sa nachádzajú doplnkové a pomocné údaje k zostavám  --- v</t>
  </si>
  <si>
    <t>Návod na vyplnenie</t>
  </si>
  <si>
    <t>0,001</t>
  </si>
  <si>
    <t>Kód:</t>
  </si>
  <si>
    <t>02-2</t>
  </si>
  <si>
    <t>Meniť je možné iba bunky so žltým podfarbením!_x000D_
_x000D_
1) na prvom liste Rekapitulácie stavby vyplňte v zostave_x000D_
_x000D_
    a) Rekapitulácia stavby_x000D_
       - údaje o Zhotoviteľovi_x000D_
         (prenesú sa do ostatných zostáv aj v iných listoch)_x000D_
_x000D_
    b) Rekapitulácia objektov stavby_x000D_
       - potrebné Ostatné náklady_x000D_
_x000D_
2) na vybraných listoch vyplňte v zostave_x000D_
_x000D_
    a) Krycí list_x000D_
       - údaje o Zhotoviteľovi, pokiaľ sa líšia od údajov o Zhotoviteľovi na Rekapitulácii stavby_x000D_
         (údaje se prenesú do ostatných zostav v danom liste)_x000D_
_x000D_
    b) Rekapitulácia rozpočtu_x000D_
       - potrebné Ostatné náklady_x000D_
_x000D_
    c) Celkové náklady za stavbu_x000D_
       - ceny na položkách_x000D_
       - množstvo, pokiaľ má žlté podfarbenie_x000D_
       - a v prípade potreby poznámku (tá je v skrytom stĺpci)</t>
  </si>
  <si>
    <t>Stavba:</t>
  </si>
  <si>
    <t>Detské ihrisko Považská ulica 2022 - herné prvky a prvky drobnej architektúry</t>
  </si>
  <si>
    <t>JKSO:</t>
  </si>
  <si>
    <t>KS:</t>
  </si>
  <si>
    <t>Miesto:</t>
  </si>
  <si>
    <t>Považská ulica</t>
  </si>
  <si>
    <t>Dátum:</t>
  </si>
  <si>
    <t>Objednávateľ:</t>
  </si>
  <si>
    <t>IČO:</t>
  </si>
  <si>
    <t>Mesto Trenčín</t>
  </si>
  <si>
    <t>IČ DPH:</t>
  </si>
  <si>
    <t>Zhotoviteľ:</t>
  </si>
  <si>
    <t>Vyplň údaj</t>
  </si>
  <si>
    <t>Projektant:</t>
  </si>
  <si>
    <t xml:space="preserve"> </t>
  </si>
  <si>
    <t>Spracovateľ:</t>
  </si>
  <si>
    <t>Ing.arch. Michal Vojtek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</si>
  <si>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</si>
  <si>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</si>
  <si>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</si>
  <si>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</si>
  <si>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</si>
  <si>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</si>
  <si>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</si>
  <si>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</si>
  <si>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</si>
  <si>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</si>
  <si>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</si>
  <si>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</si>
  <si>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</si>
  <si>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</si>
  <si>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</si>
  <si>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</si>
  <si>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</si>
  <si>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</si>
  <si>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</si>
  <si>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</si>
  <si>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</si>
  <si>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</si>
  <si>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</si>
  <si>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</si>
  <si>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</si>
  <si>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</si>
  <si>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</si>
  <si>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Materiál [EUR]</t>
  </si>
  <si>
    <t>z toho Montáž [EUR]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</si>
  <si>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</si>
  <si>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</si>
  <si>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</si>
  <si>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</si>
  <si>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</si>
  <si>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</si>
  <si>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</si>
  <si>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</si>
  <si>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</si>
  <si>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</si>
  <si>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</si>
  <si>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</si>
  <si>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</si>
  <si>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</si>
  <si>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</si>
  <si>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###NOIMPORT###</t>
  </si>
  <si>
    <t>IMPORT</t>
  </si>
  <si>
    <t>{00000000-0000-0000-0000-000000000000}</t>
  </si>
  <si>
    <t>/</t>
  </si>
  <si>
    <t>02.05</t>
  </si>
  <si>
    <t>Herné prvky a mobiliár</t>
  </si>
  <si>
    <t>STA</t>
  </si>
  <si>
    <t>1</t>
  </si>
  <si>
    <t>{abeee42b-64c1-4515-b0b2-92b066d7735f}</t>
  </si>
  <si>
    <t>KRYCÍ LIST ROZPOČTU</t>
  </si>
  <si>
    <t>Objekt:</t>
  </si>
  <si>
    <t>02.05 - Herné prvky a mobiliár</t>
  </si>
  <si>
    <t>Materiál</t>
  </si>
  <si>
    <t>Montáž</t>
  </si>
  <si>
    <t>REKAPITULÁCIA ROZPOČTU</t>
  </si>
  <si>
    <t>Kód dielu - Popis</t>
  </si>
  <si>
    <t>Materiál [EUR]</t>
  </si>
  <si>
    <t>Montáž [EUR]</t>
  </si>
  <si>
    <t>Cena celkom [EUR]</t>
  </si>
  <si>
    <t>Náklady z rozpočtu</t>
  </si>
  <si>
    <t>-1</t>
  </si>
  <si>
    <t>OST - Ostatné</t>
  </si>
  <si>
    <t>VRN - Vedľajšie rozpočtové náklady</t>
  </si>
  <si>
    <t>ROZPOČET</t>
  </si>
  <si>
    <t>PČ</t>
  </si>
  <si>
    <t>MJ</t>
  </si>
  <si>
    <t>Množstvo</t>
  </si>
  <si>
    <t>J. materiál [EUR]</t>
  </si>
  <si>
    <t>J. montáž [EUR]</t>
  </si>
  <si>
    <t>Cenová sústava</t>
  </si>
  <si>
    <t>J.cena [EUR]</t>
  </si>
  <si>
    <t>Materiál celkom [EUR]</t>
  </si>
  <si>
    <t>Montáž celkom [EUR]</t>
  </si>
  <si>
    <t>J. Nh [h]</t>
  </si>
  <si>
    <t>Nh celkom [h]</t>
  </si>
  <si>
    <t>J. hmotnosť [t]</t>
  </si>
  <si>
    <t>Hmotnosť celkom [t]</t>
  </si>
  <si>
    <t>J. suť [t]</t>
  </si>
  <si>
    <t>Suť Celkom [t]</t>
  </si>
  <si>
    <t>OST</t>
  </si>
  <si>
    <t>Ostatné</t>
  </si>
  <si>
    <t>4</t>
  </si>
  <si>
    <t>ROZPOCET</t>
  </si>
  <si>
    <t>M</t>
  </si>
  <si>
    <t>sub1.1</t>
  </si>
  <si>
    <t>Parková lavička zvýšená, bez operadla, d. 2,5m, oc. konštr., pozinkovaná s prášk. vypaľovaným lakom, drevené lamely z trop. dreviny bez povrch. úpravy, ref. výr. Playcite Landscape compact LPC120-AE-t, D+M, vrát. základov</t>
  </si>
  <si>
    <t>ks</t>
  </si>
  <si>
    <t>8</t>
  </si>
  <si>
    <t>2</t>
  </si>
  <si>
    <t>496434382</t>
  </si>
  <si>
    <t>PP</t>
  </si>
  <si>
    <t>sub2.1</t>
  </si>
  <si>
    <t>Parková lavička zvýšená, bez operadla, d. 2,2m, oc. konštr., pozinkovaná s prášk. vypaľovaným lakom, drevené lamely z trop. dreviny bez povrch. úpravy, ref. výr. Playcite Landscape compact LPC120-t, D+M, vrát. základov</t>
  </si>
  <si>
    <t>-1671430139</t>
  </si>
  <si>
    <t>3</t>
  </si>
  <si>
    <t>sub3.1</t>
  </si>
  <si>
    <t>Parková lavička zvýšená, bez operadla, d. 0,49m, oc. konštr., pozinkovaná s prášk. vypaľovaným lakom, drevené lamely z trop. dreviny bez povrch. úpravy, ref. výr. Playcite Landscape compact LPC122-t, D+M, vrát. základov</t>
  </si>
  <si>
    <t>301433479</t>
  </si>
  <si>
    <t>sub4.1</t>
  </si>
  <si>
    <t>Stôl, oc. konštr., pozinkovaná s prášk. vypľovaným lakom, doska kruhová HPL, nerez prvky, ref. výrobok Playcite Bistrot LBS935, D+M vrát. základov</t>
  </si>
  <si>
    <t>-490038657</t>
  </si>
  <si>
    <t>5</t>
  </si>
  <si>
    <t>sub5.1</t>
  </si>
  <si>
    <t>Odpadkový kôš 45l, krhový, oceľová noha, opláštenie drev. lamelami z trop. dreviny bez povrch. úpravy, ref. výrobok Playcite Nanuk NNK110t, D+M vrát. základov</t>
  </si>
  <si>
    <t>1318212379</t>
  </si>
  <si>
    <t>6</t>
  </si>
  <si>
    <t>sub6.1</t>
  </si>
  <si>
    <t>Stojan na bicykle, oc. konštrukcia pozinkovaná s prášk. vypaľovaným lakom, gumová ochrana rámu bicykla, ref.výrobok Playcite EDGE-TYRE STE510, D+M vrát. základov</t>
  </si>
  <si>
    <t>1978496031</t>
  </si>
  <si>
    <t>7</t>
  </si>
  <si>
    <t>sub7.1</t>
  </si>
  <si>
    <t>Picia fontána, ref. výrobok Santa Y cole Atlantida, D+M vrát základov</t>
  </si>
  <si>
    <t>686077018</t>
  </si>
  <si>
    <t>sub8</t>
  </si>
  <si>
    <t>Pružinová hojdačka "morský koník", vek. skupina od 2r, rozmery 0,95 x 0,6 x 0,85m, potrebná plocha 3,35x2,3m, povrch tlm.náraz min. 6,6m2, výška pádu max. 0,6m, ref. výrobok Lappset Solitaires Sea Horse 010511, D+M vrát. základov</t>
  </si>
  <si>
    <t>1076047567</t>
  </si>
  <si>
    <t>9</t>
  </si>
  <si>
    <t>sub9</t>
  </si>
  <si>
    <t>Pružinová hojdačka "veľryba", vek. skupina od 2r, rozmery 0,80 x 0,6 x 0,80m, potrebná plocha 3,2x2,3m, povrch tlm.náraz min. 6,4m2, výška pádu max. 0,6m, ref. výrobok Lappset Solitaires Whale 010505, D+M vrát. základov</t>
  </si>
  <si>
    <t>836064663</t>
  </si>
  <si>
    <t>10</t>
  </si>
  <si>
    <t>sub10</t>
  </si>
  <si>
    <t>Prevažovacia húpačka s 2 sedákmi, s pneumatikami, vek. 3-14r, rozm. 4,0x0,4x0,9m, potr. plocha 6,0x2,4m, tlm. plocha min. 13m2, mx. výška pádu 0,95m, ref. výr. Playcite Rob Roy EDRYD, D+M vrát. základov</t>
  </si>
  <si>
    <t>268456790</t>
  </si>
  <si>
    <t>11</t>
  </si>
  <si>
    <t>sub11</t>
  </si>
  <si>
    <t>Nerezové načúvadlá s podzemným zvukovodom, vek. 2-14r, rozm. 8,0 x 0,4 x 0,9m, potr. plocha 8,0 x 0,4m, max. výška pádu do 0,6m, ref. výrobok Playcite Pipe Age Whispering PA-0500-00, D+M vrát. základov</t>
  </si>
  <si>
    <t>4095856</t>
  </si>
  <si>
    <t>12</t>
  </si>
  <si>
    <t>sub12</t>
  </si>
  <si>
    <t>Zostava - dve veže so šmýkačkou, výlezy, most, vek 3-14r, rozm. 5,5 x 2,8 x 3,0m, potr. plocha 8,0 x 6,2m, povrch tlm. pád 35m2, max. výška pádu 0,95m, ref. výrobok Playcite Rob Roy Natura TOVDUR 4 RR-0343-00, D+M vrát. základov</t>
  </si>
  <si>
    <t>-1593196530</t>
  </si>
  <si>
    <t>13</t>
  </si>
  <si>
    <t>sub13</t>
  </si>
  <si>
    <t>Dom s piesk. hrami. Bariéra, pieskovňa - otoč. rameno s kladkou a vedrom,  vymieň. rúra, záves. sito s mlyn. a prac. nerez. doskou, podl. vo výške 0,95 a 0,2 m, sieť. výlez šikmý, rozm. 2,2 x 1,9 x 3,2m, ref. v. Playcité RR-0301-00, D+M vr. základov</t>
  </si>
  <si>
    <t>-1613456380</t>
  </si>
  <si>
    <t>14</t>
  </si>
  <si>
    <t>sub14</t>
  </si>
  <si>
    <t>Reťaz. húpačka s 2 sedátkami, vek. 3-14r, rozm. 1,8x3,1x2,7m, plocha 8,1x3,1m, povrch tlm. náraz min. 27,5m2, max. v. pádu 1,5m, ref. výr. Playcite Rob Roy EWAN RR-0059-00, D+M vrát. základov</t>
  </si>
  <si>
    <t>-1227826426</t>
  </si>
  <si>
    <t>15</t>
  </si>
  <si>
    <t>sub15</t>
  </si>
  <si>
    <t>2 veže s výlezmi, šmýkačkou, spojené sieťou a rebrinami, vek 3-14r, rozm. 3,9x5,6x3,5m, potr. plocha 7,5x9,2m, povrch. tlm. náraz min. 43m2, max. v. pádu 2,3m, ref. výr. Playcite Rob Roy Natura TOVDUR3 RR-0342-00, D+M vr. základov</t>
  </si>
  <si>
    <t>1603918896</t>
  </si>
  <si>
    <t>16</t>
  </si>
  <si>
    <t>sub16</t>
  </si>
  <si>
    <t>Balančná doska na dvoch pružinách. Veková skupina 3 - 14 rokov. Rozmery: 1,2 m x 0,7 m x 0,5 m. Potrebná plocha: 4,2 m x 3,7 m. Povrch tlmiaci náraz: 13 m2. Max. výška pádu do 0,6 m, ref.výr. Playcite Rob Roy Natura PLAT1 RR-0380-00, D+M vrát. základov</t>
  </si>
  <si>
    <t>1051460322</t>
  </si>
  <si>
    <t>17</t>
  </si>
  <si>
    <t>sub17</t>
  </si>
  <si>
    <t>Preliez. so sieťami, rebríkom, hrazdou a šplh. tyčou. Vek. skupina 3 - 14 rokov. Rozm: 2,5 m x 1,8 m x 2,7 m. Potrebná plocha: 6,4 m x 5,7 m. Povrch tlmiaci náraz: 29 m2. Max. výška pádu: 2,3 m, ref. výr. Playcite Rob Roy Natura RAMPAL 5, D+M vrát. zákl.</t>
  </si>
  <si>
    <t>1786395934</t>
  </si>
  <si>
    <t>18</t>
  </si>
  <si>
    <t>sub18</t>
  </si>
  <si>
    <t>Lanová dráha 15m. Veková skupina 3 - 14 rokov. Rozmery: 17,6 m x 4,2 m x 3,3 m. Potrebná plocha: 19,7 m x 4,2 m. Povrch tlmiaci náraz: 72 m2. Max. výška pádu: 0,95 m, ref. výr. Playcite Rob Roy Natura FERYL 1, D+M vr. základov</t>
  </si>
  <si>
    <t>-169474667</t>
  </si>
  <si>
    <t>19</t>
  </si>
  <si>
    <t>sub19</t>
  </si>
  <si>
    <t>Kresliaca tabuľa. Veková skupina: 3 - 6 rokov, rozmery: 1,6 x 0,2 x 1,5 m, potrebná plocha: 4,6 x 3,0 m, povrch tlmiaci náraz: 12,3 m2, max. výška pádu: do 0,6 m, ref. výr. Playcite Minio MITA MI-0236-00, D+M vr. základov</t>
  </si>
  <si>
    <t>-571966166</t>
  </si>
  <si>
    <t>sub20</t>
  </si>
  <si>
    <t>Trampolína, vek 1-8 r, rozmer: 150 x 150 cm (skákacia plocha 100 x 100 cm). Potrebná plocha: 400 x 400 cm, Max. výška pádu: 90 cm, ref.výr. Playcite TRA 01-2, D+M vrát základov</t>
  </si>
  <si>
    <t>-1457248012</t>
  </si>
  <si>
    <t>21</t>
  </si>
  <si>
    <t>sub21</t>
  </si>
  <si>
    <t>Herný stôl, rozmery: 0,9 x ø 1,1 m. Potrebná plocha: ø 3,1 m, ref. výr. Richter 11.01500, D+M vrát. základov</t>
  </si>
  <si>
    <t>-735430062</t>
  </si>
  <si>
    <t>22</t>
  </si>
  <si>
    <t>sub22</t>
  </si>
  <si>
    <t>Piesokový Had, slúži aj ako plocha na hranie alebo ako lavica.  Rozmery: 0,95 x 3,8 x 3,9 m. Potrebná plocha: 6,8 x 6,9 m. Max. výška 1,0m, ref. výr. Richter 5.00001, D+M vr. základov</t>
  </si>
  <si>
    <t>461750272</t>
  </si>
  <si>
    <t>23</t>
  </si>
  <si>
    <t>sub23</t>
  </si>
  <si>
    <t>Prístrešok v tvare "Ryby" je vhodný pre malé deti. Rozmery: 1,9 x 2,2 x 1,6 m. Potrebná plocha: 4,6 x 5,2 m. Max. výška pádu: 0,6 m, ref. výr. Richter 4.08503</t>
  </si>
  <si>
    <t>-1687973666</t>
  </si>
  <si>
    <t>26</t>
  </si>
  <si>
    <t>sub24</t>
  </si>
  <si>
    <t xml:space="preserve">Sedadlo lavičky na oplotení s dĺžkou 7,5m, sedadlo identické s konštrukciou lavičiek, ref. výrobok Playcite Lanscape Compact, D+M </t>
  </si>
  <si>
    <t>-153861501</t>
  </si>
  <si>
    <t>Sedadlo lavičky na oplotení s dĺžkou 7,5m, sedadlo identické s konštrukciou lavičiek, oceľová konštrukcia opatrená</t>
  </si>
  <si>
    <t>27</t>
  </si>
  <si>
    <t>sub25</t>
  </si>
  <si>
    <t xml:space="preserve">Sedadlo lavičky na oplotení s dĺžkou 3,0m, sedadlo identické s konštrukciou lavičiek, ref. výrobok Playcite Lanscape Compact, D+M </t>
  </si>
  <si>
    <t>624368019</t>
  </si>
  <si>
    <t>Sedadlo lavičky na oplotení s dĺžkou 3,0m, sedadlo identické s konštrukciou lavičiek, oc. konštrukciaoceľová konštrukcia opatrená</t>
  </si>
  <si>
    <t>VRN</t>
  </si>
  <si>
    <t>Vedľajšie rozpočtové náklady</t>
  </si>
  <si>
    <t>25</t>
  </si>
  <si>
    <t>K</t>
  </si>
  <si>
    <t>000300016.S</t>
  </si>
  <si>
    <t>Geodetické práce - vykonávané pred výstavbou určenie vytyčovacej siete, vytýčenie staveniska, staveb. objektu</t>
  </si>
  <si>
    <t>eur</t>
  </si>
  <si>
    <t>1024</t>
  </si>
  <si>
    <t>2061395806</t>
  </si>
  <si>
    <t>Geodetické práce vykonávané pred výstavbou určenie vytyčovacej siete, vytýčenie staveniska, staveb. objektu</t>
  </si>
  <si>
    <t>24</t>
  </si>
  <si>
    <t>000700011.S</t>
  </si>
  <si>
    <t>Dopravné náklady - mimostavenisková doprava objektivizácia dopravných nákladov materiálov</t>
  </si>
  <si>
    <t>-922182177</t>
  </si>
  <si>
    <t>Dopravné náklady mimostavenisková doprava objektivizácia dopravných nákladov materiálov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</si>
</sst>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%"/>
    <numFmt numFmtId="165" formatCode="dd\.mm\.yyyy"/>
    <numFmt numFmtId="166" formatCode="#,##0.00000"/>
    <numFmt numFmtId="167" formatCode="#,##0.000"/>
  </numFmts>
  <fonts count="37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8"/>
      <color rgb="FF003366"/>
      <name val="Arial CE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sz val="10"/>
      <color rgb="FFFFFFFF"/>
      <name val="Arial CE"/>
    </font>
    <font>
      <b/>
      <sz val="10"/>
      <color rgb="FFFFFFFF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sz val="7"/>
      <color rgb="FF969696"/>
      <name val="Arial CE"/>
    </font>
    <font>
      <sz val="7"/>
      <name val="Arial CE"/>
    </font>
    <font>
      <u/>
      <sz val="11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6" fillId="0" borderId="0" applyNumberFormat="0" applyFill="0" applyBorder="0" applyAlignment="0" applyProtection="0"/>
  </cellStyleXfs>
  <cellXfs count="270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7" fillId="0" borderId="0" xfId="0" applyFont="1" applyAlignment="1"/>
    <xf numFmtId="0" fontId="8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 applyProtection="1"/>
    <xf numFmtId="0" fontId="0" fillId="0" borderId="2" xfId="0" applyBorder="1" applyProtection="1"/>
    <xf numFmtId="0" fontId="0" fillId="0" borderId="3" xfId="0" applyBorder="1"/>
    <xf numFmtId="0" fontId="0" fillId="0" borderId="3" xfId="0" applyBorder="1" applyProtection="1"/>
    <xf numFmtId="0" fontId="0" fillId="0" borderId="0" xfId="0" applyProtection="1"/>
    <xf numFmtId="0" fontId="9" fillId="0" borderId="0" xfId="0" applyFont="1" applyAlignment="1" applyProtection="1">
      <alignment horizontal="left" vertical="center"/>
    </xf>
    <xf numFmtId="0" fontId="10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horizontal="left" vertical="top"/>
    </xf>
    <xf numFmtId="0" fontId="1" fillId="0" borderId="0" xfId="0" applyFont="1" applyAlignment="1" applyProtection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left" vertical="center" wrapText="1"/>
    </xf>
    <xf numFmtId="0" fontId="0" fillId="0" borderId="4" xfId="0" applyBorder="1" applyProtection="1"/>
    <xf numFmtId="0" fontId="0" fillId="0" borderId="0" xfId="0" applyFont="1" applyAlignment="1">
      <alignment vertical="center"/>
    </xf>
    <xf numFmtId="0" fontId="0" fillId="0" borderId="3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13" fillId="0" borderId="5" xfId="0" applyFont="1" applyBorder="1" applyAlignment="1" applyProtection="1">
      <alignment horizontal="left" vertical="center"/>
    </xf>
    <xf numFmtId="0" fontId="0" fillId="0" borderId="5" xfId="0" applyFont="1" applyBorder="1" applyAlignment="1" applyProtection="1">
      <alignment vertical="center"/>
    </xf>
    <xf numFmtId="0" fontId="0" fillId="0" borderId="3" xfId="0" applyFont="1" applyBorder="1" applyAlignment="1">
      <alignment vertical="center"/>
    </xf>
    <xf numFmtId="0" fontId="1" fillId="0" borderId="3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0" fontId="14" fillId="0" borderId="0" xfId="0" applyFont="1" applyAlignment="1" applyProtection="1">
      <alignment horizontal="left" vertical="center"/>
    </xf>
    <xf numFmtId="0" fontId="14" fillId="0" borderId="0" xfId="0" applyFont="1" applyAlignment="1" applyProtection="1">
      <alignment vertical="center"/>
    </xf>
    <xf numFmtId="0" fontId="14" fillId="0" borderId="3" xfId="0" applyFont="1" applyBorder="1" applyAlignment="1">
      <alignment vertical="center"/>
    </xf>
    <xf numFmtId="0" fontId="14" fillId="0" borderId="0" xfId="0" applyFont="1" applyAlignment="1">
      <alignment vertical="center"/>
    </xf>
    <xf numFmtId="0" fontId="1" fillId="0" borderId="3" xfId="0" applyFont="1" applyBorder="1" applyAlignment="1">
      <alignment vertical="center"/>
    </xf>
    <xf numFmtId="0" fontId="0" fillId="3" borderId="0" xfId="0" applyFont="1" applyFill="1" applyAlignment="1" applyProtection="1">
      <alignment vertical="center"/>
    </xf>
    <xf numFmtId="0" fontId="4" fillId="3" borderId="6" xfId="0" applyFont="1" applyFill="1" applyBorder="1" applyAlignment="1" applyProtection="1">
      <alignment horizontal="left" vertical="center"/>
    </xf>
    <xf numFmtId="0" fontId="0" fillId="3" borderId="7" xfId="0" applyFont="1" applyFill="1" applyBorder="1" applyAlignment="1" applyProtection="1">
      <alignment vertical="center"/>
    </xf>
    <xf numFmtId="0" fontId="4" fillId="3" borderId="7" xfId="0" applyFont="1" applyFill="1" applyBorder="1" applyAlignment="1" applyProtection="1">
      <alignment horizontal="center" vertical="center"/>
    </xf>
    <xf numFmtId="0" fontId="0" fillId="0" borderId="3" xfId="0" applyBorder="1" applyAlignment="1" applyProtection="1">
      <alignment vertical="center"/>
    </xf>
    <xf numFmtId="0" fontId="0" fillId="0" borderId="0" xfId="0" applyAlignment="1" applyProtection="1">
      <alignment vertical="center"/>
    </xf>
    <xf numFmtId="0" fontId="17" fillId="0" borderId="4" xfId="0" applyFont="1" applyBorder="1" applyAlignment="1" applyProtection="1">
      <alignment horizontal="left" vertical="center"/>
    </xf>
    <xf numFmtId="0" fontId="0" fillId="0" borderId="4" xfId="0" applyBorder="1" applyAlignment="1" applyProtection="1">
      <alignment vertical="center"/>
    </xf>
    <xf numFmtId="0" fontId="0" fillId="0" borderId="3" xfId="0" applyBorder="1" applyAlignment="1">
      <alignment vertical="center"/>
    </xf>
    <xf numFmtId="0" fontId="1" fillId="0" borderId="5" xfId="0" applyFont="1" applyBorder="1" applyAlignment="1" applyProtection="1">
      <alignment horizontal="left" vertical="center"/>
    </xf>
    <xf numFmtId="0" fontId="0" fillId="0" borderId="4" xfId="0" applyFont="1" applyBorder="1" applyAlignment="1" applyProtection="1">
      <alignment vertical="center"/>
    </xf>
    <xf numFmtId="0" fontId="0" fillId="0" borderId="9" xfId="0" applyFont="1" applyBorder="1" applyAlignment="1" applyProtection="1">
      <alignment vertical="center"/>
    </xf>
    <xf numFmtId="0" fontId="0" fillId="0" borderId="10" xfId="0" applyFont="1" applyBorder="1" applyAlignment="1" applyProtection="1">
      <alignment vertical="center"/>
    </xf>
    <xf numFmtId="0" fontId="0" fillId="0" borderId="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2" fillId="0" borderId="3" xfId="0" applyFont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0" borderId="3" xfId="0" applyFont="1" applyBorder="1" applyAlignment="1">
      <alignment vertical="center"/>
    </xf>
    <xf numFmtId="0" fontId="13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0" fillId="0" borderId="0" xfId="0" applyFont="1" applyBorder="1" applyAlignment="1" applyProtection="1">
      <alignment vertical="center"/>
    </xf>
    <xf numFmtId="0" fontId="0" fillId="0" borderId="15" xfId="0" applyFont="1" applyBorder="1" applyAlignment="1" applyProtection="1">
      <alignment vertical="center"/>
    </xf>
    <xf numFmtId="0" fontId="0" fillId="4" borderId="7" xfId="0" applyFont="1" applyFill="1" applyBorder="1" applyAlignment="1" applyProtection="1">
      <alignment vertical="center"/>
    </xf>
    <xf numFmtId="0" fontId="20" fillId="4" borderId="0" xfId="0" applyFont="1" applyFill="1" applyAlignment="1" applyProtection="1">
      <alignment horizontal="center" vertical="center"/>
    </xf>
    <xf numFmtId="0" fontId="21" fillId="0" borderId="16" xfId="0" applyFont="1" applyBorder="1" applyAlignment="1" applyProtection="1">
      <alignment horizontal="center" vertical="center" wrapText="1"/>
    </xf>
    <xf numFmtId="0" fontId="21" fillId="0" borderId="17" xfId="0" applyFont="1" applyBorder="1" applyAlignment="1" applyProtection="1">
      <alignment horizontal="center" vertical="center" wrapText="1"/>
    </xf>
    <xf numFmtId="0" fontId="21" fillId="0" borderId="18" xfId="0" applyFont="1" applyBorder="1" applyAlignment="1" applyProtection="1">
      <alignment horizontal="center" vertical="center" wrapText="1"/>
    </xf>
    <xf numFmtId="0" fontId="0" fillId="0" borderId="11" xfId="0" applyFont="1" applyBorder="1" applyAlignment="1" applyProtection="1">
      <alignment vertical="center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4" fillId="0" borderId="3" xfId="0" applyFont="1" applyBorder="1" applyAlignment="1" applyProtection="1">
      <alignment vertical="center"/>
    </xf>
    <xf numFmtId="0" fontId="22" fillId="0" borderId="0" xfId="0" applyFont="1" applyAlignment="1" applyProtection="1">
      <alignment horizontal="left" vertical="center"/>
    </xf>
    <xf numFmtId="0" fontId="22" fillId="0" borderId="0" xfId="0" applyFont="1" applyAlignment="1" applyProtection="1">
      <alignment vertical="center"/>
    </xf>
    <xf numFmtId="4" fontId="22" fillId="0" borderId="0" xfId="0" applyNumberFormat="1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4" fillId="0" borderId="3" xfId="0" applyFont="1" applyBorder="1" applyAlignment="1">
      <alignment vertical="center"/>
    </xf>
    <xf numFmtId="4" fontId="11" fillId="0" borderId="14" xfId="0" applyNumberFormat="1" applyFont="1" applyBorder="1" applyAlignment="1" applyProtection="1">
      <alignment horizontal="right" vertical="center"/>
    </xf>
    <xf numFmtId="4" fontId="11" fillId="0" borderId="0" xfId="0" applyNumberFormat="1" applyFont="1" applyBorder="1" applyAlignment="1" applyProtection="1">
      <alignment horizontal="right" vertical="center"/>
    </xf>
    <xf numFmtId="4" fontId="18" fillId="0" borderId="0" xfId="0" applyNumberFormat="1" applyFont="1" applyBorder="1" applyAlignment="1" applyProtection="1">
      <alignment vertical="center"/>
    </xf>
    <xf numFmtId="166" fontId="18" fillId="0" borderId="0" xfId="0" applyNumberFormat="1" applyFont="1" applyBorder="1" applyAlignment="1" applyProtection="1">
      <alignment vertical="center"/>
    </xf>
    <xf numFmtId="4" fontId="18" fillId="0" borderId="15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0" fontId="23" fillId="0" borderId="0" xfId="0" applyFont="1" applyAlignment="1">
      <alignment horizontal="left" vertical="center"/>
    </xf>
    <xf numFmtId="0" fontId="24" fillId="0" borderId="0" xfId="1" applyFont="1" applyAlignment="1">
      <alignment horizontal="center" vertical="center"/>
    </xf>
    <xf numFmtId="0" fontId="5" fillId="0" borderId="3" xfId="0" applyFont="1" applyBorder="1" applyAlignment="1" applyProtection="1">
      <alignment vertical="center"/>
    </xf>
    <xf numFmtId="0" fontId="25" fillId="0" borderId="0" xfId="0" applyFont="1" applyAlignment="1" applyProtection="1">
      <alignment vertical="center"/>
    </xf>
    <xf numFmtId="0" fontId="26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5" fillId="0" borderId="3" xfId="0" applyFont="1" applyBorder="1" applyAlignment="1">
      <alignment vertical="center"/>
    </xf>
    <xf numFmtId="4" fontId="27" fillId="0" borderId="19" xfId="0" applyNumberFormat="1" applyFont="1" applyBorder="1" applyAlignment="1" applyProtection="1">
      <alignment vertical="center"/>
    </xf>
    <xf numFmtId="4" fontId="27" fillId="0" borderId="20" xfId="0" applyNumberFormat="1" applyFont="1" applyBorder="1" applyAlignment="1" applyProtection="1">
      <alignment vertical="center"/>
    </xf>
    <xf numFmtId="166" fontId="27" fillId="0" borderId="20" xfId="0" applyNumberFormat="1" applyFont="1" applyBorder="1" applyAlignment="1" applyProtection="1">
      <alignment vertical="center"/>
    </xf>
    <xf numFmtId="4" fontId="27" fillId="0" borderId="21" xfId="0" applyNumberFormat="1" applyFont="1" applyBorder="1" applyAlignment="1" applyProtection="1">
      <alignment vertical="center"/>
    </xf>
    <xf numFmtId="0" fontId="5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9" fillId="0" borderId="0" xfId="0" applyFont="1" applyAlignment="1">
      <alignment horizontal="left" vertical="center"/>
    </xf>
    <xf numFmtId="0" fontId="28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165" fontId="2" fillId="0" borderId="0" xfId="0" applyNumberFormat="1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12" xfId="0" applyFont="1" applyBorder="1" applyAlignment="1">
      <alignment vertical="center"/>
    </xf>
    <xf numFmtId="4" fontId="1" fillId="0" borderId="0" xfId="0" applyNumberFormat="1" applyFont="1" applyAlignment="1">
      <alignment vertical="center"/>
    </xf>
    <xf numFmtId="0" fontId="13" fillId="0" borderId="0" xfId="0" applyFont="1" applyAlignment="1">
      <alignment horizontal="left" vertical="center"/>
    </xf>
    <xf numFmtId="4" fontId="22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19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4" fontId="14" fillId="0" borderId="0" xfId="0" applyNumberFormat="1" applyFont="1" applyAlignment="1">
      <alignment vertical="center"/>
    </xf>
    <xf numFmtId="0" fontId="8" fillId="0" borderId="0" xfId="0" applyFont="1" applyAlignment="1">
      <alignment vertical="center"/>
    </xf>
    <xf numFmtId="164" fontId="14" fillId="0" borderId="0" xfId="0" applyNumberFormat="1" applyFont="1" applyAlignment="1">
      <alignment horizontal="right"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17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0" fillId="4" borderId="0" xfId="0" applyFont="1" applyFill="1" applyAlignment="1" applyProtection="1">
      <alignment horizontal="left" vertical="center"/>
    </xf>
    <xf numFmtId="0" fontId="0" fillId="4" borderId="0" xfId="0" applyFont="1" applyFill="1" applyAlignment="1" applyProtection="1">
      <alignment vertical="center"/>
    </xf>
    <xf numFmtId="0" fontId="20" fillId="4" borderId="0" xfId="0" applyFont="1" applyFill="1" applyAlignment="1" applyProtection="1">
      <alignment horizontal="right" vertical="center"/>
    </xf>
    <xf numFmtId="0" fontId="29" fillId="0" borderId="0" xfId="0" applyFont="1" applyAlignment="1" applyProtection="1">
      <alignment horizontal="left" vertical="center"/>
    </xf>
    <xf numFmtId="0" fontId="6" fillId="0" borderId="3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6" fillId="0" borderId="20" xfId="0" applyFont="1" applyBorder="1" applyAlignment="1" applyProtection="1">
      <alignment horizontal="left" vertical="center"/>
    </xf>
    <xf numFmtId="0" fontId="6" fillId="0" borderId="20" xfId="0" applyFont="1" applyBorder="1" applyAlignment="1" applyProtection="1">
      <alignment vertical="center"/>
    </xf>
    <xf numFmtId="4" fontId="6" fillId="0" borderId="20" xfId="0" applyNumberFormat="1" applyFont="1" applyBorder="1" applyAlignment="1" applyProtection="1">
      <alignment vertical="center"/>
    </xf>
    <xf numFmtId="0" fontId="6" fillId="0" borderId="3" xfId="0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 applyProtection="1">
      <alignment horizontal="center" vertical="center" wrapText="1"/>
    </xf>
    <xf numFmtId="0" fontId="20" fillId="4" borderId="16" xfId="0" applyFont="1" applyFill="1" applyBorder="1" applyAlignment="1" applyProtection="1">
      <alignment horizontal="center" vertical="center" wrapText="1"/>
    </xf>
    <xf numFmtId="0" fontId="20" fillId="4" borderId="17" xfId="0" applyFont="1" applyFill="1" applyBorder="1" applyAlignment="1" applyProtection="1">
      <alignment horizontal="center" vertical="center" wrapText="1"/>
    </xf>
    <xf numFmtId="0" fontId="20" fillId="4" borderId="18" xfId="0" applyFont="1" applyFill="1" applyBorder="1" applyAlignment="1" applyProtection="1">
      <alignment horizontal="center" vertical="center" wrapText="1"/>
    </xf>
    <xf numFmtId="0" fontId="20" fillId="4" borderId="0" xfId="0" applyFont="1" applyFill="1" applyAlignment="1" applyProtection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2" fillId="0" borderId="0" xfId="0" applyNumberFormat="1" applyFont="1" applyAlignment="1" applyProtection="1"/>
    <xf numFmtId="0" fontId="0" fillId="0" borderId="12" xfId="0" applyBorder="1" applyAlignment="1" applyProtection="1">
      <alignment vertical="center"/>
    </xf>
    <xf numFmtId="4" fontId="30" fillId="0" borderId="12" xfId="0" applyNumberFormat="1" applyFont="1" applyBorder="1" applyAlignment="1" applyProtection="1"/>
    <xf numFmtId="166" fontId="30" fillId="0" borderId="12" xfId="0" applyNumberFormat="1" applyFont="1" applyBorder="1" applyAlignment="1" applyProtection="1"/>
    <xf numFmtId="166" fontId="30" fillId="0" borderId="13" xfId="0" applyNumberFormat="1" applyFont="1" applyBorder="1" applyAlignment="1" applyProtection="1"/>
    <xf numFmtId="4" fontId="31" fillId="0" borderId="0" xfId="0" applyNumberFormat="1" applyFont="1" applyAlignment="1">
      <alignment vertical="center"/>
    </xf>
    <xf numFmtId="0" fontId="7" fillId="0" borderId="3" xfId="0" applyFont="1" applyBorder="1" applyAlignment="1" applyProtection="1"/>
    <xf numFmtId="0" fontId="7" fillId="0" borderId="0" xfId="0" applyFont="1" applyAlignment="1" applyProtection="1"/>
    <xf numFmtId="0" fontId="7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7" fillId="0" borderId="0" xfId="0" applyFont="1" applyAlignment="1" applyProtection="1">
      <protection locked="0"/>
    </xf>
    <xf numFmtId="4" fontId="6" fillId="0" borderId="0" xfId="0" applyNumberFormat="1" applyFont="1" applyAlignment="1" applyProtection="1"/>
    <xf numFmtId="0" fontId="7" fillId="0" borderId="3" xfId="0" applyFont="1" applyBorder="1" applyAlignment="1"/>
    <xf numFmtId="0" fontId="7" fillId="0" borderId="14" xfId="0" applyFont="1" applyBorder="1" applyAlignment="1" applyProtection="1"/>
    <xf numFmtId="0" fontId="7" fillId="0" borderId="0" xfId="0" applyFont="1" applyBorder="1" applyAlignment="1" applyProtection="1"/>
    <xf numFmtId="4" fontId="7" fillId="0" borderId="0" xfId="0" applyNumberFormat="1" applyFont="1" applyBorder="1" applyAlignment="1" applyProtection="1"/>
    <xf numFmtId="166" fontId="7" fillId="0" borderId="0" xfId="0" applyNumberFormat="1" applyFont="1" applyBorder="1" applyAlignment="1" applyProtection="1"/>
    <xf numFmtId="166" fontId="7" fillId="0" borderId="15" xfId="0" applyNumberFormat="1" applyFont="1" applyBorder="1" applyAlignment="1" applyProtection="1"/>
    <xf numFmtId="0" fontId="7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4" fontId="7" fillId="0" borderId="0" xfId="0" applyNumberFormat="1" applyFont="1" applyAlignment="1">
      <alignment vertical="center"/>
    </xf>
    <xf numFmtId="0" fontId="32" fillId="0" borderId="22" xfId="0" applyFont="1" applyBorder="1" applyAlignment="1" applyProtection="1">
      <alignment horizontal="center" vertical="center"/>
    </xf>
    <xf numFmtId="49" fontId="32" fillId="0" borderId="22" xfId="0" applyNumberFormat="1" applyFont="1" applyBorder="1" applyAlignment="1" applyProtection="1">
      <alignment horizontal="left" vertical="center" wrapText="1"/>
    </xf>
    <xf numFmtId="0" fontId="32" fillId="0" borderId="22" xfId="0" applyFont="1" applyBorder="1" applyAlignment="1" applyProtection="1">
      <alignment horizontal="left" vertical="center" wrapText="1"/>
    </xf>
    <xf numFmtId="0" fontId="32" fillId="0" borderId="22" xfId="0" applyFont="1" applyBorder="1" applyAlignment="1" applyProtection="1">
      <alignment horizontal="center" vertical="center" wrapText="1"/>
    </xf>
    <xf numFmtId="167" fontId="32" fillId="0" borderId="22" xfId="0" applyNumberFormat="1" applyFont="1" applyBorder="1" applyAlignment="1" applyProtection="1">
      <alignment vertical="center"/>
    </xf>
    <xf numFmtId="4" fontId="32" fillId="2" borderId="22" xfId="0" applyNumberFormat="1" applyFont="1" applyFill="1" applyBorder="1" applyAlignment="1" applyProtection="1">
      <alignment vertical="center"/>
      <protection locked="0"/>
    </xf>
    <xf numFmtId="0" fontId="33" fillId="0" borderId="22" xfId="0" applyFont="1" applyBorder="1" applyAlignment="1" applyProtection="1">
      <alignment vertical="center"/>
    </xf>
    <xf numFmtId="4" fontId="32" fillId="0" borderId="22" xfId="0" applyNumberFormat="1" applyFont="1" applyBorder="1" applyAlignment="1" applyProtection="1">
      <alignment vertical="center"/>
    </xf>
    <xf numFmtId="0" fontId="33" fillId="0" borderId="3" xfId="0" applyFont="1" applyBorder="1" applyAlignment="1">
      <alignment vertical="center"/>
    </xf>
    <xf numFmtId="0" fontId="32" fillId="2" borderId="14" xfId="0" applyFont="1" applyFill="1" applyBorder="1" applyAlignment="1" applyProtection="1">
      <alignment horizontal="left" vertical="center"/>
      <protection locked="0"/>
    </xf>
    <xf numFmtId="0" fontId="21" fillId="0" borderId="0" xfId="0" applyFont="1" applyBorder="1" applyAlignment="1" applyProtection="1">
      <alignment horizontal="center" vertical="center"/>
    </xf>
    <xf numFmtId="4" fontId="21" fillId="0" borderId="0" xfId="0" applyNumberFormat="1" applyFont="1" applyBorder="1" applyAlignment="1" applyProtection="1">
      <alignment vertical="center"/>
    </xf>
    <xf numFmtId="166" fontId="21" fillId="0" borderId="0" xfId="0" applyNumberFormat="1" applyFont="1" applyBorder="1" applyAlignment="1" applyProtection="1">
      <alignment vertical="center"/>
    </xf>
    <xf numFmtId="166" fontId="21" fillId="0" borderId="15" xfId="0" applyNumberFormat="1" applyFont="1" applyBorder="1" applyAlignment="1" applyProtection="1">
      <alignment vertical="center"/>
    </xf>
    <xf numFmtId="0" fontId="20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34" fillId="0" borderId="0" xfId="0" applyFont="1" applyAlignment="1" applyProtection="1">
      <alignment horizontal="left" vertical="center"/>
    </xf>
    <xf numFmtId="0" fontId="35" fillId="0" borderId="0" xfId="0" applyFont="1" applyAlignment="1" applyProtection="1">
      <alignment horizontal="left" vertical="center" wrapText="1"/>
    </xf>
    <xf numFmtId="0" fontId="0" fillId="0" borderId="0" xfId="0" applyFont="1" applyAlignment="1" applyProtection="1">
      <alignment vertical="center"/>
      <protection locked="0"/>
    </xf>
    <xf numFmtId="0" fontId="0" fillId="0" borderId="14" xfId="0" applyFont="1" applyBorder="1" applyAlignment="1" applyProtection="1">
      <alignment vertical="center"/>
    </xf>
    <xf numFmtId="0" fontId="0" fillId="0" borderId="0" xfId="0" applyBorder="1" applyAlignment="1" applyProtection="1">
      <alignment vertical="center"/>
    </xf>
    <xf numFmtId="0" fontId="20" fillId="0" borderId="22" xfId="0" applyFont="1" applyBorder="1" applyAlignment="1" applyProtection="1">
      <alignment horizontal="center" vertical="center"/>
    </xf>
    <xf numFmtId="49" fontId="20" fillId="0" borderId="22" xfId="0" applyNumberFormat="1" applyFont="1" applyBorder="1" applyAlignment="1" applyProtection="1">
      <alignment horizontal="left" vertical="center" wrapText="1"/>
    </xf>
    <xf numFmtId="0" fontId="20" fillId="0" borderId="22" xfId="0" applyFont="1" applyBorder="1" applyAlignment="1" applyProtection="1">
      <alignment horizontal="left" vertical="center" wrapText="1"/>
    </xf>
    <xf numFmtId="0" fontId="20" fillId="0" borderId="22" xfId="0" applyFont="1" applyBorder="1" applyAlignment="1" applyProtection="1">
      <alignment horizontal="center" vertical="center" wrapText="1"/>
    </xf>
    <xf numFmtId="167" fontId="20" fillId="0" borderId="22" xfId="0" applyNumberFormat="1" applyFont="1" applyBorder="1" applyAlignment="1" applyProtection="1">
      <alignment vertical="center"/>
    </xf>
    <xf numFmtId="4" fontId="20" fillId="2" borderId="22" xfId="0" applyNumberFormat="1" applyFont="1" applyFill="1" applyBorder="1" applyAlignment="1" applyProtection="1">
      <alignment vertical="center"/>
      <protection locked="0"/>
    </xf>
    <xf numFmtId="4" fontId="20" fillId="0" borderId="22" xfId="0" applyNumberFormat="1" applyFont="1" applyBorder="1" applyAlignment="1" applyProtection="1">
      <alignment vertical="center"/>
    </xf>
    <xf numFmtId="0" fontId="0" fillId="0" borderId="22" xfId="0" applyFont="1" applyBorder="1" applyAlignment="1" applyProtection="1">
      <alignment vertical="center"/>
    </xf>
    <xf numFmtId="0" fontId="21" fillId="2" borderId="14" xfId="0" applyFont="1" applyFill="1" applyBorder="1" applyAlignment="1" applyProtection="1">
      <alignment horizontal="left" vertical="center"/>
      <protection locked="0"/>
    </xf>
    <xf numFmtId="0" fontId="0" fillId="0" borderId="19" xfId="0" applyFont="1" applyBorder="1" applyAlignment="1" applyProtection="1">
      <alignment vertical="center"/>
    </xf>
    <xf numFmtId="0" fontId="0" fillId="0" borderId="20" xfId="0" applyBorder="1" applyAlignment="1" applyProtection="1">
      <alignment vertical="center"/>
    </xf>
    <xf numFmtId="0" fontId="0" fillId="0" borderId="20" xfId="0" applyFont="1" applyBorder="1" applyAlignment="1" applyProtection="1">
      <alignment vertical="center"/>
    </xf>
    <xf numFmtId="0" fontId="0" fillId="0" borderId="21" xfId="0" applyFont="1" applyBorder="1" applyAlignment="1" applyProtection="1">
      <alignment vertical="center"/>
    </xf>
    <xf numFmtId="0" fontId="12" fillId="0" borderId="0" xfId="0" applyFont="1" applyAlignment="1">
      <alignment horizontal="left" vertical="top" wrapText="1"/>
    </xf>
    <xf numFmtId="0" fontId="12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2" fillId="0" borderId="0" xfId="0" applyFont="1" applyAlignment="1" applyProtection="1">
      <alignment horizontal="left" vertical="center"/>
    </xf>
    <xf numFmtId="0" fontId="0" fillId="0" borderId="0" xfId="0" applyProtection="1"/>
    <xf numFmtId="0" fontId="3" fillId="0" borderId="0" xfId="0" applyFont="1" applyAlignment="1" applyProtection="1">
      <alignment horizontal="left" vertical="top" wrapText="1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/>
    </xf>
    <xf numFmtId="4" fontId="13" fillId="0" borderId="5" xfId="0" applyNumberFormat="1" applyFont="1" applyBorder="1" applyAlignment="1" applyProtection="1">
      <alignment vertical="center"/>
    </xf>
    <xf numFmtId="0" fontId="0" fillId="0" borderId="5" xfId="0" applyFont="1" applyBorder="1" applyAlignment="1" applyProtection="1">
      <alignment vertical="center"/>
    </xf>
    <xf numFmtId="0" fontId="1" fillId="0" borderId="0" xfId="0" applyFont="1" applyAlignment="1" applyProtection="1">
      <alignment horizontal="right" vertical="center"/>
    </xf>
    <xf numFmtId="4" fontId="15" fillId="0" borderId="0" xfId="0" applyNumberFormat="1" applyFont="1" applyAlignment="1" applyProtection="1">
      <alignment vertical="center"/>
    </xf>
    <xf numFmtId="0" fontId="14" fillId="0" borderId="0" xfId="0" applyFont="1" applyAlignment="1" applyProtection="1">
      <alignment vertical="center"/>
    </xf>
    <xf numFmtId="164" fontId="14" fillId="0" borderId="0" xfId="0" applyNumberFormat="1" applyFont="1" applyAlignment="1" applyProtection="1">
      <alignment horizontal="left" vertical="center"/>
    </xf>
    <xf numFmtId="4" fontId="16" fillId="0" borderId="0" xfId="0" applyNumberFormat="1" applyFont="1" applyAlignment="1" applyProtection="1">
      <alignment vertical="center"/>
    </xf>
    <xf numFmtId="0" fontId="1" fillId="0" borderId="0" xfId="0" applyFont="1" applyAlignment="1" applyProtection="1">
      <alignment vertical="center"/>
    </xf>
    <xf numFmtId="164" fontId="1" fillId="0" borderId="0" xfId="0" applyNumberFormat="1" applyFont="1" applyAlignment="1" applyProtection="1">
      <alignment horizontal="left" vertical="center"/>
    </xf>
    <xf numFmtId="0" fontId="4" fillId="3" borderId="7" xfId="0" applyFont="1" applyFill="1" applyBorder="1" applyAlignment="1" applyProtection="1">
      <alignment horizontal="left" vertical="center"/>
    </xf>
    <xf numFmtId="0" fontId="0" fillId="3" borderId="7" xfId="0" applyFont="1" applyFill="1" applyBorder="1" applyAlignment="1" applyProtection="1">
      <alignment vertical="center"/>
    </xf>
    <xf numFmtId="4" fontId="4" fillId="3" borderId="7" xfId="0" applyNumberFormat="1" applyFont="1" applyFill="1" applyBorder="1" applyAlignment="1" applyProtection="1">
      <alignment vertical="center"/>
    </xf>
    <xf numFmtId="0" fontId="0" fillId="3" borderId="8" xfId="0" applyFont="1" applyFill="1" applyBorder="1" applyAlignment="1" applyProtection="1">
      <alignment vertical="center"/>
    </xf>
    <xf numFmtId="0" fontId="3" fillId="0" borderId="0" xfId="0" applyFont="1" applyAlignment="1" applyProtection="1">
      <alignment horizontal="left" vertical="center" wrapText="1"/>
    </xf>
    <xf numFmtId="0" fontId="3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 wrapText="1"/>
    </xf>
    <xf numFmtId="0" fontId="2" fillId="0" borderId="0" xfId="0" applyFont="1" applyAlignment="1" applyProtection="1">
      <alignment vertical="center"/>
    </xf>
    <xf numFmtId="0" fontId="18" fillId="0" borderId="11" xfId="0" applyFont="1" applyBorder="1" applyAlignment="1">
      <alignment horizontal="center" vertical="center"/>
    </xf>
    <xf numFmtId="0" fontId="18" fillId="0" borderId="12" xfId="0" applyFont="1" applyBorder="1" applyAlignment="1">
      <alignment horizontal="left" vertical="center"/>
    </xf>
    <xf numFmtId="0" fontId="19" fillId="0" borderId="14" xfId="0" applyFont="1" applyBorder="1" applyAlignment="1">
      <alignment horizontal="left" vertical="center"/>
    </xf>
    <xf numFmtId="0" fontId="19" fillId="0" borderId="0" xfId="0" applyFont="1" applyBorder="1" applyAlignment="1">
      <alignment horizontal="left" vertical="center"/>
    </xf>
    <xf numFmtId="0" fontId="19" fillId="0" borderId="14" xfId="0" applyFont="1" applyBorder="1" applyAlignment="1" applyProtection="1">
      <alignment horizontal="left" vertical="center"/>
    </xf>
    <xf numFmtId="0" fontId="19" fillId="0" borderId="0" xfId="0" applyFont="1" applyBorder="1" applyAlignment="1" applyProtection="1">
      <alignment horizontal="left" vertical="center"/>
    </xf>
    <xf numFmtId="0" fontId="20" fillId="4" borderId="6" xfId="0" applyFont="1" applyFill="1" applyBorder="1" applyAlignment="1" applyProtection="1">
      <alignment horizontal="center" vertical="center"/>
    </xf>
    <xf numFmtId="0" fontId="20" fillId="4" borderId="7" xfId="0" applyFont="1" applyFill="1" applyBorder="1" applyAlignment="1" applyProtection="1">
      <alignment horizontal="left" vertical="center"/>
    </xf>
    <xf numFmtId="0" fontId="20" fillId="4" borderId="7" xfId="0" applyFont="1" applyFill="1" applyBorder="1" applyAlignment="1" applyProtection="1">
      <alignment horizontal="center" vertical="center"/>
    </xf>
    <xf numFmtId="0" fontId="20" fillId="4" borderId="7" xfId="0" applyFont="1" applyFill="1" applyBorder="1" applyAlignment="1" applyProtection="1">
      <alignment horizontal="right" vertical="center"/>
    </xf>
    <xf numFmtId="0" fontId="20" fillId="4" borderId="8" xfId="0" applyFont="1" applyFill="1" applyBorder="1" applyAlignment="1" applyProtection="1">
      <alignment horizontal="left" vertical="center"/>
    </xf>
    <xf numFmtId="4" fontId="26" fillId="0" borderId="0" xfId="0" applyNumberFormat="1" applyFont="1" applyAlignment="1" applyProtection="1">
      <alignment vertical="center"/>
    </xf>
    <xf numFmtId="0" fontId="26" fillId="0" borderId="0" xfId="0" applyFont="1" applyAlignment="1" applyProtection="1">
      <alignment vertical="center"/>
    </xf>
    <xf numFmtId="0" fontId="25" fillId="0" borderId="0" xfId="0" applyFont="1" applyAlignment="1" applyProtection="1">
      <alignment horizontal="left" vertical="center" wrapText="1"/>
    </xf>
    <xf numFmtId="4" fontId="22" fillId="0" borderId="0" xfId="0" applyNumberFormat="1" applyFont="1" applyAlignment="1" applyProtection="1">
      <alignment horizontal="right" vertical="center"/>
    </xf>
    <xf numFmtId="4" fontId="22" fillId="0" borderId="0" xfId="0" applyNumberFormat="1" applyFont="1" applyAlignment="1" applyProtection="1">
      <alignment vertical="center"/>
    </xf>
    <xf numFmtId="0" fontId="0" fillId="0" borderId="0" xfId="0"/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0" fillId="0" borderId="0" xfId="0" applyFont="1" applyAlignment="1">
      <alignment vertical="center"/>
    </xf>
    <xf numFmtId="0" fontId="2" fillId="2" borderId="0" xfId="0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1" fillId="0" borderId="0" xfId="0" applyFont="1" applyAlignment="1" applyProtection="1">
      <alignment horizontal="left" vertical="center" wrapText="1"/>
    </xf>
    <xf numFmtId="0" fontId="1" fillId="0" borderId="0" xfId="0" applyFont="1" applyAlignment="1" applyProtection="1">
      <alignment horizontal="left" vertical="center"/>
    </xf>
    <xf numFmtId="0" fontId="0" fillId="0" borderId="0" xfId="0" applyFont="1" applyAlignment="1" applyProtection="1">
      <alignment vertical="center"/>
    </xf>
  </cellXfs>
  <cellStyles count="2">
    <cellStyle name="Hypertextové prepojenie" xfId="1" builtinId="8"/>
    <cellStyle name="Normálna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M97"/>
  <sheetViews>
    <sheetView showGridLines="0" topLeftCell="A103" workbookViewId="0">
      <selection activeCell="AN8" sqref="AN8"/>
    </sheetView>
  </sheetViews>
  <sheetFormatPr defaultRowHeight="15"/>
  <cols>
    <col min="1" max="1" width="8.33203125" style="1" customWidth="1"/>
    <col min="2" max="2" width="1.6640625" style="1" customWidth="1"/>
    <col min="3" max="3" width="4.1640625" style="1" customWidth="1"/>
    <col min="4" max="33" width="2.6640625" style="1" customWidth="1"/>
    <col min="34" max="34" width="3.33203125" style="1" customWidth="1"/>
    <col min="35" max="35" width="31.6640625" style="1" customWidth="1"/>
    <col min="36" max="37" width="2.5" style="1" customWidth="1"/>
    <col min="38" max="38" width="8.33203125" style="1" customWidth="1"/>
    <col min="39" max="39" width="3.33203125" style="1" customWidth="1"/>
    <col min="40" max="40" width="13.33203125" style="1" customWidth="1"/>
    <col min="41" max="41" width="7.5" style="1" customWidth="1"/>
    <col min="42" max="42" width="4.1640625" style="1" customWidth="1"/>
    <col min="43" max="43" width="15.6640625" style="1" hidden="1" customWidth="1"/>
    <col min="44" max="44" width="13.6640625" style="1" customWidth="1"/>
    <col min="45" max="49" width="25.83203125" style="1" hidden="1" customWidth="1"/>
    <col min="50" max="51" width="21.6640625" style="1" hidden="1" customWidth="1"/>
    <col min="52" max="53" width="25" style="1" hidden="1" customWidth="1"/>
    <col min="54" max="54" width="21.6640625" style="1" hidden="1" customWidth="1"/>
    <col min="55" max="55" width="19.1640625" style="1" hidden="1" customWidth="1"/>
    <col min="56" max="56" width="25" style="1" hidden="1" customWidth="1"/>
    <col min="57" max="57" width="21.6640625" style="1" hidden="1" customWidth="1"/>
    <col min="58" max="58" width="19.1640625" style="1" hidden="1" customWidth="1"/>
    <col min="59" max="59" width="66.5" style="1" customWidth="1"/>
    <col min="71" max="91" width="9.33203125" style="1" hidden="1"/>
  </cols>
  <sheetData>
    <row r="1" spans="1:74" ht="11.25">
      <c r="A1" s="12" t="s">
        <v>0</v>
      </c>
      <c r="AZ1" s="12" t="s">
        <v>1</v>
      </c>
      <c r="BA1" s="12" t="s">
        <v>2</v>
      </c>
      <c r="BB1" s="12" t="s">
        <v>3</v>
      </c>
      <c r="BT1" s="12" t="s">
        <v>4</v>
      </c>
      <c r="BU1" s="12" t="s">
        <v>5</v>
      </c>
      <c r="BV1" s="12" t="s">
        <v>6</v>
      </c>
    </row>
    <row r="2" spans="1:74" s="1" customFormat="1" ht="36.950000000000003" customHeight="1">
      <c r="AR2" s="259"/>
      <c r="AS2" s="259"/>
      <c r="AT2" s="259"/>
      <c r="AU2" s="259"/>
      <c r="AV2" s="259"/>
      <c r="AW2" s="259"/>
      <c r="AX2" s="259"/>
      <c r="AY2" s="259"/>
      <c r="AZ2" s="259"/>
      <c r="BA2" s="259"/>
      <c r="BB2" s="259"/>
      <c r="BC2" s="259"/>
      <c r="BD2" s="259"/>
      <c r="BE2" s="259"/>
      <c r="BF2" s="259"/>
      <c r="BG2" s="259"/>
      <c r="BS2" s="13" t="s">
        <v>7</v>
      </c>
      <c r="BT2" s="13" t="s">
        <v>8</v>
      </c>
    </row>
    <row r="3" spans="1:74" s="1" customFormat="1" ht="6.95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6"/>
      <c r="BS3" s="13" t="s">
        <v>7</v>
      </c>
      <c r="BT3" s="13" t="s">
        <v>8</v>
      </c>
    </row>
    <row r="4" spans="1:74" s="1" customFormat="1" ht="24.95" customHeight="1">
      <c r="B4" s="17"/>
      <c r="C4" s="18"/>
      <c r="D4" s="19" t="s">
        <v>9</v>
      </c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8"/>
      <c r="AH4" s="18"/>
      <c r="AI4" s="18"/>
      <c r="AJ4" s="18"/>
      <c r="AK4" s="18"/>
      <c r="AL4" s="18"/>
      <c r="AM4" s="18"/>
      <c r="AN4" s="18"/>
      <c r="AO4" s="18"/>
      <c r="AP4" s="18"/>
      <c r="AQ4" s="18"/>
      <c r="AR4" s="16"/>
      <c r="AS4" s="20" t="s">
        <v>10</v>
      </c>
      <c r="BG4" s="21" t="s">
        <v>11</v>
      </c>
      <c r="BS4" s="13" t="s">
        <v>12</v>
      </c>
    </row>
    <row r="5" spans="1:74" s="1" customFormat="1" ht="12" customHeight="1">
      <c r="B5" s="17"/>
      <c r="C5" s="18"/>
      <c r="D5" s="22" t="s">
        <v>13</v>
      </c>
      <c r="E5" s="18"/>
      <c r="F5" s="18"/>
      <c r="G5" s="18"/>
      <c r="H5" s="18"/>
      <c r="I5" s="18"/>
      <c r="J5" s="18"/>
      <c r="K5" s="219" t="s">
        <v>14</v>
      </c>
      <c r="L5" s="220"/>
      <c r="M5" s="220"/>
      <c r="N5" s="220"/>
      <c r="O5" s="220"/>
      <c r="P5" s="220"/>
      <c r="Q5" s="220"/>
      <c r="R5" s="220"/>
      <c r="S5" s="220"/>
      <c r="T5" s="220"/>
      <c r="U5" s="220"/>
      <c r="V5" s="220"/>
      <c r="W5" s="220"/>
      <c r="X5" s="220"/>
      <c r="Y5" s="220"/>
      <c r="Z5" s="220"/>
      <c r="AA5" s="220"/>
      <c r="AB5" s="220"/>
      <c r="AC5" s="220"/>
      <c r="AD5" s="220"/>
      <c r="AE5" s="220"/>
      <c r="AF5" s="220"/>
      <c r="AG5" s="220"/>
      <c r="AH5" s="220"/>
      <c r="AI5" s="220"/>
      <c r="AJ5" s="220"/>
      <c r="AK5" s="220"/>
      <c r="AL5" s="220"/>
      <c r="AM5" s="220"/>
      <c r="AN5" s="220"/>
      <c r="AO5" s="220"/>
      <c r="AP5" s="18"/>
      <c r="AQ5" s="18"/>
      <c r="AR5" s="16"/>
      <c r="BG5" s="216" t="s">
        <v>15</v>
      </c>
      <c r="BS5" s="13" t="s">
        <v>7</v>
      </c>
    </row>
    <row r="6" spans="1:74" s="1" customFormat="1" ht="36.950000000000003" customHeight="1">
      <c r="B6" s="17"/>
      <c r="C6" s="18"/>
      <c r="D6" s="24" t="s">
        <v>16</v>
      </c>
      <c r="E6" s="18"/>
      <c r="F6" s="18"/>
      <c r="G6" s="18"/>
      <c r="H6" s="18"/>
      <c r="I6" s="18"/>
      <c r="J6" s="18"/>
      <c r="K6" s="221" t="s">
        <v>17</v>
      </c>
      <c r="L6" s="220"/>
      <c r="M6" s="220"/>
      <c r="N6" s="220"/>
      <c r="O6" s="220"/>
      <c r="P6" s="220"/>
      <c r="Q6" s="220"/>
      <c r="R6" s="220"/>
      <c r="S6" s="220"/>
      <c r="T6" s="220"/>
      <c r="U6" s="220"/>
      <c r="V6" s="220"/>
      <c r="W6" s="220"/>
      <c r="X6" s="220"/>
      <c r="Y6" s="220"/>
      <c r="Z6" s="220"/>
      <c r="AA6" s="220"/>
      <c r="AB6" s="220"/>
      <c r="AC6" s="220"/>
      <c r="AD6" s="220"/>
      <c r="AE6" s="220"/>
      <c r="AF6" s="220"/>
      <c r="AG6" s="220"/>
      <c r="AH6" s="220"/>
      <c r="AI6" s="220"/>
      <c r="AJ6" s="220"/>
      <c r="AK6" s="220"/>
      <c r="AL6" s="220"/>
      <c r="AM6" s="220"/>
      <c r="AN6" s="220"/>
      <c r="AO6" s="220"/>
      <c r="AP6" s="18"/>
      <c r="AQ6" s="18"/>
      <c r="AR6" s="16"/>
      <c r="BG6" s="217"/>
      <c r="BS6" s="13" t="s">
        <v>7</v>
      </c>
    </row>
    <row r="7" spans="1:74" s="1" customFormat="1" ht="12" customHeight="1">
      <c r="B7" s="17"/>
      <c r="C7" s="18"/>
      <c r="D7" s="25" t="s">
        <v>18</v>
      </c>
      <c r="E7" s="18"/>
      <c r="F7" s="18"/>
      <c r="G7" s="18"/>
      <c r="H7" s="18"/>
      <c r="I7" s="18"/>
      <c r="J7" s="18"/>
      <c r="K7" s="23" t="s">
        <v>1</v>
      </c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  <c r="AD7" s="18"/>
      <c r="AE7" s="18"/>
      <c r="AF7" s="18"/>
      <c r="AG7" s="18"/>
      <c r="AH7" s="18"/>
      <c r="AI7" s="18"/>
      <c r="AJ7" s="18"/>
      <c r="AK7" s="25" t="s">
        <v>19</v>
      </c>
      <c r="AL7" s="18"/>
      <c r="AM7" s="18"/>
      <c r="AN7" s="23" t="s">
        <v>1</v>
      </c>
      <c r="AO7" s="18"/>
      <c r="AP7" s="18"/>
      <c r="AQ7" s="18"/>
      <c r="AR7" s="16"/>
      <c r="BG7" s="217"/>
      <c r="BS7" s="13" t="s">
        <v>7</v>
      </c>
    </row>
    <row r="8" spans="1:74" s="1" customFormat="1" ht="12" customHeight="1">
      <c r="B8" s="17"/>
      <c r="C8" s="18"/>
      <c r="D8" s="25" t="s">
        <v>20</v>
      </c>
      <c r="E8" s="18"/>
      <c r="F8" s="18"/>
      <c r="G8" s="18"/>
      <c r="H8" s="18"/>
      <c r="I8" s="18"/>
      <c r="J8" s="18"/>
      <c r="K8" s="23" t="s">
        <v>21</v>
      </c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  <c r="AD8" s="18"/>
      <c r="AE8" s="18"/>
      <c r="AF8" s="18"/>
      <c r="AG8" s="18"/>
      <c r="AH8" s="18"/>
      <c r="AI8" s="18"/>
      <c r="AJ8" s="18"/>
      <c r="AK8" s="25" t="s">
        <v>22</v>
      </c>
      <c r="AL8" s="18"/>
      <c r="AM8" s="18"/>
      <c r="AN8" s="26"/>
      <c r="AO8" s="18"/>
      <c r="AP8" s="18"/>
      <c r="AQ8" s="18"/>
      <c r="AR8" s="16"/>
      <c r="BG8" s="217"/>
      <c r="BS8" s="13" t="s">
        <v>7</v>
      </c>
    </row>
    <row r="9" spans="1:74" s="1" customFormat="1" ht="14.45" customHeight="1">
      <c r="B9" s="17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6"/>
      <c r="BG9" s="217"/>
      <c r="BS9" s="13" t="s">
        <v>7</v>
      </c>
    </row>
    <row r="10" spans="1:74" s="1" customFormat="1" ht="12" customHeight="1">
      <c r="B10" s="17"/>
      <c r="C10" s="18"/>
      <c r="D10" s="25" t="s">
        <v>23</v>
      </c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8"/>
      <c r="AE10" s="18"/>
      <c r="AF10" s="18"/>
      <c r="AG10" s="18"/>
      <c r="AH10" s="18"/>
      <c r="AI10" s="18"/>
      <c r="AJ10" s="18"/>
      <c r="AK10" s="25" t="s">
        <v>24</v>
      </c>
      <c r="AL10" s="18"/>
      <c r="AM10" s="18"/>
      <c r="AN10" s="23" t="s">
        <v>1</v>
      </c>
      <c r="AO10" s="18"/>
      <c r="AP10" s="18"/>
      <c r="AQ10" s="18"/>
      <c r="AR10" s="16"/>
      <c r="BG10" s="217"/>
      <c r="BS10" s="13" t="s">
        <v>7</v>
      </c>
    </row>
    <row r="11" spans="1:74" s="1" customFormat="1" ht="18.399999999999999" customHeight="1">
      <c r="B11" s="17"/>
      <c r="C11" s="18"/>
      <c r="D11" s="18"/>
      <c r="E11" s="23" t="s">
        <v>25</v>
      </c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25" t="s">
        <v>26</v>
      </c>
      <c r="AL11" s="18"/>
      <c r="AM11" s="18"/>
      <c r="AN11" s="23" t="s">
        <v>1</v>
      </c>
      <c r="AO11" s="18"/>
      <c r="AP11" s="18"/>
      <c r="AQ11" s="18"/>
      <c r="AR11" s="16"/>
      <c r="BG11" s="217"/>
      <c r="BS11" s="13" t="s">
        <v>7</v>
      </c>
    </row>
    <row r="12" spans="1:74" s="1" customFormat="1" ht="6.95" customHeight="1">
      <c r="B12" s="17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18"/>
      <c r="AD12" s="18"/>
      <c r="AE12" s="18"/>
      <c r="AF12" s="18"/>
      <c r="AG12" s="18"/>
      <c r="AH12" s="18"/>
      <c r="AI12" s="18"/>
      <c r="AJ12" s="18"/>
      <c r="AK12" s="18"/>
      <c r="AL12" s="18"/>
      <c r="AM12" s="18"/>
      <c r="AN12" s="18"/>
      <c r="AO12" s="18"/>
      <c r="AP12" s="18"/>
      <c r="AQ12" s="18"/>
      <c r="AR12" s="16"/>
      <c r="BG12" s="217"/>
      <c r="BS12" s="13" t="s">
        <v>7</v>
      </c>
    </row>
    <row r="13" spans="1:74" s="1" customFormat="1" ht="12" customHeight="1">
      <c r="B13" s="17"/>
      <c r="C13" s="18"/>
      <c r="D13" s="25" t="s">
        <v>27</v>
      </c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18"/>
      <c r="AD13" s="18"/>
      <c r="AE13" s="18"/>
      <c r="AF13" s="18"/>
      <c r="AG13" s="18"/>
      <c r="AH13" s="18"/>
      <c r="AI13" s="18"/>
      <c r="AJ13" s="18"/>
      <c r="AK13" s="25" t="s">
        <v>24</v>
      </c>
      <c r="AL13" s="18"/>
      <c r="AM13" s="18"/>
      <c r="AN13" s="27" t="s">
        <v>28</v>
      </c>
      <c r="AO13" s="18"/>
      <c r="AP13" s="18"/>
      <c r="AQ13" s="18"/>
      <c r="AR13" s="16"/>
      <c r="BG13" s="217"/>
      <c r="BS13" s="13" t="s">
        <v>7</v>
      </c>
    </row>
    <row r="14" spans="1:74" ht="12.75">
      <c r="B14" s="17"/>
      <c r="C14" s="18"/>
      <c r="D14" s="18"/>
      <c r="E14" s="222" t="s">
        <v>28</v>
      </c>
      <c r="F14" s="223"/>
      <c r="G14" s="223"/>
      <c r="H14" s="223"/>
      <c r="I14" s="223"/>
      <c r="J14" s="223"/>
      <c r="K14" s="223"/>
      <c r="L14" s="223"/>
      <c r="M14" s="223"/>
      <c r="N14" s="223"/>
      <c r="O14" s="223"/>
      <c r="P14" s="223"/>
      <c r="Q14" s="223"/>
      <c r="R14" s="223"/>
      <c r="S14" s="223"/>
      <c r="T14" s="223"/>
      <c r="U14" s="223"/>
      <c r="V14" s="223"/>
      <c r="W14" s="223"/>
      <c r="X14" s="223"/>
      <c r="Y14" s="223"/>
      <c r="Z14" s="223"/>
      <c r="AA14" s="223"/>
      <c r="AB14" s="223"/>
      <c r="AC14" s="223"/>
      <c r="AD14" s="223"/>
      <c r="AE14" s="223"/>
      <c r="AF14" s="223"/>
      <c r="AG14" s="223"/>
      <c r="AH14" s="223"/>
      <c r="AI14" s="223"/>
      <c r="AJ14" s="223"/>
      <c r="AK14" s="25" t="s">
        <v>26</v>
      </c>
      <c r="AL14" s="18"/>
      <c r="AM14" s="18"/>
      <c r="AN14" s="27" t="s">
        <v>28</v>
      </c>
      <c r="AO14" s="18"/>
      <c r="AP14" s="18"/>
      <c r="AQ14" s="18"/>
      <c r="AR14" s="16"/>
      <c r="BG14" s="217"/>
      <c r="BS14" s="13" t="s">
        <v>7</v>
      </c>
    </row>
    <row r="15" spans="1:74" s="1" customFormat="1" ht="6.95" customHeight="1">
      <c r="B15" s="17"/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8"/>
      <c r="AC15" s="18"/>
      <c r="AD15" s="18"/>
      <c r="AE15" s="18"/>
      <c r="AF15" s="18"/>
      <c r="AG15" s="18"/>
      <c r="AH15" s="18"/>
      <c r="AI15" s="18"/>
      <c r="AJ15" s="18"/>
      <c r="AK15" s="18"/>
      <c r="AL15" s="18"/>
      <c r="AM15" s="18"/>
      <c r="AN15" s="18"/>
      <c r="AO15" s="18"/>
      <c r="AP15" s="18"/>
      <c r="AQ15" s="18"/>
      <c r="AR15" s="16"/>
      <c r="BG15" s="217"/>
      <c r="BS15" s="13" t="s">
        <v>4</v>
      </c>
    </row>
    <row r="16" spans="1:74" s="1" customFormat="1" ht="12" customHeight="1">
      <c r="B16" s="17"/>
      <c r="C16" s="18"/>
      <c r="D16" s="25" t="s">
        <v>29</v>
      </c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8"/>
      <c r="AJ16" s="18"/>
      <c r="AK16" s="25" t="s">
        <v>24</v>
      </c>
      <c r="AL16" s="18"/>
      <c r="AM16" s="18"/>
      <c r="AN16" s="23" t="s">
        <v>1</v>
      </c>
      <c r="AO16" s="18"/>
      <c r="AP16" s="18"/>
      <c r="AQ16" s="18"/>
      <c r="AR16" s="16"/>
      <c r="BG16" s="217"/>
      <c r="BS16" s="13" t="s">
        <v>4</v>
      </c>
    </row>
    <row r="17" spans="1:71" s="1" customFormat="1" ht="18.399999999999999" customHeight="1">
      <c r="B17" s="17"/>
      <c r="C17" s="18"/>
      <c r="D17" s="18"/>
      <c r="E17" s="23" t="s">
        <v>30</v>
      </c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8"/>
      <c r="AE17" s="18"/>
      <c r="AF17" s="18"/>
      <c r="AG17" s="18"/>
      <c r="AH17" s="18"/>
      <c r="AI17" s="18"/>
      <c r="AJ17" s="18"/>
      <c r="AK17" s="25" t="s">
        <v>26</v>
      </c>
      <c r="AL17" s="18"/>
      <c r="AM17" s="18"/>
      <c r="AN17" s="23" t="s">
        <v>1</v>
      </c>
      <c r="AO17" s="18"/>
      <c r="AP17" s="18"/>
      <c r="AQ17" s="18"/>
      <c r="AR17" s="16"/>
      <c r="BG17" s="217"/>
      <c r="BS17" s="13" t="s">
        <v>5</v>
      </c>
    </row>
    <row r="18" spans="1:71" s="1" customFormat="1" ht="6.95" customHeight="1">
      <c r="B18" s="17"/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8"/>
      <c r="AE18" s="18"/>
      <c r="AF18" s="18"/>
      <c r="AG18" s="18"/>
      <c r="AH18" s="18"/>
      <c r="AI18" s="18"/>
      <c r="AJ18" s="18"/>
      <c r="AK18" s="18"/>
      <c r="AL18" s="18"/>
      <c r="AM18" s="18"/>
      <c r="AN18" s="18"/>
      <c r="AO18" s="18"/>
      <c r="AP18" s="18"/>
      <c r="AQ18" s="18"/>
      <c r="AR18" s="16"/>
      <c r="BG18" s="217"/>
      <c r="BS18" s="13" t="s">
        <v>7</v>
      </c>
    </row>
    <row r="19" spans="1:71" s="1" customFormat="1" ht="12" customHeight="1">
      <c r="B19" s="17"/>
      <c r="C19" s="18"/>
      <c r="D19" s="25" t="s">
        <v>31</v>
      </c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8"/>
      <c r="AJ19" s="18"/>
      <c r="AK19" s="25" t="s">
        <v>24</v>
      </c>
      <c r="AL19" s="18"/>
      <c r="AM19" s="18"/>
      <c r="AN19" s="23" t="s">
        <v>1</v>
      </c>
      <c r="AO19" s="18"/>
      <c r="AP19" s="18"/>
      <c r="AQ19" s="18"/>
      <c r="AR19" s="16"/>
      <c r="BG19" s="217"/>
      <c r="BS19" s="13" t="s">
        <v>7</v>
      </c>
    </row>
    <row r="20" spans="1:71" s="1" customFormat="1" ht="18.399999999999999" customHeight="1">
      <c r="B20" s="17"/>
      <c r="C20" s="18"/>
      <c r="D20" s="18"/>
      <c r="E20" s="23" t="s">
        <v>32</v>
      </c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18"/>
      <c r="AC20" s="18"/>
      <c r="AD20" s="18"/>
      <c r="AE20" s="18"/>
      <c r="AF20" s="18"/>
      <c r="AG20" s="18"/>
      <c r="AH20" s="18"/>
      <c r="AI20" s="18"/>
      <c r="AJ20" s="18"/>
      <c r="AK20" s="25" t="s">
        <v>26</v>
      </c>
      <c r="AL20" s="18"/>
      <c r="AM20" s="18"/>
      <c r="AN20" s="23" t="s">
        <v>1</v>
      </c>
      <c r="AO20" s="18"/>
      <c r="AP20" s="18"/>
      <c r="AQ20" s="18"/>
      <c r="AR20" s="16"/>
      <c r="BG20" s="217"/>
      <c r="BS20" s="13" t="s">
        <v>5</v>
      </c>
    </row>
    <row r="21" spans="1:71" s="1" customFormat="1" ht="6.95" customHeight="1">
      <c r="B21" s="17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8"/>
      <c r="AC21" s="18"/>
      <c r="AD21" s="18"/>
      <c r="AE21" s="18"/>
      <c r="AF21" s="18"/>
      <c r="AG21" s="18"/>
      <c r="AH21" s="18"/>
      <c r="AI21" s="18"/>
      <c r="AJ21" s="18"/>
      <c r="AK21" s="18"/>
      <c r="AL21" s="18"/>
      <c r="AM21" s="18"/>
      <c r="AN21" s="18"/>
      <c r="AO21" s="18"/>
      <c r="AP21" s="18"/>
      <c r="AQ21" s="18"/>
      <c r="AR21" s="16"/>
      <c r="BG21" s="217"/>
    </row>
    <row r="22" spans="1:71" s="1" customFormat="1" ht="12" customHeight="1">
      <c r="B22" s="17"/>
      <c r="C22" s="18"/>
      <c r="D22" s="25" t="s">
        <v>33</v>
      </c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8"/>
      <c r="AJ22" s="18"/>
      <c r="AK22" s="18"/>
      <c r="AL22" s="18"/>
      <c r="AM22" s="18"/>
      <c r="AN22" s="18"/>
      <c r="AO22" s="18"/>
      <c r="AP22" s="18"/>
      <c r="AQ22" s="18"/>
      <c r="AR22" s="16"/>
      <c r="BG22" s="217"/>
    </row>
    <row r="23" spans="1:71" s="1" customFormat="1" ht="16.5" customHeight="1">
      <c r="B23" s="17"/>
      <c r="C23" s="18"/>
      <c r="D23" s="18"/>
      <c r="E23" s="224" t="s">
        <v>1</v>
      </c>
      <c r="F23" s="224"/>
      <c r="G23" s="224"/>
      <c r="H23" s="224"/>
      <c r="I23" s="224"/>
      <c r="J23" s="224"/>
      <c r="K23" s="224"/>
      <c r="L23" s="224"/>
      <c r="M23" s="224"/>
      <c r="N23" s="224"/>
      <c r="O23" s="224"/>
      <c r="P23" s="224"/>
      <c r="Q23" s="224"/>
      <c r="R23" s="224"/>
      <c r="S23" s="224"/>
      <c r="T23" s="224"/>
      <c r="U23" s="224"/>
      <c r="V23" s="224"/>
      <c r="W23" s="224"/>
      <c r="X23" s="224"/>
      <c r="Y23" s="224"/>
      <c r="Z23" s="224"/>
      <c r="AA23" s="224"/>
      <c r="AB23" s="224"/>
      <c r="AC23" s="224"/>
      <c r="AD23" s="224"/>
      <c r="AE23" s="224"/>
      <c r="AF23" s="224"/>
      <c r="AG23" s="224"/>
      <c r="AH23" s="224"/>
      <c r="AI23" s="224"/>
      <c r="AJ23" s="224"/>
      <c r="AK23" s="224"/>
      <c r="AL23" s="224"/>
      <c r="AM23" s="224"/>
      <c r="AN23" s="224"/>
      <c r="AO23" s="18"/>
      <c r="AP23" s="18"/>
      <c r="AQ23" s="18"/>
      <c r="AR23" s="16"/>
      <c r="BG23" s="217"/>
    </row>
    <row r="24" spans="1:71" s="1" customFormat="1" ht="6.95" customHeight="1">
      <c r="B24" s="17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8"/>
      <c r="AJ24" s="18"/>
      <c r="AK24" s="18"/>
      <c r="AL24" s="18"/>
      <c r="AM24" s="18"/>
      <c r="AN24" s="18"/>
      <c r="AO24" s="18"/>
      <c r="AP24" s="18"/>
      <c r="AQ24" s="18"/>
      <c r="AR24" s="16"/>
      <c r="BG24" s="217"/>
    </row>
    <row r="25" spans="1:71" s="1" customFormat="1" ht="6.95" customHeight="1">
      <c r="B25" s="17"/>
      <c r="C25" s="18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  <c r="AF25" s="29"/>
      <c r="AG25" s="29"/>
      <c r="AH25" s="29"/>
      <c r="AI25" s="29"/>
      <c r="AJ25" s="29"/>
      <c r="AK25" s="29"/>
      <c r="AL25" s="29"/>
      <c r="AM25" s="29"/>
      <c r="AN25" s="29"/>
      <c r="AO25" s="29"/>
      <c r="AP25" s="18"/>
      <c r="AQ25" s="18"/>
      <c r="AR25" s="16"/>
      <c r="BG25" s="217"/>
    </row>
    <row r="26" spans="1:71" s="2" customFormat="1" ht="25.9" customHeight="1">
      <c r="A26" s="30"/>
      <c r="B26" s="31"/>
      <c r="C26" s="32"/>
      <c r="D26" s="33" t="s">
        <v>34</v>
      </c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34"/>
      <c r="P26" s="34"/>
      <c r="Q26" s="34"/>
      <c r="R26" s="34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  <c r="AF26" s="34"/>
      <c r="AG26" s="34"/>
      <c r="AH26" s="34"/>
      <c r="AI26" s="34"/>
      <c r="AJ26" s="34"/>
      <c r="AK26" s="225">
        <f>ROUND(AG94,2)</f>
        <v>0</v>
      </c>
      <c r="AL26" s="226"/>
      <c r="AM26" s="226"/>
      <c r="AN26" s="226"/>
      <c r="AO26" s="226"/>
      <c r="AP26" s="32"/>
      <c r="AQ26" s="32"/>
      <c r="AR26" s="35"/>
      <c r="BG26" s="217"/>
    </row>
    <row r="27" spans="1:71" s="2" customFormat="1" ht="6.95" customHeight="1">
      <c r="A27" s="30"/>
      <c r="B27" s="31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2"/>
      <c r="AP27" s="32"/>
      <c r="AQ27" s="32"/>
      <c r="AR27" s="35"/>
      <c r="BG27" s="217"/>
    </row>
    <row r="28" spans="1:71" s="2" customFormat="1" ht="12.75">
      <c r="A28" s="30"/>
      <c r="B28" s="31"/>
      <c r="C28" s="32"/>
      <c r="D28" s="32"/>
      <c r="E28" s="32"/>
      <c r="F28" s="32"/>
      <c r="G28" s="32"/>
      <c r="H28" s="32"/>
      <c r="I28" s="32"/>
      <c r="J28" s="32"/>
      <c r="K28" s="32"/>
      <c r="L28" s="227" t="s">
        <v>35</v>
      </c>
      <c r="M28" s="227"/>
      <c r="N28" s="227"/>
      <c r="O28" s="227"/>
      <c r="P28" s="227"/>
      <c r="Q28" s="32"/>
      <c r="R28" s="32"/>
      <c r="S28" s="32"/>
      <c r="T28" s="32"/>
      <c r="U28" s="32"/>
      <c r="V28" s="32"/>
      <c r="W28" s="227" t="s">
        <v>36</v>
      </c>
      <c r="X28" s="227"/>
      <c r="Y28" s="227"/>
      <c r="Z28" s="227"/>
      <c r="AA28" s="227"/>
      <c r="AB28" s="227"/>
      <c r="AC28" s="227"/>
      <c r="AD28" s="227"/>
      <c r="AE28" s="227"/>
      <c r="AF28" s="32"/>
      <c r="AG28" s="32"/>
      <c r="AH28" s="32"/>
      <c r="AI28" s="32"/>
      <c r="AJ28" s="32"/>
      <c r="AK28" s="227" t="s">
        <v>37</v>
      </c>
      <c r="AL28" s="227"/>
      <c r="AM28" s="227"/>
      <c r="AN28" s="227"/>
      <c r="AO28" s="227"/>
      <c r="AP28" s="32"/>
      <c r="AQ28" s="32"/>
      <c r="AR28" s="35"/>
      <c r="BG28" s="217"/>
    </row>
    <row r="29" spans="1:71" s="3" customFormat="1" ht="14.45" customHeight="1">
      <c r="B29" s="36"/>
      <c r="C29" s="37"/>
      <c r="D29" s="25" t="s">
        <v>38</v>
      </c>
      <c r="E29" s="37"/>
      <c r="F29" s="38" t="s">
        <v>39</v>
      </c>
      <c r="G29" s="37"/>
      <c r="H29" s="37"/>
      <c r="I29" s="37"/>
      <c r="J29" s="37"/>
      <c r="K29" s="37"/>
      <c r="L29" s="230">
        <v>0.2</v>
      </c>
      <c r="M29" s="229"/>
      <c r="N29" s="229"/>
      <c r="O29" s="229"/>
      <c r="P29" s="229"/>
      <c r="Q29" s="39"/>
      <c r="R29" s="39"/>
      <c r="S29" s="39"/>
      <c r="T29" s="39"/>
      <c r="U29" s="39"/>
      <c r="V29" s="39"/>
      <c r="W29" s="228">
        <f>ROUND(BB94, 2)</f>
        <v>0</v>
      </c>
      <c r="X29" s="229"/>
      <c r="Y29" s="229"/>
      <c r="Z29" s="229"/>
      <c r="AA29" s="229"/>
      <c r="AB29" s="229"/>
      <c r="AC29" s="229"/>
      <c r="AD29" s="229"/>
      <c r="AE29" s="229"/>
      <c r="AF29" s="39"/>
      <c r="AG29" s="39"/>
      <c r="AH29" s="39"/>
      <c r="AI29" s="39"/>
      <c r="AJ29" s="39"/>
      <c r="AK29" s="228">
        <f>ROUND(AX94, 2)</f>
        <v>0</v>
      </c>
      <c r="AL29" s="229"/>
      <c r="AM29" s="229"/>
      <c r="AN29" s="229"/>
      <c r="AO29" s="229"/>
      <c r="AP29" s="39"/>
      <c r="AQ29" s="39"/>
      <c r="AR29" s="40"/>
      <c r="AS29" s="41"/>
      <c r="AT29" s="41"/>
      <c r="AU29" s="41"/>
      <c r="AV29" s="41"/>
      <c r="AW29" s="41"/>
      <c r="AX29" s="41"/>
      <c r="AY29" s="41"/>
      <c r="AZ29" s="41"/>
      <c r="BG29" s="218"/>
    </row>
    <row r="30" spans="1:71" s="3" customFormat="1" ht="14.45" customHeight="1">
      <c r="B30" s="36"/>
      <c r="C30" s="37"/>
      <c r="D30" s="37"/>
      <c r="E30" s="37"/>
      <c r="F30" s="38" t="s">
        <v>40</v>
      </c>
      <c r="G30" s="37"/>
      <c r="H30" s="37"/>
      <c r="I30" s="37"/>
      <c r="J30" s="37"/>
      <c r="K30" s="37"/>
      <c r="L30" s="230">
        <v>0.2</v>
      </c>
      <c r="M30" s="229"/>
      <c r="N30" s="229"/>
      <c r="O30" s="229"/>
      <c r="P30" s="229"/>
      <c r="Q30" s="39"/>
      <c r="R30" s="39"/>
      <c r="S30" s="39"/>
      <c r="T30" s="39"/>
      <c r="U30" s="39"/>
      <c r="V30" s="39"/>
      <c r="W30" s="228">
        <f>ROUND(BC94, 2)</f>
        <v>0</v>
      </c>
      <c r="X30" s="229"/>
      <c r="Y30" s="229"/>
      <c r="Z30" s="229"/>
      <c r="AA30" s="229"/>
      <c r="AB30" s="229"/>
      <c r="AC30" s="229"/>
      <c r="AD30" s="229"/>
      <c r="AE30" s="229"/>
      <c r="AF30" s="39"/>
      <c r="AG30" s="39"/>
      <c r="AH30" s="39"/>
      <c r="AI30" s="39"/>
      <c r="AJ30" s="39"/>
      <c r="AK30" s="228">
        <f>ROUND(AY94, 2)</f>
        <v>0</v>
      </c>
      <c r="AL30" s="229"/>
      <c r="AM30" s="229"/>
      <c r="AN30" s="229"/>
      <c r="AO30" s="229"/>
      <c r="AP30" s="39"/>
      <c r="AQ30" s="39"/>
      <c r="AR30" s="40"/>
      <c r="AS30" s="41"/>
      <c r="AT30" s="41"/>
      <c r="AU30" s="41"/>
      <c r="AV30" s="41"/>
      <c r="AW30" s="41"/>
      <c r="AX30" s="41"/>
      <c r="AY30" s="41"/>
      <c r="AZ30" s="41"/>
      <c r="BG30" s="218"/>
    </row>
    <row r="31" spans="1:71" s="3" customFormat="1" ht="14.45" hidden="1" customHeight="1">
      <c r="B31" s="36"/>
      <c r="C31" s="37"/>
      <c r="D31" s="37"/>
      <c r="E31" s="37"/>
      <c r="F31" s="25" t="s">
        <v>41</v>
      </c>
      <c r="G31" s="37"/>
      <c r="H31" s="37"/>
      <c r="I31" s="37"/>
      <c r="J31" s="37"/>
      <c r="K31" s="37"/>
      <c r="L31" s="233">
        <v>0.2</v>
      </c>
      <c r="M31" s="232"/>
      <c r="N31" s="232"/>
      <c r="O31" s="232"/>
      <c r="P31" s="232"/>
      <c r="Q31" s="37"/>
      <c r="R31" s="37"/>
      <c r="S31" s="37"/>
      <c r="T31" s="37"/>
      <c r="U31" s="37"/>
      <c r="V31" s="37"/>
      <c r="W31" s="231">
        <f>ROUND(BD94, 2)</f>
        <v>0</v>
      </c>
      <c r="X31" s="232"/>
      <c r="Y31" s="232"/>
      <c r="Z31" s="232"/>
      <c r="AA31" s="232"/>
      <c r="AB31" s="232"/>
      <c r="AC31" s="232"/>
      <c r="AD31" s="232"/>
      <c r="AE31" s="232"/>
      <c r="AF31" s="37"/>
      <c r="AG31" s="37"/>
      <c r="AH31" s="37"/>
      <c r="AI31" s="37"/>
      <c r="AJ31" s="37"/>
      <c r="AK31" s="231">
        <v>0</v>
      </c>
      <c r="AL31" s="232"/>
      <c r="AM31" s="232"/>
      <c r="AN31" s="232"/>
      <c r="AO31" s="232"/>
      <c r="AP31" s="37"/>
      <c r="AQ31" s="37"/>
      <c r="AR31" s="42"/>
      <c r="BG31" s="218"/>
    </row>
    <row r="32" spans="1:71" s="3" customFormat="1" ht="14.45" hidden="1" customHeight="1">
      <c r="B32" s="36"/>
      <c r="C32" s="37"/>
      <c r="D32" s="37"/>
      <c r="E32" s="37"/>
      <c r="F32" s="25" t="s">
        <v>42</v>
      </c>
      <c r="G32" s="37"/>
      <c r="H32" s="37"/>
      <c r="I32" s="37"/>
      <c r="J32" s="37"/>
      <c r="K32" s="37"/>
      <c r="L32" s="233">
        <v>0.2</v>
      </c>
      <c r="M32" s="232"/>
      <c r="N32" s="232"/>
      <c r="O32" s="232"/>
      <c r="P32" s="232"/>
      <c r="Q32" s="37"/>
      <c r="R32" s="37"/>
      <c r="S32" s="37"/>
      <c r="T32" s="37"/>
      <c r="U32" s="37"/>
      <c r="V32" s="37"/>
      <c r="W32" s="231">
        <f>ROUND(BE94, 2)</f>
        <v>0</v>
      </c>
      <c r="X32" s="232"/>
      <c r="Y32" s="232"/>
      <c r="Z32" s="232"/>
      <c r="AA32" s="232"/>
      <c r="AB32" s="232"/>
      <c r="AC32" s="232"/>
      <c r="AD32" s="232"/>
      <c r="AE32" s="232"/>
      <c r="AF32" s="37"/>
      <c r="AG32" s="37"/>
      <c r="AH32" s="37"/>
      <c r="AI32" s="37"/>
      <c r="AJ32" s="37"/>
      <c r="AK32" s="231">
        <v>0</v>
      </c>
      <c r="AL32" s="232"/>
      <c r="AM32" s="232"/>
      <c r="AN32" s="232"/>
      <c r="AO32" s="232"/>
      <c r="AP32" s="37"/>
      <c r="AQ32" s="37"/>
      <c r="AR32" s="42"/>
      <c r="BG32" s="218"/>
    </row>
    <row r="33" spans="1:59" s="3" customFormat="1" ht="14.45" hidden="1" customHeight="1">
      <c r="B33" s="36"/>
      <c r="C33" s="37"/>
      <c r="D33" s="37"/>
      <c r="E33" s="37"/>
      <c r="F33" s="38" t="s">
        <v>43</v>
      </c>
      <c r="G33" s="37"/>
      <c r="H33" s="37"/>
      <c r="I33" s="37"/>
      <c r="J33" s="37"/>
      <c r="K33" s="37"/>
      <c r="L33" s="230">
        <v>0</v>
      </c>
      <c r="M33" s="229"/>
      <c r="N33" s="229"/>
      <c r="O33" s="229"/>
      <c r="P33" s="229"/>
      <c r="Q33" s="39"/>
      <c r="R33" s="39"/>
      <c r="S33" s="39"/>
      <c r="T33" s="39"/>
      <c r="U33" s="39"/>
      <c r="V33" s="39"/>
      <c r="W33" s="228">
        <f>ROUND(BF94, 2)</f>
        <v>0</v>
      </c>
      <c r="X33" s="229"/>
      <c r="Y33" s="229"/>
      <c r="Z33" s="229"/>
      <c r="AA33" s="229"/>
      <c r="AB33" s="229"/>
      <c r="AC33" s="229"/>
      <c r="AD33" s="229"/>
      <c r="AE33" s="229"/>
      <c r="AF33" s="39"/>
      <c r="AG33" s="39"/>
      <c r="AH33" s="39"/>
      <c r="AI33" s="39"/>
      <c r="AJ33" s="39"/>
      <c r="AK33" s="228">
        <v>0</v>
      </c>
      <c r="AL33" s="229"/>
      <c r="AM33" s="229"/>
      <c r="AN33" s="229"/>
      <c r="AO33" s="229"/>
      <c r="AP33" s="39"/>
      <c r="AQ33" s="39"/>
      <c r="AR33" s="40"/>
      <c r="AS33" s="41"/>
      <c r="AT33" s="41"/>
      <c r="AU33" s="41"/>
      <c r="AV33" s="41"/>
      <c r="AW33" s="41"/>
      <c r="AX33" s="41"/>
      <c r="AY33" s="41"/>
      <c r="AZ33" s="41"/>
      <c r="BG33" s="218"/>
    </row>
    <row r="34" spans="1:59" s="2" customFormat="1" ht="6.95" customHeight="1">
      <c r="A34" s="30"/>
      <c r="B34" s="31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2"/>
      <c r="AP34" s="32"/>
      <c r="AQ34" s="32"/>
      <c r="AR34" s="35"/>
      <c r="BG34" s="217"/>
    </row>
    <row r="35" spans="1:59" s="2" customFormat="1" ht="25.9" customHeight="1">
      <c r="A35" s="30"/>
      <c r="B35" s="31"/>
      <c r="C35" s="43"/>
      <c r="D35" s="44" t="s">
        <v>44</v>
      </c>
      <c r="E35" s="45"/>
      <c r="F35" s="45"/>
      <c r="G35" s="45"/>
      <c r="H35" s="45"/>
      <c r="I35" s="45"/>
      <c r="J35" s="45"/>
      <c r="K35" s="45"/>
      <c r="L35" s="45"/>
      <c r="M35" s="45"/>
      <c r="N35" s="45"/>
      <c r="O35" s="45"/>
      <c r="P35" s="45"/>
      <c r="Q35" s="45"/>
      <c r="R35" s="45"/>
      <c r="S35" s="45"/>
      <c r="T35" s="46" t="s">
        <v>45</v>
      </c>
      <c r="U35" s="45"/>
      <c r="V35" s="45"/>
      <c r="W35" s="45"/>
      <c r="X35" s="234" t="s">
        <v>46</v>
      </c>
      <c r="Y35" s="235"/>
      <c r="Z35" s="235"/>
      <c r="AA35" s="235"/>
      <c r="AB35" s="235"/>
      <c r="AC35" s="45"/>
      <c r="AD35" s="45"/>
      <c r="AE35" s="45"/>
      <c r="AF35" s="45"/>
      <c r="AG35" s="45"/>
      <c r="AH35" s="45"/>
      <c r="AI35" s="45"/>
      <c r="AJ35" s="45"/>
      <c r="AK35" s="236">
        <f>SUM(AK26:AK33)</f>
        <v>0</v>
      </c>
      <c r="AL35" s="235"/>
      <c r="AM35" s="235"/>
      <c r="AN35" s="235"/>
      <c r="AO35" s="237"/>
      <c r="AP35" s="43"/>
      <c r="AQ35" s="43"/>
      <c r="AR35" s="35"/>
      <c r="BG35" s="30"/>
    </row>
    <row r="36" spans="1:59" s="2" customFormat="1" ht="6.95" customHeight="1">
      <c r="A36" s="30"/>
      <c r="B36" s="31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2"/>
      <c r="AP36" s="32"/>
      <c r="AQ36" s="32"/>
      <c r="AR36" s="35"/>
      <c r="BG36" s="30"/>
    </row>
    <row r="37" spans="1:59" s="2" customFormat="1" ht="14.45" customHeight="1">
      <c r="A37" s="30"/>
      <c r="B37" s="31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2"/>
      <c r="AP37" s="32"/>
      <c r="AQ37" s="32"/>
      <c r="AR37" s="35"/>
      <c r="BG37" s="30"/>
    </row>
    <row r="38" spans="1:59" s="1" customFormat="1" ht="14.45" customHeight="1">
      <c r="B38" s="17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6"/>
    </row>
    <row r="39" spans="1:59" s="1" customFormat="1" ht="14.45" customHeight="1">
      <c r="B39" s="17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6"/>
    </row>
    <row r="40" spans="1:59" s="1" customFormat="1" ht="14.45" customHeight="1">
      <c r="B40" s="17"/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  <c r="AB40" s="18"/>
      <c r="AC40" s="18"/>
      <c r="AD40" s="18"/>
      <c r="AE40" s="18"/>
      <c r="AF40" s="18"/>
      <c r="AG40" s="18"/>
      <c r="AH40" s="18"/>
      <c r="AI40" s="18"/>
      <c r="AJ40" s="18"/>
      <c r="AK40" s="18"/>
      <c r="AL40" s="18"/>
      <c r="AM40" s="18"/>
      <c r="AN40" s="18"/>
      <c r="AO40" s="18"/>
      <c r="AP40" s="18"/>
      <c r="AQ40" s="18"/>
      <c r="AR40" s="16"/>
    </row>
    <row r="41" spans="1:59" s="1" customFormat="1" ht="14.45" customHeight="1">
      <c r="B41" s="17"/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  <c r="AB41" s="18"/>
      <c r="AC41" s="18"/>
      <c r="AD41" s="18"/>
      <c r="AE41" s="18"/>
      <c r="AF41" s="18"/>
      <c r="AG41" s="18"/>
      <c r="AH41" s="18"/>
      <c r="AI41" s="18"/>
      <c r="AJ41" s="18"/>
      <c r="AK41" s="18"/>
      <c r="AL41" s="18"/>
      <c r="AM41" s="18"/>
      <c r="AN41" s="18"/>
      <c r="AO41" s="18"/>
      <c r="AP41" s="18"/>
      <c r="AQ41" s="18"/>
      <c r="AR41" s="16"/>
    </row>
    <row r="42" spans="1:59" s="1" customFormat="1" ht="14.45" customHeight="1"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6"/>
    </row>
    <row r="43" spans="1:59" s="1" customFormat="1" ht="14.45" customHeight="1">
      <c r="B43" s="17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8"/>
      <c r="AJ43" s="18"/>
      <c r="AK43" s="18"/>
      <c r="AL43" s="18"/>
      <c r="AM43" s="18"/>
      <c r="AN43" s="18"/>
      <c r="AO43" s="18"/>
      <c r="AP43" s="18"/>
      <c r="AQ43" s="18"/>
      <c r="AR43" s="16"/>
    </row>
    <row r="44" spans="1:59" s="1" customFormat="1" ht="14.45" customHeight="1">
      <c r="B44" s="17"/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  <c r="AB44" s="18"/>
      <c r="AC44" s="18"/>
      <c r="AD44" s="18"/>
      <c r="AE44" s="18"/>
      <c r="AF44" s="18"/>
      <c r="AG44" s="18"/>
      <c r="AH44" s="18"/>
      <c r="AI44" s="18"/>
      <c r="AJ44" s="18"/>
      <c r="AK44" s="18"/>
      <c r="AL44" s="18"/>
      <c r="AM44" s="18"/>
      <c r="AN44" s="18"/>
      <c r="AO44" s="18"/>
      <c r="AP44" s="18"/>
      <c r="AQ44" s="18"/>
      <c r="AR44" s="16"/>
    </row>
    <row r="45" spans="1:59" s="1" customFormat="1" ht="14.45" customHeight="1">
      <c r="B45" s="17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  <c r="AB45" s="18"/>
      <c r="AC45" s="18"/>
      <c r="AD45" s="18"/>
      <c r="AE45" s="18"/>
      <c r="AF45" s="18"/>
      <c r="AG45" s="18"/>
      <c r="AH45" s="18"/>
      <c r="AI45" s="18"/>
      <c r="AJ45" s="18"/>
      <c r="AK45" s="18"/>
      <c r="AL45" s="18"/>
      <c r="AM45" s="18"/>
      <c r="AN45" s="18"/>
      <c r="AO45" s="18"/>
      <c r="AP45" s="18"/>
      <c r="AQ45" s="18"/>
      <c r="AR45" s="16"/>
    </row>
    <row r="46" spans="1:59" s="1" customFormat="1" ht="14.45" customHeight="1">
      <c r="B46" s="17"/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8"/>
      <c r="AA46" s="18"/>
      <c r="AB46" s="18"/>
      <c r="AC46" s="18"/>
      <c r="AD46" s="18"/>
      <c r="AE46" s="18"/>
      <c r="AF46" s="18"/>
      <c r="AG46" s="18"/>
      <c r="AH46" s="18"/>
      <c r="AI46" s="18"/>
      <c r="AJ46" s="18"/>
      <c r="AK46" s="18"/>
      <c r="AL46" s="18"/>
      <c r="AM46" s="18"/>
      <c r="AN46" s="18"/>
      <c r="AO46" s="18"/>
      <c r="AP46" s="18"/>
      <c r="AQ46" s="18"/>
      <c r="AR46" s="16"/>
    </row>
    <row r="47" spans="1:59" s="1" customFormat="1" ht="14.45" customHeight="1">
      <c r="B47" s="17"/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  <c r="AB47" s="18"/>
      <c r="AC47" s="18"/>
      <c r="AD47" s="18"/>
      <c r="AE47" s="18"/>
      <c r="AF47" s="18"/>
      <c r="AG47" s="18"/>
      <c r="AH47" s="18"/>
      <c r="AI47" s="18"/>
      <c r="AJ47" s="18"/>
      <c r="AK47" s="18"/>
      <c r="AL47" s="18"/>
      <c r="AM47" s="18"/>
      <c r="AN47" s="18"/>
      <c r="AO47" s="18"/>
      <c r="AP47" s="18"/>
      <c r="AQ47" s="18"/>
      <c r="AR47" s="16"/>
    </row>
    <row r="48" spans="1:59" s="1" customFormat="1" ht="14.45" customHeight="1">
      <c r="B48" s="17"/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  <c r="AA48" s="18"/>
      <c r="AB48" s="18"/>
      <c r="AC48" s="18"/>
      <c r="AD48" s="18"/>
      <c r="AE48" s="18"/>
      <c r="AF48" s="18"/>
      <c r="AG48" s="18"/>
      <c r="AH48" s="18"/>
      <c r="AI48" s="18"/>
      <c r="AJ48" s="18"/>
      <c r="AK48" s="18"/>
      <c r="AL48" s="18"/>
      <c r="AM48" s="18"/>
      <c r="AN48" s="18"/>
      <c r="AO48" s="18"/>
      <c r="AP48" s="18"/>
      <c r="AQ48" s="18"/>
      <c r="AR48" s="16"/>
    </row>
    <row r="49" spans="1:59" s="2" customFormat="1" ht="14.45" customHeight="1">
      <c r="B49" s="47"/>
      <c r="C49" s="48"/>
      <c r="D49" s="49" t="s">
        <v>47</v>
      </c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49" t="s">
        <v>48</v>
      </c>
      <c r="AI49" s="50"/>
      <c r="AJ49" s="50"/>
      <c r="AK49" s="50"/>
      <c r="AL49" s="50"/>
      <c r="AM49" s="50"/>
      <c r="AN49" s="50"/>
      <c r="AO49" s="50"/>
      <c r="AP49" s="48"/>
      <c r="AQ49" s="48"/>
      <c r="AR49" s="51"/>
    </row>
    <row r="50" spans="1:59" ht="11.25">
      <c r="B50" s="17"/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  <c r="AA50" s="18"/>
      <c r="AB50" s="18"/>
      <c r="AC50" s="18"/>
      <c r="AD50" s="18"/>
      <c r="AE50" s="18"/>
      <c r="AF50" s="18"/>
      <c r="AG50" s="18"/>
      <c r="AH50" s="18"/>
      <c r="AI50" s="18"/>
      <c r="AJ50" s="18"/>
      <c r="AK50" s="18"/>
      <c r="AL50" s="18"/>
      <c r="AM50" s="18"/>
      <c r="AN50" s="18"/>
      <c r="AO50" s="18"/>
      <c r="AP50" s="18"/>
      <c r="AQ50" s="18"/>
      <c r="AR50" s="16"/>
    </row>
    <row r="51" spans="1:59" ht="11.25">
      <c r="B51" s="17"/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  <c r="AA51" s="18"/>
      <c r="AB51" s="18"/>
      <c r="AC51" s="18"/>
      <c r="AD51" s="18"/>
      <c r="AE51" s="18"/>
      <c r="AF51" s="18"/>
      <c r="AG51" s="18"/>
      <c r="AH51" s="18"/>
      <c r="AI51" s="18"/>
      <c r="AJ51" s="18"/>
      <c r="AK51" s="18"/>
      <c r="AL51" s="18"/>
      <c r="AM51" s="18"/>
      <c r="AN51" s="18"/>
      <c r="AO51" s="18"/>
      <c r="AP51" s="18"/>
      <c r="AQ51" s="18"/>
      <c r="AR51" s="16"/>
    </row>
    <row r="52" spans="1:59" ht="11.25">
      <c r="B52" s="17"/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  <c r="AA52" s="18"/>
      <c r="AB52" s="18"/>
      <c r="AC52" s="18"/>
      <c r="AD52" s="18"/>
      <c r="AE52" s="18"/>
      <c r="AF52" s="18"/>
      <c r="AG52" s="18"/>
      <c r="AH52" s="18"/>
      <c r="AI52" s="18"/>
      <c r="AJ52" s="18"/>
      <c r="AK52" s="18"/>
      <c r="AL52" s="18"/>
      <c r="AM52" s="18"/>
      <c r="AN52" s="18"/>
      <c r="AO52" s="18"/>
      <c r="AP52" s="18"/>
      <c r="AQ52" s="18"/>
      <c r="AR52" s="16"/>
    </row>
    <row r="53" spans="1:59" ht="11.25">
      <c r="B53" s="17"/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  <c r="AB53" s="18"/>
      <c r="AC53" s="18"/>
      <c r="AD53" s="18"/>
      <c r="AE53" s="18"/>
      <c r="AF53" s="18"/>
      <c r="AG53" s="18"/>
      <c r="AH53" s="18"/>
      <c r="AI53" s="18"/>
      <c r="AJ53" s="18"/>
      <c r="AK53" s="18"/>
      <c r="AL53" s="18"/>
      <c r="AM53" s="18"/>
      <c r="AN53" s="18"/>
      <c r="AO53" s="18"/>
      <c r="AP53" s="18"/>
      <c r="AQ53" s="18"/>
      <c r="AR53" s="16"/>
    </row>
    <row r="54" spans="1:59" ht="11.25">
      <c r="B54" s="17"/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  <c r="AB54" s="18"/>
      <c r="AC54" s="18"/>
      <c r="AD54" s="18"/>
      <c r="AE54" s="18"/>
      <c r="AF54" s="18"/>
      <c r="AG54" s="18"/>
      <c r="AH54" s="18"/>
      <c r="AI54" s="18"/>
      <c r="AJ54" s="18"/>
      <c r="AK54" s="18"/>
      <c r="AL54" s="18"/>
      <c r="AM54" s="18"/>
      <c r="AN54" s="18"/>
      <c r="AO54" s="18"/>
      <c r="AP54" s="18"/>
      <c r="AQ54" s="18"/>
      <c r="AR54" s="16"/>
    </row>
    <row r="55" spans="1:59" ht="11.25">
      <c r="B55" s="17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  <c r="AB55" s="18"/>
      <c r="AC55" s="18"/>
      <c r="AD55" s="18"/>
      <c r="AE55" s="18"/>
      <c r="AF55" s="18"/>
      <c r="AG55" s="18"/>
      <c r="AH55" s="18"/>
      <c r="AI55" s="18"/>
      <c r="AJ55" s="18"/>
      <c r="AK55" s="18"/>
      <c r="AL55" s="18"/>
      <c r="AM55" s="18"/>
      <c r="AN55" s="18"/>
      <c r="AO55" s="18"/>
      <c r="AP55" s="18"/>
      <c r="AQ55" s="18"/>
      <c r="AR55" s="16"/>
    </row>
    <row r="56" spans="1:59" ht="11.25">
      <c r="B56" s="17"/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  <c r="AA56" s="18"/>
      <c r="AB56" s="18"/>
      <c r="AC56" s="18"/>
      <c r="AD56" s="18"/>
      <c r="AE56" s="18"/>
      <c r="AF56" s="18"/>
      <c r="AG56" s="18"/>
      <c r="AH56" s="18"/>
      <c r="AI56" s="18"/>
      <c r="AJ56" s="18"/>
      <c r="AK56" s="18"/>
      <c r="AL56" s="18"/>
      <c r="AM56" s="18"/>
      <c r="AN56" s="18"/>
      <c r="AO56" s="18"/>
      <c r="AP56" s="18"/>
      <c r="AQ56" s="18"/>
      <c r="AR56" s="16"/>
    </row>
    <row r="57" spans="1:59" ht="11.25">
      <c r="B57" s="17"/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  <c r="AB57" s="18"/>
      <c r="AC57" s="18"/>
      <c r="AD57" s="18"/>
      <c r="AE57" s="18"/>
      <c r="AF57" s="18"/>
      <c r="AG57" s="18"/>
      <c r="AH57" s="18"/>
      <c r="AI57" s="18"/>
      <c r="AJ57" s="18"/>
      <c r="AK57" s="18"/>
      <c r="AL57" s="18"/>
      <c r="AM57" s="18"/>
      <c r="AN57" s="18"/>
      <c r="AO57" s="18"/>
      <c r="AP57" s="18"/>
      <c r="AQ57" s="18"/>
      <c r="AR57" s="16"/>
    </row>
    <row r="58" spans="1:59" ht="11.25">
      <c r="B58" s="17"/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  <c r="AA58" s="18"/>
      <c r="AB58" s="18"/>
      <c r="AC58" s="18"/>
      <c r="AD58" s="18"/>
      <c r="AE58" s="18"/>
      <c r="AF58" s="18"/>
      <c r="AG58" s="18"/>
      <c r="AH58" s="18"/>
      <c r="AI58" s="18"/>
      <c r="AJ58" s="18"/>
      <c r="AK58" s="18"/>
      <c r="AL58" s="18"/>
      <c r="AM58" s="18"/>
      <c r="AN58" s="18"/>
      <c r="AO58" s="18"/>
      <c r="AP58" s="18"/>
      <c r="AQ58" s="18"/>
      <c r="AR58" s="16"/>
    </row>
    <row r="59" spans="1:59" ht="11.25">
      <c r="B59" s="17"/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  <c r="AB59" s="18"/>
      <c r="AC59" s="18"/>
      <c r="AD59" s="18"/>
      <c r="AE59" s="18"/>
      <c r="AF59" s="18"/>
      <c r="AG59" s="18"/>
      <c r="AH59" s="18"/>
      <c r="AI59" s="18"/>
      <c r="AJ59" s="18"/>
      <c r="AK59" s="18"/>
      <c r="AL59" s="18"/>
      <c r="AM59" s="18"/>
      <c r="AN59" s="18"/>
      <c r="AO59" s="18"/>
      <c r="AP59" s="18"/>
      <c r="AQ59" s="18"/>
      <c r="AR59" s="16"/>
    </row>
    <row r="60" spans="1:59" s="2" customFormat="1" ht="12.75">
      <c r="A60" s="30"/>
      <c r="B60" s="31"/>
      <c r="C60" s="32"/>
      <c r="D60" s="52" t="s">
        <v>49</v>
      </c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34"/>
      <c r="Q60" s="34"/>
      <c r="R60" s="34"/>
      <c r="S60" s="34"/>
      <c r="T60" s="34"/>
      <c r="U60" s="34"/>
      <c r="V60" s="52" t="s">
        <v>50</v>
      </c>
      <c r="W60" s="34"/>
      <c r="X60" s="34"/>
      <c r="Y60" s="34"/>
      <c r="Z60" s="34"/>
      <c r="AA60" s="34"/>
      <c r="AB60" s="34"/>
      <c r="AC60" s="34"/>
      <c r="AD60" s="34"/>
      <c r="AE60" s="34"/>
      <c r="AF60" s="34"/>
      <c r="AG60" s="34"/>
      <c r="AH60" s="52" t="s">
        <v>49</v>
      </c>
      <c r="AI60" s="34"/>
      <c r="AJ60" s="34"/>
      <c r="AK60" s="34"/>
      <c r="AL60" s="34"/>
      <c r="AM60" s="52" t="s">
        <v>50</v>
      </c>
      <c r="AN60" s="34"/>
      <c r="AO60" s="34"/>
      <c r="AP60" s="32"/>
      <c r="AQ60" s="32"/>
      <c r="AR60" s="35"/>
      <c r="BG60" s="30"/>
    </row>
    <row r="61" spans="1:59" ht="11.25">
      <c r="B61" s="17"/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  <c r="AA61" s="18"/>
      <c r="AB61" s="18"/>
      <c r="AC61" s="18"/>
      <c r="AD61" s="18"/>
      <c r="AE61" s="18"/>
      <c r="AF61" s="18"/>
      <c r="AG61" s="18"/>
      <c r="AH61" s="18"/>
      <c r="AI61" s="18"/>
      <c r="AJ61" s="18"/>
      <c r="AK61" s="18"/>
      <c r="AL61" s="18"/>
      <c r="AM61" s="18"/>
      <c r="AN61" s="18"/>
      <c r="AO61" s="18"/>
      <c r="AP61" s="18"/>
      <c r="AQ61" s="18"/>
      <c r="AR61" s="16"/>
    </row>
    <row r="62" spans="1:59" ht="11.25">
      <c r="B62" s="17"/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  <c r="AA62" s="18"/>
      <c r="AB62" s="18"/>
      <c r="AC62" s="18"/>
      <c r="AD62" s="18"/>
      <c r="AE62" s="18"/>
      <c r="AF62" s="18"/>
      <c r="AG62" s="18"/>
      <c r="AH62" s="18"/>
      <c r="AI62" s="18"/>
      <c r="AJ62" s="18"/>
      <c r="AK62" s="18"/>
      <c r="AL62" s="18"/>
      <c r="AM62" s="18"/>
      <c r="AN62" s="18"/>
      <c r="AO62" s="18"/>
      <c r="AP62" s="18"/>
      <c r="AQ62" s="18"/>
      <c r="AR62" s="16"/>
    </row>
    <row r="63" spans="1:59" ht="11.25">
      <c r="B63" s="17"/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  <c r="AA63" s="18"/>
      <c r="AB63" s="18"/>
      <c r="AC63" s="18"/>
      <c r="AD63" s="18"/>
      <c r="AE63" s="18"/>
      <c r="AF63" s="18"/>
      <c r="AG63" s="18"/>
      <c r="AH63" s="18"/>
      <c r="AI63" s="18"/>
      <c r="AJ63" s="18"/>
      <c r="AK63" s="18"/>
      <c r="AL63" s="18"/>
      <c r="AM63" s="18"/>
      <c r="AN63" s="18"/>
      <c r="AO63" s="18"/>
      <c r="AP63" s="18"/>
      <c r="AQ63" s="18"/>
      <c r="AR63" s="16"/>
    </row>
    <row r="64" spans="1:59" s="2" customFormat="1" ht="12.75">
      <c r="A64" s="30"/>
      <c r="B64" s="31"/>
      <c r="C64" s="32"/>
      <c r="D64" s="49" t="s">
        <v>51</v>
      </c>
      <c r="E64" s="53"/>
      <c r="F64" s="53"/>
      <c r="G64" s="53"/>
      <c r="H64" s="53"/>
      <c r="I64" s="53"/>
      <c r="J64" s="53"/>
      <c r="K64" s="53"/>
      <c r="L64" s="53"/>
      <c r="M64" s="53"/>
      <c r="N64" s="53"/>
      <c r="O64" s="53"/>
      <c r="P64" s="53"/>
      <c r="Q64" s="53"/>
      <c r="R64" s="53"/>
      <c r="S64" s="53"/>
      <c r="T64" s="53"/>
      <c r="U64" s="53"/>
      <c r="V64" s="53"/>
      <c r="W64" s="53"/>
      <c r="X64" s="53"/>
      <c r="Y64" s="53"/>
      <c r="Z64" s="53"/>
      <c r="AA64" s="53"/>
      <c r="AB64" s="53"/>
      <c r="AC64" s="53"/>
      <c r="AD64" s="53"/>
      <c r="AE64" s="53"/>
      <c r="AF64" s="53"/>
      <c r="AG64" s="53"/>
      <c r="AH64" s="49" t="s">
        <v>52</v>
      </c>
      <c r="AI64" s="53"/>
      <c r="AJ64" s="53"/>
      <c r="AK64" s="53"/>
      <c r="AL64" s="53"/>
      <c r="AM64" s="53"/>
      <c r="AN64" s="53"/>
      <c r="AO64" s="53"/>
      <c r="AP64" s="32"/>
      <c r="AQ64" s="32"/>
      <c r="AR64" s="35"/>
      <c r="BG64" s="30"/>
    </row>
    <row r="65" spans="1:59" ht="11.25">
      <c r="B65" s="17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  <c r="AA65" s="18"/>
      <c r="AB65" s="18"/>
      <c r="AC65" s="18"/>
      <c r="AD65" s="18"/>
      <c r="AE65" s="18"/>
      <c r="AF65" s="18"/>
      <c r="AG65" s="18"/>
      <c r="AH65" s="18"/>
      <c r="AI65" s="18"/>
      <c r="AJ65" s="18"/>
      <c r="AK65" s="18"/>
      <c r="AL65" s="18"/>
      <c r="AM65" s="18"/>
      <c r="AN65" s="18"/>
      <c r="AO65" s="18"/>
      <c r="AP65" s="18"/>
      <c r="AQ65" s="18"/>
      <c r="AR65" s="16"/>
    </row>
    <row r="66" spans="1:59" ht="11.25">
      <c r="B66" s="17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  <c r="AA66" s="18"/>
      <c r="AB66" s="18"/>
      <c r="AC66" s="18"/>
      <c r="AD66" s="18"/>
      <c r="AE66" s="18"/>
      <c r="AF66" s="18"/>
      <c r="AG66" s="18"/>
      <c r="AH66" s="18"/>
      <c r="AI66" s="18"/>
      <c r="AJ66" s="18"/>
      <c r="AK66" s="18"/>
      <c r="AL66" s="18"/>
      <c r="AM66" s="18"/>
      <c r="AN66" s="18"/>
      <c r="AO66" s="18"/>
      <c r="AP66" s="18"/>
      <c r="AQ66" s="18"/>
      <c r="AR66" s="16"/>
    </row>
    <row r="67" spans="1:59" ht="11.25">
      <c r="B67" s="17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  <c r="AA67" s="18"/>
      <c r="AB67" s="18"/>
      <c r="AC67" s="18"/>
      <c r="AD67" s="18"/>
      <c r="AE67" s="18"/>
      <c r="AF67" s="18"/>
      <c r="AG67" s="18"/>
      <c r="AH67" s="18"/>
      <c r="AI67" s="18"/>
      <c r="AJ67" s="18"/>
      <c r="AK67" s="18"/>
      <c r="AL67" s="18"/>
      <c r="AM67" s="18"/>
      <c r="AN67" s="18"/>
      <c r="AO67" s="18"/>
      <c r="AP67" s="18"/>
      <c r="AQ67" s="18"/>
      <c r="AR67" s="16"/>
    </row>
    <row r="68" spans="1:59" ht="11.25">
      <c r="B68" s="17"/>
      <c r="C68" s="18"/>
      <c r="D68" s="18"/>
      <c r="E68" s="18"/>
      <c r="F68" s="18"/>
      <c r="G68" s="18"/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  <c r="AA68" s="18"/>
      <c r="AB68" s="18"/>
      <c r="AC68" s="18"/>
      <c r="AD68" s="18"/>
      <c r="AE68" s="18"/>
      <c r="AF68" s="18"/>
      <c r="AG68" s="18"/>
      <c r="AH68" s="18"/>
      <c r="AI68" s="18"/>
      <c r="AJ68" s="18"/>
      <c r="AK68" s="18"/>
      <c r="AL68" s="18"/>
      <c r="AM68" s="18"/>
      <c r="AN68" s="18"/>
      <c r="AO68" s="18"/>
      <c r="AP68" s="18"/>
      <c r="AQ68" s="18"/>
      <c r="AR68" s="16"/>
    </row>
    <row r="69" spans="1:59" ht="11.25">
      <c r="B69" s="17"/>
      <c r="C69" s="18"/>
      <c r="D69" s="18"/>
      <c r="E69" s="18"/>
      <c r="F69" s="18"/>
      <c r="G69" s="18"/>
      <c r="H69" s="18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  <c r="AA69" s="18"/>
      <c r="AB69" s="18"/>
      <c r="AC69" s="18"/>
      <c r="AD69" s="18"/>
      <c r="AE69" s="18"/>
      <c r="AF69" s="18"/>
      <c r="AG69" s="18"/>
      <c r="AH69" s="18"/>
      <c r="AI69" s="18"/>
      <c r="AJ69" s="18"/>
      <c r="AK69" s="18"/>
      <c r="AL69" s="18"/>
      <c r="AM69" s="18"/>
      <c r="AN69" s="18"/>
      <c r="AO69" s="18"/>
      <c r="AP69" s="18"/>
      <c r="AQ69" s="18"/>
      <c r="AR69" s="16"/>
    </row>
    <row r="70" spans="1:59" ht="11.25">
      <c r="B70" s="17"/>
      <c r="C70" s="18"/>
      <c r="D70" s="18"/>
      <c r="E70" s="18"/>
      <c r="F70" s="18"/>
      <c r="G70" s="18"/>
      <c r="H70" s="18"/>
      <c r="I70" s="18"/>
      <c r="J70" s="18"/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  <c r="W70" s="18"/>
      <c r="X70" s="18"/>
      <c r="Y70" s="18"/>
      <c r="Z70" s="18"/>
      <c r="AA70" s="18"/>
      <c r="AB70" s="18"/>
      <c r="AC70" s="18"/>
      <c r="AD70" s="18"/>
      <c r="AE70" s="18"/>
      <c r="AF70" s="18"/>
      <c r="AG70" s="18"/>
      <c r="AH70" s="18"/>
      <c r="AI70" s="18"/>
      <c r="AJ70" s="18"/>
      <c r="AK70" s="18"/>
      <c r="AL70" s="18"/>
      <c r="AM70" s="18"/>
      <c r="AN70" s="18"/>
      <c r="AO70" s="18"/>
      <c r="AP70" s="18"/>
      <c r="AQ70" s="18"/>
      <c r="AR70" s="16"/>
    </row>
    <row r="71" spans="1:59" ht="11.25">
      <c r="B71" s="17"/>
      <c r="C71" s="18"/>
      <c r="D71" s="18"/>
      <c r="E71" s="18"/>
      <c r="F71" s="18"/>
      <c r="G71" s="18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  <c r="AA71" s="18"/>
      <c r="AB71" s="18"/>
      <c r="AC71" s="18"/>
      <c r="AD71" s="18"/>
      <c r="AE71" s="18"/>
      <c r="AF71" s="18"/>
      <c r="AG71" s="18"/>
      <c r="AH71" s="18"/>
      <c r="AI71" s="18"/>
      <c r="AJ71" s="18"/>
      <c r="AK71" s="18"/>
      <c r="AL71" s="18"/>
      <c r="AM71" s="18"/>
      <c r="AN71" s="18"/>
      <c r="AO71" s="18"/>
      <c r="AP71" s="18"/>
      <c r="AQ71" s="18"/>
      <c r="AR71" s="16"/>
    </row>
    <row r="72" spans="1:59" ht="11.25">
      <c r="B72" s="17"/>
      <c r="C72" s="18"/>
      <c r="D72" s="18"/>
      <c r="E72" s="18"/>
      <c r="F72" s="18"/>
      <c r="G72" s="18"/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8"/>
      <c r="Y72" s="18"/>
      <c r="Z72" s="18"/>
      <c r="AA72" s="18"/>
      <c r="AB72" s="18"/>
      <c r="AC72" s="18"/>
      <c r="AD72" s="18"/>
      <c r="AE72" s="18"/>
      <c r="AF72" s="18"/>
      <c r="AG72" s="18"/>
      <c r="AH72" s="18"/>
      <c r="AI72" s="18"/>
      <c r="AJ72" s="18"/>
      <c r="AK72" s="18"/>
      <c r="AL72" s="18"/>
      <c r="AM72" s="18"/>
      <c r="AN72" s="18"/>
      <c r="AO72" s="18"/>
      <c r="AP72" s="18"/>
      <c r="AQ72" s="18"/>
      <c r="AR72" s="16"/>
    </row>
    <row r="73" spans="1:59" ht="11.25">
      <c r="B73" s="17"/>
      <c r="C73" s="18"/>
      <c r="D73" s="18"/>
      <c r="E73" s="18"/>
      <c r="F73" s="18"/>
      <c r="G73" s="18"/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  <c r="AA73" s="18"/>
      <c r="AB73" s="18"/>
      <c r="AC73" s="18"/>
      <c r="AD73" s="18"/>
      <c r="AE73" s="18"/>
      <c r="AF73" s="18"/>
      <c r="AG73" s="18"/>
      <c r="AH73" s="18"/>
      <c r="AI73" s="18"/>
      <c r="AJ73" s="18"/>
      <c r="AK73" s="18"/>
      <c r="AL73" s="18"/>
      <c r="AM73" s="18"/>
      <c r="AN73" s="18"/>
      <c r="AO73" s="18"/>
      <c r="AP73" s="18"/>
      <c r="AQ73" s="18"/>
      <c r="AR73" s="16"/>
    </row>
    <row r="74" spans="1:59" ht="11.25">
      <c r="B74" s="17"/>
      <c r="C74" s="18"/>
      <c r="D74" s="18"/>
      <c r="E74" s="18"/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  <c r="Y74" s="18"/>
      <c r="Z74" s="18"/>
      <c r="AA74" s="18"/>
      <c r="AB74" s="18"/>
      <c r="AC74" s="18"/>
      <c r="AD74" s="18"/>
      <c r="AE74" s="18"/>
      <c r="AF74" s="18"/>
      <c r="AG74" s="18"/>
      <c r="AH74" s="18"/>
      <c r="AI74" s="18"/>
      <c r="AJ74" s="18"/>
      <c r="AK74" s="18"/>
      <c r="AL74" s="18"/>
      <c r="AM74" s="18"/>
      <c r="AN74" s="18"/>
      <c r="AO74" s="18"/>
      <c r="AP74" s="18"/>
      <c r="AQ74" s="18"/>
      <c r="AR74" s="16"/>
    </row>
    <row r="75" spans="1:59" s="2" customFormat="1" ht="12.75">
      <c r="A75" s="30"/>
      <c r="B75" s="31"/>
      <c r="C75" s="32"/>
      <c r="D75" s="52" t="s">
        <v>49</v>
      </c>
      <c r="E75" s="34"/>
      <c r="F75" s="34"/>
      <c r="G75" s="34"/>
      <c r="H75" s="34"/>
      <c r="I75" s="34"/>
      <c r="J75" s="34"/>
      <c r="K75" s="34"/>
      <c r="L75" s="34"/>
      <c r="M75" s="34"/>
      <c r="N75" s="34"/>
      <c r="O75" s="34"/>
      <c r="P75" s="34"/>
      <c r="Q75" s="34"/>
      <c r="R75" s="34"/>
      <c r="S75" s="34"/>
      <c r="T75" s="34"/>
      <c r="U75" s="34"/>
      <c r="V75" s="52" t="s">
        <v>50</v>
      </c>
      <c r="W75" s="34"/>
      <c r="X75" s="34"/>
      <c r="Y75" s="34"/>
      <c r="Z75" s="34"/>
      <c r="AA75" s="34"/>
      <c r="AB75" s="34"/>
      <c r="AC75" s="34"/>
      <c r="AD75" s="34"/>
      <c r="AE75" s="34"/>
      <c r="AF75" s="34"/>
      <c r="AG75" s="34"/>
      <c r="AH75" s="52" t="s">
        <v>49</v>
      </c>
      <c r="AI75" s="34"/>
      <c r="AJ75" s="34"/>
      <c r="AK75" s="34"/>
      <c r="AL75" s="34"/>
      <c r="AM75" s="52" t="s">
        <v>50</v>
      </c>
      <c r="AN75" s="34"/>
      <c r="AO75" s="34"/>
      <c r="AP75" s="32"/>
      <c r="AQ75" s="32"/>
      <c r="AR75" s="35"/>
      <c r="BG75" s="30"/>
    </row>
    <row r="76" spans="1:59" s="2" customFormat="1" ht="11.25">
      <c r="A76" s="30"/>
      <c r="B76" s="31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2"/>
      <c r="AP76" s="32"/>
      <c r="AQ76" s="32"/>
      <c r="AR76" s="35"/>
      <c r="BG76" s="30"/>
    </row>
    <row r="77" spans="1:59" s="2" customFormat="1" ht="6.95" customHeight="1">
      <c r="A77" s="30"/>
      <c r="B77" s="54"/>
      <c r="C77" s="55"/>
      <c r="D77" s="55"/>
      <c r="E77" s="55"/>
      <c r="F77" s="55"/>
      <c r="G77" s="55"/>
      <c r="H77" s="55"/>
      <c r="I77" s="55"/>
      <c r="J77" s="55"/>
      <c r="K77" s="55"/>
      <c r="L77" s="55"/>
      <c r="M77" s="55"/>
      <c r="N77" s="55"/>
      <c r="O77" s="55"/>
      <c r="P77" s="55"/>
      <c r="Q77" s="55"/>
      <c r="R77" s="55"/>
      <c r="S77" s="55"/>
      <c r="T77" s="55"/>
      <c r="U77" s="55"/>
      <c r="V77" s="55"/>
      <c r="W77" s="55"/>
      <c r="X77" s="55"/>
      <c r="Y77" s="55"/>
      <c r="Z77" s="55"/>
      <c r="AA77" s="55"/>
      <c r="AB77" s="55"/>
      <c r="AC77" s="55"/>
      <c r="AD77" s="55"/>
      <c r="AE77" s="55"/>
      <c r="AF77" s="55"/>
      <c r="AG77" s="55"/>
      <c r="AH77" s="55"/>
      <c r="AI77" s="55"/>
      <c r="AJ77" s="55"/>
      <c r="AK77" s="55"/>
      <c r="AL77" s="55"/>
      <c r="AM77" s="55"/>
      <c r="AN77" s="55"/>
      <c r="AO77" s="55"/>
      <c r="AP77" s="55"/>
      <c r="AQ77" s="55"/>
      <c r="AR77" s="35"/>
      <c r="BG77" s="30"/>
    </row>
    <row r="81" spans="1:91" s="2" customFormat="1" ht="6.95" customHeight="1">
      <c r="A81" s="30"/>
      <c r="B81" s="56"/>
      <c r="C81" s="57"/>
      <c r="D81" s="57"/>
      <c r="E81" s="57"/>
      <c r="F81" s="57"/>
      <c r="G81" s="57"/>
      <c r="H81" s="57"/>
      <c r="I81" s="57"/>
      <c r="J81" s="57"/>
      <c r="K81" s="57"/>
      <c r="L81" s="57"/>
      <c r="M81" s="57"/>
      <c r="N81" s="57"/>
      <c r="O81" s="57"/>
      <c r="P81" s="57"/>
      <c r="Q81" s="57"/>
      <c r="R81" s="57"/>
      <c r="S81" s="57"/>
      <c r="T81" s="57"/>
      <c r="U81" s="57"/>
      <c r="V81" s="57"/>
      <c r="W81" s="57"/>
      <c r="X81" s="57"/>
      <c r="Y81" s="57"/>
      <c r="Z81" s="57"/>
      <c r="AA81" s="57"/>
      <c r="AB81" s="57"/>
      <c r="AC81" s="57"/>
      <c r="AD81" s="57"/>
      <c r="AE81" s="57"/>
      <c r="AF81" s="57"/>
      <c r="AG81" s="57"/>
      <c r="AH81" s="57"/>
      <c r="AI81" s="57"/>
      <c r="AJ81" s="57"/>
      <c r="AK81" s="57"/>
      <c r="AL81" s="57"/>
      <c r="AM81" s="57"/>
      <c r="AN81" s="57"/>
      <c r="AO81" s="57"/>
      <c r="AP81" s="57"/>
      <c r="AQ81" s="57"/>
      <c r="AR81" s="35"/>
      <c r="BG81" s="30"/>
    </row>
    <row r="82" spans="1:91" s="2" customFormat="1" ht="24.95" customHeight="1">
      <c r="A82" s="30"/>
      <c r="B82" s="31"/>
      <c r="C82" s="19" t="s">
        <v>53</v>
      </c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2"/>
      <c r="AP82" s="32"/>
      <c r="AQ82" s="32"/>
      <c r="AR82" s="35"/>
      <c r="BG82" s="30"/>
    </row>
    <row r="83" spans="1:91" s="2" customFormat="1" ht="6.95" customHeight="1">
      <c r="A83" s="30"/>
      <c r="B83" s="31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2"/>
      <c r="AP83" s="32"/>
      <c r="AQ83" s="32"/>
      <c r="AR83" s="35"/>
      <c r="BG83" s="30"/>
    </row>
    <row r="84" spans="1:91" s="4" customFormat="1" ht="12" customHeight="1">
      <c r="B84" s="58"/>
      <c r="C84" s="25" t="s">
        <v>13</v>
      </c>
      <c r="D84" s="59"/>
      <c r="E84" s="59"/>
      <c r="F84" s="59"/>
      <c r="G84" s="59"/>
      <c r="H84" s="59"/>
      <c r="I84" s="59"/>
      <c r="J84" s="59"/>
      <c r="K84" s="59"/>
      <c r="L84" s="59" t="str">
        <f>K5</f>
        <v>02-2</v>
      </c>
      <c r="M84" s="59"/>
      <c r="N84" s="59"/>
      <c r="O84" s="59"/>
      <c r="P84" s="59"/>
      <c r="Q84" s="59"/>
      <c r="R84" s="59"/>
      <c r="S84" s="59"/>
      <c r="T84" s="59"/>
      <c r="U84" s="59"/>
      <c r="V84" s="59"/>
      <c r="W84" s="59"/>
      <c r="X84" s="59"/>
      <c r="Y84" s="59"/>
      <c r="Z84" s="59"/>
      <c r="AA84" s="59"/>
      <c r="AB84" s="59"/>
      <c r="AC84" s="59"/>
      <c r="AD84" s="59"/>
      <c r="AE84" s="59"/>
      <c r="AF84" s="59"/>
      <c r="AG84" s="59"/>
      <c r="AH84" s="59"/>
      <c r="AI84" s="59"/>
      <c r="AJ84" s="59"/>
      <c r="AK84" s="59"/>
      <c r="AL84" s="59"/>
      <c r="AM84" s="59"/>
      <c r="AN84" s="59"/>
      <c r="AO84" s="59"/>
      <c r="AP84" s="59"/>
      <c r="AQ84" s="59"/>
      <c r="AR84" s="60"/>
    </row>
    <row r="85" spans="1:91" s="5" customFormat="1" ht="36.950000000000003" customHeight="1">
      <c r="B85" s="61"/>
      <c r="C85" s="62" t="s">
        <v>16</v>
      </c>
      <c r="D85" s="63"/>
      <c r="E85" s="63"/>
      <c r="F85" s="63"/>
      <c r="G85" s="63"/>
      <c r="H85" s="63"/>
      <c r="I85" s="63"/>
      <c r="J85" s="63"/>
      <c r="K85" s="63"/>
      <c r="L85" s="238" t="str">
        <f>K6</f>
        <v>Detské ihrisko Považská ulica 2022 - herné prvky a prvky drobnej architektúry</v>
      </c>
      <c r="M85" s="239"/>
      <c r="N85" s="239"/>
      <c r="O85" s="239"/>
      <c r="P85" s="239"/>
      <c r="Q85" s="239"/>
      <c r="R85" s="239"/>
      <c r="S85" s="239"/>
      <c r="T85" s="239"/>
      <c r="U85" s="239"/>
      <c r="V85" s="239"/>
      <c r="W85" s="239"/>
      <c r="X85" s="239"/>
      <c r="Y85" s="239"/>
      <c r="Z85" s="239"/>
      <c r="AA85" s="239"/>
      <c r="AB85" s="239"/>
      <c r="AC85" s="239"/>
      <c r="AD85" s="239"/>
      <c r="AE85" s="239"/>
      <c r="AF85" s="239"/>
      <c r="AG85" s="239"/>
      <c r="AH85" s="239"/>
      <c r="AI85" s="239"/>
      <c r="AJ85" s="239"/>
      <c r="AK85" s="239"/>
      <c r="AL85" s="239"/>
      <c r="AM85" s="239"/>
      <c r="AN85" s="239"/>
      <c r="AO85" s="239"/>
      <c r="AP85" s="63"/>
      <c r="AQ85" s="63"/>
      <c r="AR85" s="64"/>
    </row>
    <row r="86" spans="1:91" s="2" customFormat="1" ht="6.95" customHeight="1">
      <c r="A86" s="30"/>
      <c r="B86" s="31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2"/>
      <c r="AP86" s="32"/>
      <c r="AQ86" s="32"/>
      <c r="AR86" s="35"/>
      <c r="BG86" s="30"/>
    </row>
    <row r="87" spans="1:91" s="2" customFormat="1" ht="12" customHeight="1">
      <c r="A87" s="30"/>
      <c r="B87" s="31"/>
      <c r="C87" s="25" t="s">
        <v>20</v>
      </c>
      <c r="D87" s="32"/>
      <c r="E87" s="32"/>
      <c r="F87" s="32"/>
      <c r="G87" s="32"/>
      <c r="H87" s="32"/>
      <c r="I87" s="32"/>
      <c r="J87" s="32"/>
      <c r="K87" s="32"/>
      <c r="L87" s="65" t="str">
        <f>IF(K8="","",K8)</f>
        <v>Považská ulica</v>
      </c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25" t="s">
        <v>22</v>
      </c>
      <c r="AJ87" s="32"/>
      <c r="AK87" s="32"/>
      <c r="AL87" s="32"/>
      <c r="AM87" s="240" t="str">
        <f>IF(AN8= "","",AN8)</f>
        <v/>
      </c>
      <c r="AN87" s="240"/>
      <c r="AO87" s="32"/>
      <c r="AP87" s="32"/>
      <c r="AQ87" s="32"/>
      <c r="AR87" s="35"/>
      <c r="BG87" s="30"/>
    </row>
    <row r="88" spans="1:91" s="2" customFormat="1" ht="6.95" customHeight="1">
      <c r="A88" s="30"/>
      <c r="B88" s="31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2"/>
      <c r="AP88" s="32"/>
      <c r="AQ88" s="32"/>
      <c r="AR88" s="35"/>
      <c r="BG88" s="30"/>
    </row>
    <row r="89" spans="1:91" s="2" customFormat="1" ht="15.2" customHeight="1">
      <c r="A89" s="30"/>
      <c r="B89" s="31"/>
      <c r="C89" s="25" t="s">
        <v>23</v>
      </c>
      <c r="D89" s="32"/>
      <c r="E89" s="32"/>
      <c r="F89" s="32"/>
      <c r="G89" s="32"/>
      <c r="H89" s="32"/>
      <c r="I89" s="32"/>
      <c r="J89" s="32"/>
      <c r="K89" s="32"/>
      <c r="L89" s="59" t="str">
        <f>IF(E11= "","",E11)</f>
        <v>Mesto Trenčín</v>
      </c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25" t="s">
        <v>29</v>
      </c>
      <c r="AJ89" s="32"/>
      <c r="AK89" s="32"/>
      <c r="AL89" s="32"/>
      <c r="AM89" s="241" t="str">
        <f>IF(E17="","",E17)</f>
        <v xml:space="preserve"> </v>
      </c>
      <c r="AN89" s="242"/>
      <c r="AO89" s="242"/>
      <c r="AP89" s="242"/>
      <c r="AQ89" s="32"/>
      <c r="AR89" s="35"/>
      <c r="AS89" s="243" t="s">
        <v>54</v>
      </c>
      <c r="AT89" s="244"/>
      <c r="AU89" s="67"/>
      <c r="AV89" s="67"/>
      <c r="AW89" s="67"/>
      <c r="AX89" s="67"/>
      <c r="AY89" s="67"/>
      <c r="AZ89" s="67"/>
      <c r="BA89" s="67"/>
      <c r="BB89" s="67"/>
      <c r="BC89" s="67"/>
      <c r="BD89" s="67"/>
      <c r="BE89" s="67"/>
      <c r="BF89" s="68"/>
      <c r="BG89" s="30"/>
    </row>
    <row r="90" spans="1:91" s="2" customFormat="1" ht="15.2" customHeight="1">
      <c r="A90" s="30"/>
      <c r="B90" s="31"/>
      <c r="C90" s="25" t="s">
        <v>27</v>
      </c>
      <c r="D90" s="32"/>
      <c r="E90" s="32"/>
      <c r="F90" s="32"/>
      <c r="G90" s="32"/>
      <c r="H90" s="32"/>
      <c r="I90" s="32"/>
      <c r="J90" s="32"/>
      <c r="K90" s="32"/>
      <c r="L90" s="59" t="str">
        <f>IF(E14= "Vyplň údaj","",E14)</f>
        <v/>
      </c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25" t="s">
        <v>31</v>
      </c>
      <c r="AJ90" s="32"/>
      <c r="AK90" s="32"/>
      <c r="AL90" s="32"/>
      <c r="AM90" s="241" t="str">
        <f>IF(E20="","",E20)</f>
        <v>Ing.arch. Michal Vojtek</v>
      </c>
      <c r="AN90" s="242"/>
      <c r="AO90" s="242"/>
      <c r="AP90" s="242"/>
      <c r="AQ90" s="32"/>
      <c r="AR90" s="35"/>
      <c r="AS90" s="245"/>
      <c r="AT90" s="246"/>
      <c r="AU90" s="69"/>
      <c r="AV90" s="69"/>
      <c r="AW90" s="69"/>
      <c r="AX90" s="69"/>
      <c r="AY90" s="69"/>
      <c r="AZ90" s="69"/>
      <c r="BA90" s="69"/>
      <c r="BB90" s="69"/>
      <c r="BC90" s="69"/>
      <c r="BD90" s="69"/>
      <c r="BE90" s="69"/>
      <c r="BF90" s="70"/>
      <c r="BG90" s="30"/>
    </row>
    <row r="91" spans="1:91" s="2" customFormat="1" ht="10.9" customHeight="1">
      <c r="A91" s="30"/>
      <c r="B91" s="31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2"/>
      <c r="AP91" s="32"/>
      <c r="AQ91" s="32"/>
      <c r="AR91" s="35"/>
      <c r="AS91" s="247"/>
      <c r="AT91" s="248"/>
      <c r="AU91" s="71"/>
      <c r="AV91" s="71"/>
      <c r="AW91" s="71"/>
      <c r="AX91" s="71"/>
      <c r="AY91" s="71"/>
      <c r="AZ91" s="71"/>
      <c r="BA91" s="71"/>
      <c r="BB91" s="71"/>
      <c r="BC91" s="71"/>
      <c r="BD91" s="71"/>
      <c r="BE91" s="71"/>
      <c r="BF91" s="72"/>
      <c r="BG91" s="30"/>
    </row>
    <row r="92" spans="1:91" s="2" customFormat="1" ht="29.25" customHeight="1">
      <c r="A92" s="30"/>
      <c r="B92" s="31"/>
      <c r="C92" s="249" t="s">
        <v>55</v>
      </c>
      <c r="D92" s="250"/>
      <c r="E92" s="250"/>
      <c r="F92" s="250"/>
      <c r="G92" s="250"/>
      <c r="H92" s="73"/>
      <c r="I92" s="251" t="s">
        <v>56</v>
      </c>
      <c r="J92" s="250"/>
      <c r="K92" s="250"/>
      <c r="L92" s="250"/>
      <c r="M92" s="250"/>
      <c r="N92" s="250"/>
      <c r="O92" s="250"/>
      <c r="P92" s="250"/>
      <c r="Q92" s="250"/>
      <c r="R92" s="250"/>
      <c r="S92" s="250"/>
      <c r="T92" s="250"/>
      <c r="U92" s="250"/>
      <c r="V92" s="250"/>
      <c r="W92" s="250"/>
      <c r="X92" s="250"/>
      <c r="Y92" s="250"/>
      <c r="Z92" s="250"/>
      <c r="AA92" s="250"/>
      <c r="AB92" s="250"/>
      <c r="AC92" s="250"/>
      <c r="AD92" s="250"/>
      <c r="AE92" s="250"/>
      <c r="AF92" s="250"/>
      <c r="AG92" s="252" t="s">
        <v>57</v>
      </c>
      <c r="AH92" s="250"/>
      <c r="AI92" s="250"/>
      <c r="AJ92" s="250"/>
      <c r="AK92" s="250"/>
      <c r="AL92" s="250"/>
      <c r="AM92" s="250"/>
      <c r="AN92" s="251" t="s">
        <v>58</v>
      </c>
      <c r="AO92" s="250"/>
      <c r="AP92" s="253"/>
      <c r="AQ92" s="74" t="s">
        <v>59</v>
      </c>
      <c r="AR92" s="35"/>
      <c r="AS92" s="75" t="s">
        <v>60</v>
      </c>
      <c r="AT92" s="76" t="s">
        <v>61</v>
      </c>
      <c r="AU92" s="76" t="s">
        <v>62</v>
      </c>
      <c r="AV92" s="76" t="s">
        <v>63</v>
      </c>
      <c r="AW92" s="76" t="s">
        <v>64</v>
      </c>
      <c r="AX92" s="76" t="s">
        <v>65</v>
      </c>
      <c r="AY92" s="76" t="s">
        <v>66</v>
      </c>
      <c r="AZ92" s="76" t="s">
        <v>67</v>
      </c>
      <c r="BA92" s="76" t="s">
        <v>68</v>
      </c>
      <c r="BB92" s="76" t="s">
        <v>69</v>
      </c>
      <c r="BC92" s="76" t="s">
        <v>70</v>
      </c>
      <c r="BD92" s="76" t="s">
        <v>71</v>
      </c>
      <c r="BE92" s="76" t="s">
        <v>72</v>
      </c>
      <c r="BF92" s="77" t="s">
        <v>73</v>
      </c>
      <c r="BG92" s="30"/>
    </row>
    <row r="93" spans="1:91" s="2" customFormat="1" ht="10.9" customHeight="1">
      <c r="A93" s="30"/>
      <c r="B93" s="31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2"/>
      <c r="AP93" s="32"/>
      <c r="AQ93" s="32"/>
      <c r="AR93" s="35"/>
      <c r="AS93" s="78"/>
      <c r="AT93" s="79"/>
      <c r="AU93" s="79"/>
      <c r="AV93" s="79"/>
      <c r="AW93" s="79"/>
      <c r="AX93" s="79"/>
      <c r="AY93" s="79"/>
      <c r="AZ93" s="79"/>
      <c r="BA93" s="79"/>
      <c r="BB93" s="79"/>
      <c r="BC93" s="79"/>
      <c r="BD93" s="79"/>
      <c r="BE93" s="79"/>
      <c r="BF93" s="80"/>
      <c r="BG93" s="30"/>
    </row>
    <row r="94" spans="1:91" s="6" customFormat="1" ht="32.450000000000003" customHeight="1">
      <c r="B94" s="81"/>
      <c r="C94" s="82" t="s">
        <v>74</v>
      </c>
      <c r="D94" s="83"/>
      <c r="E94" s="83"/>
      <c r="F94" s="83"/>
      <c r="G94" s="83"/>
      <c r="H94" s="83"/>
      <c r="I94" s="83"/>
      <c r="J94" s="83"/>
      <c r="K94" s="83"/>
      <c r="L94" s="83"/>
      <c r="M94" s="83"/>
      <c r="N94" s="83"/>
      <c r="O94" s="83"/>
      <c r="P94" s="83"/>
      <c r="Q94" s="83"/>
      <c r="R94" s="83"/>
      <c r="S94" s="83"/>
      <c r="T94" s="83"/>
      <c r="U94" s="83"/>
      <c r="V94" s="83"/>
      <c r="W94" s="83"/>
      <c r="X94" s="83"/>
      <c r="Y94" s="83"/>
      <c r="Z94" s="83"/>
      <c r="AA94" s="83"/>
      <c r="AB94" s="83"/>
      <c r="AC94" s="83"/>
      <c r="AD94" s="83"/>
      <c r="AE94" s="83"/>
      <c r="AF94" s="83"/>
      <c r="AG94" s="257">
        <f>ROUND(AG95,2)</f>
        <v>0</v>
      </c>
      <c r="AH94" s="257"/>
      <c r="AI94" s="257"/>
      <c r="AJ94" s="257"/>
      <c r="AK94" s="257"/>
      <c r="AL94" s="257"/>
      <c r="AM94" s="257"/>
      <c r="AN94" s="258">
        <f>SUM(AG94,AV94)</f>
        <v>0</v>
      </c>
      <c r="AO94" s="258"/>
      <c r="AP94" s="258"/>
      <c r="AQ94" s="85" t="s">
        <v>1</v>
      </c>
      <c r="AR94" s="86"/>
      <c r="AS94" s="87">
        <f>ROUND(AS95,2)</f>
        <v>0</v>
      </c>
      <c r="AT94" s="88">
        <f>ROUND(AT95,2)</f>
        <v>0</v>
      </c>
      <c r="AU94" s="89">
        <f>ROUND(AU95,2)</f>
        <v>0</v>
      </c>
      <c r="AV94" s="89">
        <f>ROUND(SUM(AX94:AY94),2)</f>
        <v>0</v>
      </c>
      <c r="AW94" s="90">
        <f>ROUND(AW95,5)</f>
        <v>0</v>
      </c>
      <c r="AX94" s="89">
        <f>ROUND(BB94*L29,2)</f>
        <v>0</v>
      </c>
      <c r="AY94" s="89">
        <f>ROUND(BC94*L30,2)</f>
        <v>0</v>
      </c>
      <c r="AZ94" s="89">
        <f>ROUND(BD94*L29,2)</f>
        <v>0</v>
      </c>
      <c r="BA94" s="89">
        <f>ROUND(BE94*L30,2)</f>
        <v>0</v>
      </c>
      <c r="BB94" s="89">
        <f>ROUND(BB95,2)</f>
        <v>0</v>
      </c>
      <c r="BC94" s="89">
        <f>ROUND(BC95,2)</f>
        <v>0</v>
      </c>
      <c r="BD94" s="89">
        <f>ROUND(BD95,2)</f>
        <v>0</v>
      </c>
      <c r="BE94" s="89">
        <f>ROUND(BE95,2)</f>
        <v>0</v>
      </c>
      <c r="BF94" s="91">
        <f>ROUND(BF95,2)</f>
        <v>0</v>
      </c>
      <c r="BS94" s="92" t="s">
        <v>75</v>
      </c>
      <c r="BT94" s="92" t="s">
        <v>76</v>
      </c>
      <c r="BU94" s="93" t="s">
        <v>77</v>
      </c>
      <c r="BV94" s="92" t="s">
        <v>78</v>
      </c>
      <c r="BW94" s="92" t="s">
        <v>6</v>
      </c>
      <c r="BX94" s="92" t="s">
        <v>79</v>
      </c>
      <c r="CL94" s="92" t="s">
        <v>1</v>
      </c>
    </row>
    <row r="95" spans="1:91" s="7" customFormat="1" ht="16.5" customHeight="1">
      <c r="A95" s="94" t="s">
        <v>80</v>
      </c>
      <c r="B95" s="95"/>
      <c r="C95" s="96"/>
      <c r="D95" s="256" t="s">
        <v>81</v>
      </c>
      <c r="E95" s="256"/>
      <c r="F95" s="256"/>
      <c r="G95" s="256"/>
      <c r="H95" s="256"/>
      <c r="I95" s="97"/>
      <c r="J95" s="256" t="s">
        <v>82</v>
      </c>
      <c r="K95" s="256"/>
      <c r="L95" s="256"/>
      <c r="M95" s="256"/>
      <c r="N95" s="256"/>
      <c r="O95" s="256"/>
      <c r="P95" s="256"/>
      <c r="Q95" s="256"/>
      <c r="R95" s="256"/>
      <c r="S95" s="256"/>
      <c r="T95" s="256"/>
      <c r="U95" s="256"/>
      <c r="V95" s="256"/>
      <c r="W95" s="256"/>
      <c r="X95" s="256"/>
      <c r="Y95" s="256"/>
      <c r="Z95" s="256"/>
      <c r="AA95" s="256"/>
      <c r="AB95" s="256"/>
      <c r="AC95" s="256"/>
      <c r="AD95" s="256"/>
      <c r="AE95" s="256"/>
      <c r="AF95" s="256"/>
      <c r="AG95" s="254">
        <f>'02.05 - Herné prvky a mob...'!K32</f>
        <v>0</v>
      </c>
      <c r="AH95" s="255"/>
      <c r="AI95" s="255"/>
      <c r="AJ95" s="255"/>
      <c r="AK95" s="255"/>
      <c r="AL95" s="255"/>
      <c r="AM95" s="255"/>
      <c r="AN95" s="254">
        <f>SUM(AG95,AV95)</f>
        <v>0</v>
      </c>
      <c r="AO95" s="255"/>
      <c r="AP95" s="255"/>
      <c r="AQ95" s="98" t="s">
        <v>83</v>
      </c>
      <c r="AR95" s="99"/>
      <c r="AS95" s="100">
        <f>'02.05 - Herné prvky a mob...'!K30</f>
        <v>0</v>
      </c>
      <c r="AT95" s="101">
        <f>'02.05 - Herné prvky a mob...'!K31</f>
        <v>0</v>
      </c>
      <c r="AU95" s="101">
        <v>0</v>
      </c>
      <c r="AV95" s="101">
        <f>ROUND(SUM(AX95:AY95),2)</f>
        <v>0</v>
      </c>
      <c r="AW95" s="102">
        <f>'02.05 - Herné prvky a mob...'!T118</f>
        <v>0</v>
      </c>
      <c r="AX95" s="101">
        <f>'02.05 - Herné prvky a mob...'!K35</f>
        <v>0</v>
      </c>
      <c r="AY95" s="101">
        <f>'02.05 - Herné prvky a mob...'!K36</f>
        <v>0</v>
      </c>
      <c r="AZ95" s="101">
        <f>'02.05 - Herné prvky a mob...'!K37</f>
        <v>0</v>
      </c>
      <c r="BA95" s="101">
        <f>'02.05 - Herné prvky a mob...'!K38</f>
        <v>0</v>
      </c>
      <c r="BB95" s="101">
        <f>'02.05 - Herné prvky a mob...'!F35</f>
        <v>0</v>
      </c>
      <c r="BC95" s="101">
        <f>'02.05 - Herné prvky a mob...'!F36</f>
        <v>0</v>
      </c>
      <c r="BD95" s="101">
        <f>'02.05 - Herné prvky a mob...'!F37</f>
        <v>0</v>
      </c>
      <c r="BE95" s="101">
        <f>'02.05 - Herné prvky a mob...'!F38</f>
        <v>0</v>
      </c>
      <c r="BF95" s="103">
        <f>'02.05 - Herné prvky a mob...'!F39</f>
        <v>0</v>
      </c>
      <c r="BT95" s="104" t="s">
        <v>84</v>
      </c>
      <c r="BV95" s="104" t="s">
        <v>78</v>
      </c>
      <c r="BW95" s="104" t="s">
        <v>85</v>
      </c>
      <c r="BX95" s="104" t="s">
        <v>6</v>
      </c>
      <c r="CL95" s="104" t="s">
        <v>1</v>
      </c>
      <c r="CM95" s="104" t="s">
        <v>76</v>
      </c>
    </row>
    <row r="96" spans="1:91" s="2" customFormat="1" ht="30" customHeight="1">
      <c r="A96" s="30"/>
      <c r="B96" s="31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2"/>
      <c r="AP96" s="32"/>
      <c r="AQ96" s="32"/>
      <c r="AR96" s="35"/>
      <c r="AS96" s="30"/>
      <c r="AT96" s="30"/>
      <c r="AU96" s="30"/>
      <c r="AV96" s="30"/>
      <c r="AW96" s="30"/>
      <c r="AX96" s="30"/>
      <c r="AY96" s="30"/>
      <c r="AZ96" s="30"/>
      <c r="BA96" s="30"/>
      <c r="BB96" s="30"/>
      <c r="BC96" s="30"/>
      <c r="BD96" s="30"/>
      <c r="BE96" s="30"/>
      <c r="BF96" s="30"/>
      <c r="BG96" s="30"/>
    </row>
    <row r="97" spans="1:59" s="2" customFormat="1" ht="6.95" customHeight="1">
      <c r="A97" s="30"/>
      <c r="B97" s="54"/>
      <c r="C97" s="55"/>
      <c r="D97" s="55"/>
      <c r="E97" s="55"/>
      <c r="F97" s="55"/>
      <c r="G97" s="55"/>
      <c r="H97" s="55"/>
      <c r="I97" s="55"/>
      <c r="J97" s="55"/>
      <c r="K97" s="55"/>
      <c r="L97" s="55"/>
      <c r="M97" s="55"/>
      <c r="N97" s="55"/>
      <c r="O97" s="55"/>
      <c r="P97" s="55"/>
      <c r="Q97" s="55"/>
      <c r="R97" s="55"/>
      <c r="S97" s="55"/>
      <c r="T97" s="55"/>
      <c r="U97" s="55"/>
      <c r="V97" s="55"/>
      <c r="W97" s="55"/>
      <c r="X97" s="55"/>
      <c r="Y97" s="55"/>
      <c r="Z97" s="55"/>
      <c r="AA97" s="55"/>
      <c r="AB97" s="55"/>
      <c r="AC97" s="55"/>
      <c r="AD97" s="55"/>
      <c r="AE97" s="55"/>
      <c r="AF97" s="55"/>
      <c r="AG97" s="55"/>
      <c r="AH97" s="55"/>
      <c r="AI97" s="55"/>
      <c r="AJ97" s="55"/>
      <c r="AK97" s="55"/>
      <c r="AL97" s="55"/>
      <c r="AM97" s="55"/>
      <c r="AN97" s="55"/>
      <c r="AO97" s="55"/>
      <c r="AP97" s="55"/>
      <c r="AQ97" s="55"/>
      <c r="AR97" s="35"/>
      <c r="AS97" s="30"/>
      <c r="AT97" s="30"/>
      <c r="AU97" s="30"/>
      <c r="AV97" s="30"/>
      <c r="AW97" s="30"/>
      <c r="AX97" s="30"/>
      <c r="AY97" s="30"/>
      <c r="AZ97" s="30"/>
      <c r="BA97" s="30"/>
      <c r="BB97" s="30"/>
      <c r="BC97" s="30"/>
      <c r="BD97" s="30"/>
      <c r="BE97" s="30"/>
      <c r="BF97" s="30"/>
      <c r="BG97" s="30"/>
    </row>
  </sheetData>
  <sheetProtection algorithmName="SHA-512" hashValue="B+ifrYsSz/rtFF2YBuaL89OWODqbBAiGa19ncY312jcR9Yt7E0fu8IDDi+js+3WqnSB4djWb+7DiDYuBXYSHtQ==" saltValue="TM6Ok7Gc23sCXpJ5CSZgoHKJVN8BgZAnp9tYQUUxEYdAEcY1GIyOfGJj0A1807qYnYE/WCGmaO8Nr8nD+ODS+w==" spinCount="100000" sheet="1" objects="1" scenarios="1" formatColumns="0" formatRows="0"/>
  <mergeCells count="42">
    <mergeCell ref="AR2:BG2"/>
    <mergeCell ref="C92:G92"/>
    <mergeCell ref="I92:AF92"/>
    <mergeCell ref="AG92:AM92"/>
    <mergeCell ref="AN92:AP92"/>
    <mergeCell ref="AN95:AP95"/>
    <mergeCell ref="AG95:AM95"/>
    <mergeCell ref="D95:H95"/>
    <mergeCell ref="J95:AF95"/>
    <mergeCell ref="AG94:AM94"/>
    <mergeCell ref="AN94:AP94"/>
    <mergeCell ref="L85:AO85"/>
    <mergeCell ref="AM87:AN87"/>
    <mergeCell ref="AM89:AP89"/>
    <mergeCell ref="AS89:AT91"/>
    <mergeCell ref="AM90:AP90"/>
    <mergeCell ref="W33:AE33"/>
    <mergeCell ref="AK33:AO33"/>
    <mergeCell ref="L33:P33"/>
    <mergeCell ref="X35:AB35"/>
    <mergeCell ref="AK35:AO35"/>
    <mergeCell ref="AK31:AO31"/>
    <mergeCell ref="L31:P31"/>
    <mergeCell ref="W32:AE32"/>
    <mergeCell ref="AK32:AO32"/>
    <mergeCell ref="L32:P32"/>
    <mergeCell ref="BG5:BG34"/>
    <mergeCell ref="K5:AO5"/>
    <mergeCell ref="K6:AO6"/>
    <mergeCell ref="E14:AJ14"/>
    <mergeCell ref="E23:AN23"/>
    <mergeCell ref="AK26:AO26"/>
    <mergeCell ref="L28:P28"/>
    <mergeCell ref="W28:AE28"/>
    <mergeCell ref="AK28:AO28"/>
    <mergeCell ref="W29:AE29"/>
    <mergeCell ref="AK29:AO29"/>
    <mergeCell ref="L29:P29"/>
    <mergeCell ref="W30:AE30"/>
    <mergeCell ref="AK30:AO30"/>
    <mergeCell ref="L30:P30"/>
    <mergeCell ref="W31:AE31"/>
  </mergeCells>
  <hyperlinks>
    <hyperlink ref="A95" location="'02.05 - Herné prvky a mob...'!C2" display="/" xr:uid="{00000000-0004-0000-0000-000000000000}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BM175"/>
  <sheetViews>
    <sheetView showGridLines="0" tabSelected="1" topLeftCell="A85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1" width="22.33203125" style="1" customWidth="1"/>
    <col min="12" max="12" width="15.5" style="1" hidden="1" customWidth="1"/>
    <col min="13" max="13" width="9.33203125" style="1" customWidth="1"/>
    <col min="14" max="14" width="10.83203125" style="1" hidden="1" customWidth="1"/>
    <col min="15" max="15" width="9.33203125" style="1" hidden="1"/>
    <col min="16" max="24" width="14.1640625" style="1" hidden="1" customWidth="1"/>
    <col min="25" max="25" width="12.33203125" style="1" hidden="1" customWidth="1"/>
    <col min="26" max="26" width="16.33203125" style="1" customWidth="1"/>
    <col min="27" max="27" width="12.33203125" style="1" customWidth="1"/>
    <col min="28" max="28" width="1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M2" s="259"/>
      <c r="N2" s="259"/>
      <c r="O2" s="259"/>
      <c r="P2" s="259"/>
      <c r="Q2" s="259"/>
      <c r="R2" s="259"/>
      <c r="S2" s="259"/>
      <c r="T2" s="259"/>
      <c r="U2" s="259"/>
      <c r="V2" s="259"/>
      <c r="W2" s="259"/>
      <c r="X2" s="259"/>
      <c r="Y2" s="259"/>
      <c r="Z2" s="259"/>
      <c r="AT2" s="13" t="s">
        <v>85</v>
      </c>
    </row>
    <row r="3" spans="1:46" s="1" customFormat="1" ht="6.95" customHeight="1">
      <c r="B3" s="105"/>
      <c r="C3" s="106"/>
      <c r="D3" s="106"/>
      <c r="E3" s="106"/>
      <c r="F3" s="106"/>
      <c r="G3" s="106"/>
      <c r="H3" s="106"/>
      <c r="I3" s="106"/>
      <c r="J3" s="106"/>
      <c r="K3" s="106"/>
      <c r="L3" s="106"/>
      <c r="M3" s="16"/>
      <c r="AT3" s="13" t="s">
        <v>76</v>
      </c>
    </row>
    <row r="4" spans="1:46" s="1" customFormat="1" ht="24.95" customHeight="1">
      <c r="B4" s="16"/>
      <c r="D4" s="107" t="s">
        <v>86</v>
      </c>
      <c r="M4" s="16"/>
      <c r="N4" s="108" t="s">
        <v>10</v>
      </c>
      <c r="AT4" s="13" t="s">
        <v>4</v>
      </c>
    </row>
    <row r="5" spans="1:46" s="1" customFormat="1" ht="6.95" customHeight="1">
      <c r="B5" s="16"/>
      <c r="M5" s="16"/>
    </row>
    <row r="6" spans="1:46" s="1" customFormat="1" ht="12" customHeight="1">
      <c r="B6" s="16"/>
      <c r="D6" s="109" t="s">
        <v>16</v>
      </c>
      <c r="M6" s="16"/>
    </row>
    <row r="7" spans="1:46" s="1" customFormat="1" ht="26.25" customHeight="1">
      <c r="B7" s="16"/>
      <c r="E7" s="260" t="str">
        <f>'Rekapitulácia stavby'!K6</f>
        <v>Detské ihrisko Považská ulica 2022 - herné prvky a prvky drobnej architektúry</v>
      </c>
      <c r="F7" s="261"/>
      <c r="G7" s="261"/>
      <c r="H7" s="261"/>
      <c r="M7" s="16"/>
    </row>
    <row r="8" spans="1:46" s="2" customFormat="1" ht="12" customHeight="1">
      <c r="A8" s="30"/>
      <c r="B8" s="35"/>
      <c r="C8" s="30"/>
      <c r="D8" s="109" t="s">
        <v>87</v>
      </c>
      <c r="E8" s="30"/>
      <c r="F8" s="30"/>
      <c r="G8" s="30"/>
      <c r="H8" s="30"/>
      <c r="I8" s="30"/>
      <c r="J8" s="30"/>
      <c r="K8" s="30"/>
      <c r="L8" s="30"/>
      <c r="M8" s="51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</row>
    <row r="9" spans="1:46" s="2" customFormat="1" ht="16.5" customHeight="1">
      <c r="A9" s="30"/>
      <c r="B9" s="35"/>
      <c r="C9" s="30"/>
      <c r="D9" s="30"/>
      <c r="E9" s="262" t="s">
        <v>88</v>
      </c>
      <c r="F9" s="263"/>
      <c r="G9" s="263"/>
      <c r="H9" s="263"/>
      <c r="I9" s="30"/>
      <c r="J9" s="30"/>
      <c r="K9" s="30"/>
      <c r="L9" s="30"/>
      <c r="M9" s="51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</row>
    <row r="10" spans="1:46" s="2" customFormat="1" ht="11.25">
      <c r="A10" s="30"/>
      <c r="B10" s="35"/>
      <c r="C10" s="30"/>
      <c r="D10" s="30"/>
      <c r="E10" s="30"/>
      <c r="F10" s="30"/>
      <c r="G10" s="30"/>
      <c r="H10" s="30"/>
      <c r="I10" s="30"/>
      <c r="J10" s="30"/>
      <c r="K10" s="30"/>
      <c r="L10" s="30"/>
      <c r="M10" s="51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</row>
    <row r="11" spans="1:46" s="2" customFormat="1" ht="12" customHeight="1">
      <c r="A11" s="30"/>
      <c r="B11" s="35"/>
      <c r="C11" s="30"/>
      <c r="D11" s="109" t="s">
        <v>18</v>
      </c>
      <c r="E11" s="30"/>
      <c r="F11" s="110" t="s">
        <v>1</v>
      </c>
      <c r="G11" s="30"/>
      <c r="H11" s="30"/>
      <c r="I11" s="109" t="s">
        <v>19</v>
      </c>
      <c r="J11" s="110" t="s">
        <v>1</v>
      </c>
      <c r="K11" s="30"/>
      <c r="L11" s="30"/>
      <c r="M11" s="51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</row>
    <row r="12" spans="1:46" s="2" customFormat="1" ht="12" customHeight="1">
      <c r="A12" s="30"/>
      <c r="B12" s="35"/>
      <c r="C12" s="30"/>
      <c r="D12" s="109" t="s">
        <v>20</v>
      </c>
      <c r="E12" s="30"/>
      <c r="F12" s="110" t="s">
        <v>21</v>
      </c>
      <c r="G12" s="30"/>
      <c r="H12" s="30"/>
      <c r="I12" s="109" t="s">
        <v>22</v>
      </c>
      <c r="J12" s="111">
        <f>'Rekapitulácia stavby'!AN8</f>
        <v>0</v>
      </c>
      <c r="K12" s="30"/>
      <c r="L12" s="30"/>
      <c r="M12" s="51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</row>
    <row r="13" spans="1:46" s="2" customFormat="1" ht="10.9" customHeight="1">
      <c r="A13" s="30"/>
      <c r="B13" s="35"/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51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</row>
    <row r="14" spans="1:46" s="2" customFormat="1" ht="12" customHeight="1">
      <c r="A14" s="30"/>
      <c r="B14" s="35"/>
      <c r="C14" s="30"/>
      <c r="D14" s="109" t="s">
        <v>23</v>
      </c>
      <c r="E14" s="30"/>
      <c r="F14" s="30"/>
      <c r="G14" s="30"/>
      <c r="H14" s="30"/>
      <c r="I14" s="109" t="s">
        <v>24</v>
      </c>
      <c r="J14" s="110" t="str">
        <f>IF('Rekapitulácia stavby'!AN10="","",'Rekapitulácia stavby'!AN10)</f>
        <v/>
      </c>
      <c r="K14" s="30"/>
      <c r="L14" s="30"/>
      <c r="M14" s="51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</row>
    <row r="15" spans="1:46" s="2" customFormat="1" ht="18" customHeight="1">
      <c r="A15" s="30"/>
      <c r="B15" s="35"/>
      <c r="C15" s="30"/>
      <c r="D15" s="30"/>
      <c r="E15" s="110" t="str">
        <f>IF('Rekapitulácia stavby'!E11="","",'Rekapitulácia stavby'!E11)</f>
        <v>Mesto Trenčín</v>
      </c>
      <c r="F15" s="30"/>
      <c r="G15" s="30"/>
      <c r="H15" s="30"/>
      <c r="I15" s="109" t="s">
        <v>26</v>
      </c>
      <c r="J15" s="110" t="str">
        <f>IF('Rekapitulácia stavby'!AN11="","",'Rekapitulácia stavby'!AN11)</f>
        <v/>
      </c>
      <c r="K15" s="30"/>
      <c r="L15" s="30"/>
      <c r="M15" s="51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</row>
    <row r="16" spans="1:46" s="2" customFormat="1" ht="6.95" customHeight="1">
      <c r="A16" s="30"/>
      <c r="B16" s="35"/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51"/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30"/>
      <c r="AD16" s="30"/>
      <c r="AE16" s="30"/>
    </row>
    <row r="17" spans="1:31" s="2" customFormat="1" ht="12" customHeight="1">
      <c r="A17" s="30"/>
      <c r="B17" s="35"/>
      <c r="C17" s="30"/>
      <c r="D17" s="109" t="s">
        <v>27</v>
      </c>
      <c r="E17" s="30"/>
      <c r="F17" s="30"/>
      <c r="G17" s="30"/>
      <c r="H17" s="30"/>
      <c r="I17" s="109" t="s">
        <v>24</v>
      </c>
      <c r="J17" s="26" t="str">
        <f>'Rekapitulácia stavby'!AN13</f>
        <v>Vyplň údaj</v>
      </c>
      <c r="K17" s="30"/>
      <c r="L17" s="30"/>
      <c r="M17" s="51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30"/>
      <c r="AE17" s="30"/>
    </row>
    <row r="18" spans="1:31" s="2" customFormat="1" ht="18" customHeight="1">
      <c r="A18" s="30"/>
      <c r="B18" s="35"/>
      <c r="C18" s="30"/>
      <c r="D18" s="30"/>
      <c r="E18" s="264" t="str">
        <f>'Rekapitulácia stavby'!E14</f>
        <v>Vyplň údaj</v>
      </c>
      <c r="F18" s="265"/>
      <c r="G18" s="265"/>
      <c r="H18" s="265"/>
      <c r="I18" s="109" t="s">
        <v>26</v>
      </c>
      <c r="J18" s="26" t="str">
        <f>'Rekapitulácia stavby'!AN14</f>
        <v>Vyplň údaj</v>
      </c>
      <c r="K18" s="30"/>
      <c r="L18" s="30"/>
      <c r="M18" s="51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30"/>
      <c r="AE18" s="30"/>
    </row>
    <row r="19" spans="1:31" s="2" customFormat="1" ht="6.95" customHeight="1">
      <c r="A19" s="30"/>
      <c r="B19" s="35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51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</row>
    <row r="20" spans="1:31" s="2" customFormat="1" ht="12" customHeight="1">
      <c r="A20" s="30"/>
      <c r="B20" s="35"/>
      <c r="C20" s="30"/>
      <c r="D20" s="109" t="s">
        <v>29</v>
      </c>
      <c r="E20" s="30"/>
      <c r="F20" s="30"/>
      <c r="G20" s="30"/>
      <c r="H20" s="30"/>
      <c r="I20" s="109" t="s">
        <v>24</v>
      </c>
      <c r="J20" s="110" t="str">
        <f>IF('Rekapitulácia stavby'!AN16="","",'Rekapitulácia stavby'!AN16)</f>
        <v/>
      </c>
      <c r="K20" s="30"/>
      <c r="L20" s="30"/>
      <c r="M20" s="51"/>
      <c r="S20" s="30"/>
      <c r="T20" s="30"/>
      <c r="U20" s="30"/>
      <c r="V20" s="30"/>
      <c r="W20" s="30"/>
      <c r="X20" s="30"/>
      <c r="Y20" s="30"/>
      <c r="Z20" s="30"/>
      <c r="AA20" s="30"/>
      <c r="AB20" s="30"/>
      <c r="AC20" s="30"/>
      <c r="AD20" s="30"/>
      <c r="AE20" s="30"/>
    </row>
    <row r="21" spans="1:31" s="2" customFormat="1" ht="18" customHeight="1">
      <c r="A21" s="30"/>
      <c r="B21" s="35"/>
      <c r="C21" s="30"/>
      <c r="D21" s="30"/>
      <c r="E21" s="110" t="str">
        <f>IF('Rekapitulácia stavby'!E17="","",'Rekapitulácia stavby'!E17)</f>
        <v xml:space="preserve"> </v>
      </c>
      <c r="F21" s="30"/>
      <c r="G21" s="30"/>
      <c r="H21" s="30"/>
      <c r="I21" s="109" t="s">
        <v>26</v>
      </c>
      <c r="J21" s="110" t="str">
        <f>IF('Rekapitulácia stavby'!AN17="","",'Rekapitulácia stavby'!AN17)</f>
        <v/>
      </c>
      <c r="K21" s="30"/>
      <c r="L21" s="30"/>
      <c r="M21" s="51"/>
      <c r="S21" s="30"/>
      <c r="T21" s="30"/>
      <c r="U21" s="30"/>
      <c r="V21" s="30"/>
      <c r="W21" s="30"/>
      <c r="X21" s="30"/>
      <c r="Y21" s="30"/>
      <c r="Z21" s="30"/>
      <c r="AA21" s="30"/>
      <c r="AB21" s="30"/>
      <c r="AC21" s="30"/>
      <c r="AD21" s="30"/>
      <c r="AE21" s="30"/>
    </row>
    <row r="22" spans="1:31" s="2" customFormat="1" ht="6.95" customHeight="1">
      <c r="A22" s="30"/>
      <c r="B22" s="35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51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30"/>
      <c r="AE22" s="30"/>
    </row>
    <row r="23" spans="1:31" s="2" customFormat="1" ht="12" customHeight="1">
      <c r="A23" s="30"/>
      <c r="B23" s="35"/>
      <c r="C23" s="30"/>
      <c r="D23" s="109" t="s">
        <v>31</v>
      </c>
      <c r="E23" s="30"/>
      <c r="F23" s="30"/>
      <c r="G23" s="30"/>
      <c r="H23" s="30"/>
      <c r="I23" s="109" t="s">
        <v>24</v>
      </c>
      <c r="J23" s="110" t="str">
        <f>IF('Rekapitulácia stavby'!AN19="","",'Rekapitulácia stavby'!AN19)</f>
        <v/>
      </c>
      <c r="K23" s="30"/>
      <c r="L23" s="30"/>
      <c r="M23" s="51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30"/>
      <c r="AE23" s="30"/>
    </row>
    <row r="24" spans="1:31" s="2" customFormat="1" ht="18" customHeight="1">
      <c r="A24" s="30"/>
      <c r="B24" s="35"/>
      <c r="C24" s="30"/>
      <c r="D24" s="30"/>
      <c r="E24" s="110" t="str">
        <f>IF('Rekapitulácia stavby'!E20="","",'Rekapitulácia stavby'!E20)</f>
        <v>Ing.arch. Michal Vojtek</v>
      </c>
      <c r="F24" s="30"/>
      <c r="G24" s="30"/>
      <c r="H24" s="30"/>
      <c r="I24" s="109" t="s">
        <v>26</v>
      </c>
      <c r="J24" s="110" t="str">
        <f>IF('Rekapitulácia stavby'!AN20="","",'Rekapitulácia stavby'!AN20)</f>
        <v/>
      </c>
      <c r="K24" s="30"/>
      <c r="L24" s="30"/>
      <c r="M24" s="51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</row>
    <row r="25" spans="1:31" s="2" customFormat="1" ht="6.95" customHeight="1">
      <c r="A25" s="30"/>
      <c r="B25" s="35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51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</row>
    <row r="26" spans="1:31" s="2" customFormat="1" ht="12" customHeight="1">
      <c r="A26" s="30"/>
      <c r="B26" s="35"/>
      <c r="C26" s="30"/>
      <c r="D26" s="109" t="s">
        <v>33</v>
      </c>
      <c r="E26" s="30"/>
      <c r="F26" s="30"/>
      <c r="G26" s="30"/>
      <c r="H26" s="30"/>
      <c r="I26" s="30"/>
      <c r="J26" s="30"/>
      <c r="K26" s="30"/>
      <c r="L26" s="30"/>
      <c r="M26" s="51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</row>
    <row r="27" spans="1:31" s="8" customFormat="1" ht="16.5" customHeight="1">
      <c r="A27" s="112"/>
      <c r="B27" s="113"/>
      <c r="C27" s="112"/>
      <c r="D27" s="112"/>
      <c r="E27" s="266" t="s">
        <v>1</v>
      </c>
      <c r="F27" s="266"/>
      <c r="G27" s="266"/>
      <c r="H27" s="266"/>
      <c r="I27" s="112"/>
      <c r="J27" s="112"/>
      <c r="K27" s="112"/>
      <c r="L27" s="112"/>
      <c r="M27" s="114"/>
      <c r="S27" s="112"/>
      <c r="T27" s="112"/>
      <c r="U27" s="112"/>
      <c r="V27" s="112"/>
      <c r="W27" s="112"/>
      <c r="X27" s="112"/>
      <c r="Y27" s="112"/>
      <c r="Z27" s="112"/>
      <c r="AA27" s="112"/>
      <c r="AB27" s="112"/>
      <c r="AC27" s="112"/>
      <c r="AD27" s="112"/>
      <c r="AE27" s="112"/>
    </row>
    <row r="28" spans="1:31" s="2" customFormat="1" ht="6.95" customHeight="1">
      <c r="A28" s="30"/>
      <c r="B28" s="35"/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51"/>
      <c r="S28" s="30"/>
      <c r="T28" s="30"/>
      <c r="U28" s="30"/>
      <c r="V28" s="30"/>
      <c r="W28" s="30"/>
      <c r="X28" s="30"/>
      <c r="Y28" s="30"/>
      <c r="Z28" s="30"/>
      <c r="AA28" s="30"/>
      <c r="AB28" s="30"/>
      <c r="AC28" s="30"/>
      <c r="AD28" s="30"/>
      <c r="AE28" s="30"/>
    </row>
    <row r="29" spans="1:31" s="2" customFormat="1" ht="6.95" customHeight="1">
      <c r="A29" s="30"/>
      <c r="B29" s="35"/>
      <c r="C29" s="30"/>
      <c r="D29" s="115"/>
      <c r="E29" s="115"/>
      <c r="F29" s="115"/>
      <c r="G29" s="115"/>
      <c r="H29" s="115"/>
      <c r="I29" s="115"/>
      <c r="J29" s="115"/>
      <c r="K29" s="115"/>
      <c r="L29" s="115"/>
      <c r="M29" s="51"/>
      <c r="S29" s="30"/>
      <c r="T29" s="30"/>
      <c r="U29" s="30"/>
      <c r="V29" s="30"/>
      <c r="W29" s="30"/>
      <c r="X29" s="30"/>
      <c r="Y29" s="30"/>
      <c r="Z29" s="30"/>
      <c r="AA29" s="30"/>
      <c r="AB29" s="30"/>
      <c r="AC29" s="30"/>
      <c r="AD29" s="30"/>
      <c r="AE29" s="30"/>
    </row>
    <row r="30" spans="1:31" s="2" customFormat="1" ht="12.75">
      <c r="A30" s="30"/>
      <c r="B30" s="35"/>
      <c r="C30" s="30"/>
      <c r="D30" s="30"/>
      <c r="E30" s="109" t="s">
        <v>89</v>
      </c>
      <c r="F30" s="30"/>
      <c r="G30" s="30"/>
      <c r="H30" s="30"/>
      <c r="I30" s="30"/>
      <c r="J30" s="30"/>
      <c r="K30" s="116">
        <f>I96</f>
        <v>0</v>
      </c>
      <c r="L30" s="30"/>
      <c r="M30" s="51"/>
      <c r="S30" s="30"/>
      <c r="T30" s="30"/>
      <c r="U30" s="30"/>
      <c r="V30" s="30"/>
      <c r="W30" s="30"/>
      <c r="X30" s="30"/>
      <c r="Y30" s="30"/>
      <c r="Z30" s="30"/>
      <c r="AA30" s="30"/>
      <c r="AB30" s="30"/>
      <c r="AC30" s="30"/>
      <c r="AD30" s="30"/>
      <c r="AE30" s="30"/>
    </row>
    <row r="31" spans="1:31" s="2" customFormat="1" ht="12.75">
      <c r="A31" s="30"/>
      <c r="B31" s="35"/>
      <c r="C31" s="30"/>
      <c r="D31" s="30"/>
      <c r="E31" s="109" t="s">
        <v>90</v>
      </c>
      <c r="F31" s="30"/>
      <c r="G31" s="30"/>
      <c r="H31" s="30"/>
      <c r="I31" s="30"/>
      <c r="J31" s="30"/>
      <c r="K31" s="116">
        <f>J96</f>
        <v>0</v>
      </c>
      <c r="L31" s="30"/>
      <c r="M31" s="51"/>
      <c r="S31" s="30"/>
      <c r="T31" s="30"/>
      <c r="U31" s="30"/>
      <c r="V31" s="30"/>
      <c r="W31" s="30"/>
      <c r="X31" s="30"/>
      <c r="Y31" s="30"/>
      <c r="Z31" s="30"/>
      <c r="AA31" s="30"/>
      <c r="AB31" s="30"/>
      <c r="AC31" s="30"/>
      <c r="AD31" s="30"/>
      <c r="AE31" s="30"/>
    </row>
    <row r="32" spans="1:31" s="2" customFormat="1" ht="25.35" customHeight="1">
      <c r="A32" s="30"/>
      <c r="B32" s="35"/>
      <c r="C32" s="30"/>
      <c r="D32" s="117" t="s">
        <v>34</v>
      </c>
      <c r="E32" s="30"/>
      <c r="F32" s="30"/>
      <c r="G32" s="30"/>
      <c r="H32" s="30"/>
      <c r="I32" s="30"/>
      <c r="J32" s="30"/>
      <c r="K32" s="118">
        <f>ROUND(K118, 2)</f>
        <v>0</v>
      </c>
      <c r="L32" s="30"/>
      <c r="M32" s="51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30"/>
    </row>
    <row r="33" spans="1:31" s="2" customFormat="1" ht="6.95" customHeight="1">
      <c r="A33" s="30"/>
      <c r="B33" s="35"/>
      <c r="C33" s="30"/>
      <c r="D33" s="115"/>
      <c r="E33" s="115"/>
      <c r="F33" s="115"/>
      <c r="G33" s="115"/>
      <c r="H33" s="115"/>
      <c r="I33" s="115"/>
      <c r="J33" s="115"/>
      <c r="K33" s="115"/>
      <c r="L33" s="115"/>
      <c r="M33" s="51"/>
      <c r="S33" s="30"/>
      <c r="T33" s="30"/>
      <c r="U33" s="30"/>
      <c r="V33" s="30"/>
      <c r="W33" s="30"/>
      <c r="X33" s="30"/>
      <c r="Y33" s="30"/>
      <c r="Z33" s="30"/>
      <c r="AA33" s="30"/>
      <c r="AB33" s="30"/>
      <c r="AC33" s="30"/>
      <c r="AD33" s="30"/>
      <c r="AE33" s="30"/>
    </row>
    <row r="34" spans="1:31" s="2" customFormat="1" ht="14.45" customHeight="1">
      <c r="A34" s="30"/>
      <c r="B34" s="35"/>
      <c r="C34" s="30"/>
      <c r="D34" s="30"/>
      <c r="E34" s="30"/>
      <c r="F34" s="119" t="s">
        <v>36</v>
      </c>
      <c r="G34" s="30"/>
      <c r="H34" s="30"/>
      <c r="I34" s="119" t="s">
        <v>35</v>
      </c>
      <c r="J34" s="30"/>
      <c r="K34" s="119" t="s">
        <v>37</v>
      </c>
      <c r="L34" s="30"/>
      <c r="M34" s="51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</row>
    <row r="35" spans="1:31" s="2" customFormat="1" ht="14.45" customHeight="1">
      <c r="A35" s="30"/>
      <c r="B35" s="35"/>
      <c r="C35" s="30"/>
      <c r="D35" s="120" t="s">
        <v>38</v>
      </c>
      <c r="E35" s="121" t="s">
        <v>39</v>
      </c>
      <c r="F35" s="122">
        <f>ROUND((SUM(BE118:BE174)),  2)</f>
        <v>0</v>
      </c>
      <c r="G35" s="123"/>
      <c r="H35" s="123"/>
      <c r="I35" s="124">
        <v>0.2</v>
      </c>
      <c r="J35" s="123"/>
      <c r="K35" s="122">
        <f>ROUND(((SUM(BE118:BE174))*I35),  2)</f>
        <v>0</v>
      </c>
      <c r="L35" s="30"/>
      <c r="M35" s="51"/>
      <c r="S35" s="30"/>
      <c r="T35" s="30"/>
      <c r="U35" s="30"/>
      <c r="V35" s="30"/>
      <c r="W35" s="30"/>
      <c r="X35" s="30"/>
      <c r="Y35" s="30"/>
      <c r="Z35" s="30"/>
      <c r="AA35" s="30"/>
      <c r="AB35" s="30"/>
      <c r="AC35" s="30"/>
      <c r="AD35" s="30"/>
      <c r="AE35" s="30"/>
    </row>
    <row r="36" spans="1:31" s="2" customFormat="1" ht="14.45" customHeight="1">
      <c r="A36" s="30"/>
      <c r="B36" s="35"/>
      <c r="C36" s="30"/>
      <c r="D36" s="30"/>
      <c r="E36" s="121" t="s">
        <v>40</v>
      </c>
      <c r="F36" s="122">
        <f>ROUND((SUM(BF118:BF174)),  2)</f>
        <v>0</v>
      </c>
      <c r="G36" s="123"/>
      <c r="H36" s="123"/>
      <c r="I36" s="124">
        <v>0.2</v>
      </c>
      <c r="J36" s="123"/>
      <c r="K36" s="122">
        <f>ROUND(((SUM(BF118:BF174))*I36),  2)</f>
        <v>0</v>
      </c>
      <c r="L36" s="30"/>
      <c r="M36" s="51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</row>
    <row r="37" spans="1:31" s="2" customFormat="1" ht="14.45" hidden="1" customHeight="1">
      <c r="A37" s="30"/>
      <c r="B37" s="35"/>
      <c r="C37" s="30"/>
      <c r="D37" s="30"/>
      <c r="E37" s="109" t="s">
        <v>41</v>
      </c>
      <c r="F37" s="116">
        <f>ROUND((SUM(BG118:BG174)),  2)</f>
        <v>0</v>
      </c>
      <c r="G37" s="30"/>
      <c r="H37" s="30"/>
      <c r="I37" s="125">
        <v>0.2</v>
      </c>
      <c r="J37" s="30"/>
      <c r="K37" s="116">
        <f>0</f>
        <v>0</v>
      </c>
      <c r="L37" s="30"/>
      <c r="M37" s="51"/>
      <c r="S37" s="30"/>
      <c r="T37" s="30"/>
      <c r="U37" s="30"/>
      <c r="V37" s="30"/>
      <c r="W37" s="30"/>
      <c r="X37" s="30"/>
      <c r="Y37" s="30"/>
      <c r="Z37" s="30"/>
      <c r="AA37" s="30"/>
      <c r="AB37" s="30"/>
      <c r="AC37" s="30"/>
      <c r="AD37" s="30"/>
      <c r="AE37" s="30"/>
    </row>
    <row r="38" spans="1:31" s="2" customFormat="1" ht="14.45" hidden="1" customHeight="1">
      <c r="A38" s="30"/>
      <c r="B38" s="35"/>
      <c r="C38" s="30"/>
      <c r="D38" s="30"/>
      <c r="E38" s="109" t="s">
        <v>42</v>
      </c>
      <c r="F38" s="116">
        <f>ROUND((SUM(BH118:BH174)),  2)</f>
        <v>0</v>
      </c>
      <c r="G38" s="30"/>
      <c r="H38" s="30"/>
      <c r="I38" s="125">
        <v>0.2</v>
      </c>
      <c r="J38" s="30"/>
      <c r="K38" s="116">
        <f>0</f>
        <v>0</v>
      </c>
      <c r="L38" s="30"/>
      <c r="M38" s="51"/>
      <c r="S38" s="30"/>
      <c r="T38" s="30"/>
      <c r="U38" s="30"/>
      <c r="V38" s="30"/>
      <c r="W38" s="30"/>
      <c r="X38" s="30"/>
      <c r="Y38" s="30"/>
      <c r="Z38" s="30"/>
      <c r="AA38" s="30"/>
      <c r="AB38" s="30"/>
      <c r="AC38" s="30"/>
      <c r="AD38" s="30"/>
      <c r="AE38" s="30"/>
    </row>
    <row r="39" spans="1:31" s="2" customFormat="1" ht="14.45" hidden="1" customHeight="1">
      <c r="A39" s="30"/>
      <c r="B39" s="35"/>
      <c r="C39" s="30"/>
      <c r="D39" s="30"/>
      <c r="E39" s="121" t="s">
        <v>43</v>
      </c>
      <c r="F39" s="122">
        <f>ROUND((SUM(BI118:BI174)),  2)</f>
        <v>0</v>
      </c>
      <c r="G39" s="123"/>
      <c r="H39" s="123"/>
      <c r="I39" s="124">
        <v>0</v>
      </c>
      <c r="J39" s="123"/>
      <c r="K39" s="122">
        <f>0</f>
        <v>0</v>
      </c>
      <c r="L39" s="30"/>
      <c r="M39" s="51"/>
      <c r="S39" s="30"/>
      <c r="T39" s="30"/>
      <c r="U39" s="30"/>
      <c r="V39" s="30"/>
      <c r="W39" s="30"/>
      <c r="X39" s="30"/>
      <c r="Y39" s="30"/>
      <c r="Z39" s="30"/>
      <c r="AA39" s="30"/>
      <c r="AB39" s="30"/>
      <c r="AC39" s="30"/>
      <c r="AD39" s="30"/>
      <c r="AE39" s="30"/>
    </row>
    <row r="40" spans="1:31" s="2" customFormat="1" ht="6.95" customHeight="1">
      <c r="A40" s="30"/>
      <c r="B40" s="35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51"/>
      <c r="S40" s="30"/>
      <c r="T40" s="30"/>
      <c r="U40" s="30"/>
      <c r="V40" s="30"/>
      <c r="W40" s="30"/>
      <c r="X40" s="30"/>
      <c r="Y40" s="30"/>
      <c r="Z40" s="30"/>
      <c r="AA40" s="30"/>
      <c r="AB40" s="30"/>
      <c r="AC40" s="30"/>
      <c r="AD40" s="30"/>
      <c r="AE40" s="30"/>
    </row>
    <row r="41" spans="1:31" s="2" customFormat="1" ht="25.35" customHeight="1">
      <c r="A41" s="30"/>
      <c r="B41" s="35"/>
      <c r="C41" s="126"/>
      <c r="D41" s="127" t="s">
        <v>44</v>
      </c>
      <c r="E41" s="128"/>
      <c r="F41" s="128"/>
      <c r="G41" s="129" t="s">
        <v>45</v>
      </c>
      <c r="H41" s="130" t="s">
        <v>46</v>
      </c>
      <c r="I41" s="128"/>
      <c r="J41" s="128"/>
      <c r="K41" s="131">
        <f>SUM(K32:K39)</f>
        <v>0</v>
      </c>
      <c r="L41" s="132"/>
      <c r="M41" s="51"/>
      <c r="S41" s="30"/>
      <c r="T41" s="30"/>
      <c r="U41" s="30"/>
      <c r="V41" s="30"/>
      <c r="W41" s="30"/>
      <c r="X41" s="30"/>
      <c r="Y41" s="30"/>
      <c r="Z41" s="30"/>
      <c r="AA41" s="30"/>
      <c r="AB41" s="30"/>
      <c r="AC41" s="30"/>
      <c r="AD41" s="30"/>
      <c r="AE41" s="30"/>
    </row>
    <row r="42" spans="1:31" s="2" customFormat="1" ht="14.45" customHeight="1">
      <c r="A42" s="30"/>
      <c r="B42" s="35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51"/>
      <c r="S42" s="30"/>
      <c r="T42" s="30"/>
      <c r="U42" s="30"/>
      <c r="V42" s="30"/>
      <c r="W42" s="30"/>
      <c r="X42" s="30"/>
      <c r="Y42" s="30"/>
      <c r="Z42" s="30"/>
      <c r="AA42" s="30"/>
      <c r="AB42" s="30"/>
      <c r="AC42" s="30"/>
      <c r="AD42" s="30"/>
      <c r="AE42" s="30"/>
    </row>
    <row r="43" spans="1:31" s="1" customFormat="1" ht="14.45" customHeight="1">
      <c r="B43" s="16"/>
      <c r="M43" s="16"/>
    </row>
    <row r="44" spans="1:31" s="1" customFormat="1" ht="14.45" customHeight="1">
      <c r="B44" s="16"/>
      <c r="M44" s="16"/>
    </row>
    <row r="45" spans="1:31" s="1" customFormat="1" ht="14.45" customHeight="1">
      <c r="B45" s="16"/>
      <c r="M45" s="16"/>
    </row>
    <row r="46" spans="1:31" s="1" customFormat="1" ht="14.45" customHeight="1">
      <c r="B46" s="16"/>
      <c r="M46" s="16"/>
    </row>
    <row r="47" spans="1:31" s="1" customFormat="1" ht="14.45" customHeight="1">
      <c r="B47" s="16"/>
      <c r="M47" s="16"/>
    </row>
    <row r="48" spans="1:31" s="1" customFormat="1" ht="14.45" customHeight="1">
      <c r="B48" s="16"/>
      <c r="M48" s="16"/>
    </row>
    <row r="49" spans="1:31" s="1" customFormat="1" ht="14.45" customHeight="1">
      <c r="B49" s="16"/>
      <c r="M49" s="16"/>
    </row>
    <row r="50" spans="1:31" s="2" customFormat="1" ht="14.45" customHeight="1">
      <c r="B50" s="51"/>
      <c r="D50" s="133" t="s">
        <v>47</v>
      </c>
      <c r="E50" s="134"/>
      <c r="F50" s="134"/>
      <c r="G50" s="133" t="s">
        <v>48</v>
      </c>
      <c r="H50" s="134"/>
      <c r="I50" s="134"/>
      <c r="J50" s="134"/>
      <c r="K50" s="134"/>
      <c r="L50" s="134"/>
      <c r="M50" s="51"/>
    </row>
    <row r="51" spans="1:31" ht="11.25">
      <c r="B51" s="16"/>
      <c r="M51" s="16"/>
    </row>
    <row r="52" spans="1:31" ht="11.25">
      <c r="B52" s="16"/>
      <c r="M52" s="16"/>
    </row>
    <row r="53" spans="1:31" ht="11.25">
      <c r="B53" s="16"/>
      <c r="M53" s="16"/>
    </row>
    <row r="54" spans="1:31" ht="11.25">
      <c r="B54" s="16"/>
      <c r="M54" s="16"/>
    </row>
    <row r="55" spans="1:31" ht="11.25">
      <c r="B55" s="16"/>
      <c r="M55" s="16"/>
    </row>
    <row r="56" spans="1:31" ht="11.25">
      <c r="B56" s="16"/>
      <c r="M56" s="16"/>
    </row>
    <row r="57" spans="1:31" ht="11.25">
      <c r="B57" s="16"/>
      <c r="M57" s="16"/>
    </row>
    <row r="58" spans="1:31" ht="11.25">
      <c r="B58" s="16"/>
      <c r="M58" s="16"/>
    </row>
    <row r="59" spans="1:31" ht="11.25">
      <c r="B59" s="16"/>
      <c r="M59" s="16"/>
    </row>
    <row r="60" spans="1:31" ht="11.25">
      <c r="B60" s="16"/>
      <c r="M60" s="16"/>
    </row>
    <row r="61" spans="1:31" s="2" customFormat="1" ht="12.75">
      <c r="A61" s="30"/>
      <c r="B61" s="35"/>
      <c r="C61" s="30"/>
      <c r="D61" s="135" t="s">
        <v>49</v>
      </c>
      <c r="E61" s="136"/>
      <c r="F61" s="137" t="s">
        <v>50</v>
      </c>
      <c r="G61" s="135" t="s">
        <v>49</v>
      </c>
      <c r="H61" s="136"/>
      <c r="I61" s="136"/>
      <c r="J61" s="138" t="s">
        <v>50</v>
      </c>
      <c r="K61" s="136"/>
      <c r="L61" s="136"/>
      <c r="M61" s="51"/>
      <c r="S61" s="30"/>
      <c r="T61" s="30"/>
      <c r="U61" s="30"/>
      <c r="V61" s="30"/>
      <c r="W61" s="30"/>
      <c r="X61" s="30"/>
      <c r="Y61" s="30"/>
      <c r="Z61" s="30"/>
      <c r="AA61" s="30"/>
      <c r="AB61" s="30"/>
      <c r="AC61" s="30"/>
      <c r="AD61" s="30"/>
      <c r="AE61" s="30"/>
    </row>
    <row r="62" spans="1:31" ht="11.25">
      <c r="B62" s="16"/>
      <c r="M62" s="16"/>
    </row>
    <row r="63" spans="1:31" ht="11.25">
      <c r="B63" s="16"/>
      <c r="M63" s="16"/>
    </row>
    <row r="64" spans="1:31" ht="11.25">
      <c r="B64" s="16"/>
      <c r="M64" s="16"/>
    </row>
    <row r="65" spans="1:31" s="2" customFormat="1" ht="12.75">
      <c r="A65" s="30"/>
      <c r="B65" s="35"/>
      <c r="C65" s="30"/>
      <c r="D65" s="133" t="s">
        <v>51</v>
      </c>
      <c r="E65" s="139"/>
      <c r="F65" s="139"/>
      <c r="G65" s="133" t="s">
        <v>52</v>
      </c>
      <c r="H65" s="139"/>
      <c r="I65" s="139"/>
      <c r="J65" s="139"/>
      <c r="K65" s="139"/>
      <c r="L65" s="139"/>
      <c r="M65" s="51"/>
      <c r="S65" s="30"/>
      <c r="T65" s="30"/>
      <c r="U65" s="30"/>
      <c r="V65" s="30"/>
      <c r="W65" s="30"/>
      <c r="X65" s="30"/>
      <c r="Y65" s="30"/>
      <c r="Z65" s="30"/>
      <c r="AA65" s="30"/>
      <c r="AB65" s="30"/>
      <c r="AC65" s="30"/>
      <c r="AD65" s="30"/>
      <c r="AE65" s="30"/>
    </row>
    <row r="66" spans="1:31" ht="11.25">
      <c r="B66" s="16"/>
      <c r="M66" s="16"/>
    </row>
    <row r="67" spans="1:31" ht="11.25">
      <c r="B67" s="16"/>
      <c r="M67" s="16"/>
    </row>
    <row r="68" spans="1:31" ht="11.25">
      <c r="B68" s="16"/>
      <c r="M68" s="16"/>
    </row>
    <row r="69" spans="1:31" ht="11.25">
      <c r="B69" s="16"/>
      <c r="M69" s="16"/>
    </row>
    <row r="70" spans="1:31" ht="11.25">
      <c r="B70" s="16"/>
      <c r="M70" s="16"/>
    </row>
    <row r="71" spans="1:31" ht="11.25">
      <c r="B71" s="16"/>
      <c r="M71" s="16"/>
    </row>
    <row r="72" spans="1:31" ht="11.25">
      <c r="B72" s="16"/>
      <c r="M72" s="16"/>
    </row>
    <row r="73" spans="1:31" ht="11.25">
      <c r="B73" s="16"/>
      <c r="M73" s="16"/>
    </row>
    <row r="74" spans="1:31" ht="11.25">
      <c r="B74" s="16"/>
      <c r="M74" s="16"/>
    </row>
    <row r="75" spans="1:31" ht="11.25">
      <c r="B75" s="16"/>
      <c r="M75" s="16"/>
    </row>
    <row r="76" spans="1:31" s="2" customFormat="1" ht="12.75">
      <c r="A76" s="30"/>
      <c r="B76" s="35"/>
      <c r="C76" s="30"/>
      <c r="D76" s="135" t="s">
        <v>49</v>
      </c>
      <c r="E76" s="136"/>
      <c r="F76" s="137" t="s">
        <v>50</v>
      </c>
      <c r="G76" s="135" t="s">
        <v>49</v>
      </c>
      <c r="H76" s="136"/>
      <c r="I76" s="136"/>
      <c r="J76" s="138" t="s">
        <v>50</v>
      </c>
      <c r="K76" s="136"/>
      <c r="L76" s="136"/>
      <c r="M76" s="51"/>
      <c r="S76" s="30"/>
      <c r="T76" s="30"/>
      <c r="U76" s="30"/>
      <c r="V76" s="30"/>
      <c r="W76" s="30"/>
      <c r="X76" s="30"/>
      <c r="Y76" s="30"/>
      <c r="Z76" s="30"/>
      <c r="AA76" s="30"/>
      <c r="AB76" s="30"/>
      <c r="AC76" s="30"/>
      <c r="AD76" s="30"/>
      <c r="AE76" s="30"/>
    </row>
    <row r="77" spans="1:31" s="2" customFormat="1" ht="14.45" customHeight="1">
      <c r="A77" s="30"/>
      <c r="B77" s="140"/>
      <c r="C77" s="141"/>
      <c r="D77" s="141"/>
      <c r="E77" s="141"/>
      <c r="F77" s="141"/>
      <c r="G77" s="141"/>
      <c r="H77" s="141"/>
      <c r="I77" s="141"/>
      <c r="J77" s="141"/>
      <c r="K77" s="141"/>
      <c r="L77" s="141"/>
      <c r="M77" s="51"/>
      <c r="S77" s="30"/>
      <c r="T77" s="30"/>
      <c r="U77" s="30"/>
      <c r="V77" s="30"/>
      <c r="W77" s="30"/>
      <c r="X77" s="30"/>
      <c r="Y77" s="30"/>
      <c r="Z77" s="30"/>
      <c r="AA77" s="30"/>
      <c r="AB77" s="30"/>
      <c r="AC77" s="30"/>
      <c r="AD77" s="30"/>
      <c r="AE77" s="30"/>
    </row>
    <row r="81" spans="1:47" s="2" customFormat="1" ht="6.95" customHeight="1">
      <c r="A81" s="30"/>
      <c r="B81" s="142"/>
      <c r="C81" s="143"/>
      <c r="D81" s="143"/>
      <c r="E81" s="143"/>
      <c r="F81" s="143"/>
      <c r="G81" s="143"/>
      <c r="H81" s="143"/>
      <c r="I81" s="143"/>
      <c r="J81" s="143"/>
      <c r="K81" s="143"/>
      <c r="L81" s="143"/>
      <c r="M81" s="51"/>
      <c r="S81" s="30"/>
      <c r="T81" s="30"/>
      <c r="U81" s="30"/>
      <c r="V81" s="30"/>
      <c r="W81" s="30"/>
      <c r="X81" s="30"/>
      <c r="Y81" s="30"/>
      <c r="Z81" s="30"/>
      <c r="AA81" s="30"/>
      <c r="AB81" s="30"/>
      <c r="AC81" s="30"/>
      <c r="AD81" s="30"/>
      <c r="AE81" s="30"/>
    </row>
    <row r="82" spans="1:47" s="2" customFormat="1" ht="24.95" customHeight="1">
      <c r="A82" s="30"/>
      <c r="B82" s="31"/>
      <c r="C82" s="19" t="s">
        <v>91</v>
      </c>
      <c r="D82" s="32"/>
      <c r="E82" s="32"/>
      <c r="F82" s="32"/>
      <c r="G82" s="32"/>
      <c r="H82" s="32"/>
      <c r="I82" s="32"/>
      <c r="J82" s="32"/>
      <c r="K82" s="32"/>
      <c r="L82" s="32"/>
      <c r="M82" s="51"/>
      <c r="S82" s="30"/>
      <c r="T82" s="30"/>
      <c r="U82" s="30"/>
      <c r="V82" s="30"/>
      <c r="W82" s="30"/>
      <c r="X82" s="30"/>
      <c r="Y82" s="30"/>
      <c r="Z82" s="30"/>
      <c r="AA82" s="30"/>
      <c r="AB82" s="30"/>
      <c r="AC82" s="30"/>
      <c r="AD82" s="30"/>
      <c r="AE82" s="30"/>
    </row>
    <row r="83" spans="1:47" s="2" customFormat="1" ht="6.95" customHeight="1">
      <c r="A83" s="30"/>
      <c r="B83" s="31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51"/>
      <c r="S83" s="30"/>
      <c r="T83" s="30"/>
      <c r="U83" s="30"/>
      <c r="V83" s="30"/>
      <c r="W83" s="30"/>
      <c r="X83" s="30"/>
      <c r="Y83" s="30"/>
      <c r="Z83" s="30"/>
      <c r="AA83" s="30"/>
      <c r="AB83" s="30"/>
      <c r="AC83" s="30"/>
      <c r="AD83" s="30"/>
      <c r="AE83" s="30"/>
    </row>
    <row r="84" spans="1:47" s="2" customFormat="1" ht="12" customHeight="1">
      <c r="A84" s="30"/>
      <c r="B84" s="31"/>
      <c r="C84" s="25" t="s">
        <v>16</v>
      </c>
      <c r="D84" s="32"/>
      <c r="E84" s="32"/>
      <c r="F84" s="32"/>
      <c r="G84" s="32"/>
      <c r="H84" s="32"/>
      <c r="I84" s="32"/>
      <c r="J84" s="32"/>
      <c r="K84" s="32"/>
      <c r="L84" s="32"/>
      <c r="M84" s="51"/>
      <c r="S84" s="30"/>
      <c r="T84" s="30"/>
      <c r="U84" s="30"/>
      <c r="V84" s="30"/>
      <c r="W84" s="30"/>
      <c r="X84" s="30"/>
      <c r="Y84" s="30"/>
      <c r="Z84" s="30"/>
      <c r="AA84" s="30"/>
      <c r="AB84" s="30"/>
      <c r="AC84" s="30"/>
      <c r="AD84" s="30"/>
      <c r="AE84" s="30"/>
    </row>
    <row r="85" spans="1:47" s="2" customFormat="1" ht="26.25" customHeight="1">
      <c r="A85" s="30"/>
      <c r="B85" s="31"/>
      <c r="C85" s="32"/>
      <c r="D85" s="32"/>
      <c r="E85" s="267" t="str">
        <f>E7</f>
        <v>Detské ihrisko Považská ulica 2022 - herné prvky a prvky drobnej architektúry</v>
      </c>
      <c r="F85" s="268"/>
      <c r="G85" s="268"/>
      <c r="H85" s="268"/>
      <c r="I85" s="32"/>
      <c r="J85" s="32"/>
      <c r="K85" s="32"/>
      <c r="L85" s="32"/>
      <c r="M85" s="51"/>
      <c r="S85" s="30"/>
      <c r="T85" s="30"/>
      <c r="U85" s="30"/>
      <c r="V85" s="30"/>
      <c r="W85" s="30"/>
      <c r="X85" s="30"/>
      <c r="Y85" s="30"/>
      <c r="Z85" s="30"/>
      <c r="AA85" s="30"/>
      <c r="AB85" s="30"/>
      <c r="AC85" s="30"/>
      <c r="AD85" s="30"/>
      <c r="AE85" s="30"/>
    </row>
    <row r="86" spans="1:47" s="2" customFormat="1" ht="12" customHeight="1">
      <c r="A86" s="30"/>
      <c r="B86" s="31"/>
      <c r="C86" s="25" t="s">
        <v>87</v>
      </c>
      <c r="D86" s="32"/>
      <c r="E86" s="32"/>
      <c r="F86" s="32"/>
      <c r="G86" s="32"/>
      <c r="H86" s="32"/>
      <c r="I86" s="32"/>
      <c r="J86" s="32"/>
      <c r="K86" s="32"/>
      <c r="L86" s="32"/>
      <c r="M86" s="51"/>
      <c r="S86" s="30"/>
      <c r="T86" s="30"/>
      <c r="U86" s="30"/>
      <c r="V86" s="30"/>
      <c r="W86" s="30"/>
      <c r="X86" s="30"/>
      <c r="Y86" s="30"/>
      <c r="Z86" s="30"/>
      <c r="AA86" s="30"/>
      <c r="AB86" s="30"/>
      <c r="AC86" s="30"/>
      <c r="AD86" s="30"/>
      <c r="AE86" s="30"/>
    </row>
    <row r="87" spans="1:47" s="2" customFormat="1" ht="16.5" customHeight="1">
      <c r="A87" s="30"/>
      <c r="B87" s="31"/>
      <c r="C87" s="32"/>
      <c r="D87" s="32"/>
      <c r="E87" s="238" t="str">
        <f>E9</f>
        <v>02.05 - Herné prvky a mobiliár</v>
      </c>
      <c r="F87" s="269"/>
      <c r="G87" s="269"/>
      <c r="H87" s="269"/>
      <c r="I87" s="32"/>
      <c r="J87" s="32"/>
      <c r="K87" s="32"/>
      <c r="L87" s="32"/>
      <c r="M87" s="51"/>
      <c r="S87" s="30"/>
      <c r="T87" s="30"/>
      <c r="U87" s="30"/>
      <c r="V87" s="30"/>
      <c r="W87" s="30"/>
      <c r="X87" s="30"/>
      <c r="Y87" s="30"/>
      <c r="Z87" s="30"/>
      <c r="AA87" s="30"/>
      <c r="AB87" s="30"/>
      <c r="AC87" s="30"/>
      <c r="AD87" s="30"/>
      <c r="AE87" s="30"/>
    </row>
    <row r="88" spans="1:47" s="2" customFormat="1" ht="6.95" customHeight="1">
      <c r="A88" s="30"/>
      <c r="B88" s="31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51"/>
      <c r="S88" s="30"/>
      <c r="T88" s="30"/>
      <c r="U88" s="30"/>
      <c r="V88" s="30"/>
      <c r="W88" s="30"/>
      <c r="X88" s="30"/>
      <c r="Y88" s="30"/>
      <c r="Z88" s="30"/>
      <c r="AA88" s="30"/>
      <c r="AB88" s="30"/>
      <c r="AC88" s="30"/>
      <c r="AD88" s="30"/>
      <c r="AE88" s="30"/>
    </row>
    <row r="89" spans="1:47" s="2" customFormat="1" ht="12" customHeight="1">
      <c r="A89" s="30"/>
      <c r="B89" s="31"/>
      <c r="C89" s="25" t="s">
        <v>20</v>
      </c>
      <c r="D89" s="32"/>
      <c r="E89" s="32"/>
      <c r="F89" s="23" t="str">
        <f>F12</f>
        <v>Považská ulica</v>
      </c>
      <c r="G89" s="32"/>
      <c r="H89" s="32"/>
      <c r="I89" s="25" t="s">
        <v>22</v>
      </c>
      <c r="J89" s="66">
        <f>IF(J12="","",J12)</f>
        <v>0</v>
      </c>
      <c r="K89" s="32"/>
      <c r="L89" s="32"/>
      <c r="M89" s="51"/>
      <c r="S89" s="30"/>
      <c r="T89" s="30"/>
      <c r="U89" s="30"/>
      <c r="V89" s="30"/>
      <c r="W89" s="30"/>
      <c r="X89" s="30"/>
      <c r="Y89" s="30"/>
      <c r="Z89" s="30"/>
      <c r="AA89" s="30"/>
      <c r="AB89" s="30"/>
      <c r="AC89" s="30"/>
      <c r="AD89" s="30"/>
      <c r="AE89" s="30"/>
    </row>
    <row r="90" spans="1:47" s="2" customFormat="1" ht="6.95" customHeight="1">
      <c r="A90" s="30"/>
      <c r="B90" s="31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51"/>
      <c r="S90" s="30"/>
      <c r="T90" s="30"/>
      <c r="U90" s="30"/>
      <c r="V90" s="30"/>
      <c r="W90" s="30"/>
      <c r="X90" s="30"/>
      <c r="Y90" s="30"/>
      <c r="Z90" s="30"/>
      <c r="AA90" s="30"/>
      <c r="AB90" s="30"/>
      <c r="AC90" s="30"/>
      <c r="AD90" s="30"/>
      <c r="AE90" s="30"/>
    </row>
    <row r="91" spans="1:47" s="2" customFormat="1" ht="15.2" customHeight="1">
      <c r="A91" s="30"/>
      <c r="B91" s="31"/>
      <c r="C91" s="25" t="s">
        <v>23</v>
      </c>
      <c r="D91" s="32"/>
      <c r="E91" s="32"/>
      <c r="F91" s="23" t="str">
        <f>E15</f>
        <v>Mesto Trenčín</v>
      </c>
      <c r="G91" s="32"/>
      <c r="H91" s="32"/>
      <c r="I91" s="25" t="s">
        <v>29</v>
      </c>
      <c r="J91" s="28" t="str">
        <f>E21</f>
        <v xml:space="preserve"> </v>
      </c>
      <c r="K91" s="32"/>
      <c r="L91" s="32"/>
      <c r="M91" s="51"/>
      <c r="S91" s="30"/>
      <c r="T91" s="30"/>
      <c r="U91" s="30"/>
      <c r="V91" s="30"/>
      <c r="W91" s="30"/>
      <c r="X91" s="30"/>
      <c r="Y91" s="30"/>
      <c r="Z91" s="30"/>
      <c r="AA91" s="30"/>
      <c r="AB91" s="30"/>
      <c r="AC91" s="30"/>
      <c r="AD91" s="30"/>
      <c r="AE91" s="30"/>
    </row>
    <row r="92" spans="1:47" s="2" customFormat="1" ht="25.7" customHeight="1">
      <c r="A92" s="30"/>
      <c r="B92" s="31"/>
      <c r="C92" s="25" t="s">
        <v>27</v>
      </c>
      <c r="D92" s="32"/>
      <c r="E92" s="32"/>
      <c r="F92" s="23" t="str">
        <f>IF(E18="","",E18)</f>
        <v>Vyplň údaj</v>
      </c>
      <c r="G92" s="32"/>
      <c r="H92" s="32"/>
      <c r="I92" s="25" t="s">
        <v>31</v>
      </c>
      <c r="J92" s="28" t="str">
        <f>E24</f>
        <v>Ing.arch. Michal Vojtek</v>
      </c>
      <c r="K92" s="32"/>
      <c r="L92" s="32"/>
      <c r="M92" s="51"/>
      <c r="S92" s="30"/>
      <c r="T92" s="30"/>
      <c r="U92" s="30"/>
      <c r="V92" s="30"/>
      <c r="W92" s="30"/>
      <c r="X92" s="30"/>
      <c r="Y92" s="30"/>
      <c r="Z92" s="30"/>
      <c r="AA92" s="30"/>
      <c r="AB92" s="30"/>
      <c r="AC92" s="30"/>
      <c r="AD92" s="30"/>
      <c r="AE92" s="30"/>
    </row>
    <row r="93" spans="1:47" s="2" customFormat="1" ht="10.35" customHeight="1">
      <c r="A93" s="30"/>
      <c r="B93" s="31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51"/>
      <c r="S93" s="30"/>
      <c r="T93" s="30"/>
      <c r="U93" s="30"/>
      <c r="V93" s="30"/>
      <c r="W93" s="30"/>
      <c r="X93" s="30"/>
      <c r="Y93" s="30"/>
      <c r="Z93" s="30"/>
      <c r="AA93" s="30"/>
      <c r="AB93" s="30"/>
      <c r="AC93" s="30"/>
      <c r="AD93" s="30"/>
      <c r="AE93" s="30"/>
    </row>
    <row r="94" spans="1:47" s="2" customFormat="1" ht="29.25" customHeight="1">
      <c r="A94" s="30"/>
      <c r="B94" s="31"/>
      <c r="C94" s="144" t="s">
        <v>92</v>
      </c>
      <c r="D94" s="145"/>
      <c r="E94" s="145"/>
      <c r="F94" s="145"/>
      <c r="G94" s="145"/>
      <c r="H94" s="145"/>
      <c r="I94" s="146" t="s">
        <v>93</v>
      </c>
      <c r="J94" s="146" t="s">
        <v>94</v>
      </c>
      <c r="K94" s="146" t="s">
        <v>95</v>
      </c>
      <c r="L94" s="145"/>
      <c r="M94" s="51"/>
      <c r="S94" s="30"/>
      <c r="T94" s="30"/>
      <c r="U94" s="30"/>
      <c r="V94" s="30"/>
      <c r="W94" s="30"/>
      <c r="X94" s="30"/>
      <c r="Y94" s="30"/>
      <c r="Z94" s="30"/>
      <c r="AA94" s="30"/>
      <c r="AB94" s="30"/>
      <c r="AC94" s="30"/>
      <c r="AD94" s="30"/>
      <c r="AE94" s="30"/>
    </row>
    <row r="95" spans="1:47" s="2" customFormat="1" ht="10.35" customHeight="1">
      <c r="A95" s="30"/>
      <c r="B95" s="31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51"/>
      <c r="S95" s="30"/>
      <c r="T95" s="30"/>
      <c r="U95" s="30"/>
      <c r="V95" s="30"/>
      <c r="W95" s="30"/>
      <c r="X95" s="30"/>
      <c r="Y95" s="30"/>
      <c r="Z95" s="30"/>
      <c r="AA95" s="30"/>
      <c r="AB95" s="30"/>
      <c r="AC95" s="30"/>
      <c r="AD95" s="30"/>
      <c r="AE95" s="30"/>
    </row>
    <row r="96" spans="1:47" s="2" customFormat="1" ht="22.9" customHeight="1">
      <c r="A96" s="30"/>
      <c r="B96" s="31"/>
      <c r="C96" s="147" t="s">
        <v>96</v>
      </c>
      <c r="D96" s="32"/>
      <c r="E96" s="32"/>
      <c r="F96" s="32"/>
      <c r="G96" s="32"/>
      <c r="H96" s="32"/>
      <c r="I96" s="84">
        <f>Q118</f>
        <v>0</v>
      </c>
      <c r="J96" s="84">
        <f>R118</f>
        <v>0</v>
      </c>
      <c r="K96" s="84">
        <f>K118</f>
        <v>0</v>
      </c>
      <c r="L96" s="32"/>
      <c r="M96" s="51"/>
      <c r="S96" s="30"/>
      <c r="T96" s="30"/>
      <c r="U96" s="30"/>
      <c r="V96" s="30"/>
      <c r="W96" s="30"/>
      <c r="X96" s="30"/>
      <c r="Y96" s="30"/>
      <c r="Z96" s="30"/>
      <c r="AA96" s="30"/>
      <c r="AB96" s="30"/>
      <c r="AC96" s="30"/>
      <c r="AD96" s="30"/>
      <c r="AE96" s="30"/>
      <c r="AU96" s="13" t="s">
        <v>97</v>
      </c>
    </row>
    <row r="97" spans="1:31" s="9" customFormat="1" ht="24.95" customHeight="1">
      <c r="B97" s="148"/>
      <c r="C97" s="149"/>
      <c r="D97" s="150" t="s">
        <v>98</v>
      </c>
      <c r="E97" s="151"/>
      <c r="F97" s="151"/>
      <c r="G97" s="151"/>
      <c r="H97" s="151"/>
      <c r="I97" s="152">
        <f>Q119</f>
        <v>0</v>
      </c>
      <c r="J97" s="152">
        <f>R119</f>
        <v>0</v>
      </c>
      <c r="K97" s="152">
        <f>K119</f>
        <v>0</v>
      </c>
      <c r="L97" s="149"/>
      <c r="M97" s="153"/>
    </row>
    <row r="98" spans="1:31" s="9" customFormat="1" ht="24.95" customHeight="1">
      <c r="B98" s="148"/>
      <c r="C98" s="149"/>
      <c r="D98" s="150" t="s">
        <v>99</v>
      </c>
      <c r="E98" s="151"/>
      <c r="F98" s="151"/>
      <c r="G98" s="151"/>
      <c r="H98" s="151"/>
      <c r="I98" s="152">
        <f>Q170</f>
        <v>0</v>
      </c>
      <c r="J98" s="152">
        <f>R170</f>
        <v>0</v>
      </c>
      <c r="K98" s="152">
        <f>K170</f>
        <v>0</v>
      </c>
      <c r="L98" s="149"/>
      <c r="M98" s="153"/>
    </row>
    <row r="99" spans="1:31" s="2" customFormat="1" ht="21.75" customHeight="1">
      <c r="A99" s="30"/>
      <c r="B99" s="31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51"/>
      <c r="S99" s="30"/>
      <c r="T99" s="30"/>
      <c r="U99" s="30"/>
      <c r="V99" s="30"/>
      <c r="W99" s="30"/>
      <c r="X99" s="30"/>
      <c r="Y99" s="30"/>
      <c r="Z99" s="30"/>
      <c r="AA99" s="30"/>
      <c r="AB99" s="30"/>
      <c r="AC99" s="30"/>
      <c r="AD99" s="30"/>
      <c r="AE99" s="30"/>
    </row>
    <row r="100" spans="1:31" s="2" customFormat="1" ht="6.95" customHeight="1">
      <c r="A100" s="30"/>
      <c r="B100" s="54"/>
      <c r="C100" s="55"/>
      <c r="D100" s="55"/>
      <c r="E100" s="55"/>
      <c r="F100" s="55"/>
      <c r="G100" s="55"/>
      <c r="H100" s="55"/>
      <c r="I100" s="55"/>
      <c r="J100" s="55"/>
      <c r="K100" s="55"/>
      <c r="L100" s="55"/>
      <c r="M100" s="51"/>
      <c r="S100" s="30"/>
      <c r="T100" s="30"/>
      <c r="U100" s="30"/>
      <c r="V100" s="30"/>
      <c r="W100" s="30"/>
      <c r="X100" s="30"/>
      <c r="Y100" s="30"/>
      <c r="Z100" s="30"/>
      <c r="AA100" s="30"/>
      <c r="AB100" s="30"/>
      <c r="AC100" s="30"/>
      <c r="AD100" s="30"/>
      <c r="AE100" s="30"/>
    </row>
    <row r="104" spans="1:31" s="2" customFormat="1" ht="6.95" customHeight="1">
      <c r="A104" s="30"/>
      <c r="B104" s="56"/>
      <c r="C104" s="57"/>
      <c r="D104" s="57"/>
      <c r="E104" s="57"/>
      <c r="F104" s="57"/>
      <c r="G104" s="57"/>
      <c r="H104" s="57"/>
      <c r="I104" s="57"/>
      <c r="J104" s="57"/>
      <c r="K104" s="57"/>
      <c r="L104" s="57"/>
      <c r="M104" s="51"/>
      <c r="S104" s="30"/>
      <c r="T104" s="30"/>
      <c r="U104" s="30"/>
      <c r="V104" s="30"/>
      <c r="W104" s="30"/>
      <c r="X104" s="30"/>
      <c r="Y104" s="30"/>
      <c r="Z104" s="30"/>
      <c r="AA104" s="30"/>
      <c r="AB104" s="30"/>
      <c r="AC104" s="30"/>
      <c r="AD104" s="30"/>
      <c r="AE104" s="30"/>
    </row>
    <row r="105" spans="1:31" s="2" customFormat="1" ht="24.95" customHeight="1">
      <c r="A105" s="30"/>
      <c r="B105" s="31"/>
      <c r="C105" s="19" t="s">
        <v>100</v>
      </c>
      <c r="D105" s="32"/>
      <c r="E105" s="32"/>
      <c r="F105" s="32"/>
      <c r="G105" s="32"/>
      <c r="H105" s="32"/>
      <c r="I105" s="32"/>
      <c r="J105" s="32"/>
      <c r="K105" s="32"/>
      <c r="L105" s="32"/>
      <c r="M105" s="51"/>
      <c r="S105" s="30"/>
      <c r="T105" s="30"/>
      <c r="U105" s="30"/>
      <c r="V105" s="30"/>
      <c r="W105" s="30"/>
      <c r="X105" s="30"/>
      <c r="Y105" s="30"/>
      <c r="Z105" s="30"/>
      <c r="AA105" s="30"/>
      <c r="AB105" s="30"/>
      <c r="AC105" s="30"/>
      <c r="AD105" s="30"/>
      <c r="AE105" s="30"/>
    </row>
    <row r="106" spans="1:31" s="2" customFormat="1" ht="6.95" customHeight="1">
      <c r="A106" s="30"/>
      <c r="B106" s="31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51"/>
      <c r="S106" s="30"/>
      <c r="T106" s="30"/>
      <c r="U106" s="30"/>
      <c r="V106" s="30"/>
      <c r="W106" s="30"/>
      <c r="X106" s="30"/>
      <c r="Y106" s="30"/>
      <c r="Z106" s="30"/>
      <c r="AA106" s="30"/>
      <c r="AB106" s="30"/>
      <c r="AC106" s="30"/>
      <c r="AD106" s="30"/>
      <c r="AE106" s="30"/>
    </row>
    <row r="107" spans="1:31" s="2" customFormat="1" ht="12" customHeight="1">
      <c r="A107" s="30"/>
      <c r="B107" s="31"/>
      <c r="C107" s="25" t="s">
        <v>16</v>
      </c>
      <c r="D107" s="32"/>
      <c r="E107" s="32"/>
      <c r="F107" s="32"/>
      <c r="G107" s="32"/>
      <c r="H107" s="32"/>
      <c r="I107" s="32"/>
      <c r="J107" s="32"/>
      <c r="K107" s="32"/>
      <c r="L107" s="32"/>
      <c r="M107" s="51"/>
      <c r="S107" s="30"/>
      <c r="T107" s="30"/>
      <c r="U107" s="30"/>
      <c r="V107" s="30"/>
      <c r="W107" s="30"/>
      <c r="X107" s="30"/>
      <c r="Y107" s="30"/>
      <c r="Z107" s="30"/>
      <c r="AA107" s="30"/>
      <c r="AB107" s="30"/>
      <c r="AC107" s="30"/>
      <c r="AD107" s="30"/>
      <c r="AE107" s="30"/>
    </row>
    <row r="108" spans="1:31" s="2" customFormat="1" ht="26.25" customHeight="1">
      <c r="A108" s="30"/>
      <c r="B108" s="31"/>
      <c r="C108" s="32"/>
      <c r="D108" s="32"/>
      <c r="E108" s="267" t="str">
        <f>E7</f>
        <v>Detské ihrisko Považská ulica 2022 - herné prvky a prvky drobnej architektúry</v>
      </c>
      <c r="F108" s="268"/>
      <c r="G108" s="268"/>
      <c r="H108" s="268"/>
      <c r="I108" s="32"/>
      <c r="J108" s="32"/>
      <c r="K108" s="32"/>
      <c r="L108" s="32"/>
      <c r="M108" s="51"/>
      <c r="S108" s="30"/>
      <c r="T108" s="30"/>
      <c r="U108" s="30"/>
      <c r="V108" s="30"/>
      <c r="W108" s="30"/>
      <c r="X108" s="30"/>
      <c r="Y108" s="30"/>
      <c r="Z108" s="30"/>
      <c r="AA108" s="30"/>
      <c r="AB108" s="30"/>
      <c r="AC108" s="30"/>
      <c r="AD108" s="30"/>
      <c r="AE108" s="30"/>
    </row>
    <row r="109" spans="1:31" s="2" customFormat="1" ht="12" customHeight="1">
      <c r="A109" s="30"/>
      <c r="B109" s="31"/>
      <c r="C109" s="25" t="s">
        <v>87</v>
      </c>
      <c r="D109" s="32"/>
      <c r="E109" s="32"/>
      <c r="F109" s="32"/>
      <c r="G109" s="32"/>
      <c r="H109" s="32"/>
      <c r="I109" s="32"/>
      <c r="J109" s="32"/>
      <c r="K109" s="32"/>
      <c r="L109" s="32"/>
      <c r="M109" s="51"/>
      <c r="S109" s="30"/>
      <c r="T109" s="30"/>
      <c r="U109" s="30"/>
      <c r="V109" s="30"/>
      <c r="W109" s="30"/>
      <c r="X109" s="30"/>
      <c r="Y109" s="30"/>
      <c r="Z109" s="30"/>
      <c r="AA109" s="30"/>
      <c r="AB109" s="30"/>
      <c r="AC109" s="30"/>
      <c r="AD109" s="30"/>
      <c r="AE109" s="30"/>
    </row>
    <row r="110" spans="1:31" s="2" customFormat="1" ht="16.5" customHeight="1">
      <c r="A110" s="30"/>
      <c r="B110" s="31"/>
      <c r="C110" s="32"/>
      <c r="D110" s="32"/>
      <c r="E110" s="238" t="str">
        <f>E9</f>
        <v>02.05 - Herné prvky a mobiliár</v>
      </c>
      <c r="F110" s="269"/>
      <c r="G110" s="269"/>
      <c r="H110" s="269"/>
      <c r="I110" s="32"/>
      <c r="J110" s="32"/>
      <c r="K110" s="32"/>
      <c r="L110" s="32"/>
      <c r="M110" s="51"/>
      <c r="S110" s="30"/>
      <c r="T110" s="30"/>
      <c r="U110" s="30"/>
      <c r="V110" s="30"/>
      <c r="W110" s="30"/>
      <c r="X110" s="30"/>
      <c r="Y110" s="30"/>
      <c r="Z110" s="30"/>
      <c r="AA110" s="30"/>
      <c r="AB110" s="30"/>
      <c r="AC110" s="30"/>
      <c r="AD110" s="30"/>
      <c r="AE110" s="30"/>
    </row>
    <row r="111" spans="1:31" s="2" customFormat="1" ht="6.95" customHeight="1">
      <c r="A111" s="30"/>
      <c r="B111" s="31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51"/>
      <c r="S111" s="30"/>
      <c r="T111" s="30"/>
      <c r="U111" s="30"/>
      <c r="V111" s="30"/>
      <c r="W111" s="30"/>
      <c r="X111" s="30"/>
      <c r="Y111" s="30"/>
      <c r="Z111" s="30"/>
      <c r="AA111" s="30"/>
      <c r="AB111" s="30"/>
      <c r="AC111" s="30"/>
      <c r="AD111" s="30"/>
      <c r="AE111" s="30"/>
    </row>
    <row r="112" spans="1:31" s="2" customFormat="1" ht="12" customHeight="1">
      <c r="A112" s="30"/>
      <c r="B112" s="31"/>
      <c r="C112" s="25" t="s">
        <v>20</v>
      </c>
      <c r="D112" s="32"/>
      <c r="E112" s="32"/>
      <c r="F112" s="23" t="str">
        <f>F12</f>
        <v>Považská ulica</v>
      </c>
      <c r="G112" s="32"/>
      <c r="H112" s="32"/>
      <c r="I112" s="25" t="s">
        <v>22</v>
      </c>
      <c r="J112" s="66">
        <f>IF(J12="","",J12)</f>
        <v>0</v>
      </c>
      <c r="K112" s="32"/>
      <c r="L112" s="32"/>
      <c r="M112" s="51"/>
      <c r="S112" s="30"/>
      <c r="T112" s="30"/>
      <c r="U112" s="30"/>
      <c r="V112" s="30"/>
      <c r="W112" s="30"/>
      <c r="X112" s="30"/>
      <c r="Y112" s="30"/>
      <c r="Z112" s="30"/>
      <c r="AA112" s="30"/>
      <c r="AB112" s="30"/>
      <c r="AC112" s="30"/>
      <c r="AD112" s="30"/>
      <c r="AE112" s="30"/>
    </row>
    <row r="113" spans="1:65" s="2" customFormat="1" ht="6.95" customHeight="1">
      <c r="A113" s="30"/>
      <c r="B113" s="31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51"/>
      <c r="S113" s="30"/>
      <c r="T113" s="30"/>
      <c r="U113" s="30"/>
      <c r="V113" s="30"/>
      <c r="W113" s="30"/>
      <c r="X113" s="30"/>
      <c r="Y113" s="30"/>
      <c r="Z113" s="30"/>
      <c r="AA113" s="30"/>
      <c r="AB113" s="30"/>
      <c r="AC113" s="30"/>
      <c r="AD113" s="30"/>
      <c r="AE113" s="30"/>
    </row>
    <row r="114" spans="1:65" s="2" customFormat="1" ht="15.2" customHeight="1">
      <c r="A114" s="30"/>
      <c r="B114" s="31"/>
      <c r="C114" s="25" t="s">
        <v>23</v>
      </c>
      <c r="D114" s="32"/>
      <c r="E114" s="32"/>
      <c r="F114" s="23" t="str">
        <f>E15</f>
        <v>Mesto Trenčín</v>
      </c>
      <c r="G114" s="32"/>
      <c r="H114" s="32"/>
      <c r="I114" s="25" t="s">
        <v>29</v>
      </c>
      <c r="J114" s="28" t="str">
        <f>E21</f>
        <v xml:space="preserve"> </v>
      </c>
      <c r="K114" s="32"/>
      <c r="L114" s="32"/>
      <c r="M114" s="51"/>
      <c r="S114" s="30"/>
      <c r="T114" s="30"/>
      <c r="U114" s="30"/>
      <c r="V114" s="30"/>
      <c r="W114" s="30"/>
      <c r="X114" s="30"/>
      <c r="Y114" s="30"/>
      <c r="Z114" s="30"/>
      <c r="AA114" s="30"/>
      <c r="AB114" s="30"/>
      <c r="AC114" s="30"/>
      <c r="AD114" s="30"/>
      <c r="AE114" s="30"/>
    </row>
    <row r="115" spans="1:65" s="2" customFormat="1" ht="25.7" customHeight="1">
      <c r="A115" s="30"/>
      <c r="B115" s="31"/>
      <c r="C115" s="25" t="s">
        <v>27</v>
      </c>
      <c r="D115" s="32"/>
      <c r="E115" s="32"/>
      <c r="F115" s="23" t="str">
        <f>IF(E18="","",E18)</f>
        <v>Vyplň údaj</v>
      </c>
      <c r="G115" s="32"/>
      <c r="H115" s="32"/>
      <c r="I115" s="25" t="s">
        <v>31</v>
      </c>
      <c r="J115" s="28" t="str">
        <f>E24</f>
        <v>Ing.arch. Michal Vojtek</v>
      </c>
      <c r="K115" s="32"/>
      <c r="L115" s="32"/>
      <c r="M115" s="51"/>
      <c r="S115" s="30"/>
      <c r="T115" s="30"/>
      <c r="U115" s="30"/>
      <c r="V115" s="30"/>
      <c r="W115" s="30"/>
      <c r="X115" s="30"/>
      <c r="Y115" s="30"/>
      <c r="Z115" s="30"/>
      <c r="AA115" s="30"/>
      <c r="AB115" s="30"/>
      <c r="AC115" s="30"/>
      <c r="AD115" s="30"/>
      <c r="AE115" s="30"/>
    </row>
    <row r="116" spans="1:65" s="2" customFormat="1" ht="10.35" customHeight="1">
      <c r="A116" s="30"/>
      <c r="B116" s="31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51"/>
      <c r="S116" s="30"/>
      <c r="T116" s="30"/>
      <c r="U116" s="30"/>
      <c r="V116" s="30"/>
      <c r="W116" s="30"/>
      <c r="X116" s="30"/>
      <c r="Y116" s="30"/>
      <c r="Z116" s="30"/>
      <c r="AA116" s="30"/>
      <c r="AB116" s="30"/>
      <c r="AC116" s="30"/>
      <c r="AD116" s="30"/>
      <c r="AE116" s="30"/>
    </row>
    <row r="117" spans="1:65" s="10" customFormat="1" ht="29.25" customHeight="1">
      <c r="A117" s="154"/>
      <c r="B117" s="155"/>
      <c r="C117" s="156" t="s">
        <v>101</v>
      </c>
      <c r="D117" s="157" t="s">
        <v>59</v>
      </c>
      <c r="E117" s="157" t="s">
        <v>55</v>
      </c>
      <c r="F117" s="157" t="s">
        <v>56</v>
      </c>
      <c r="G117" s="157" t="s">
        <v>102</v>
      </c>
      <c r="H117" s="157" t="s">
        <v>103</v>
      </c>
      <c r="I117" s="157" t="s">
        <v>104</v>
      </c>
      <c r="J117" s="157" t="s">
        <v>105</v>
      </c>
      <c r="K117" s="158" t="s">
        <v>95</v>
      </c>
      <c r="L117" s="159" t="s">
        <v>106</v>
      </c>
      <c r="M117" s="160"/>
      <c r="N117" s="75" t="s">
        <v>1</v>
      </c>
      <c r="O117" s="76" t="s">
        <v>38</v>
      </c>
      <c r="P117" s="76" t="s">
        <v>107</v>
      </c>
      <c r="Q117" s="76" t="s">
        <v>108</v>
      </c>
      <c r="R117" s="76" t="s">
        <v>109</v>
      </c>
      <c r="S117" s="76" t="s">
        <v>110</v>
      </c>
      <c r="T117" s="76" t="s">
        <v>111</v>
      </c>
      <c r="U117" s="76" t="s">
        <v>112</v>
      </c>
      <c r="V117" s="76" t="s">
        <v>113</v>
      </c>
      <c r="W117" s="76" t="s">
        <v>114</v>
      </c>
      <c r="X117" s="77" t="s">
        <v>115</v>
      </c>
      <c r="Y117" s="154"/>
      <c r="Z117" s="154"/>
      <c r="AA117" s="154"/>
      <c r="AB117" s="154"/>
      <c r="AC117" s="154"/>
      <c r="AD117" s="154"/>
      <c r="AE117" s="154"/>
    </row>
    <row r="118" spans="1:65" s="2" customFormat="1" ht="22.9" customHeight="1">
      <c r="A118" s="30"/>
      <c r="B118" s="31"/>
      <c r="C118" s="82" t="s">
        <v>96</v>
      </c>
      <c r="D118" s="32"/>
      <c r="E118" s="32"/>
      <c r="F118" s="32"/>
      <c r="G118" s="32"/>
      <c r="H118" s="32"/>
      <c r="I118" s="32"/>
      <c r="J118" s="32"/>
      <c r="K118" s="161">
        <f>BK118</f>
        <v>0</v>
      </c>
      <c r="L118" s="32"/>
      <c r="M118" s="35"/>
      <c r="N118" s="78"/>
      <c r="O118" s="162"/>
      <c r="P118" s="79"/>
      <c r="Q118" s="163">
        <f>Q119+Q170</f>
        <v>0</v>
      </c>
      <c r="R118" s="163">
        <f>R119+R170</f>
        <v>0</v>
      </c>
      <c r="S118" s="79"/>
      <c r="T118" s="164">
        <f>T119+T170</f>
        <v>0</v>
      </c>
      <c r="U118" s="79"/>
      <c r="V118" s="164">
        <f>V119+V170</f>
        <v>0</v>
      </c>
      <c r="W118" s="79"/>
      <c r="X118" s="165">
        <f>X119+X170</f>
        <v>0</v>
      </c>
      <c r="Y118" s="30"/>
      <c r="Z118" s="30"/>
      <c r="AA118" s="30"/>
      <c r="AB118" s="30"/>
      <c r="AC118" s="30"/>
      <c r="AD118" s="30"/>
      <c r="AE118" s="30"/>
      <c r="AT118" s="13" t="s">
        <v>75</v>
      </c>
      <c r="AU118" s="13" t="s">
        <v>97</v>
      </c>
      <c r="BK118" s="166">
        <f>BK119+BK170</f>
        <v>0</v>
      </c>
    </row>
    <row r="119" spans="1:65" s="11" customFormat="1" ht="25.9" customHeight="1">
      <c r="B119" s="167"/>
      <c r="C119" s="168"/>
      <c r="D119" s="169" t="s">
        <v>75</v>
      </c>
      <c r="E119" s="170" t="s">
        <v>116</v>
      </c>
      <c r="F119" s="170" t="s">
        <v>117</v>
      </c>
      <c r="G119" s="168"/>
      <c r="H119" s="168"/>
      <c r="I119" s="171"/>
      <c r="J119" s="171"/>
      <c r="K119" s="172">
        <f>BK119</f>
        <v>0</v>
      </c>
      <c r="L119" s="168"/>
      <c r="M119" s="173"/>
      <c r="N119" s="174"/>
      <c r="O119" s="175"/>
      <c r="P119" s="175"/>
      <c r="Q119" s="176">
        <f>SUM(Q120:Q169)</f>
        <v>0</v>
      </c>
      <c r="R119" s="176">
        <f>SUM(R120:R169)</f>
        <v>0</v>
      </c>
      <c r="S119" s="175"/>
      <c r="T119" s="177">
        <f>SUM(T120:T169)</f>
        <v>0</v>
      </c>
      <c r="U119" s="175"/>
      <c r="V119" s="177">
        <f>SUM(V120:V169)</f>
        <v>0</v>
      </c>
      <c r="W119" s="175"/>
      <c r="X119" s="178">
        <f>SUM(X120:X169)</f>
        <v>0</v>
      </c>
      <c r="AR119" s="179" t="s">
        <v>118</v>
      </c>
      <c r="AT119" s="180" t="s">
        <v>75</v>
      </c>
      <c r="AU119" s="180" t="s">
        <v>76</v>
      </c>
      <c r="AY119" s="179" t="s">
        <v>119</v>
      </c>
      <c r="BK119" s="181">
        <f>SUM(BK120:BK169)</f>
        <v>0</v>
      </c>
    </row>
    <row r="120" spans="1:65" s="2" customFormat="1" ht="62.65" customHeight="1">
      <c r="A120" s="30"/>
      <c r="B120" s="31"/>
      <c r="C120" s="182" t="s">
        <v>84</v>
      </c>
      <c r="D120" s="182" t="s">
        <v>120</v>
      </c>
      <c r="E120" s="183" t="s">
        <v>121</v>
      </c>
      <c r="F120" s="184" t="s">
        <v>122</v>
      </c>
      <c r="G120" s="185" t="s">
        <v>123</v>
      </c>
      <c r="H120" s="186">
        <v>4</v>
      </c>
      <c r="I120" s="187"/>
      <c r="J120" s="188"/>
      <c r="K120" s="189">
        <f>ROUND(P120*H120,2)</f>
        <v>0</v>
      </c>
      <c r="L120" s="188"/>
      <c r="M120" s="190"/>
      <c r="N120" s="191" t="s">
        <v>1</v>
      </c>
      <c r="O120" s="192" t="s">
        <v>40</v>
      </c>
      <c r="P120" s="193">
        <f>I120+J120</f>
        <v>0</v>
      </c>
      <c r="Q120" s="193">
        <f>ROUND(I120*H120,2)</f>
        <v>0</v>
      </c>
      <c r="R120" s="193">
        <f>ROUND(J120*H120,2)</f>
        <v>0</v>
      </c>
      <c r="S120" s="71"/>
      <c r="T120" s="194">
        <f>S120*H120</f>
        <v>0</v>
      </c>
      <c r="U120" s="194">
        <v>0</v>
      </c>
      <c r="V120" s="194">
        <f>U120*H120</f>
        <v>0</v>
      </c>
      <c r="W120" s="194">
        <v>0</v>
      </c>
      <c r="X120" s="195">
        <f>W120*H120</f>
        <v>0</v>
      </c>
      <c r="Y120" s="30"/>
      <c r="Z120" s="30"/>
      <c r="AA120" s="30"/>
      <c r="AB120" s="30"/>
      <c r="AC120" s="30"/>
      <c r="AD120" s="30"/>
      <c r="AE120" s="30"/>
      <c r="AR120" s="196" t="s">
        <v>124</v>
      </c>
      <c r="AT120" s="196" t="s">
        <v>120</v>
      </c>
      <c r="AU120" s="196" t="s">
        <v>84</v>
      </c>
      <c r="AY120" s="13" t="s">
        <v>119</v>
      </c>
      <c r="BE120" s="197">
        <f>IF(O120="základná",K120,0)</f>
        <v>0</v>
      </c>
      <c r="BF120" s="197">
        <f>IF(O120="znížená",K120,0)</f>
        <v>0</v>
      </c>
      <c r="BG120" s="197">
        <f>IF(O120="zákl. prenesená",K120,0)</f>
        <v>0</v>
      </c>
      <c r="BH120" s="197">
        <f>IF(O120="zníž. prenesená",K120,0)</f>
        <v>0</v>
      </c>
      <c r="BI120" s="197">
        <f>IF(O120="nulová",K120,0)</f>
        <v>0</v>
      </c>
      <c r="BJ120" s="13" t="s">
        <v>125</v>
      </c>
      <c r="BK120" s="197">
        <f>ROUND(P120*H120,2)</f>
        <v>0</v>
      </c>
      <c r="BL120" s="13" t="s">
        <v>118</v>
      </c>
      <c r="BM120" s="196" t="s">
        <v>126</v>
      </c>
    </row>
    <row r="121" spans="1:65" s="2" customFormat="1" ht="39">
      <c r="A121" s="30"/>
      <c r="B121" s="31"/>
      <c r="C121" s="32"/>
      <c r="D121" s="198" t="s">
        <v>127</v>
      </c>
      <c r="E121" s="32"/>
      <c r="F121" s="199" t="s">
        <v>122</v>
      </c>
      <c r="G121" s="32"/>
      <c r="H121" s="32"/>
      <c r="I121" s="200"/>
      <c r="J121" s="200"/>
      <c r="K121" s="32"/>
      <c r="L121" s="32"/>
      <c r="M121" s="35"/>
      <c r="N121" s="201"/>
      <c r="O121" s="202"/>
      <c r="P121" s="71"/>
      <c r="Q121" s="71"/>
      <c r="R121" s="71"/>
      <c r="S121" s="71"/>
      <c r="T121" s="71"/>
      <c r="U121" s="71"/>
      <c r="V121" s="71"/>
      <c r="W121" s="71"/>
      <c r="X121" s="72"/>
      <c r="Y121" s="30"/>
      <c r="Z121" s="30"/>
      <c r="AA121" s="30"/>
      <c r="AB121" s="30"/>
      <c r="AC121" s="30"/>
      <c r="AD121" s="30"/>
      <c r="AE121" s="30"/>
      <c r="AT121" s="13" t="s">
        <v>127</v>
      </c>
      <c r="AU121" s="13" t="s">
        <v>84</v>
      </c>
    </row>
    <row r="122" spans="1:65" s="2" customFormat="1" ht="62.65" customHeight="1">
      <c r="A122" s="30"/>
      <c r="B122" s="31"/>
      <c r="C122" s="182" t="s">
        <v>125</v>
      </c>
      <c r="D122" s="182" t="s">
        <v>120</v>
      </c>
      <c r="E122" s="183" t="s">
        <v>128</v>
      </c>
      <c r="F122" s="184" t="s">
        <v>129</v>
      </c>
      <c r="G122" s="185" t="s">
        <v>123</v>
      </c>
      <c r="H122" s="186">
        <v>1</v>
      </c>
      <c r="I122" s="187"/>
      <c r="J122" s="188"/>
      <c r="K122" s="189">
        <f>ROUND(P122*H122,2)</f>
        <v>0</v>
      </c>
      <c r="L122" s="188"/>
      <c r="M122" s="190"/>
      <c r="N122" s="191" t="s">
        <v>1</v>
      </c>
      <c r="O122" s="192" t="s">
        <v>40</v>
      </c>
      <c r="P122" s="193">
        <f>I122+J122</f>
        <v>0</v>
      </c>
      <c r="Q122" s="193">
        <f>ROUND(I122*H122,2)</f>
        <v>0</v>
      </c>
      <c r="R122" s="193">
        <f>ROUND(J122*H122,2)</f>
        <v>0</v>
      </c>
      <c r="S122" s="71"/>
      <c r="T122" s="194">
        <f>S122*H122</f>
        <v>0</v>
      </c>
      <c r="U122" s="194">
        <v>0</v>
      </c>
      <c r="V122" s="194">
        <f>U122*H122</f>
        <v>0</v>
      </c>
      <c r="W122" s="194">
        <v>0</v>
      </c>
      <c r="X122" s="195">
        <f>W122*H122</f>
        <v>0</v>
      </c>
      <c r="Y122" s="30"/>
      <c r="Z122" s="30"/>
      <c r="AA122" s="30"/>
      <c r="AB122" s="30"/>
      <c r="AC122" s="30"/>
      <c r="AD122" s="30"/>
      <c r="AE122" s="30"/>
      <c r="AR122" s="196" t="s">
        <v>124</v>
      </c>
      <c r="AT122" s="196" t="s">
        <v>120</v>
      </c>
      <c r="AU122" s="196" t="s">
        <v>84</v>
      </c>
      <c r="AY122" s="13" t="s">
        <v>119</v>
      </c>
      <c r="BE122" s="197">
        <f>IF(O122="základná",K122,0)</f>
        <v>0</v>
      </c>
      <c r="BF122" s="197">
        <f>IF(O122="znížená",K122,0)</f>
        <v>0</v>
      </c>
      <c r="BG122" s="197">
        <f>IF(O122="zákl. prenesená",K122,0)</f>
        <v>0</v>
      </c>
      <c r="BH122" s="197">
        <f>IF(O122="zníž. prenesená",K122,0)</f>
        <v>0</v>
      </c>
      <c r="BI122" s="197">
        <f>IF(O122="nulová",K122,0)</f>
        <v>0</v>
      </c>
      <c r="BJ122" s="13" t="s">
        <v>125</v>
      </c>
      <c r="BK122" s="197">
        <f>ROUND(P122*H122,2)</f>
        <v>0</v>
      </c>
      <c r="BL122" s="13" t="s">
        <v>118</v>
      </c>
      <c r="BM122" s="196" t="s">
        <v>130</v>
      </c>
    </row>
    <row r="123" spans="1:65" s="2" customFormat="1" ht="39">
      <c r="A123" s="30"/>
      <c r="B123" s="31"/>
      <c r="C123" s="32"/>
      <c r="D123" s="198" t="s">
        <v>127</v>
      </c>
      <c r="E123" s="32"/>
      <c r="F123" s="199" t="s">
        <v>129</v>
      </c>
      <c r="G123" s="32"/>
      <c r="H123" s="32"/>
      <c r="I123" s="200"/>
      <c r="J123" s="200"/>
      <c r="K123" s="32"/>
      <c r="L123" s="32"/>
      <c r="M123" s="35"/>
      <c r="N123" s="201"/>
      <c r="O123" s="202"/>
      <c r="P123" s="71"/>
      <c r="Q123" s="71"/>
      <c r="R123" s="71"/>
      <c r="S123" s="71"/>
      <c r="T123" s="71"/>
      <c r="U123" s="71"/>
      <c r="V123" s="71"/>
      <c r="W123" s="71"/>
      <c r="X123" s="72"/>
      <c r="Y123" s="30"/>
      <c r="Z123" s="30"/>
      <c r="AA123" s="30"/>
      <c r="AB123" s="30"/>
      <c r="AC123" s="30"/>
      <c r="AD123" s="30"/>
      <c r="AE123" s="30"/>
      <c r="AT123" s="13" t="s">
        <v>127</v>
      </c>
      <c r="AU123" s="13" t="s">
        <v>84</v>
      </c>
    </row>
    <row r="124" spans="1:65" s="2" customFormat="1" ht="62.65" customHeight="1">
      <c r="A124" s="30"/>
      <c r="B124" s="31"/>
      <c r="C124" s="182" t="s">
        <v>131</v>
      </c>
      <c r="D124" s="182" t="s">
        <v>120</v>
      </c>
      <c r="E124" s="183" t="s">
        <v>132</v>
      </c>
      <c r="F124" s="184" t="s">
        <v>133</v>
      </c>
      <c r="G124" s="185" t="s">
        <v>123</v>
      </c>
      <c r="H124" s="186">
        <v>2</v>
      </c>
      <c r="I124" s="187"/>
      <c r="J124" s="188"/>
      <c r="K124" s="189">
        <f>ROUND(P124*H124,2)</f>
        <v>0</v>
      </c>
      <c r="L124" s="188"/>
      <c r="M124" s="190"/>
      <c r="N124" s="191" t="s">
        <v>1</v>
      </c>
      <c r="O124" s="192" t="s">
        <v>40</v>
      </c>
      <c r="P124" s="193">
        <f>I124+J124</f>
        <v>0</v>
      </c>
      <c r="Q124" s="193">
        <f>ROUND(I124*H124,2)</f>
        <v>0</v>
      </c>
      <c r="R124" s="193">
        <f>ROUND(J124*H124,2)</f>
        <v>0</v>
      </c>
      <c r="S124" s="71"/>
      <c r="T124" s="194">
        <f>S124*H124</f>
        <v>0</v>
      </c>
      <c r="U124" s="194">
        <v>0</v>
      </c>
      <c r="V124" s="194">
        <f>U124*H124</f>
        <v>0</v>
      </c>
      <c r="W124" s="194">
        <v>0</v>
      </c>
      <c r="X124" s="195">
        <f>W124*H124</f>
        <v>0</v>
      </c>
      <c r="Y124" s="30"/>
      <c r="Z124" s="30"/>
      <c r="AA124" s="30"/>
      <c r="AB124" s="30"/>
      <c r="AC124" s="30"/>
      <c r="AD124" s="30"/>
      <c r="AE124" s="30"/>
      <c r="AR124" s="196" t="s">
        <v>124</v>
      </c>
      <c r="AT124" s="196" t="s">
        <v>120</v>
      </c>
      <c r="AU124" s="196" t="s">
        <v>84</v>
      </c>
      <c r="AY124" s="13" t="s">
        <v>119</v>
      </c>
      <c r="BE124" s="197">
        <f>IF(O124="základná",K124,0)</f>
        <v>0</v>
      </c>
      <c r="BF124" s="197">
        <f>IF(O124="znížená",K124,0)</f>
        <v>0</v>
      </c>
      <c r="BG124" s="197">
        <f>IF(O124="zákl. prenesená",K124,0)</f>
        <v>0</v>
      </c>
      <c r="BH124" s="197">
        <f>IF(O124="zníž. prenesená",K124,0)</f>
        <v>0</v>
      </c>
      <c r="BI124" s="197">
        <f>IF(O124="nulová",K124,0)</f>
        <v>0</v>
      </c>
      <c r="BJ124" s="13" t="s">
        <v>125</v>
      </c>
      <c r="BK124" s="197">
        <f>ROUND(P124*H124,2)</f>
        <v>0</v>
      </c>
      <c r="BL124" s="13" t="s">
        <v>118</v>
      </c>
      <c r="BM124" s="196" t="s">
        <v>134</v>
      </c>
    </row>
    <row r="125" spans="1:65" s="2" customFormat="1" ht="39">
      <c r="A125" s="30"/>
      <c r="B125" s="31"/>
      <c r="C125" s="32"/>
      <c r="D125" s="198" t="s">
        <v>127</v>
      </c>
      <c r="E125" s="32"/>
      <c r="F125" s="199" t="s">
        <v>133</v>
      </c>
      <c r="G125" s="32"/>
      <c r="H125" s="32"/>
      <c r="I125" s="200"/>
      <c r="J125" s="200"/>
      <c r="K125" s="32"/>
      <c r="L125" s="32"/>
      <c r="M125" s="35"/>
      <c r="N125" s="201"/>
      <c r="O125" s="202"/>
      <c r="P125" s="71"/>
      <c r="Q125" s="71"/>
      <c r="R125" s="71"/>
      <c r="S125" s="71"/>
      <c r="T125" s="71"/>
      <c r="U125" s="71"/>
      <c r="V125" s="71"/>
      <c r="W125" s="71"/>
      <c r="X125" s="72"/>
      <c r="Y125" s="30"/>
      <c r="Z125" s="30"/>
      <c r="AA125" s="30"/>
      <c r="AB125" s="30"/>
      <c r="AC125" s="30"/>
      <c r="AD125" s="30"/>
      <c r="AE125" s="30"/>
      <c r="AT125" s="13" t="s">
        <v>127</v>
      </c>
      <c r="AU125" s="13" t="s">
        <v>84</v>
      </c>
    </row>
    <row r="126" spans="1:65" s="2" customFormat="1" ht="44.25" customHeight="1">
      <c r="A126" s="30"/>
      <c r="B126" s="31"/>
      <c r="C126" s="182" t="s">
        <v>118</v>
      </c>
      <c r="D126" s="182" t="s">
        <v>120</v>
      </c>
      <c r="E126" s="183" t="s">
        <v>135</v>
      </c>
      <c r="F126" s="184" t="s">
        <v>136</v>
      </c>
      <c r="G126" s="185" t="s">
        <v>123</v>
      </c>
      <c r="H126" s="186">
        <v>2</v>
      </c>
      <c r="I126" s="187"/>
      <c r="J126" s="188"/>
      <c r="K126" s="189">
        <f>ROUND(P126*H126,2)</f>
        <v>0</v>
      </c>
      <c r="L126" s="188"/>
      <c r="M126" s="190"/>
      <c r="N126" s="191" t="s">
        <v>1</v>
      </c>
      <c r="O126" s="192" t="s">
        <v>40</v>
      </c>
      <c r="P126" s="193">
        <f>I126+J126</f>
        <v>0</v>
      </c>
      <c r="Q126" s="193">
        <f>ROUND(I126*H126,2)</f>
        <v>0</v>
      </c>
      <c r="R126" s="193">
        <f>ROUND(J126*H126,2)</f>
        <v>0</v>
      </c>
      <c r="S126" s="71"/>
      <c r="T126" s="194">
        <f>S126*H126</f>
        <v>0</v>
      </c>
      <c r="U126" s="194">
        <v>0</v>
      </c>
      <c r="V126" s="194">
        <f>U126*H126</f>
        <v>0</v>
      </c>
      <c r="W126" s="194">
        <v>0</v>
      </c>
      <c r="X126" s="195">
        <f>W126*H126</f>
        <v>0</v>
      </c>
      <c r="Y126" s="30"/>
      <c r="Z126" s="30"/>
      <c r="AA126" s="30"/>
      <c r="AB126" s="30"/>
      <c r="AC126" s="30"/>
      <c r="AD126" s="30"/>
      <c r="AE126" s="30"/>
      <c r="AR126" s="196" t="s">
        <v>124</v>
      </c>
      <c r="AT126" s="196" t="s">
        <v>120</v>
      </c>
      <c r="AU126" s="196" t="s">
        <v>84</v>
      </c>
      <c r="AY126" s="13" t="s">
        <v>119</v>
      </c>
      <c r="BE126" s="197">
        <f>IF(O126="základná",K126,0)</f>
        <v>0</v>
      </c>
      <c r="BF126" s="197">
        <f>IF(O126="znížená",K126,0)</f>
        <v>0</v>
      </c>
      <c r="BG126" s="197">
        <f>IF(O126="zákl. prenesená",K126,0)</f>
        <v>0</v>
      </c>
      <c r="BH126" s="197">
        <f>IF(O126="zníž. prenesená",K126,0)</f>
        <v>0</v>
      </c>
      <c r="BI126" s="197">
        <f>IF(O126="nulová",K126,0)</f>
        <v>0</v>
      </c>
      <c r="BJ126" s="13" t="s">
        <v>125</v>
      </c>
      <c r="BK126" s="197">
        <f>ROUND(P126*H126,2)</f>
        <v>0</v>
      </c>
      <c r="BL126" s="13" t="s">
        <v>118</v>
      </c>
      <c r="BM126" s="196" t="s">
        <v>137</v>
      </c>
    </row>
    <row r="127" spans="1:65" s="2" customFormat="1" ht="29.25">
      <c r="A127" s="30"/>
      <c r="B127" s="31"/>
      <c r="C127" s="32"/>
      <c r="D127" s="198" t="s">
        <v>127</v>
      </c>
      <c r="E127" s="32"/>
      <c r="F127" s="199" t="s">
        <v>136</v>
      </c>
      <c r="G127" s="32"/>
      <c r="H127" s="32"/>
      <c r="I127" s="200"/>
      <c r="J127" s="200"/>
      <c r="K127" s="32"/>
      <c r="L127" s="32"/>
      <c r="M127" s="35"/>
      <c r="N127" s="201"/>
      <c r="O127" s="202"/>
      <c r="P127" s="71"/>
      <c r="Q127" s="71"/>
      <c r="R127" s="71"/>
      <c r="S127" s="71"/>
      <c r="T127" s="71"/>
      <c r="U127" s="71"/>
      <c r="V127" s="71"/>
      <c r="W127" s="71"/>
      <c r="X127" s="72"/>
      <c r="Y127" s="30"/>
      <c r="Z127" s="30"/>
      <c r="AA127" s="30"/>
      <c r="AB127" s="30"/>
      <c r="AC127" s="30"/>
      <c r="AD127" s="30"/>
      <c r="AE127" s="30"/>
      <c r="AT127" s="13" t="s">
        <v>127</v>
      </c>
      <c r="AU127" s="13" t="s">
        <v>84</v>
      </c>
    </row>
    <row r="128" spans="1:65" s="2" customFormat="1" ht="44.25" customHeight="1">
      <c r="A128" s="30"/>
      <c r="B128" s="31"/>
      <c r="C128" s="182" t="s">
        <v>138</v>
      </c>
      <c r="D128" s="182" t="s">
        <v>120</v>
      </c>
      <c r="E128" s="183" t="s">
        <v>139</v>
      </c>
      <c r="F128" s="184" t="s">
        <v>140</v>
      </c>
      <c r="G128" s="185" t="s">
        <v>123</v>
      </c>
      <c r="H128" s="186">
        <v>5</v>
      </c>
      <c r="I128" s="187"/>
      <c r="J128" s="188"/>
      <c r="K128" s="189">
        <f>ROUND(P128*H128,2)</f>
        <v>0</v>
      </c>
      <c r="L128" s="188"/>
      <c r="M128" s="190"/>
      <c r="N128" s="191" t="s">
        <v>1</v>
      </c>
      <c r="O128" s="192" t="s">
        <v>40</v>
      </c>
      <c r="P128" s="193">
        <f>I128+J128</f>
        <v>0</v>
      </c>
      <c r="Q128" s="193">
        <f>ROUND(I128*H128,2)</f>
        <v>0</v>
      </c>
      <c r="R128" s="193">
        <f>ROUND(J128*H128,2)</f>
        <v>0</v>
      </c>
      <c r="S128" s="71"/>
      <c r="T128" s="194">
        <f>S128*H128</f>
        <v>0</v>
      </c>
      <c r="U128" s="194">
        <v>0</v>
      </c>
      <c r="V128" s="194">
        <f>U128*H128</f>
        <v>0</v>
      </c>
      <c r="W128" s="194">
        <v>0</v>
      </c>
      <c r="X128" s="195">
        <f>W128*H128</f>
        <v>0</v>
      </c>
      <c r="Y128" s="30"/>
      <c r="Z128" s="30"/>
      <c r="AA128" s="30"/>
      <c r="AB128" s="30"/>
      <c r="AC128" s="30"/>
      <c r="AD128" s="30"/>
      <c r="AE128" s="30"/>
      <c r="AR128" s="196" t="s">
        <v>124</v>
      </c>
      <c r="AT128" s="196" t="s">
        <v>120</v>
      </c>
      <c r="AU128" s="196" t="s">
        <v>84</v>
      </c>
      <c r="AY128" s="13" t="s">
        <v>119</v>
      </c>
      <c r="BE128" s="197">
        <f>IF(O128="základná",K128,0)</f>
        <v>0</v>
      </c>
      <c r="BF128" s="197">
        <f>IF(O128="znížená",K128,0)</f>
        <v>0</v>
      </c>
      <c r="BG128" s="197">
        <f>IF(O128="zákl. prenesená",K128,0)</f>
        <v>0</v>
      </c>
      <c r="BH128" s="197">
        <f>IF(O128="zníž. prenesená",K128,0)</f>
        <v>0</v>
      </c>
      <c r="BI128" s="197">
        <f>IF(O128="nulová",K128,0)</f>
        <v>0</v>
      </c>
      <c r="BJ128" s="13" t="s">
        <v>125</v>
      </c>
      <c r="BK128" s="197">
        <f>ROUND(P128*H128,2)</f>
        <v>0</v>
      </c>
      <c r="BL128" s="13" t="s">
        <v>118</v>
      </c>
      <c r="BM128" s="196" t="s">
        <v>141</v>
      </c>
    </row>
    <row r="129" spans="1:65" s="2" customFormat="1" ht="29.25">
      <c r="A129" s="30"/>
      <c r="B129" s="31"/>
      <c r="C129" s="32"/>
      <c r="D129" s="198" t="s">
        <v>127</v>
      </c>
      <c r="E129" s="32"/>
      <c r="F129" s="199" t="s">
        <v>140</v>
      </c>
      <c r="G129" s="32"/>
      <c r="H129" s="32"/>
      <c r="I129" s="200"/>
      <c r="J129" s="200"/>
      <c r="K129" s="32"/>
      <c r="L129" s="32"/>
      <c r="M129" s="35"/>
      <c r="N129" s="201"/>
      <c r="O129" s="202"/>
      <c r="P129" s="71"/>
      <c r="Q129" s="71"/>
      <c r="R129" s="71"/>
      <c r="S129" s="71"/>
      <c r="T129" s="71"/>
      <c r="U129" s="71"/>
      <c r="V129" s="71"/>
      <c r="W129" s="71"/>
      <c r="X129" s="72"/>
      <c r="Y129" s="30"/>
      <c r="Z129" s="30"/>
      <c r="AA129" s="30"/>
      <c r="AB129" s="30"/>
      <c r="AC129" s="30"/>
      <c r="AD129" s="30"/>
      <c r="AE129" s="30"/>
      <c r="AT129" s="13" t="s">
        <v>127</v>
      </c>
      <c r="AU129" s="13" t="s">
        <v>84</v>
      </c>
    </row>
    <row r="130" spans="1:65" s="2" customFormat="1" ht="49.15" customHeight="1">
      <c r="A130" s="30"/>
      <c r="B130" s="31"/>
      <c r="C130" s="182" t="s">
        <v>142</v>
      </c>
      <c r="D130" s="182" t="s">
        <v>120</v>
      </c>
      <c r="E130" s="183" t="s">
        <v>143</v>
      </c>
      <c r="F130" s="184" t="s">
        <v>144</v>
      </c>
      <c r="G130" s="185" t="s">
        <v>123</v>
      </c>
      <c r="H130" s="186">
        <v>4</v>
      </c>
      <c r="I130" s="187"/>
      <c r="J130" s="188"/>
      <c r="K130" s="189">
        <f>ROUND(P130*H130,2)</f>
        <v>0</v>
      </c>
      <c r="L130" s="188"/>
      <c r="M130" s="190"/>
      <c r="N130" s="191" t="s">
        <v>1</v>
      </c>
      <c r="O130" s="192" t="s">
        <v>40</v>
      </c>
      <c r="P130" s="193">
        <f>I130+J130</f>
        <v>0</v>
      </c>
      <c r="Q130" s="193">
        <f>ROUND(I130*H130,2)</f>
        <v>0</v>
      </c>
      <c r="R130" s="193">
        <f>ROUND(J130*H130,2)</f>
        <v>0</v>
      </c>
      <c r="S130" s="71"/>
      <c r="T130" s="194">
        <f>S130*H130</f>
        <v>0</v>
      </c>
      <c r="U130" s="194">
        <v>0</v>
      </c>
      <c r="V130" s="194">
        <f>U130*H130</f>
        <v>0</v>
      </c>
      <c r="W130" s="194">
        <v>0</v>
      </c>
      <c r="X130" s="195">
        <f>W130*H130</f>
        <v>0</v>
      </c>
      <c r="Y130" s="30"/>
      <c r="Z130" s="30"/>
      <c r="AA130" s="30"/>
      <c r="AB130" s="30"/>
      <c r="AC130" s="30"/>
      <c r="AD130" s="30"/>
      <c r="AE130" s="30"/>
      <c r="AR130" s="196" t="s">
        <v>124</v>
      </c>
      <c r="AT130" s="196" t="s">
        <v>120</v>
      </c>
      <c r="AU130" s="196" t="s">
        <v>84</v>
      </c>
      <c r="AY130" s="13" t="s">
        <v>119</v>
      </c>
      <c r="BE130" s="197">
        <f>IF(O130="základná",K130,0)</f>
        <v>0</v>
      </c>
      <c r="BF130" s="197">
        <f>IF(O130="znížená",K130,0)</f>
        <v>0</v>
      </c>
      <c r="BG130" s="197">
        <f>IF(O130="zákl. prenesená",K130,0)</f>
        <v>0</v>
      </c>
      <c r="BH130" s="197">
        <f>IF(O130="zníž. prenesená",K130,0)</f>
        <v>0</v>
      </c>
      <c r="BI130" s="197">
        <f>IF(O130="nulová",K130,0)</f>
        <v>0</v>
      </c>
      <c r="BJ130" s="13" t="s">
        <v>125</v>
      </c>
      <c r="BK130" s="197">
        <f>ROUND(P130*H130,2)</f>
        <v>0</v>
      </c>
      <c r="BL130" s="13" t="s">
        <v>118</v>
      </c>
      <c r="BM130" s="196" t="s">
        <v>145</v>
      </c>
    </row>
    <row r="131" spans="1:65" s="2" customFormat="1" ht="29.25">
      <c r="A131" s="30"/>
      <c r="B131" s="31"/>
      <c r="C131" s="32"/>
      <c r="D131" s="198" t="s">
        <v>127</v>
      </c>
      <c r="E131" s="32"/>
      <c r="F131" s="199" t="s">
        <v>144</v>
      </c>
      <c r="G131" s="32"/>
      <c r="H131" s="32"/>
      <c r="I131" s="200"/>
      <c r="J131" s="200"/>
      <c r="K131" s="32"/>
      <c r="L131" s="32"/>
      <c r="M131" s="35"/>
      <c r="N131" s="201"/>
      <c r="O131" s="202"/>
      <c r="P131" s="71"/>
      <c r="Q131" s="71"/>
      <c r="R131" s="71"/>
      <c r="S131" s="71"/>
      <c r="T131" s="71"/>
      <c r="U131" s="71"/>
      <c r="V131" s="71"/>
      <c r="W131" s="71"/>
      <c r="X131" s="72"/>
      <c r="Y131" s="30"/>
      <c r="Z131" s="30"/>
      <c r="AA131" s="30"/>
      <c r="AB131" s="30"/>
      <c r="AC131" s="30"/>
      <c r="AD131" s="30"/>
      <c r="AE131" s="30"/>
      <c r="AT131" s="13" t="s">
        <v>127</v>
      </c>
      <c r="AU131" s="13" t="s">
        <v>84</v>
      </c>
    </row>
    <row r="132" spans="1:65" s="2" customFormat="1" ht="24.2" customHeight="1">
      <c r="A132" s="30"/>
      <c r="B132" s="31"/>
      <c r="C132" s="182" t="s">
        <v>146</v>
      </c>
      <c r="D132" s="182" t="s">
        <v>120</v>
      </c>
      <c r="E132" s="183" t="s">
        <v>147</v>
      </c>
      <c r="F132" s="184" t="s">
        <v>148</v>
      </c>
      <c r="G132" s="185" t="s">
        <v>123</v>
      </c>
      <c r="H132" s="186">
        <v>1</v>
      </c>
      <c r="I132" s="187"/>
      <c r="J132" s="188"/>
      <c r="K132" s="189">
        <f>ROUND(P132*H132,2)</f>
        <v>0</v>
      </c>
      <c r="L132" s="188"/>
      <c r="M132" s="190"/>
      <c r="N132" s="191" t="s">
        <v>1</v>
      </c>
      <c r="O132" s="192" t="s">
        <v>40</v>
      </c>
      <c r="P132" s="193">
        <f>I132+J132</f>
        <v>0</v>
      </c>
      <c r="Q132" s="193">
        <f>ROUND(I132*H132,2)</f>
        <v>0</v>
      </c>
      <c r="R132" s="193">
        <f>ROUND(J132*H132,2)</f>
        <v>0</v>
      </c>
      <c r="S132" s="71"/>
      <c r="T132" s="194">
        <f>S132*H132</f>
        <v>0</v>
      </c>
      <c r="U132" s="194">
        <v>0</v>
      </c>
      <c r="V132" s="194">
        <f>U132*H132</f>
        <v>0</v>
      </c>
      <c r="W132" s="194">
        <v>0</v>
      </c>
      <c r="X132" s="195">
        <f>W132*H132</f>
        <v>0</v>
      </c>
      <c r="Y132" s="30"/>
      <c r="Z132" s="30"/>
      <c r="AA132" s="30"/>
      <c r="AB132" s="30"/>
      <c r="AC132" s="30"/>
      <c r="AD132" s="30"/>
      <c r="AE132" s="30"/>
      <c r="AR132" s="196" t="s">
        <v>124</v>
      </c>
      <c r="AT132" s="196" t="s">
        <v>120</v>
      </c>
      <c r="AU132" s="196" t="s">
        <v>84</v>
      </c>
      <c r="AY132" s="13" t="s">
        <v>119</v>
      </c>
      <c r="BE132" s="197">
        <f>IF(O132="základná",K132,0)</f>
        <v>0</v>
      </c>
      <c r="BF132" s="197">
        <f>IF(O132="znížená",K132,0)</f>
        <v>0</v>
      </c>
      <c r="BG132" s="197">
        <f>IF(O132="zákl. prenesená",K132,0)</f>
        <v>0</v>
      </c>
      <c r="BH132" s="197">
        <f>IF(O132="zníž. prenesená",K132,0)</f>
        <v>0</v>
      </c>
      <c r="BI132" s="197">
        <f>IF(O132="nulová",K132,0)</f>
        <v>0</v>
      </c>
      <c r="BJ132" s="13" t="s">
        <v>125</v>
      </c>
      <c r="BK132" s="197">
        <f>ROUND(P132*H132,2)</f>
        <v>0</v>
      </c>
      <c r="BL132" s="13" t="s">
        <v>118</v>
      </c>
      <c r="BM132" s="196" t="s">
        <v>149</v>
      </c>
    </row>
    <row r="133" spans="1:65" s="2" customFormat="1" ht="19.5">
      <c r="A133" s="30"/>
      <c r="B133" s="31"/>
      <c r="C133" s="32"/>
      <c r="D133" s="198" t="s">
        <v>127</v>
      </c>
      <c r="E133" s="32"/>
      <c r="F133" s="199" t="s">
        <v>148</v>
      </c>
      <c r="G133" s="32"/>
      <c r="H133" s="32"/>
      <c r="I133" s="200"/>
      <c r="J133" s="200"/>
      <c r="K133" s="32"/>
      <c r="L133" s="32"/>
      <c r="M133" s="35"/>
      <c r="N133" s="201"/>
      <c r="O133" s="202"/>
      <c r="P133" s="71"/>
      <c r="Q133" s="71"/>
      <c r="R133" s="71"/>
      <c r="S133" s="71"/>
      <c r="T133" s="71"/>
      <c r="U133" s="71"/>
      <c r="V133" s="71"/>
      <c r="W133" s="71"/>
      <c r="X133" s="72"/>
      <c r="Y133" s="30"/>
      <c r="Z133" s="30"/>
      <c r="AA133" s="30"/>
      <c r="AB133" s="30"/>
      <c r="AC133" s="30"/>
      <c r="AD133" s="30"/>
      <c r="AE133" s="30"/>
      <c r="AT133" s="13" t="s">
        <v>127</v>
      </c>
      <c r="AU133" s="13" t="s">
        <v>84</v>
      </c>
    </row>
    <row r="134" spans="1:65" s="2" customFormat="1" ht="62.65" customHeight="1">
      <c r="A134" s="30"/>
      <c r="B134" s="31"/>
      <c r="C134" s="182" t="s">
        <v>124</v>
      </c>
      <c r="D134" s="182" t="s">
        <v>120</v>
      </c>
      <c r="E134" s="183" t="s">
        <v>150</v>
      </c>
      <c r="F134" s="184" t="s">
        <v>151</v>
      </c>
      <c r="G134" s="185" t="s">
        <v>123</v>
      </c>
      <c r="H134" s="186">
        <v>1</v>
      </c>
      <c r="I134" s="187"/>
      <c r="J134" s="188"/>
      <c r="K134" s="189">
        <f>ROUND(P134*H134,2)</f>
        <v>0</v>
      </c>
      <c r="L134" s="188"/>
      <c r="M134" s="190"/>
      <c r="N134" s="191" t="s">
        <v>1</v>
      </c>
      <c r="O134" s="192" t="s">
        <v>40</v>
      </c>
      <c r="P134" s="193">
        <f>I134+J134</f>
        <v>0</v>
      </c>
      <c r="Q134" s="193">
        <f>ROUND(I134*H134,2)</f>
        <v>0</v>
      </c>
      <c r="R134" s="193">
        <f>ROUND(J134*H134,2)</f>
        <v>0</v>
      </c>
      <c r="S134" s="71"/>
      <c r="T134" s="194">
        <f>S134*H134</f>
        <v>0</v>
      </c>
      <c r="U134" s="194">
        <v>0</v>
      </c>
      <c r="V134" s="194">
        <f>U134*H134</f>
        <v>0</v>
      </c>
      <c r="W134" s="194">
        <v>0</v>
      </c>
      <c r="X134" s="195">
        <f>W134*H134</f>
        <v>0</v>
      </c>
      <c r="Y134" s="30"/>
      <c r="Z134" s="30"/>
      <c r="AA134" s="30"/>
      <c r="AB134" s="30"/>
      <c r="AC134" s="30"/>
      <c r="AD134" s="30"/>
      <c r="AE134" s="30"/>
      <c r="AR134" s="196" t="s">
        <v>124</v>
      </c>
      <c r="AT134" s="196" t="s">
        <v>120</v>
      </c>
      <c r="AU134" s="196" t="s">
        <v>84</v>
      </c>
      <c r="AY134" s="13" t="s">
        <v>119</v>
      </c>
      <c r="BE134" s="197">
        <f>IF(O134="základná",K134,0)</f>
        <v>0</v>
      </c>
      <c r="BF134" s="197">
        <f>IF(O134="znížená",K134,0)</f>
        <v>0</v>
      </c>
      <c r="BG134" s="197">
        <f>IF(O134="zákl. prenesená",K134,0)</f>
        <v>0</v>
      </c>
      <c r="BH134" s="197">
        <f>IF(O134="zníž. prenesená",K134,0)</f>
        <v>0</v>
      </c>
      <c r="BI134" s="197">
        <f>IF(O134="nulová",K134,0)</f>
        <v>0</v>
      </c>
      <c r="BJ134" s="13" t="s">
        <v>125</v>
      </c>
      <c r="BK134" s="197">
        <f>ROUND(P134*H134,2)</f>
        <v>0</v>
      </c>
      <c r="BL134" s="13" t="s">
        <v>118</v>
      </c>
      <c r="BM134" s="196" t="s">
        <v>152</v>
      </c>
    </row>
    <row r="135" spans="1:65" s="2" customFormat="1" ht="39">
      <c r="A135" s="30"/>
      <c r="B135" s="31"/>
      <c r="C135" s="32"/>
      <c r="D135" s="198" t="s">
        <v>127</v>
      </c>
      <c r="E135" s="32"/>
      <c r="F135" s="199" t="s">
        <v>151</v>
      </c>
      <c r="G135" s="32"/>
      <c r="H135" s="32"/>
      <c r="I135" s="200"/>
      <c r="J135" s="200"/>
      <c r="K135" s="32"/>
      <c r="L135" s="32"/>
      <c r="M135" s="35"/>
      <c r="N135" s="201"/>
      <c r="O135" s="202"/>
      <c r="P135" s="71"/>
      <c r="Q135" s="71"/>
      <c r="R135" s="71"/>
      <c r="S135" s="71"/>
      <c r="T135" s="71"/>
      <c r="U135" s="71"/>
      <c r="V135" s="71"/>
      <c r="W135" s="71"/>
      <c r="X135" s="72"/>
      <c r="Y135" s="30"/>
      <c r="Z135" s="30"/>
      <c r="AA135" s="30"/>
      <c r="AB135" s="30"/>
      <c r="AC135" s="30"/>
      <c r="AD135" s="30"/>
      <c r="AE135" s="30"/>
      <c r="AT135" s="13" t="s">
        <v>127</v>
      </c>
      <c r="AU135" s="13" t="s">
        <v>84</v>
      </c>
    </row>
    <row r="136" spans="1:65" s="2" customFormat="1" ht="62.65" customHeight="1">
      <c r="A136" s="30"/>
      <c r="B136" s="31"/>
      <c r="C136" s="182" t="s">
        <v>153</v>
      </c>
      <c r="D136" s="182" t="s">
        <v>120</v>
      </c>
      <c r="E136" s="183" t="s">
        <v>154</v>
      </c>
      <c r="F136" s="184" t="s">
        <v>155</v>
      </c>
      <c r="G136" s="185" t="s">
        <v>123</v>
      </c>
      <c r="H136" s="186">
        <v>1</v>
      </c>
      <c r="I136" s="187"/>
      <c r="J136" s="188"/>
      <c r="K136" s="189">
        <f>ROUND(P136*H136,2)</f>
        <v>0</v>
      </c>
      <c r="L136" s="188"/>
      <c r="M136" s="190"/>
      <c r="N136" s="191" t="s">
        <v>1</v>
      </c>
      <c r="O136" s="192" t="s">
        <v>40</v>
      </c>
      <c r="P136" s="193">
        <f>I136+J136</f>
        <v>0</v>
      </c>
      <c r="Q136" s="193">
        <f>ROUND(I136*H136,2)</f>
        <v>0</v>
      </c>
      <c r="R136" s="193">
        <f>ROUND(J136*H136,2)</f>
        <v>0</v>
      </c>
      <c r="S136" s="71"/>
      <c r="T136" s="194">
        <f>S136*H136</f>
        <v>0</v>
      </c>
      <c r="U136" s="194">
        <v>0</v>
      </c>
      <c r="V136" s="194">
        <f>U136*H136</f>
        <v>0</v>
      </c>
      <c r="W136" s="194">
        <v>0</v>
      </c>
      <c r="X136" s="195">
        <f>W136*H136</f>
        <v>0</v>
      </c>
      <c r="Y136" s="30"/>
      <c r="Z136" s="30"/>
      <c r="AA136" s="30"/>
      <c r="AB136" s="30"/>
      <c r="AC136" s="30"/>
      <c r="AD136" s="30"/>
      <c r="AE136" s="30"/>
      <c r="AR136" s="196" t="s">
        <v>124</v>
      </c>
      <c r="AT136" s="196" t="s">
        <v>120</v>
      </c>
      <c r="AU136" s="196" t="s">
        <v>84</v>
      </c>
      <c r="AY136" s="13" t="s">
        <v>119</v>
      </c>
      <c r="BE136" s="197">
        <f>IF(O136="základná",K136,0)</f>
        <v>0</v>
      </c>
      <c r="BF136" s="197">
        <f>IF(O136="znížená",K136,0)</f>
        <v>0</v>
      </c>
      <c r="BG136" s="197">
        <f>IF(O136="zákl. prenesená",K136,0)</f>
        <v>0</v>
      </c>
      <c r="BH136" s="197">
        <f>IF(O136="zníž. prenesená",K136,0)</f>
        <v>0</v>
      </c>
      <c r="BI136" s="197">
        <f>IF(O136="nulová",K136,0)</f>
        <v>0</v>
      </c>
      <c r="BJ136" s="13" t="s">
        <v>125</v>
      </c>
      <c r="BK136" s="197">
        <f>ROUND(P136*H136,2)</f>
        <v>0</v>
      </c>
      <c r="BL136" s="13" t="s">
        <v>118</v>
      </c>
      <c r="BM136" s="196" t="s">
        <v>156</v>
      </c>
    </row>
    <row r="137" spans="1:65" s="2" customFormat="1" ht="39">
      <c r="A137" s="30"/>
      <c r="B137" s="31"/>
      <c r="C137" s="32"/>
      <c r="D137" s="198" t="s">
        <v>127</v>
      </c>
      <c r="E137" s="32"/>
      <c r="F137" s="199" t="s">
        <v>155</v>
      </c>
      <c r="G137" s="32"/>
      <c r="H137" s="32"/>
      <c r="I137" s="200"/>
      <c r="J137" s="200"/>
      <c r="K137" s="32"/>
      <c r="L137" s="32"/>
      <c r="M137" s="35"/>
      <c r="N137" s="201"/>
      <c r="O137" s="202"/>
      <c r="P137" s="71"/>
      <c r="Q137" s="71"/>
      <c r="R137" s="71"/>
      <c r="S137" s="71"/>
      <c r="T137" s="71"/>
      <c r="U137" s="71"/>
      <c r="V137" s="71"/>
      <c r="W137" s="71"/>
      <c r="X137" s="72"/>
      <c r="Y137" s="30"/>
      <c r="Z137" s="30"/>
      <c r="AA137" s="30"/>
      <c r="AB137" s="30"/>
      <c r="AC137" s="30"/>
      <c r="AD137" s="30"/>
      <c r="AE137" s="30"/>
      <c r="AT137" s="13" t="s">
        <v>127</v>
      </c>
      <c r="AU137" s="13" t="s">
        <v>84</v>
      </c>
    </row>
    <row r="138" spans="1:65" s="2" customFormat="1" ht="55.5" customHeight="1">
      <c r="A138" s="30"/>
      <c r="B138" s="31"/>
      <c r="C138" s="182" t="s">
        <v>157</v>
      </c>
      <c r="D138" s="182" t="s">
        <v>120</v>
      </c>
      <c r="E138" s="183" t="s">
        <v>158</v>
      </c>
      <c r="F138" s="184" t="s">
        <v>159</v>
      </c>
      <c r="G138" s="185" t="s">
        <v>123</v>
      </c>
      <c r="H138" s="186">
        <v>1</v>
      </c>
      <c r="I138" s="187"/>
      <c r="J138" s="188"/>
      <c r="K138" s="189">
        <f>ROUND(P138*H138,2)</f>
        <v>0</v>
      </c>
      <c r="L138" s="188"/>
      <c r="M138" s="190"/>
      <c r="N138" s="191" t="s">
        <v>1</v>
      </c>
      <c r="O138" s="192" t="s">
        <v>40</v>
      </c>
      <c r="P138" s="193">
        <f>I138+J138</f>
        <v>0</v>
      </c>
      <c r="Q138" s="193">
        <f>ROUND(I138*H138,2)</f>
        <v>0</v>
      </c>
      <c r="R138" s="193">
        <f>ROUND(J138*H138,2)</f>
        <v>0</v>
      </c>
      <c r="S138" s="71"/>
      <c r="T138" s="194">
        <f>S138*H138</f>
        <v>0</v>
      </c>
      <c r="U138" s="194">
        <v>0</v>
      </c>
      <c r="V138" s="194">
        <f>U138*H138</f>
        <v>0</v>
      </c>
      <c r="W138" s="194">
        <v>0</v>
      </c>
      <c r="X138" s="195">
        <f>W138*H138</f>
        <v>0</v>
      </c>
      <c r="Y138" s="30"/>
      <c r="Z138" s="30"/>
      <c r="AA138" s="30"/>
      <c r="AB138" s="30"/>
      <c r="AC138" s="30"/>
      <c r="AD138" s="30"/>
      <c r="AE138" s="30"/>
      <c r="AR138" s="196" t="s">
        <v>124</v>
      </c>
      <c r="AT138" s="196" t="s">
        <v>120</v>
      </c>
      <c r="AU138" s="196" t="s">
        <v>84</v>
      </c>
      <c r="AY138" s="13" t="s">
        <v>119</v>
      </c>
      <c r="BE138" s="197">
        <f>IF(O138="základná",K138,0)</f>
        <v>0</v>
      </c>
      <c r="BF138" s="197">
        <f>IF(O138="znížená",K138,0)</f>
        <v>0</v>
      </c>
      <c r="BG138" s="197">
        <f>IF(O138="zákl. prenesená",K138,0)</f>
        <v>0</v>
      </c>
      <c r="BH138" s="197">
        <f>IF(O138="zníž. prenesená",K138,0)</f>
        <v>0</v>
      </c>
      <c r="BI138" s="197">
        <f>IF(O138="nulová",K138,0)</f>
        <v>0</v>
      </c>
      <c r="BJ138" s="13" t="s">
        <v>125</v>
      </c>
      <c r="BK138" s="197">
        <f>ROUND(P138*H138,2)</f>
        <v>0</v>
      </c>
      <c r="BL138" s="13" t="s">
        <v>118</v>
      </c>
      <c r="BM138" s="196" t="s">
        <v>160</v>
      </c>
    </row>
    <row r="139" spans="1:65" s="2" customFormat="1" ht="39">
      <c r="A139" s="30"/>
      <c r="B139" s="31"/>
      <c r="C139" s="32"/>
      <c r="D139" s="198" t="s">
        <v>127</v>
      </c>
      <c r="E139" s="32"/>
      <c r="F139" s="199" t="s">
        <v>159</v>
      </c>
      <c r="G139" s="32"/>
      <c r="H139" s="32"/>
      <c r="I139" s="200"/>
      <c r="J139" s="200"/>
      <c r="K139" s="32"/>
      <c r="L139" s="32"/>
      <c r="M139" s="35"/>
      <c r="N139" s="201"/>
      <c r="O139" s="202"/>
      <c r="P139" s="71"/>
      <c r="Q139" s="71"/>
      <c r="R139" s="71"/>
      <c r="S139" s="71"/>
      <c r="T139" s="71"/>
      <c r="U139" s="71"/>
      <c r="V139" s="71"/>
      <c r="W139" s="71"/>
      <c r="X139" s="72"/>
      <c r="Y139" s="30"/>
      <c r="Z139" s="30"/>
      <c r="AA139" s="30"/>
      <c r="AB139" s="30"/>
      <c r="AC139" s="30"/>
      <c r="AD139" s="30"/>
      <c r="AE139" s="30"/>
      <c r="AT139" s="13" t="s">
        <v>127</v>
      </c>
      <c r="AU139" s="13" t="s">
        <v>84</v>
      </c>
    </row>
    <row r="140" spans="1:65" s="2" customFormat="1" ht="55.5" customHeight="1">
      <c r="A140" s="30"/>
      <c r="B140" s="31"/>
      <c r="C140" s="182" t="s">
        <v>161</v>
      </c>
      <c r="D140" s="182" t="s">
        <v>120</v>
      </c>
      <c r="E140" s="183" t="s">
        <v>162</v>
      </c>
      <c r="F140" s="184" t="s">
        <v>163</v>
      </c>
      <c r="G140" s="185" t="s">
        <v>123</v>
      </c>
      <c r="H140" s="186">
        <v>1</v>
      </c>
      <c r="I140" s="187"/>
      <c r="J140" s="188"/>
      <c r="K140" s="189">
        <f>ROUND(P140*H140,2)</f>
        <v>0</v>
      </c>
      <c r="L140" s="188"/>
      <c r="M140" s="190"/>
      <c r="N140" s="191" t="s">
        <v>1</v>
      </c>
      <c r="O140" s="192" t="s">
        <v>40</v>
      </c>
      <c r="P140" s="193">
        <f>I140+J140</f>
        <v>0</v>
      </c>
      <c r="Q140" s="193">
        <f>ROUND(I140*H140,2)</f>
        <v>0</v>
      </c>
      <c r="R140" s="193">
        <f>ROUND(J140*H140,2)</f>
        <v>0</v>
      </c>
      <c r="S140" s="71"/>
      <c r="T140" s="194">
        <f>S140*H140</f>
        <v>0</v>
      </c>
      <c r="U140" s="194">
        <v>0</v>
      </c>
      <c r="V140" s="194">
        <f>U140*H140</f>
        <v>0</v>
      </c>
      <c r="W140" s="194">
        <v>0</v>
      </c>
      <c r="X140" s="195">
        <f>W140*H140</f>
        <v>0</v>
      </c>
      <c r="Y140" s="30"/>
      <c r="Z140" s="30"/>
      <c r="AA140" s="30"/>
      <c r="AB140" s="30"/>
      <c r="AC140" s="30"/>
      <c r="AD140" s="30"/>
      <c r="AE140" s="30"/>
      <c r="AR140" s="196" t="s">
        <v>124</v>
      </c>
      <c r="AT140" s="196" t="s">
        <v>120</v>
      </c>
      <c r="AU140" s="196" t="s">
        <v>84</v>
      </c>
      <c r="AY140" s="13" t="s">
        <v>119</v>
      </c>
      <c r="BE140" s="197">
        <f>IF(O140="základná",K140,0)</f>
        <v>0</v>
      </c>
      <c r="BF140" s="197">
        <f>IF(O140="znížená",K140,0)</f>
        <v>0</v>
      </c>
      <c r="BG140" s="197">
        <f>IF(O140="zákl. prenesená",K140,0)</f>
        <v>0</v>
      </c>
      <c r="BH140" s="197">
        <f>IF(O140="zníž. prenesená",K140,0)</f>
        <v>0</v>
      </c>
      <c r="BI140" s="197">
        <f>IF(O140="nulová",K140,0)</f>
        <v>0</v>
      </c>
      <c r="BJ140" s="13" t="s">
        <v>125</v>
      </c>
      <c r="BK140" s="197">
        <f>ROUND(P140*H140,2)</f>
        <v>0</v>
      </c>
      <c r="BL140" s="13" t="s">
        <v>118</v>
      </c>
      <c r="BM140" s="196" t="s">
        <v>164</v>
      </c>
    </row>
    <row r="141" spans="1:65" s="2" customFormat="1" ht="39">
      <c r="A141" s="30"/>
      <c r="B141" s="31"/>
      <c r="C141" s="32"/>
      <c r="D141" s="198" t="s">
        <v>127</v>
      </c>
      <c r="E141" s="32"/>
      <c r="F141" s="199" t="s">
        <v>163</v>
      </c>
      <c r="G141" s="32"/>
      <c r="H141" s="32"/>
      <c r="I141" s="200"/>
      <c r="J141" s="200"/>
      <c r="K141" s="32"/>
      <c r="L141" s="32"/>
      <c r="M141" s="35"/>
      <c r="N141" s="201"/>
      <c r="O141" s="202"/>
      <c r="P141" s="71"/>
      <c r="Q141" s="71"/>
      <c r="R141" s="71"/>
      <c r="S141" s="71"/>
      <c r="T141" s="71"/>
      <c r="U141" s="71"/>
      <c r="V141" s="71"/>
      <c r="W141" s="71"/>
      <c r="X141" s="72"/>
      <c r="Y141" s="30"/>
      <c r="Z141" s="30"/>
      <c r="AA141" s="30"/>
      <c r="AB141" s="30"/>
      <c r="AC141" s="30"/>
      <c r="AD141" s="30"/>
      <c r="AE141" s="30"/>
      <c r="AT141" s="13" t="s">
        <v>127</v>
      </c>
      <c r="AU141" s="13" t="s">
        <v>84</v>
      </c>
    </row>
    <row r="142" spans="1:65" s="2" customFormat="1" ht="66.75" customHeight="1">
      <c r="A142" s="30"/>
      <c r="B142" s="31"/>
      <c r="C142" s="182" t="s">
        <v>165</v>
      </c>
      <c r="D142" s="182" t="s">
        <v>120</v>
      </c>
      <c r="E142" s="183" t="s">
        <v>166</v>
      </c>
      <c r="F142" s="184" t="s">
        <v>167</v>
      </c>
      <c r="G142" s="185" t="s">
        <v>123</v>
      </c>
      <c r="H142" s="186">
        <v>1</v>
      </c>
      <c r="I142" s="187"/>
      <c r="J142" s="188"/>
      <c r="K142" s="189">
        <f>ROUND(P142*H142,2)</f>
        <v>0</v>
      </c>
      <c r="L142" s="188"/>
      <c r="M142" s="190"/>
      <c r="N142" s="191" t="s">
        <v>1</v>
      </c>
      <c r="O142" s="192" t="s">
        <v>40</v>
      </c>
      <c r="P142" s="193">
        <f>I142+J142</f>
        <v>0</v>
      </c>
      <c r="Q142" s="193">
        <f>ROUND(I142*H142,2)</f>
        <v>0</v>
      </c>
      <c r="R142" s="193">
        <f>ROUND(J142*H142,2)</f>
        <v>0</v>
      </c>
      <c r="S142" s="71"/>
      <c r="T142" s="194">
        <f>S142*H142</f>
        <v>0</v>
      </c>
      <c r="U142" s="194">
        <v>0</v>
      </c>
      <c r="V142" s="194">
        <f>U142*H142</f>
        <v>0</v>
      </c>
      <c r="W142" s="194">
        <v>0</v>
      </c>
      <c r="X142" s="195">
        <f>W142*H142</f>
        <v>0</v>
      </c>
      <c r="Y142" s="30"/>
      <c r="Z142" s="30"/>
      <c r="AA142" s="30"/>
      <c r="AB142" s="30"/>
      <c r="AC142" s="30"/>
      <c r="AD142" s="30"/>
      <c r="AE142" s="30"/>
      <c r="AR142" s="196" t="s">
        <v>124</v>
      </c>
      <c r="AT142" s="196" t="s">
        <v>120</v>
      </c>
      <c r="AU142" s="196" t="s">
        <v>84</v>
      </c>
      <c r="AY142" s="13" t="s">
        <v>119</v>
      </c>
      <c r="BE142" s="197">
        <f>IF(O142="základná",K142,0)</f>
        <v>0</v>
      </c>
      <c r="BF142" s="197">
        <f>IF(O142="znížená",K142,0)</f>
        <v>0</v>
      </c>
      <c r="BG142" s="197">
        <f>IF(O142="zákl. prenesená",K142,0)</f>
        <v>0</v>
      </c>
      <c r="BH142" s="197">
        <f>IF(O142="zníž. prenesená",K142,0)</f>
        <v>0</v>
      </c>
      <c r="BI142" s="197">
        <f>IF(O142="nulová",K142,0)</f>
        <v>0</v>
      </c>
      <c r="BJ142" s="13" t="s">
        <v>125</v>
      </c>
      <c r="BK142" s="197">
        <f>ROUND(P142*H142,2)</f>
        <v>0</v>
      </c>
      <c r="BL142" s="13" t="s">
        <v>118</v>
      </c>
      <c r="BM142" s="196" t="s">
        <v>168</v>
      </c>
    </row>
    <row r="143" spans="1:65" s="2" customFormat="1" ht="39">
      <c r="A143" s="30"/>
      <c r="B143" s="31"/>
      <c r="C143" s="32"/>
      <c r="D143" s="198" t="s">
        <v>127</v>
      </c>
      <c r="E143" s="32"/>
      <c r="F143" s="199" t="s">
        <v>167</v>
      </c>
      <c r="G143" s="32"/>
      <c r="H143" s="32"/>
      <c r="I143" s="200"/>
      <c r="J143" s="200"/>
      <c r="K143" s="32"/>
      <c r="L143" s="32"/>
      <c r="M143" s="35"/>
      <c r="N143" s="201"/>
      <c r="O143" s="202"/>
      <c r="P143" s="71"/>
      <c r="Q143" s="71"/>
      <c r="R143" s="71"/>
      <c r="S143" s="71"/>
      <c r="T143" s="71"/>
      <c r="U143" s="71"/>
      <c r="V143" s="71"/>
      <c r="W143" s="71"/>
      <c r="X143" s="72"/>
      <c r="Y143" s="30"/>
      <c r="Z143" s="30"/>
      <c r="AA143" s="30"/>
      <c r="AB143" s="30"/>
      <c r="AC143" s="30"/>
      <c r="AD143" s="30"/>
      <c r="AE143" s="30"/>
      <c r="AT143" s="13" t="s">
        <v>127</v>
      </c>
      <c r="AU143" s="13" t="s">
        <v>84</v>
      </c>
    </row>
    <row r="144" spans="1:65" s="2" customFormat="1" ht="66.75" customHeight="1">
      <c r="A144" s="30"/>
      <c r="B144" s="31"/>
      <c r="C144" s="182" t="s">
        <v>169</v>
      </c>
      <c r="D144" s="182" t="s">
        <v>120</v>
      </c>
      <c r="E144" s="183" t="s">
        <v>170</v>
      </c>
      <c r="F144" s="184" t="s">
        <v>171</v>
      </c>
      <c r="G144" s="185" t="s">
        <v>123</v>
      </c>
      <c r="H144" s="186">
        <v>1</v>
      </c>
      <c r="I144" s="187"/>
      <c r="J144" s="188"/>
      <c r="K144" s="189">
        <f>ROUND(P144*H144,2)</f>
        <v>0</v>
      </c>
      <c r="L144" s="188"/>
      <c r="M144" s="190"/>
      <c r="N144" s="191" t="s">
        <v>1</v>
      </c>
      <c r="O144" s="192" t="s">
        <v>40</v>
      </c>
      <c r="P144" s="193">
        <f>I144+J144</f>
        <v>0</v>
      </c>
      <c r="Q144" s="193">
        <f>ROUND(I144*H144,2)</f>
        <v>0</v>
      </c>
      <c r="R144" s="193">
        <f>ROUND(J144*H144,2)</f>
        <v>0</v>
      </c>
      <c r="S144" s="71"/>
      <c r="T144" s="194">
        <f>S144*H144</f>
        <v>0</v>
      </c>
      <c r="U144" s="194">
        <v>0</v>
      </c>
      <c r="V144" s="194">
        <f>U144*H144</f>
        <v>0</v>
      </c>
      <c r="W144" s="194">
        <v>0</v>
      </c>
      <c r="X144" s="195">
        <f>W144*H144</f>
        <v>0</v>
      </c>
      <c r="Y144" s="30"/>
      <c r="Z144" s="30"/>
      <c r="AA144" s="30"/>
      <c r="AB144" s="30"/>
      <c r="AC144" s="30"/>
      <c r="AD144" s="30"/>
      <c r="AE144" s="30"/>
      <c r="AR144" s="196" t="s">
        <v>124</v>
      </c>
      <c r="AT144" s="196" t="s">
        <v>120</v>
      </c>
      <c r="AU144" s="196" t="s">
        <v>84</v>
      </c>
      <c r="AY144" s="13" t="s">
        <v>119</v>
      </c>
      <c r="BE144" s="197">
        <f>IF(O144="základná",K144,0)</f>
        <v>0</v>
      </c>
      <c r="BF144" s="197">
        <f>IF(O144="znížená",K144,0)</f>
        <v>0</v>
      </c>
      <c r="BG144" s="197">
        <f>IF(O144="zákl. prenesená",K144,0)</f>
        <v>0</v>
      </c>
      <c r="BH144" s="197">
        <f>IF(O144="zníž. prenesená",K144,0)</f>
        <v>0</v>
      </c>
      <c r="BI144" s="197">
        <f>IF(O144="nulová",K144,0)</f>
        <v>0</v>
      </c>
      <c r="BJ144" s="13" t="s">
        <v>125</v>
      </c>
      <c r="BK144" s="197">
        <f>ROUND(P144*H144,2)</f>
        <v>0</v>
      </c>
      <c r="BL144" s="13" t="s">
        <v>118</v>
      </c>
      <c r="BM144" s="196" t="s">
        <v>172</v>
      </c>
    </row>
    <row r="145" spans="1:65" s="2" customFormat="1" ht="39">
      <c r="A145" s="30"/>
      <c r="B145" s="31"/>
      <c r="C145" s="32"/>
      <c r="D145" s="198" t="s">
        <v>127</v>
      </c>
      <c r="E145" s="32"/>
      <c r="F145" s="199" t="s">
        <v>171</v>
      </c>
      <c r="G145" s="32"/>
      <c r="H145" s="32"/>
      <c r="I145" s="200"/>
      <c r="J145" s="200"/>
      <c r="K145" s="32"/>
      <c r="L145" s="32"/>
      <c r="M145" s="35"/>
      <c r="N145" s="201"/>
      <c r="O145" s="202"/>
      <c r="P145" s="71"/>
      <c r="Q145" s="71"/>
      <c r="R145" s="71"/>
      <c r="S145" s="71"/>
      <c r="T145" s="71"/>
      <c r="U145" s="71"/>
      <c r="V145" s="71"/>
      <c r="W145" s="71"/>
      <c r="X145" s="72"/>
      <c r="Y145" s="30"/>
      <c r="Z145" s="30"/>
      <c r="AA145" s="30"/>
      <c r="AB145" s="30"/>
      <c r="AC145" s="30"/>
      <c r="AD145" s="30"/>
      <c r="AE145" s="30"/>
      <c r="AT145" s="13" t="s">
        <v>127</v>
      </c>
      <c r="AU145" s="13" t="s">
        <v>84</v>
      </c>
    </row>
    <row r="146" spans="1:65" s="2" customFormat="1" ht="55.5" customHeight="1">
      <c r="A146" s="30"/>
      <c r="B146" s="31"/>
      <c r="C146" s="182" t="s">
        <v>173</v>
      </c>
      <c r="D146" s="182" t="s">
        <v>120</v>
      </c>
      <c r="E146" s="183" t="s">
        <v>174</v>
      </c>
      <c r="F146" s="184" t="s">
        <v>175</v>
      </c>
      <c r="G146" s="185" t="s">
        <v>123</v>
      </c>
      <c r="H146" s="186">
        <v>1</v>
      </c>
      <c r="I146" s="187"/>
      <c r="J146" s="188"/>
      <c r="K146" s="189">
        <f>ROUND(P146*H146,2)</f>
        <v>0</v>
      </c>
      <c r="L146" s="188"/>
      <c r="M146" s="190"/>
      <c r="N146" s="191" t="s">
        <v>1</v>
      </c>
      <c r="O146" s="192" t="s">
        <v>40</v>
      </c>
      <c r="P146" s="193">
        <f>I146+J146</f>
        <v>0</v>
      </c>
      <c r="Q146" s="193">
        <f>ROUND(I146*H146,2)</f>
        <v>0</v>
      </c>
      <c r="R146" s="193">
        <f>ROUND(J146*H146,2)</f>
        <v>0</v>
      </c>
      <c r="S146" s="71"/>
      <c r="T146" s="194">
        <f>S146*H146</f>
        <v>0</v>
      </c>
      <c r="U146" s="194">
        <v>0</v>
      </c>
      <c r="V146" s="194">
        <f>U146*H146</f>
        <v>0</v>
      </c>
      <c r="W146" s="194">
        <v>0</v>
      </c>
      <c r="X146" s="195">
        <f>W146*H146</f>
        <v>0</v>
      </c>
      <c r="Y146" s="30"/>
      <c r="Z146" s="30"/>
      <c r="AA146" s="30"/>
      <c r="AB146" s="30"/>
      <c r="AC146" s="30"/>
      <c r="AD146" s="30"/>
      <c r="AE146" s="30"/>
      <c r="AR146" s="196" t="s">
        <v>124</v>
      </c>
      <c r="AT146" s="196" t="s">
        <v>120</v>
      </c>
      <c r="AU146" s="196" t="s">
        <v>84</v>
      </c>
      <c r="AY146" s="13" t="s">
        <v>119</v>
      </c>
      <c r="BE146" s="197">
        <f>IF(O146="základná",K146,0)</f>
        <v>0</v>
      </c>
      <c r="BF146" s="197">
        <f>IF(O146="znížená",K146,0)</f>
        <v>0</v>
      </c>
      <c r="BG146" s="197">
        <f>IF(O146="zákl. prenesená",K146,0)</f>
        <v>0</v>
      </c>
      <c r="BH146" s="197">
        <f>IF(O146="zníž. prenesená",K146,0)</f>
        <v>0</v>
      </c>
      <c r="BI146" s="197">
        <f>IF(O146="nulová",K146,0)</f>
        <v>0</v>
      </c>
      <c r="BJ146" s="13" t="s">
        <v>125</v>
      </c>
      <c r="BK146" s="197">
        <f>ROUND(P146*H146,2)</f>
        <v>0</v>
      </c>
      <c r="BL146" s="13" t="s">
        <v>118</v>
      </c>
      <c r="BM146" s="196" t="s">
        <v>176</v>
      </c>
    </row>
    <row r="147" spans="1:65" s="2" customFormat="1" ht="39">
      <c r="A147" s="30"/>
      <c r="B147" s="31"/>
      <c r="C147" s="32"/>
      <c r="D147" s="198" t="s">
        <v>127</v>
      </c>
      <c r="E147" s="32"/>
      <c r="F147" s="199" t="s">
        <v>175</v>
      </c>
      <c r="G147" s="32"/>
      <c r="H147" s="32"/>
      <c r="I147" s="200"/>
      <c r="J147" s="200"/>
      <c r="K147" s="32"/>
      <c r="L147" s="32"/>
      <c r="M147" s="35"/>
      <c r="N147" s="201"/>
      <c r="O147" s="202"/>
      <c r="P147" s="71"/>
      <c r="Q147" s="71"/>
      <c r="R147" s="71"/>
      <c r="S147" s="71"/>
      <c r="T147" s="71"/>
      <c r="U147" s="71"/>
      <c r="V147" s="71"/>
      <c r="W147" s="71"/>
      <c r="X147" s="72"/>
      <c r="Y147" s="30"/>
      <c r="Z147" s="30"/>
      <c r="AA147" s="30"/>
      <c r="AB147" s="30"/>
      <c r="AC147" s="30"/>
      <c r="AD147" s="30"/>
      <c r="AE147" s="30"/>
      <c r="AT147" s="13" t="s">
        <v>127</v>
      </c>
      <c r="AU147" s="13" t="s">
        <v>84</v>
      </c>
    </row>
    <row r="148" spans="1:65" s="2" customFormat="1" ht="62.65" customHeight="1">
      <c r="A148" s="30"/>
      <c r="B148" s="31"/>
      <c r="C148" s="182" t="s">
        <v>177</v>
      </c>
      <c r="D148" s="182" t="s">
        <v>120</v>
      </c>
      <c r="E148" s="183" t="s">
        <v>178</v>
      </c>
      <c r="F148" s="184" t="s">
        <v>179</v>
      </c>
      <c r="G148" s="185" t="s">
        <v>123</v>
      </c>
      <c r="H148" s="186">
        <v>1</v>
      </c>
      <c r="I148" s="187"/>
      <c r="J148" s="188"/>
      <c r="K148" s="189">
        <f>ROUND(P148*H148,2)</f>
        <v>0</v>
      </c>
      <c r="L148" s="188"/>
      <c r="M148" s="190"/>
      <c r="N148" s="191" t="s">
        <v>1</v>
      </c>
      <c r="O148" s="192" t="s">
        <v>40</v>
      </c>
      <c r="P148" s="193">
        <f>I148+J148</f>
        <v>0</v>
      </c>
      <c r="Q148" s="193">
        <f>ROUND(I148*H148,2)</f>
        <v>0</v>
      </c>
      <c r="R148" s="193">
        <f>ROUND(J148*H148,2)</f>
        <v>0</v>
      </c>
      <c r="S148" s="71"/>
      <c r="T148" s="194">
        <f>S148*H148</f>
        <v>0</v>
      </c>
      <c r="U148" s="194">
        <v>0</v>
      </c>
      <c r="V148" s="194">
        <f>U148*H148</f>
        <v>0</v>
      </c>
      <c r="W148" s="194">
        <v>0</v>
      </c>
      <c r="X148" s="195">
        <f>W148*H148</f>
        <v>0</v>
      </c>
      <c r="Y148" s="30"/>
      <c r="Z148" s="30"/>
      <c r="AA148" s="30"/>
      <c r="AB148" s="30"/>
      <c r="AC148" s="30"/>
      <c r="AD148" s="30"/>
      <c r="AE148" s="30"/>
      <c r="AR148" s="196" t="s">
        <v>124</v>
      </c>
      <c r="AT148" s="196" t="s">
        <v>120</v>
      </c>
      <c r="AU148" s="196" t="s">
        <v>84</v>
      </c>
      <c r="AY148" s="13" t="s">
        <v>119</v>
      </c>
      <c r="BE148" s="197">
        <f>IF(O148="základná",K148,0)</f>
        <v>0</v>
      </c>
      <c r="BF148" s="197">
        <f>IF(O148="znížená",K148,0)</f>
        <v>0</v>
      </c>
      <c r="BG148" s="197">
        <f>IF(O148="zákl. prenesená",K148,0)</f>
        <v>0</v>
      </c>
      <c r="BH148" s="197">
        <f>IF(O148="zníž. prenesená",K148,0)</f>
        <v>0</v>
      </c>
      <c r="BI148" s="197">
        <f>IF(O148="nulová",K148,0)</f>
        <v>0</v>
      </c>
      <c r="BJ148" s="13" t="s">
        <v>125</v>
      </c>
      <c r="BK148" s="197">
        <f>ROUND(P148*H148,2)</f>
        <v>0</v>
      </c>
      <c r="BL148" s="13" t="s">
        <v>118</v>
      </c>
      <c r="BM148" s="196" t="s">
        <v>180</v>
      </c>
    </row>
    <row r="149" spans="1:65" s="2" customFormat="1" ht="39">
      <c r="A149" s="30"/>
      <c r="B149" s="31"/>
      <c r="C149" s="32"/>
      <c r="D149" s="198" t="s">
        <v>127</v>
      </c>
      <c r="E149" s="32"/>
      <c r="F149" s="199" t="s">
        <v>179</v>
      </c>
      <c r="G149" s="32"/>
      <c r="H149" s="32"/>
      <c r="I149" s="200"/>
      <c r="J149" s="200"/>
      <c r="K149" s="32"/>
      <c r="L149" s="32"/>
      <c r="M149" s="35"/>
      <c r="N149" s="201"/>
      <c r="O149" s="202"/>
      <c r="P149" s="71"/>
      <c r="Q149" s="71"/>
      <c r="R149" s="71"/>
      <c r="S149" s="71"/>
      <c r="T149" s="71"/>
      <c r="U149" s="71"/>
      <c r="V149" s="71"/>
      <c r="W149" s="71"/>
      <c r="X149" s="72"/>
      <c r="Y149" s="30"/>
      <c r="Z149" s="30"/>
      <c r="AA149" s="30"/>
      <c r="AB149" s="30"/>
      <c r="AC149" s="30"/>
      <c r="AD149" s="30"/>
      <c r="AE149" s="30"/>
      <c r="AT149" s="13" t="s">
        <v>127</v>
      </c>
      <c r="AU149" s="13" t="s">
        <v>84</v>
      </c>
    </row>
    <row r="150" spans="1:65" s="2" customFormat="1" ht="66.75" customHeight="1">
      <c r="A150" s="30"/>
      <c r="B150" s="31"/>
      <c r="C150" s="182" t="s">
        <v>181</v>
      </c>
      <c r="D150" s="182" t="s">
        <v>120</v>
      </c>
      <c r="E150" s="183" t="s">
        <v>182</v>
      </c>
      <c r="F150" s="184" t="s">
        <v>183</v>
      </c>
      <c r="G150" s="185" t="s">
        <v>123</v>
      </c>
      <c r="H150" s="186">
        <v>1</v>
      </c>
      <c r="I150" s="187"/>
      <c r="J150" s="188"/>
      <c r="K150" s="189">
        <f>ROUND(P150*H150,2)</f>
        <v>0</v>
      </c>
      <c r="L150" s="188"/>
      <c r="M150" s="190"/>
      <c r="N150" s="191" t="s">
        <v>1</v>
      </c>
      <c r="O150" s="192" t="s">
        <v>40</v>
      </c>
      <c r="P150" s="193">
        <f>I150+J150</f>
        <v>0</v>
      </c>
      <c r="Q150" s="193">
        <f>ROUND(I150*H150,2)</f>
        <v>0</v>
      </c>
      <c r="R150" s="193">
        <f>ROUND(J150*H150,2)</f>
        <v>0</v>
      </c>
      <c r="S150" s="71"/>
      <c r="T150" s="194">
        <f>S150*H150</f>
        <v>0</v>
      </c>
      <c r="U150" s="194">
        <v>0</v>
      </c>
      <c r="V150" s="194">
        <f>U150*H150</f>
        <v>0</v>
      </c>
      <c r="W150" s="194">
        <v>0</v>
      </c>
      <c r="X150" s="195">
        <f>W150*H150</f>
        <v>0</v>
      </c>
      <c r="Y150" s="30"/>
      <c r="Z150" s="30"/>
      <c r="AA150" s="30"/>
      <c r="AB150" s="30"/>
      <c r="AC150" s="30"/>
      <c r="AD150" s="30"/>
      <c r="AE150" s="30"/>
      <c r="AR150" s="196" t="s">
        <v>124</v>
      </c>
      <c r="AT150" s="196" t="s">
        <v>120</v>
      </c>
      <c r="AU150" s="196" t="s">
        <v>84</v>
      </c>
      <c r="AY150" s="13" t="s">
        <v>119</v>
      </c>
      <c r="BE150" s="197">
        <f>IF(O150="základná",K150,0)</f>
        <v>0</v>
      </c>
      <c r="BF150" s="197">
        <f>IF(O150="znížená",K150,0)</f>
        <v>0</v>
      </c>
      <c r="BG150" s="197">
        <f>IF(O150="zákl. prenesená",K150,0)</f>
        <v>0</v>
      </c>
      <c r="BH150" s="197">
        <f>IF(O150="zníž. prenesená",K150,0)</f>
        <v>0</v>
      </c>
      <c r="BI150" s="197">
        <f>IF(O150="nulová",K150,0)</f>
        <v>0</v>
      </c>
      <c r="BJ150" s="13" t="s">
        <v>125</v>
      </c>
      <c r="BK150" s="197">
        <f>ROUND(P150*H150,2)</f>
        <v>0</v>
      </c>
      <c r="BL150" s="13" t="s">
        <v>118</v>
      </c>
      <c r="BM150" s="196" t="s">
        <v>184</v>
      </c>
    </row>
    <row r="151" spans="1:65" s="2" customFormat="1" ht="39">
      <c r="A151" s="30"/>
      <c r="B151" s="31"/>
      <c r="C151" s="32"/>
      <c r="D151" s="198" t="s">
        <v>127</v>
      </c>
      <c r="E151" s="32"/>
      <c r="F151" s="199" t="s">
        <v>183</v>
      </c>
      <c r="G151" s="32"/>
      <c r="H151" s="32"/>
      <c r="I151" s="200"/>
      <c r="J151" s="200"/>
      <c r="K151" s="32"/>
      <c r="L151" s="32"/>
      <c r="M151" s="35"/>
      <c r="N151" s="201"/>
      <c r="O151" s="202"/>
      <c r="P151" s="71"/>
      <c r="Q151" s="71"/>
      <c r="R151" s="71"/>
      <c r="S151" s="71"/>
      <c r="T151" s="71"/>
      <c r="U151" s="71"/>
      <c r="V151" s="71"/>
      <c r="W151" s="71"/>
      <c r="X151" s="72"/>
      <c r="Y151" s="30"/>
      <c r="Z151" s="30"/>
      <c r="AA151" s="30"/>
      <c r="AB151" s="30"/>
      <c r="AC151" s="30"/>
      <c r="AD151" s="30"/>
      <c r="AE151" s="30"/>
      <c r="AT151" s="13" t="s">
        <v>127</v>
      </c>
      <c r="AU151" s="13" t="s">
        <v>84</v>
      </c>
    </row>
    <row r="152" spans="1:65" s="2" customFormat="1" ht="66.75" customHeight="1">
      <c r="A152" s="30"/>
      <c r="B152" s="31"/>
      <c r="C152" s="182" t="s">
        <v>185</v>
      </c>
      <c r="D152" s="182" t="s">
        <v>120</v>
      </c>
      <c r="E152" s="183" t="s">
        <v>186</v>
      </c>
      <c r="F152" s="184" t="s">
        <v>187</v>
      </c>
      <c r="G152" s="185" t="s">
        <v>123</v>
      </c>
      <c r="H152" s="186">
        <v>1</v>
      </c>
      <c r="I152" s="187"/>
      <c r="J152" s="188"/>
      <c r="K152" s="189">
        <f>ROUND(P152*H152,2)</f>
        <v>0</v>
      </c>
      <c r="L152" s="188"/>
      <c r="M152" s="190"/>
      <c r="N152" s="191" t="s">
        <v>1</v>
      </c>
      <c r="O152" s="192" t="s">
        <v>40</v>
      </c>
      <c r="P152" s="193">
        <f>I152+J152</f>
        <v>0</v>
      </c>
      <c r="Q152" s="193">
        <f>ROUND(I152*H152,2)</f>
        <v>0</v>
      </c>
      <c r="R152" s="193">
        <f>ROUND(J152*H152,2)</f>
        <v>0</v>
      </c>
      <c r="S152" s="71"/>
      <c r="T152" s="194">
        <f>S152*H152</f>
        <v>0</v>
      </c>
      <c r="U152" s="194">
        <v>0</v>
      </c>
      <c r="V152" s="194">
        <f>U152*H152</f>
        <v>0</v>
      </c>
      <c r="W152" s="194">
        <v>0</v>
      </c>
      <c r="X152" s="195">
        <f>W152*H152</f>
        <v>0</v>
      </c>
      <c r="Y152" s="30"/>
      <c r="Z152" s="30"/>
      <c r="AA152" s="30"/>
      <c r="AB152" s="30"/>
      <c r="AC152" s="30"/>
      <c r="AD152" s="30"/>
      <c r="AE152" s="30"/>
      <c r="AR152" s="196" t="s">
        <v>124</v>
      </c>
      <c r="AT152" s="196" t="s">
        <v>120</v>
      </c>
      <c r="AU152" s="196" t="s">
        <v>84</v>
      </c>
      <c r="AY152" s="13" t="s">
        <v>119</v>
      </c>
      <c r="BE152" s="197">
        <f>IF(O152="základná",K152,0)</f>
        <v>0</v>
      </c>
      <c r="BF152" s="197">
        <f>IF(O152="znížená",K152,0)</f>
        <v>0</v>
      </c>
      <c r="BG152" s="197">
        <f>IF(O152="zákl. prenesená",K152,0)</f>
        <v>0</v>
      </c>
      <c r="BH152" s="197">
        <f>IF(O152="zníž. prenesená",K152,0)</f>
        <v>0</v>
      </c>
      <c r="BI152" s="197">
        <f>IF(O152="nulová",K152,0)</f>
        <v>0</v>
      </c>
      <c r="BJ152" s="13" t="s">
        <v>125</v>
      </c>
      <c r="BK152" s="197">
        <f>ROUND(P152*H152,2)</f>
        <v>0</v>
      </c>
      <c r="BL152" s="13" t="s">
        <v>118</v>
      </c>
      <c r="BM152" s="196" t="s">
        <v>188</v>
      </c>
    </row>
    <row r="153" spans="1:65" s="2" customFormat="1" ht="39">
      <c r="A153" s="30"/>
      <c r="B153" s="31"/>
      <c r="C153" s="32"/>
      <c r="D153" s="198" t="s">
        <v>127</v>
      </c>
      <c r="E153" s="32"/>
      <c r="F153" s="199" t="s">
        <v>187</v>
      </c>
      <c r="G153" s="32"/>
      <c r="H153" s="32"/>
      <c r="I153" s="200"/>
      <c r="J153" s="200"/>
      <c r="K153" s="32"/>
      <c r="L153" s="32"/>
      <c r="M153" s="35"/>
      <c r="N153" s="201"/>
      <c r="O153" s="202"/>
      <c r="P153" s="71"/>
      <c r="Q153" s="71"/>
      <c r="R153" s="71"/>
      <c r="S153" s="71"/>
      <c r="T153" s="71"/>
      <c r="U153" s="71"/>
      <c r="V153" s="71"/>
      <c r="W153" s="71"/>
      <c r="X153" s="72"/>
      <c r="Y153" s="30"/>
      <c r="Z153" s="30"/>
      <c r="AA153" s="30"/>
      <c r="AB153" s="30"/>
      <c r="AC153" s="30"/>
      <c r="AD153" s="30"/>
      <c r="AE153" s="30"/>
      <c r="AT153" s="13" t="s">
        <v>127</v>
      </c>
      <c r="AU153" s="13" t="s">
        <v>84</v>
      </c>
    </row>
    <row r="154" spans="1:65" s="2" customFormat="1" ht="66.75" customHeight="1">
      <c r="A154" s="30"/>
      <c r="B154" s="31"/>
      <c r="C154" s="182" t="s">
        <v>189</v>
      </c>
      <c r="D154" s="182" t="s">
        <v>120</v>
      </c>
      <c r="E154" s="183" t="s">
        <v>190</v>
      </c>
      <c r="F154" s="184" t="s">
        <v>191</v>
      </c>
      <c r="G154" s="185" t="s">
        <v>123</v>
      </c>
      <c r="H154" s="186">
        <v>1</v>
      </c>
      <c r="I154" s="187"/>
      <c r="J154" s="188"/>
      <c r="K154" s="189">
        <f>ROUND(P154*H154,2)</f>
        <v>0</v>
      </c>
      <c r="L154" s="188"/>
      <c r="M154" s="190"/>
      <c r="N154" s="191" t="s">
        <v>1</v>
      </c>
      <c r="O154" s="192" t="s">
        <v>40</v>
      </c>
      <c r="P154" s="193">
        <f>I154+J154</f>
        <v>0</v>
      </c>
      <c r="Q154" s="193">
        <f>ROUND(I154*H154,2)</f>
        <v>0</v>
      </c>
      <c r="R154" s="193">
        <f>ROUND(J154*H154,2)</f>
        <v>0</v>
      </c>
      <c r="S154" s="71"/>
      <c r="T154" s="194">
        <f>S154*H154</f>
        <v>0</v>
      </c>
      <c r="U154" s="194">
        <v>0</v>
      </c>
      <c r="V154" s="194">
        <f>U154*H154</f>
        <v>0</v>
      </c>
      <c r="W154" s="194">
        <v>0</v>
      </c>
      <c r="X154" s="195">
        <f>W154*H154</f>
        <v>0</v>
      </c>
      <c r="Y154" s="30"/>
      <c r="Z154" s="30"/>
      <c r="AA154" s="30"/>
      <c r="AB154" s="30"/>
      <c r="AC154" s="30"/>
      <c r="AD154" s="30"/>
      <c r="AE154" s="30"/>
      <c r="AR154" s="196" t="s">
        <v>124</v>
      </c>
      <c r="AT154" s="196" t="s">
        <v>120</v>
      </c>
      <c r="AU154" s="196" t="s">
        <v>84</v>
      </c>
      <c r="AY154" s="13" t="s">
        <v>119</v>
      </c>
      <c r="BE154" s="197">
        <f>IF(O154="základná",K154,0)</f>
        <v>0</v>
      </c>
      <c r="BF154" s="197">
        <f>IF(O154="znížená",K154,0)</f>
        <v>0</v>
      </c>
      <c r="BG154" s="197">
        <f>IF(O154="zákl. prenesená",K154,0)</f>
        <v>0</v>
      </c>
      <c r="BH154" s="197">
        <f>IF(O154="zníž. prenesená",K154,0)</f>
        <v>0</v>
      </c>
      <c r="BI154" s="197">
        <f>IF(O154="nulová",K154,0)</f>
        <v>0</v>
      </c>
      <c r="BJ154" s="13" t="s">
        <v>125</v>
      </c>
      <c r="BK154" s="197">
        <f>ROUND(P154*H154,2)</f>
        <v>0</v>
      </c>
      <c r="BL154" s="13" t="s">
        <v>118</v>
      </c>
      <c r="BM154" s="196" t="s">
        <v>192</v>
      </c>
    </row>
    <row r="155" spans="1:65" s="2" customFormat="1" ht="39">
      <c r="A155" s="30"/>
      <c r="B155" s="31"/>
      <c r="C155" s="32"/>
      <c r="D155" s="198" t="s">
        <v>127</v>
      </c>
      <c r="E155" s="32"/>
      <c r="F155" s="199" t="s">
        <v>191</v>
      </c>
      <c r="G155" s="32"/>
      <c r="H155" s="32"/>
      <c r="I155" s="200"/>
      <c r="J155" s="200"/>
      <c r="K155" s="32"/>
      <c r="L155" s="32"/>
      <c r="M155" s="35"/>
      <c r="N155" s="201"/>
      <c r="O155" s="202"/>
      <c r="P155" s="71"/>
      <c r="Q155" s="71"/>
      <c r="R155" s="71"/>
      <c r="S155" s="71"/>
      <c r="T155" s="71"/>
      <c r="U155" s="71"/>
      <c r="V155" s="71"/>
      <c r="W155" s="71"/>
      <c r="X155" s="72"/>
      <c r="Y155" s="30"/>
      <c r="Z155" s="30"/>
      <c r="AA155" s="30"/>
      <c r="AB155" s="30"/>
      <c r="AC155" s="30"/>
      <c r="AD155" s="30"/>
      <c r="AE155" s="30"/>
      <c r="AT155" s="13" t="s">
        <v>127</v>
      </c>
      <c r="AU155" s="13" t="s">
        <v>84</v>
      </c>
    </row>
    <row r="156" spans="1:65" s="2" customFormat="1" ht="55.5" customHeight="1">
      <c r="A156" s="30"/>
      <c r="B156" s="31"/>
      <c r="C156" s="182" t="s">
        <v>193</v>
      </c>
      <c r="D156" s="182" t="s">
        <v>120</v>
      </c>
      <c r="E156" s="183" t="s">
        <v>194</v>
      </c>
      <c r="F156" s="184" t="s">
        <v>195</v>
      </c>
      <c r="G156" s="185" t="s">
        <v>123</v>
      </c>
      <c r="H156" s="186">
        <v>1</v>
      </c>
      <c r="I156" s="187"/>
      <c r="J156" s="188"/>
      <c r="K156" s="189">
        <f>ROUND(P156*H156,2)</f>
        <v>0</v>
      </c>
      <c r="L156" s="188"/>
      <c r="M156" s="190"/>
      <c r="N156" s="191" t="s">
        <v>1</v>
      </c>
      <c r="O156" s="192" t="s">
        <v>40</v>
      </c>
      <c r="P156" s="193">
        <f>I156+J156</f>
        <v>0</v>
      </c>
      <c r="Q156" s="193">
        <f>ROUND(I156*H156,2)</f>
        <v>0</v>
      </c>
      <c r="R156" s="193">
        <f>ROUND(J156*H156,2)</f>
        <v>0</v>
      </c>
      <c r="S156" s="71"/>
      <c r="T156" s="194">
        <f>S156*H156</f>
        <v>0</v>
      </c>
      <c r="U156" s="194">
        <v>0</v>
      </c>
      <c r="V156" s="194">
        <f>U156*H156</f>
        <v>0</v>
      </c>
      <c r="W156" s="194">
        <v>0</v>
      </c>
      <c r="X156" s="195">
        <f>W156*H156</f>
        <v>0</v>
      </c>
      <c r="Y156" s="30"/>
      <c r="Z156" s="30"/>
      <c r="AA156" s="30"/>
      <c r="AB156" s="30"/>
      <c r="AC156" s="30"/>
      <c r="AD156" s="30"/>
      <c r="AE156" s="30"/>
      <c r="AR156" s="196" t="s">
        <v>124</v>
      </c>
      <c r="AT156" s="196" t="s">
        <v>120</v>
      </c>
      <c r="AU156" s="196" t="s">
        <v>84</v>
      </c>
      <c r="AY156" s="13" t="s">
        <v>119</v>
      </c>
      <c r="BE156" s="197">
        <f>IF(O156="základná",K156,0)</f>
        <v>0</v>
      </c>
      <c r="BF156" s="197">
        <f>IF(O156="znížená",K156,0)</f>
        <v>0</v>
      </c>
      <c r="BG156" s="197">
        <f>IF(O156="zákl. prenesená",K156,0)</f>
        <v>0</v>
      </c>
      <c r="BH156" s="197">
        <f>IF(O156="zníž. prenesená",K156,0)</f>
        <v>0</v>
      </c>
      <c r="BI156" s="197">
        <f>IF(O156="nulová",K156,0)</f>
        <v>0</v>
      </c>
      <c r="BJ156" s="13" t="s">
        <v>125</v>
      </c>
      <c r="BK156" s="197">
        <f>ROUND(P156*H156,2)</f>
        <v>0</v>
      </c>
      <c r="BL156" s="13" t="s">
        <v>118</v>
      </c>
      <c r="BM156" s="196" t="s">
        <v>196</v>
      </c>
    </row>
    <row r="157" spans="1:65" s="2" customFormat="1" ht="39">
      <c r="A157" s="30"/>
      <c r="B157" s="31"/>
      <c r="C157" s="32"/>
      <c r="D157" s="198" t="s">
        <v>127</v>
      </c>
      <c r="E157" s="32"/>
      <c r="F157" s="199" t="s">
        <v>195</v>
      </c>
      <c r="G157" s="32"/>
      <c r="H157" s="32"/>
      <c r="I157" s="200"/>
      <c r="J157" s="200"/>
      <c r="K157" s="32"/>
      <c r="L157" s="32"/>
      <c r="M157" s="35"/>
      <c r="N157" s="201"/>
      <c r="O157" s="202"/>
      <c r="P157" s="71"/>
      <c r="Q157" s="71"/>
      <c r="R157" s="71"/>
      <c r="S157" s="71"/>
      <c r="T157" s="71"/>
      <c r="U157" s="71"/>
      <c r="V157" s="71"/>
      <c r="W157" s="71"/>
      <c r="X157" s="72"/>
      <c r="Y157" s="30"/>
      <c r="Z157" s="30"/>
      <c r="AA157" s="30"/>
      <c r="AB157" s="30"/>
      <c r="AC157" s="30"/>
      <c r="AD157" s="30"/>
      <c r="AE157" s="30"/>
      <c r="AT157" s="13" t="s">
        <v>127</v>
      </c>
      <c r="AU157" s="13" t="s">
        <v>84</v>
      </c>
    </row>
    <row r="158" spans="1:65" s="2" customFormat="1" ht="55.5" customHeight="1">
      <c r="A158" s="30"/>
      <c r="B158" s="31"/>
      <c r="C158" s="182" t="s">
        <v>8</v>
      </c>
      <c r="D158" s="182" t="s">
        <v>120</v>
      </c>
      <c r="E158" s="183" t="s">
        <v>197</v>
      </c>
      <c r="F158" s="184" t="s">
        <v>198</v>
      </c>
      <c r="G158" s="185" t="s">
        <v>123</v>
      </c>
      <c r="H158" s="186">
        <v>1</v>
      </c>
      <c r="I158" s="187"/>
      <c r="J158" s="188"/>
      <c r="K158" s="189">
        <f>ROUND(P158*H158,2)</f>
        <v>0</v>
      </c>
      <c r="L158" s="188"/>
      <c r="M158" s="190"/>
      <c r="N158" s="191" t="s">
        <v>1</v>
      </c>
      <c r="O158" s="192" t="s">
        <v>40</v>
      </c>
      <c r="P158" s="193">
        <f>I158+J158</f>
        <v>0</v>
      </c>
      <c r="Q158" s="193">
        <f>ROUND(I158*H158,2)</f>
        <v>0</v>
      </c>
      <c r="R158" s="193">
        <f>ROUND(J158*H158,2)</f>
        <v>0</v>
      </c>
      <c r="S158" s="71"/>
      <c r="T158" s="194">
        <f>S158*H158</f>
        <v>0</v>
      </c>
      <c r="U158" s="194">
        <v>0</v>
      </c>
      <c r="V158" s="194">
        <f>U158*H158</f>
        <v>0</v>
      </c>
      <c r="W158" s="194">
        <v>0</v>
      </c>
      <c r="X158" s="195">
        <f>W158*H158</f>
        <v>0</v>
      </c>
      <c r="Y158" s="30"/>
      <c r="Z158" s="30"/>
      <c r="AA158" s="30"/>
      <c r="AB158" s="30"/>
      <c r="AC158" s="30"/>
      <c r="AD158" s="30"/>
      <c r="AE158" s="30"/>
      <c r="AR158" s="196" t="s">
        <v>124</v>
      </c>
      <c r="AT158" s="196" t="s">
        <v>120</v>
      </c>
      <c r="AU158" s="196" t="s">
        <v>84</v>
      </c>
      <c r="AY158" s="13" t="s">
        <v>119</v>
      </c>
      <c r="BE158" s="197">
        <f>IF(O158="základná",K158,0)</f>
        <v>0</v>
      </c>
      <c r="BF158" s="197">
        <f>IF(O158="znížená",K158,0)</f>
        <v>0</v>
      </c>
      <c r="BG158" s="197">
        <f>IF(O158="zákl. prenesená",K158,0)</f>
        <v>0</v>
      </c>
      <c r="BH158" s="197">
        <f>IF(O158="zníž. prenesená",K158,0)</f>
        <v>0</v>
      </c>
      <c r="BI158" s="197">
        <f>IF(O158="nulová",K158,0)</f>
        <v>0</v>
      </c>
      <c r="BJ158" s="13" t="s">
        <v>125</v>
      </c>
      <c r="BK158" s="197">
        <f>ROUND(P158*H158,2)</f>
        <v>0</v>
      </c>
      <c r="BL158" s="13" t="s">
        <v>118</v>
      </c>
      <c r="BM158" s="196" t="s">
        <v>199</v>
      </c>
    </row>
    <row r="159" spans="1:65" s="2" customFormat="1" ht="29.25">
      <c r="A159" s="30"/>
      <c r="B159" s="31"/>
      <c r="C159" s="32"/>
      <c r="D159" s="198" t="s">
        <v>127</v>
      </c>
      <c r="E159" s="32"/>
      <c r="F159" s="199" t="s">
        <v>198</v>
      </c>
      <c r="G159" s="32"/>
      <c r="H159" s="32"/>
      <c r="I159" s="200"/>
      <c r="J159" s="200"/>
      <c r="K159" s="32"/>
      <c r="L159" s="32"/>
      <c r="M159" s="35"/>
      <c r="N159" s="201"/>
      <c r="O159" s="202"/>
      <c r="P159" s="71"/>
      <c r="Q159" s="71"/>
      <c r="R159" s="71"/>
      <c r="S159" s="71"/>
      <c r="T159" s="71"/>
      <c r="U159" s="71"/>
      <c r="V159" s="71"/>
      <c r="W159" s="71"/>
      <c r="X159" s="72"/>
      <c r="Y159" s="30"/>
      <c r="Z159" s="30"/>
      <c r="AA159" s="30"/>
      <c r="AB159" s="30"/>
      <c r="AC159" s="30"/>
      <c r="AD159" s="30"/>
      <c r="AE159" s="30"/>
      <c r="AT159" s="13" t="s">
        <v>127</v>
      </c>
      <c r="AU159" s="13" t="s">
        <v>84</v>
      </c>
    </row>
    <row r="160" spans="1:65" s="2" customFormat="1" ht="33" customHeight="1">
      <c r="A160" s="30"/>
      <c r="B160" s="31"/>
      <c r="C160" s="182" t="s">
        <v>200</v>
      </c>
      <c r="D160" s="182" t="s">
        <v>120</v>
      </c>
      <c r="E160" s="183" t="s">
        <v>201</v>
      </c>
      <c r="F160" s="184" t="s">
        <v>202</v>
      </c>
      <c r="G160" s="185" t="s">
        <v>123</v>
      </c>
      <c r="H160" s="186">
        <v>1</v>
      </c>
      <c r="I160" s="187"/>
      <c r="J160" s="188"/>
      <c r="K160" s="189">
        <f>ROUND(P160*H160,2)</f>
        <v>0</v>
      </c>
      <c r="L160" s="188"/>
      <c r="M160" s="190"/>
      <c r="N160" s="191" t="s">
        <v>1</v>
      </c>
      <c r="O160" s="192" t="s">
        <v>40</v>
      </c>
      <c r="P160" s="193">
        <f>I160+J160</f>
        <v>0</v>
      </c>
      <c r="Q160" s="193">
        <f>ROUND(I160*H160,2)</f>
        <v>0</v>
      </c>
      <c r="R160" s="193">
        <f>ROUND(J160*H160,2)</f>
        <v>0</v>
      </c>
      <c r="S160" s="71"/>
      <c r="T160" s="194">
        <f>S160*H160</f>
        <v>0</v>
      </c>
      <c r="U160" s="194">
        <v>0</v>
      </c>
      <c r="V160" s="194">
        <f>U160*H160</f>
        <v>0</v>
      </c>
      <c r="W160" s="194">
        <v>0</v>
      </c>
      <c r="X160" s="195">
        <f>W160*H160</f>
        <v>0</v>
      </c>
      <c r="Y160" s="30"/>
      <c r="Z160" s="30"/>
      <c r="AA160" s="30"/>
      <c r="AB160" s="30"/>
      <c r="AC160" s="30"/>
      <c r="AD160" s="30"/>
      <c r="AE160" s="30"/>
      <c r="AR160" s="196" t="s">
        <v>124</v>
      </c>
      <c r="AT160" s="196" t="s">
        <v>120</v>
      </c>
      <c r="AU160" s="196" t="s">
        <v>84</v>
      </c>
      <c r="AY160" s="13" t="s">
        <v>119</v>
      </c>
      <c r="BE160" s="197">
        <f>IF(O160="základná",K160,0)</f>
        <v>0</v>
      </c>
      <c r="BF160" s="197">
        <f>IF(O160="znížená",K160,0)</f>
        <v>0</v>
      </c>
      <c r="BG160" s="197">
        <f>IF(O160="zákl. prenesená",K160,0)</f>
        <v>0</v>
      </c>
      <c r="BH160" s="197">
        <f>IF(O160="zníž. prenesená",K160,0)</f>
        <v>0</v>
      </c>
      <c r="BI160" s="197">
        <f>IF(O160="nulová",K160,0)</f>
        <v>0</v>
      </c>
      <c r="BJ160" s="13" t="s">
        <v>125</v>
      </c>
      <c r="BK160" s="197">
        <f>ROUND(P160*H160,2)</f>
        <v>0</v>
      </c>
      <c r="BL160" s="13" t="s">
        <v>118</v>
      </c>
      <c r="BM160" s="196" t="s">
        <v>203</v>
      </c>
    </row>
    <row r="161" spans="1:65" s="2" customFormat="1" ht="19.5">
      <c r="A161" s="30"/>
      <c r="B161" s="31"/>
      <c r="C161" s="32"/>
      <c r="D161" s="198" t="s">
        <v>127</v>
      </c>
      <c r="E161" s="32"/>
      <c r="F161" s="199" t="s">
        <v>202</v>
      </c>
      <c r="G161" s="32"/>
      <c r="H161" s="32"/>
      <c r="I161" s="200"/>
      <c r="J161" s="200"/>
      <c r="K161" s="32"/>
      <c r="L161" s="32"/>
      <c r="M161" s="35"/>
      <c r="N161" s="201"/>
      <c r="O161" s="202"/>
      <c r="P161" s="71"/>
      <c r="Q161" s="71"/>
      <c r="R161" s="71"/>
      <c r="S161" s="71"/>
      <c r="T161" s="71"/>
      <c r="U161" s="71"/>
      <c r="V161" s="71"/>
      <c r="W161" s="71"/>
      <c r="X161" s="72"/>
      <c r="Y161" s="30"/>
      <c r="Z161" s="30"/>
      <c r="AA161" s="30"/>
      <c r="AB161" s="30"/>
      <c r="AC161" s="30"/>
      <c r="AD161" s="30"/>
      <c r="AE161" s="30"/>
      <c r="AT161" s="13" t="s">
        <v>127</v>
      </c>
      <c r="AU161" s="13" t="s">
        <v>84</v>
      </c>
    </row>
    <row r="162" spans="1:65" s="2" customFormat="1" ht="49.15" customHeight="1">
      <c r="A162" s="30"/>
      <c r="B162" s="31"/>
      <c r="C162" s="182" t="s">
        <v>204</v>
      </c>
      <c r="D162" s="182" t="s">
        <v>120</v>
      </c>
      <c r="E162" s="183" t="s">
        <v>205</v>
      </c>
      <c r="F162" s="184" t="s">
        <v>206</v>
      </c>
      <c r="G162" s="185" t="s">
        <v>123</v>
      </c>
      <c r="H162" s="186">
        <v>1</v>
      </c>
      <c r="I162" s="187"/>
      <c r="J162" s="188"/>
      <c r="K162" s="189">
        <f>ROUND(P162*H162,2)</f>
        <v>0</v>
      </c>
      <c r="L162" s="188"/>
      <c r="M162" s="190"/>
      <c r="N162" s="191" t="s">
        <v>1</v>
      </c>
      <c r="O162" s="192" t="s">
        <v>40</v>
      </c>
      <c r="P162" s="193">
        <f>I162+J162</f>
        <v>0</v>
      </c>
      <c r="Q162" s="193">
        <f>ROUND(I162*H162,2)</f>
        <v>0</v>
      </c>
      <c r="R162" s="193">
        <f>ROUND(J162*H162,2)</f>
        <v>0</v>
      </c>
      <c r="S162" s="71"/>
      <c r="T162" s="194">
        <f>S162*H162</f>
        <v>0</v>
      </c>
      <c r="U162" s="194">
        <v>0</v>
      </c>
      <c r="V162" s="194">
        <f>U162*H162</f>
        <v>0</v>
      </c>
      <c r="W162" s="194">
        <v>0</v>
      </c>
      <c r="X162" s="195">
        <f>W162*H162</f>
        <v>0</v>
      </c>
      <c r="Y162" s="30"/>
      <c r="Z162" s="30"/>
      <c r="AA162" s="30"/>
      <c r="AB162" s="30"/>
      <c r="AC162" s="30"/>
      <c r="AD162" s="30"/>
      <c r="AE162" s="30"/>
      <c r="AR162" s="196" t="s">
        <v>124</v>
      </c>
      <c r="AT162" s="196" t="s">
        <v>120</v>
      </c>
      <c r="AU162" s="196" t="s">
        <v>84</v>
      </c>
      <c r="AY162" s="13" t="s">
        <v>119</v>
      </c>
      <c r="BE162" s="197">
        <f>IF(O162="základná",K162,0)</f>
        <v>0</v>
      </c>
      <c r="BF162" s="197">
        <f>IF(O162="znížená",K162,0)</f>
        <v>0</v>
      </c>
      <c r="BG162" s="197">
        <f>IF(O162="zákl. prenesená",K162,0)</f>
        <v>0</v>
      </c>
      <c r="BH162" s="197">
        <f>IF(O162="zníž. prenesená",K162,0)</f>
        <v>0</v>
      </c>
      <c r="BI162" s="197">
        <f>IF(O162="nulová",K162,0)</f>
        <v>0</v>
      </c>
      <c r="BJ162" s="13" t="s">
        <v>125</v>
      </c>
      <c r="BK162" s="197">
        <f>ROUND(P162*H162,2)</f>
        <v>0</v>
      </c>
      <c r="BL162" s="13" t="s">
        <v>118</v>
      </c>
      <c r="BM162" s="196" t="s">
        <v>207</v>
      </c>
    </row>
    <row r="163" spans="1:65" s="2" customFormat="1" ht="29.25">
      <c r="A163" s="30"/>
      <c r="B163" s="31"/>
      <c r="C163" s="32"/>
      <c r="D163" s="198" t="s">
        <v>127</v>
      </c>
      <c r="E163" s="32"/>
      <c r="F163" s="199" t="s">
        <v>206</v>
      </c>
      <c r="G163" s="32"/>
      <c r="H163" s="32"/>
      <c r="I163" s="200"/>
      <c r="J163" s="200"/>
      <c r="K163" s="32"/>
      <c r="L163" s="32"/>
      <c r="M163" s="35"/>
      <c r="N163" s="201"/>
      <c r="O163" s="202"/>
      <c r="P163" s="71"/>
      <c r="Q163" s="71"/>
      <c r="R163" s="71"/>
      <c r="S163" s="71"/>
      <c r="T163" s="71"/>
      <c r="U163" s="71"/>
      <c r="V163" s="71"/>
      <c r="W163" s="71"/>
      <c r="X163" s="72"/>
      <c r="Y163" s="30"/>
      <c r="Z163" s="30"/>
      <c r="AA163" s="30"/>
      <c r="AB163" s="30"/>
      <c r="AC163" s="30"/>
      <c r="AD163" s="30"/>
      <c r="AE163" s="30"/>
      <c r="AT163" s="13" t="s">
        <v>127</v>
      </c>
      <c r="AU163" s="13" t="s">
        <v>84</v>
      </c>
    </row>
    <row r="164" spans="1:65" s="2" customFormat="1" ht="44.25" customHeight="1">
      <c r="A164" s="30"/>
      <c r="B164" s="31"/>
      <c r="C164" s="182" t="s">
        <v>208</v>
      </c>
      <c r="D164" s="182" t="s">
        <v>120</v>
      </c>
      <c r="E164" s="183" t="s">
        <v>209</v>
      </c>
      <c r="F164" s="184" t="s">
        <v>210</v>
      </c>
      <c r="G164" s="185" t="s">
        <v>123</v>
      </c>
      <c r="H164" s="186">
        <v>1</v>
      </c>
      <c r="I164" s="187"/>
      <c r="J164" s="188"/>
      <c r="K164" s="189">
        <f>ROUND(P164*H164,2)</f>
        <v>0</v>
      </c>
      <c r="L164" s="188"/>
      <c r="M164" s="190"/>
      <c r="N164" s="191" t="s">
        <v>1</v>
      </c>
      <c r="O164" s="192" t="s">
        <v>40</v>
      </c>
      <c r="P164" s="193">
        <f>I164+J164</f>
        <v>0</v>
      </c>
      <c r="Q164" s="193">
        <f>ROUND(I164*H164,2)</f>
        <v>0</v>
      </c>
      <c r="R164" s="193">
        <f>ROUND(J164*H164,2)</f>
        <v>0</v>
      </c>
      <c r="S164" s="71"/>
      <c r="T164" s="194">
        <f>S164*H164</f>
        <v>0</v>
      </c>
      <c r="U164" s="194">
        <v>0</v>
      </c>
      <c r="V164" s="194">
        <f>U164*H164</f>
        <v>0</v>
      </c>
      <c r="W164" s="194">
        <v>0</v>
      </c>
      <c r="X164" s="195">
        <f>W164*H164</f>
        <v>0</v>
      </c>
      <c r="Y164" s="30"/>
      <c r="Z164" s="30"/>
      <c r="AA164" s="30"/>
      <c r="AB164" s="30"/>
      <c r="AC164" s="30"/>
      <c r="AD164" s="30"/>
      <c r="AE164" s="30"/>
      <c r="AR164" s="196" t="s">
        <v>124</v>
      </c>
      <c r="AT164" s="196" t="s">
        <v>120</v>
      </c>
      <c r="AU164" s="196" t="s">
        <v>84</v>
      </c>
      <c r="AY164" s="13" t="s">
        <v>119</v>
      </c>
      <c r="BE164" s="197">
        <f>IF(O164="základná",K164,0)</f>
        <v>0</v>
      </c>
      <c r="BF164" s="197">
        <f>IF(O164="znížená",K164,0)</f>
        <v>0</v>
      </c>
      <c r="BG164" s="197">
        <f>IF(O164="zákl. prenesená",K164,0)</f>
        <v>0</v>
      </c>
      <c r="BH164" s="197">
        <f>IF(O164="zníž. prenesená",K164,0)</f>
        <v>0</v>
      </c>
      <c r="BI164" s="197">
        <f>IF(O164="nulová",K164,0)</f>
        <v>0</v>
      </c>
      <c r="BJ164" s="13" t="s">
        <v>125</v>
      </c>
      <c r="BK164" s="197">
        <f>ROUND(P164*H164,2)</f>
        <v>0</v>
      </c>
      <c r="BL164" s="13" t="s">
        <v>118</v>
      </c>
      <c r="BM164" s="196" t="s">
        <v>211</v>
      </c>
    </row>
    <row r="165" spans="1:65" s="2" customFormat="1" ht="29.25">
      <c r="A165" s="30"/>
      <c r="B165" s="31"/>
      <c r="C165" s="32"/>
      <c r="D165" s="198" t="s">
        <v>127</v>
      </c>
      <c r="E165" s="32"/>
      <c r="F165" s="199" t="s">
        <v>210</v>
      </c>
      <c r="G165" s="32"/>
      <c r="H165" s="32"/>
      <c r="I165" s="200"/>
      <c r="J165" s="200"/>
      <c r="K165" s="32"/>
      <c r="L165" s="32"/>
      <c r="M165" s="35"/>
      <c r="N165" s="201"/>
      <c r="O165" s="202"/>
      <c r="P165" s="71"/>
      <c r="Q165" s="71"/>
      <c r="R165" s="71"/>
      <c r="S165" s="71"/>
      <c r="T165" s="71"/>
      <c r="U165" s="71"/>
      <c r="V165" s="71"/>
      <c r="W165" s="71"/>
      <c r="X165" s="72"/>
      <c r="Y165" s="30"/>
      <c r="Z165" s="30"/>
      <c r="AA165" s="30"/>
      <c r="AB165" s="30"/>
      <c r="AC165" s="30"/>
      <c r="AD165" s="30"/>
      <c r="AE165" s="30"/>
      <c r="AT165" s="13" t="s">
        <v>127</v>
      </c>
      <c r="AU165" s="13" t="s">
        <v>84</v>
      </c>
    </row>
    <row r="166" spans="1:65" s="2" customFormat="1" ht="37.9" customHeight="1">
      <c r="A166" s="30"/>
      <c r="B166" s="31"/>
      <c r="C166" s="182" t="s">
        <v>212</v>
      </c>
      <c r="D166" s="182" t="s">
        <v>120</v>
      </c>
      <c r="E166" s="183" t="s">
        <v>213</v>
      </c>
      <c r="F166" s="184" t="s">
        <v>214</v>
      </c>
      <c r="G166" s="185" t="s">
        <v>123</v>
      </c>
      <c r="H166" s="186">
        <v>1</v>
      </c>
      <c r="I166" s="187"/>
      <c r="J166" s="188"/>
      <c r="K166" s="189">
        <f>ROUND(P166*H166,2)</f>
        <v>0</v>
      </c>
      <c r="L166" s="188"/>
      <c r="M166" s="190"/>
      <c r="N166" s="191" t="s">
        <v>1</v>
      </c>
      <c r="O166" s="192" t="s">
        <v>40</v>
      </c>
      <c r="P166" s="193">
        <f>I166+J166</f>
        <v>0</v>
      </c>
      <c r="Q166" s="193">
        <f>ROUND(I166*H166,2)</f>
        <v>0</v>
      </c>
      <c r="R166" s="193">
        <f>ROUND(J166*H166,2)</f>
        <v>0</v>
      </c>
      <c r="S166" s="71"/>
      <c r="T166" s="194">
        <f>S166*H166</f>
        <v>0</v>
      </c>
      <c r="U166" s="194">
        <v>0</v>
      </c>
      <c r="V166" s="194">
        <f>U166*H166</f>
        <v>0</v>
      </c>
      <c r="W166" s="194">
        <v>0</v>
      </c>
      <c r="X166" s="195">
        <f>W166*H166</f>
        <v>0</v>
      </c>
      <c r="Y166" s="30"/>
      <c r="Z166" s="30"/>
      <c r="AA166" s="30"/>
      <c r="AB166" s="30"/>
      <c r="AC166" s="30"/>
      <c r="AD166" s="30"/>
      <c r="AE166" s="30"/>
      <c r="AR166" s="196" t="s">
        <v>124</v>
      </c>
      <c r="AT166" s="196" t="s">
        <v>120</v>
      </c>
      <c r="AU166" s="196" t="s">
        <v>84</v>
      </c>
      <c r="AY166" s="13" t="s">
        <v>119</v>
      </c>
      <c r="BE166" s="197">
        <f>IF(O166="základná",K166,0)</f>
        <v>0</v>
      </c>
      <c r="BF166" s="197">
        <f>IF(O166="znížená",K166,0)</f>
        <v>0</v>
      </c>
      <c r="BG166" s="197">
        <f>IF(O166="zákl. prenesená",K166,0)</f>
        <v>0</v>
      </c>
      <c r="BH166" s="197">
        <f>IF(O166="zníž. prenesená",K166,0)</f>
        <v>0</v>
      </c>
      <c r="BI166" s="197">
        <f>IF(O166="nulová",K166,0)</f>
        <v>0</v>
      </c>
      <c r="BJ166" s="13" t="s">
        <v>125</v>
      </c>
      <c r="BK166" s="197">
        <f>ROUND(P166*H166,2)</f>
        <v>0</v>
      </c>
      <c r="BL166" s="13" t="s">
        <v>118</v>
      </c>
      <c r="BM166" s="196" t="s">
        <v>215</v>
      </c>
    </row>
    <row r="167" spans="1:65" s="2" customFormat="1" ht="19.5">
      <c r="A167" s="30"/>
      <c r="B167" s="31"/>
      <c r="C167" s="32"/>
      <c r="D167" s="198" t="s">
        <v>127</v>
      </c>
      <c r="E167" s="32"/>
      <c r="F167" s="199" t="s">
        <v>216</v>
      </c>
      <c r="G167" s="32"/>
      <c r="H167" s="32"/>
      <c r="I167" s="200"/>
      <c r="J167" s="200"/>
      <c r="K167" s="32"/>
      <c r="L167" s="32"/>
      <c r="M167" s="35"/>
      <c r="N167" s="201"/>
      <c r="O167" s="202"/>
      <c r="P167" s="71"/>
      <c r="Q167" s="71"/>
      <c r="R167" s="71"/>
      <c r="S167" s="71"/>
      <c r="T167" s="71"/>
      <c r="U167" s="71"/>
      <c r="V167" s="71"/>
      <c r="W167" s="71"/>
      <c r="X167" s="72"/>
      <c r="Y167" s="30"/>
      <c r="Z167" s="30"/>
      <c r="AA167" s="30"/>
      <c r="AB167" s="30"/>
      <c r="AC167" s="30"/>
      <c r="AD167" s="30"/>
      <c r="AE167" s="30"/>
      <c r="AT167" s="13" t="s">
        <v>127</v>
      </c>
      <c r="AU167" s="13" t="s">
        <v>84</v>
      </c>
    </row>
    <row r="168" spans="1:65" s="2" customFormat="1" ht="37.9" customHeight="1">
      <c r="A168" s="30"/>
      <c r="B168" s="31"/>
      <c r="C168" s="182" t="s">
        <v>217</v>
      </c>
      <c r="D168" s="182" t="s">
        <v>120</v>
      </c>
      <c r="E168" s="183" t="s">
        <v>218</v>
      </c>
      <c r="F168" s="184" t="s">
        <v>219</v>
      </c>
      <c r="G168" s="185" t="s">
        <v>1</v>
      </c>
      <c r="H168" s="186">
        <v>1</v>
      </c>
      <c r="I168" s="187"/>
      <c r="J168" s="188"/>
      <c r="K168" s="189">
        <f>ROUND(P168*H168,2)</f>
        <v>0</v>
      </c>
      <c r="L168" s="188"/>
      <c r="M168" s="190"/>
      <c r="N168" s="191" t="s">
        <v>1</v>
      </c>
      <c r="O168" s="192" t="s">
        <v>40</v>
      </c>
      <c r="P168" s="193">
        <f>I168+J168</f>
        <v>0</v>
      </c>
      <c r="Q168" s="193">
        <f>ROUND(I168*H168,2)</f>
        <v>0</v>
      </c>
      <c r="R168" s="193">
        <f>ROUND(J168*H168,2)</f>
        <v>0</v>
      </c>
      <c r="S168" s="71"/>
      <c r="T168" s="194">
        <f>S168*H168</f>
        <v>0</v>
      </c>
      <c r="U168" s="194">
        <v>0</v>
      </c>
      <c r="V168" s="194">
        <f>U168*H168</f>
        <v>0</v>
      </c>
      <c r="W168" s="194">
        <v>0</v>
      </c>
      <c r="X168" s="195">
        <f>W168*H168</f>
        <v>0</v>
      </c>
      <c r="Y168" s="30"/>
      <c r="Z168" s="30"/>
      <c r="AA168" s="30"/>
      <c r="AB168" s="30"/>
      <c r="AC168" s="30"/>
      <c r="AD168" s="30"/>
      <c r="AE168" s="30"/>
      <c r="AR168" s="196" t="s">
        <v>124</v>
      </c>
      <c r="AT168" s="196" t="s">
        <v>120</v>
      </c>
      <c r="AU168" s="196" t="s">
        <v>84</v>
      </c>
      <c r="AY168" s="13" t="s">
        <v>119</v>
      </c>
      <c r="BE168" s="197">
        <f>IF(O168="základná",K168,0)</f>
        <v>0</v>
      </c>
      <c r="BF168" s="197">
        <f>IF(O168="znížená",K168,0)</f>
        <v>0</v>
      </c>
      <c r="BG168" s="197">
        <f>IF(O168="zákl. prenesená",K168,0)</f>
        <v>0</v>
      </c>
      <c r="BH168" s="197">
        <f>IF(O168="zníž. prenesená",K168,0)</f>
        <v>0</v>
      </c>
      <c r="BI168" s="197">
        <f>IF(O168="nulová",K168,0)</f>
        <v>0</v>
      </c>
      <c r="BJ168" s="13" t="s">
        <v>125</v>
      </c>
      <c r="BK168" s="197">
        <f>ROUND(P168*H168,2)</f>
        <v>0</v>
      </c>
      <c r="BL168" s="13" t="s">
        <v>118</v>
      </c>
      <c r="BM168" s="196" t="s">
        <v>220</v>
      </c>
    </row>
    <row r="169" spans="1:65" s="2" customFormat="1" ht="19.5">
      <c r="A169" s="30"/>
      <c r="B169" s="31"/>
      <c r="C169" s="32"/>
      <c r="D169" s="198" t="s">
        <v>127</v>
      </c>
      <c r="E169" s="32"/>
      <c r="F169" s="199" t="s">
        <v>221</v>
      </c>
      <c r="G169" s="32"/>
      <c r="H169" s="32"/>
      <c r="I169" s="200"/>
      <c r="J169" s="200"/>
      <c r="K169" s="32"/>
      <c r="L169" s="32"/>
      <c r="M169" s="35"/>
      <c r="N169" s="201"/>
      <c r="O169" s="202"/>
      <c r="P169" s="71"/>
      <c r="Q169" s="71"/>
      <c r="R169" s="71"/>
      <c r="S169" s="71"/>
      <c r="T169" s="71"/>
      <c r="U169" s="71"/>
      <c r="V169" s="71"/>
      <c r="W169" s="71"/>
      <c r="X169" s="72"/>
      <c r="Y169" s="30"/>
      <c r="Z169" s="30"/>
      <c r="AA169" s="30"/>
      <c r="AB169" s="30"/>
      <c r="AC169" s="30"/>
      <c r="AD169" s="30"/>
      <c r="AE169" s="30"/>
      <c r="AT169" s="13" t="s">
        <v>127</v>
      </c>
      <c r="AU169" s="13" t="s">
        <v>84</v>
      </c>
    </row>
    <row r="170" spans="1:65" s="11" customFormat="1" ht="25.9" customHeight="1">
      <c r="B170" s="167"/>
      <c r="C170" s="168"/>
      <c r="D170" s="169" t="s">
        <v>75</v>
      </c>
      <c r="E170" s="170" t="s">
        <v>222</v>
      </c>
      <c r="F170" s="170" t="s">
        <v>223</v>
      </c>
      <c r="G170" s="168"/>
      <c r="H170" s="168"/>
      <c r="I170" s="171"/>
      <c r="J170" s="171"/>
      <c r="K170" s="172">
        <f>BK170</f>
        <v>0</v>
      </c>
      <c r="L170" s="168"/>
      <c r="M170" s="173"/>
      <c r="N170" s="174"/>
      <c r="O170" s="175"/>
      <c r="P170" s="175"/>
      <c r="Q170" s="176">
        <f>SUM(Q171:Q174)</f>
        <v>0</v>
      </c>
      <c r="R170" s="176">
        <f>SUM(R171:R174)</f>
        <v>0</v>
      </c>
      <c r="S170" s="175"/>
      <c r="T170" s="177">
        <f>SUM(T171:T174)</f>
        <v>0</v>
      </c>
      <c r="U170" s="175"/>
      <c r="V170" s="177">
        <f>SUM(V171:V174)</f>
        <v>0</v>
      </c>
      <c r="W170" s="175"/>
      <c r="X170" s="178">
        <f>SUM(X171:X174)</f>
        <v>0</v>
      </c>
      <c r="AR170" s="179" t="s">
        <v>138</v>
      </c>
      <c r="AT170" s="180" t="s">
        <v>75</v>
      </c>
      <c r="AU170" s="180" t="s">
        <v>76</v>
      </c>
      <c r="AY170" s="179" t="s">
        <v>119</v>
      </c>
      <c r="BK170" s="181">
        <f>SUM(BK171:BK174)</f>
        <v>0</v>
      </c>
    </row>
    <row r="171" spans="1:65" s="2" customFormat="1" ht="33" customHeight="1">
      <c r="A171" s="30"/>
      <c r="B171" s="31"/>
      <c r="C171" s="203" t="s">
        <v>224</v>
      </c>
      <c r="D171" s="203" t="s">
        <v>225</v>
      </c>
      <c r="E171" s="204" t="s">
        <v>226</v>
      </c>
      <c r="F171" s="205" t="s">
        <v>227</v>
      </c>
      <c r="G171" s="206" t="s">
        <v>228</v>
      </c>
      <c r="H171" s="207">
        <v>1</v>
      </c>
      <c r="I171" s="208"/>
      <c r="J171" s="208"/>
      <c r="K171" s="209">
        <f>ROUND(P171*H171,2)</f>
        <v>0</v>
      </c>
      <c r="L171" s="210"/>
      <c r="M171" s="35"/>
      <c r="N171" s="211" t="s">
        <v>1</v>
      </c>
      <c r="O171" s="192" t="s">
        <v>40</v>
      </c>
      <c r="P171" s="193">
        <f>I171+J171</f>
        <v>0</v>
      </c>
      <c r="Q171" s="193">
        <f>ROUND(I171*H171,2)</f>
        <v>0</v>
      </c>
      <c r="R171" s="193">
        <f>ROUND(J171*H171,2)</f>
        <v>0</v>
      </c>
      <c r="S171" s="71"/>
      <c r="T171" s="194">
        <f>S171*H171</f>
        <v>0</v>
      </c>
      <c r="U171" s="194">
        <v>0</v>
      </c>
      <c r="V171" s="194">
        <f>U171*H171</f>
        <v>0</v>
      </c>
      <c r="W171" s="194">
        <v>0</v>
      </c>
      <c r="X171" s="195">
        <f>W171*H171</f>
        <v>0</v>
      </c>
      <c r="Y171" s="30"/>
      <c r="Z171" s="30"/>
      <c r="AA171" s="30"/>
      <c r="AB171" s="30"/>
      <c r="AC171" s="30"/>
      <c r="AD171" s="30"/>
      <c r="AE171" s="30"/>
      <c r="AR171" s="196" t="s">
        <v>229</v>
      </c>
      <c r="AT171" s="196" t="s">
        <v>225</v>
      </c>
      <c r="AU171" s="196" t="s">
        <v>84</v>
      </c>
      <c r="AY171" s="13" t="s">
        <v>119</v>
      </c>
      <c r="BE171" s="197">
        <f>IF(O171="základná",K171,0)</f>
        <v>0</v>
      </c>
      <c r="BF171" s="197">
        <f>IF(O171="znížená",K171,0)</f>
        <v>0</v>
      </c>
      <c r="BG171" s="197">
        <f>IF(O171="zákl. prenesená",K171,0)</f>
        <v>0</v>
      </c>
      <c r="BH171" s="197">
        <f>IF(O171="zníž. prenesená",K171,0)</f>
        <v>0</v>
      </c>
      <c r="BI171" s="197">
        <f>IF(O171="nulová",K171,0)</f>
        <v>0</v>
      </c>
      <c r="BJ171" s="13" t="s">
        <v>125</v>
      </c>
      <c r="BK171" s="197">
        <f>ROUND(P171*H171,2)</f>
        <v>0</v>
      </c>
      <c r="BL171" s="13" t="s">
        <v>229</v>
      </c>
      <c r="BM171" s="196" t="s">
        <v>230</v>
      </c>
    </row>
    <row r="172" spans="1:65" s="2" customFormat="1" ht="19.5">
      <c r="A172" s="30"/>
      <c r="B172" s="31"/>
      <c r="C172" s="32"/>
      <c r="D172" s="198" t="s">
        <v>127</v>
      </c>
      <c r="E172" s="32"/>
      <c r="F172" s="199" t="s">
        <v>231</v>
      </c>
      <c r="G172" s="32"/>
      <c r="H172" s="32"/>
      <c r="I172" s="200"/>
      <c r="J172" s="200"/>
      <c r="K172" s="32"/>
      <c r="L172" s="32"/>
      <c r="M172" s="35"/>
      <c r="N172" s="201"/>
      <c r="O172" s="202"/>
      <c r="P172" s="71"/>
      <c r="Q172" s="71"/>
      <c r="R172" s="71"/>
      <c r="S172" s="71"/>
      <c r="T172" s="71"/>
      <c r="U172" s="71"/>
      <c r="V172" s="71"/>
      <c r="W172" s="71"/>
      <c r="X172" s="72"/>
      <c r="Y172" s="30"/>
      <c r="Z172" s="30"/>
      <c r="AA172" s="30"/>
      <c r="AB172" s="30"/>
      <c r="AC172" s="30"/>
      <c r="AD172" s="30"/>
      <c r="AE172" s="30"/>
      <c r="AT172" s="13" t="s">
        <v>127</v>
      </c>
      <c r="AU172" s="13" t="s">
        <v>84</v>
      </c>
    </row>
    <row r="173" spans="1:65" s="2" customFormat="1" ht="24.2" customHeight="1">
      <c r="A173" s="30"/>
      <c r="B173" s="31"/>
      <c r="C173" s="203" t="s">
        <v>232</v>
      </c>
      <c r="D173" s="203" t="s">
        <v>225</v>
      </c>
      <c r="E173" s="204" t="s">
        <v>233</v>
      </c>
      <c r="F173" s="205" t="s">
        <v>234</v>
      </c>
      <c r="G173" s="206" t="s">
        <v>228</v>
      </c>
      <c r="H173" s="207">
        <v>1</v>
      </c>
      <c r="I173" s="208"/>
      <c r="J173" s="208"/>
      <c r="K173" s="209">
        <f>ROUND(P173*H173,2)</f>
        <v>0</v>
      </c>
      <c r="L173" s="210"/>
      <c r="M173" s="35"/>
      <c r="N173" s="211" t="s">
        <v>1</v>
      </c>
      <c r="O173" s="192" t="s">
        <v>40</v>
      </c>
      <c r="P173" s="193">
        <f>I173+J173</f>
        <v>0</v>
      </c>
      <c r="Q173" s="193">
        <f>ROUND(I173*H173,2)</f>
        <v>0</v>
      </c>
      <c r="R173" s="193">
        <f>ROUND(J173*H173,2)</f>
        <v>0</v>
      </c>
      <c r="S173" s="71"/>
      <c r="T173" s="194">
        <f>S173*H173</f>
        <v>0</v>
      </c>
      <c r="U173" s="194">
        <v>0</v>
      </c>
      <c r="V173" s="194">
        <f>U173*H173</f>
        <v>0</v>
      </c>
      <c r="W173" s="194">
        <v>0</v>
      </c>
      <c r="X173" s="195">
        <f>W173*H173</f>
        <v>0</v>
      </c>
      <c r="Y173" s="30"/>
      <c r="Z173" s="30"/>
      <c r="AA173" s="30"/>
      <c r="AB173" s="30"/>
      <c r="AC173" s="30"/>
      <c r="AD173" s="30"/>
      <c r="AE173" s="30"/>
      <c r="AR173" s="196" t="s">
        <v>229</v>
      </c>
      <c r="AT173" s="196" t="s">
        <v>225</v>
      </c>
      <c r="AU173" s="196" t="s">
        <v>84</v>
      </c>
      <c r="AY173" s="13" t="s">
        <v>119</v>
      </c>
      <c r="BE173" s="197">
        <f>IF(O173="základná",K173,0)</f>
        <v>0</v>
      </c>
      <c r="BF173" s="197">
        <f>IF(O173="znížená",K173,0)</f>
        <v>0</v>
      </c>
      <c r="BG173" s="197">
        <f>IF(O173="zákl. prenesená",K173,0)</f>
        <v>0</v>
      </c>
      <c r="BH173" s="197">
        <f>IF(O173="zníž. prenesená",K173,0)</f>
        <v>0</v>
      </c>
      <c r="BI173" s="197">
        <f>IF(O173="nulová",K173,0)</f>
        <v>0</v>
      </c>
      <c r="BJ173" s="13" t="s">
        <v>125</v>
      </c>
      <c r="BK173" s="197">
        <f>ROUND(P173*H173,2)</f>
        <v>0</v>
      </c>
      <c r="BL173" s="13" t="s">
        <v>229</v>
      </c>
      <c r="BM173" s="196" t="s">
        <v>235</v>
      </c>
    </row>
    <row r="174" spans="1:65" s="2" customFormat="1" ht="19.5">
      <c r="A174" s="30"/>
      <c r="B174" s="31"/>
      <c r="C174" s="32"/>
      <c r="D174" s="198" t="s">
        <v>127</v>
      </c>
      <c r="E174" s="32"/>
      <c r="F174" s="199" t="s">
        <v>236</v>
      </c>
      <c r="G174" s="32"/>
      <c r="H174" s="32"/>
      <c r="I174" s="200"/>
      <c r="J174" s="200"/>
      <c r="K174" s="32"/>
      <c r="L174" s="32"/>
      <c r="M174" s="35"/>
      <c r="N174" s="212"/>
      <c r="O174" s="213"/>
      <c r="P174" s="214"/>
      <c r="Q174" s="214"/>
      <c r="R174" s="214"/>
      <c r="S174" s="214"/>
      <c r="T174" s="214"/>
      <c r="U174" s="214"/>
      <c r="V174" s="214"/>
      <c r="W174" s="214"/>
      <c r="X174" s="215"/>
      <c r="Y174" s="30"/>
      <c r="Z174" s="30"/>
      <c r="AA174" s="30"/>
      <c r="AB174" s="30"/>
      <c r="AC174" s="30"/>
      <c r="AD174" s="30"/>
      <c r="AE174" s="30"/>
      <c r="AT174" s="13" t="s">
        <v>127</v>
      </c>
      <c r="AU174" s="13" t="s">
        <v>84</v>
      </c>
    </row>
    <row r="175" spans="1:65" s="2" customFormat="1" ht="6.95" customHeight="1">
      <c r="A175" s="30"/>
      <c r="B175" s="54"/>
      <c r="C175" s="55"/>
      <c r="D175" s="55"/>
      <c r="E175" s="55"/>
      <c r="F175" s="55"/>
      <c r="G175" s="55"/>
      <c r="H175" s="55"/>
      <c r="I175" s="55"/>
      <c r="J175" s="55"/>
      <c r="K175" s="55"/>
      <c r="L175" s="55"/>
      <c r="M175" s="35"/>
      <c r="N175" s="30"/>
      <c r="P175" s="30"/>
      <c r="Q175" s="30"/>
      <c r="R175" s="30"/>
      <c r="S175" s="30"/>
      <c r="T175" s="30"/>
      <c r="U175" s="30"/>
      <c r="V175" s="30"/>
      <c r="W175" s="30"/>
      <c r="X175" s="30"/>
      <c r="Y175" s="30"/>
      <c r="Z175" s="30"/>
      <c r="AA175" s="30"/>
      <c r="AB175" s="30"/>
      <c r="AC175" s="30"/>
      <c r="AD175" s="30"/>
      <c r="AE175" s="30"/>
    </row>
  </sheetData>
  <sheetProtection algorithmName="SHA-512" hashValue="Us1DrWg+vTm/VdR1wDDt05Lqg2i4R4Ya5luk77eZqHI5tlLwRd/6NLz9EWuqUBEwF6+ODp2tyyXnubXmkyTUTg==" saltValue="LRAxe14tJ8soZQMbot8iSexX0oReKz9ihlzYKk5HXTcvwgnpL+6M+yNZh1Euyqrpj/S/5kY7buHKTCzvv7oPeA==" spinCount="100000" sheet="1" objects="1" scenarios="1" formatColumns="0" formatRows="0" autoFilter="0"/>
  <autoFilter ref="C117:L174" xr:uid="{00000000-0009-0000-0000-000001000000}"/>
  <mergeCells count="9">
    <mergeCell ref="E87:H87"/>
    <mergeCell ref="E108:H108"/>
    <mergeCell ref="E110:H110"/>
    <mergeCell ref="M2:Z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4</vt:i4>
      </vt:variant>
    </vt:vector>
  </HeadingPairs>
  <TitlesOfParts>
    <vt:vector size="6" baseType="lpstr">
      <vt:lpstr>Rekapitulácia stavby</vt:lpstr>
      <vt:lpstr>02.05 - Herné prvky a mob...</vt:lpstr>
      <vt:lpstr>'02.05 - Herné prvky a mob...'!Názvy_tlače</vt:lpstr>
      <vt:lpstr>'Rekapitulácia stavby'!Názvy_tlače</vt:lpstr>
      <vt:lpstr>'02.05 - Herné prvky a mob...'!Oblasť_tlače</vt:lpstr>
      <vt:lpstr>'Rekapitulácia stavby'!Oblasť_tlače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Michal Vojtek</dc:creator>
  <cp:lastModifiedBy>Fodorová Ľubica, JUDr.</cp:lastModifiedBy>
  <dcterms:created xsi:type="dcterms:W3CDTF">2022-06-01T13:09:42Z</dcterms:created>
  <dcterms:modified xsi:type="dcterms:W3CDTF">2022-06-02T13:07:18Z</dcterms:modified>
</cp:coreProperties>
</file>