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zákazka č.17 LS Sobrance VC 2 Osadné , VC 2 Vyšna Jablonka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G24" i="1" l="1"/>
  <c r="G23" i="1"/>
  <c r="G22" i="1"/>
  <c r="G21" i="1"/>
  <c r="L26" i="1" l="1"/>
  <c r="G20" i="1"/>
  <c r="G19" i="1"/>
  <c r="G18" i="1"/>
  <c r="G17" i="1"/>
  <c r="G16" i="1"/>
  <c r="G15" i="1"/>
  <c r="G14" i="1"/>
  <c r="G13" i="1"/>
  <c r="O13" i="1" l="1"/>
  <c r="G12" i="1" l="1"/>
  <c r="O12" i="1" s="1"/>
  <c r="P26" i="1" l="1"/>
  <c r="O20" i="1" l="1"/>
  <c r="O22" i="1"/>
  <c r="O23" i="1"/>
  <c r="O21" i="1" l="1"/>
  <c r="O18" i="1"/>
  <c r="O16" i="1"/>
  <c r="O15" i="1"/>
  <c r="O17" i="1"/>
  <c r="O19" i="1"/>
  <c r="O24" i="1"/>
  <c r="O14" i="1" l="1"/>
  <c r="O26" i="1" s="1"/>
  <c r="G25" i="1"/>
  <c r="O28" i="1" l="1"/>
  <c r="O27" i="1" s="1"/>
</calcChain>
</file>

<file path=xl/sharedStrings.xml><?xml version="1.0" encoding="utf-8"?>
<sst xmlns="http://schemas.openxmlformats.org/spreadsheetml/2006/main" count="153" uniqueCount="106">
  <si>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</si>
  <si>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</si>
  <si>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</si>
  <si>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</si>
  <si>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</si>
  <si>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</si>
  <si>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</si>
  <si>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</si>
  <si>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</si>
  <si>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</si>
  <si>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</si>
  <si>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</si>
  <si>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</si>
  <si>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</si>
  <si>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</si>
  <si>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</si>
  <si>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</si>
  <si>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</si>
  <si>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</si>
  <si>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</si>
  <si>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</si>
  <si>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</si>
  <si>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</si>
  <si>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</si>
  <si>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</si>
  <si>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</si>
  <si>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</si>
  <si>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</si>
  <si>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</si>
  <si>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</si>
  <si>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</si>
  <si>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</si>
  <si>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</si>
  <si>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</si>
  <si>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</si>
  <si>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</si>
  <si>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</si>
  <si>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</si>
  <si>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</si>
  <si>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</si>
  <si>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</si>
  <si>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</si>
  <si>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</si>
  <si>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</si>
  <si>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</si>
  <si>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</si>
  <si>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</si>
  <si>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</si>
  <si>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</si>
  <si>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</si>
  <si>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</si>
  <si>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</si>
  <si>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</si>
  <si>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</si>
  <si>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</si>
  <si>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</si>
  <si>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</si>
  <si>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</si>
  <si>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</si>
  <si>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</si>
  <si>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</si>
  <si>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</si>
  <si>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</si>
  <si>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</si>
  <si>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</si>
  <si>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</si>
  <si>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</si>
  <si>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</si>
  <si>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</si>
  <si>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</si>
  <si>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</si>
  <si>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</si>
  <si>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</si>
  <si>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1,2,4a,4d,6,7 - výroba Sort.</t>
  </si>
  <si>
    <t>Vyšná Jablonka</t>
  </si>
  <si>
    <t>LO    10</t>
  </si>
  <si>
    <t>VU -50</t>
  </si>
  <si>
    <t>309 A0</t>
  </si>
  <si>
    <t>50/650</t>
  </si>
  <si>
    <t>326 0</t>
  </si>
  <si>
    <t>30/550</t>
  </si>
  <si>
    <t>338 A0</t>
  </si>
  <si>
    <t>50/450</t>
  </si>
  <si>
    <t>343 2</t>
  </si>
  <si>
    <t>30/870</t>
  </si>
  <si>
    <t>348 A0</t>
  </si>
  <si>
    <t>150/40/440</t>
  </si>
  <si>
    <t>349 A0</t>
  </si>
  <si>
    <t>30/500</t>
  </si>
  <si>
    <t>358 C0</t>
  </si>
  <si>
    <t>30/770</t>
  </si>
  <si>
    <t>366 A0</t>
  </si>
  <si>
    <t>VU +50</t>
  </si>
  <si>
    <t>650/20/650</t>
  </si>
  <si>
    <t>368 B0</t>
  </si>
  <si>
    <t>200/50/400</t>
  </si>
  <si>
    <t>Osadné</t>
  </si>
  <si>
    <t>86 A0</t>
  </si>
  <si>
    <t>95 B0</t>
  </si>
  <si>
    <t>179 A0</t>
  </si>
  <si>
    <t>180 A0</t>
  </si>
  <si>
    <t>40/550</t>
  </si>
  <si>
    <t>50/1200</t>
  </si>
  <si>
    <t>50/1550</t>
  </si>
  <si>
    <t>50/1800</t>
  </si>
  <si>
    <t>Lesnícke služby v ťažbovom procese na organzačnej zložke OZ Vranov N/T, LS 06 Udavské VC 2 Vyšná Jablonka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</si>
</sst>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0" fillId="3" borderId="21" xfId="0" applyFill="1" applyBorder="1" applyProtection="1"/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10" fillId="3" borderId="1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24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4" fontId="10" fillId="3" borderId="39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zoomScaleNormal="100" zoomScaleSheetLayoutView="100" workbookViewId="0">
      <selection activeCell="N19" sqref="N19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5" t="s">
        <v>68</v>
      </c>
      <c r="N1" s="52"/>
      <c r="O1" s="14"/>
    </row>
    <row r="2" spans="1:16" ht="11.2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5" t="s">
        <v>69</v>
      </c>
      <c r="N2" s="52"/>
      <c r="O2" s="14"/>
    </row>
    <row r="3" spans="1:16" ht="17.399999999999999" x14ac:dyDescent="0.3">
      <c r="A3" s="16" t="s">
        <v>0</v>
      </c>
      <c r="B3" s="48"/>
      <c r="C3" s="57" t="s">
        <v>105</v>
      </c>
      <c r="D3" s="58"/>
      <c r="E3" s="58"/>
      <c r="F3" s="58"/>
      <c r="G3" s="58"/>
      <c r="H3" s="58"/>
      <c r="I3" s="58"/>
      <c r="J3" s="58"/>
      <c r="K3" s="58"/>
      <c r="L3" s="56"/>
      <c r="M3" s="52"/>
      <c r="N3" s="13"/>
      <c r="O3" s="14"/>
    </row>
    <row r="4" spans="1:16" ht="10.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/>
      <c r="O4" s="14"/>
    </row>
    <row r="5" spans="1:16" x14ac:dyDescent="0.3">
      <c r="A5" s="17"/>
      <c r="B5" s="17"/>
      <c r="C5" s="17"/>
      <c r="D5" s="17"/>
      <c r="E5" s="79"/>
      <c r="F5" s="79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80" t="s">
        <v>72</v>
      </c>
      <c r="C6" s="80"/>
      <c r="D6" s="80"/>
      <c r="E6" s="80"/>
      <c r="F6" s="80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49"/>
      <c r="B7" s="81"/>
      <c r="C7" s="81"/>
      <c r="D7" s="81"/>
      <c r="E7" s="81"/>
      <c r="F7" s="81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77" t="s">
        <v>65</v>
      </c>
      <c r="B8" s="78"/>
      <c r="C8" s="53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3" t="s">
        <v>75</v>
      </c>
      <c r="B9" s="82" t="s">
        <v>2</v>
      </c>
      <c r="C9" s="85" t="s">
        <v>53</v>
      </c>
      <c r="D9" s="86"/>
      <c r="E9" s="87" t="s">
        <v>3</v>
      </c>
      <c r="F9" s="88"/>
      <c r="G9" s="89"/>
      <c r="H9" s="65" t="s">
        <v>4</v>
      </c>
      <c r="I9" s="68" t="s">
        <v>5</v>
      </c>
      <c r="J9" s="71" t="s">
        <v>6</v>
      </c>
      <c r="K9" s="74" t="s">
        <v>7</v>
      </c>
      <c r="L9" s="68" t="s">
        <v>54</v>
      </c>
      <c r="M9" s="68" t="s">
        <v>60</v>
      </c>
      <c r="N9" s="90" t="s">
        <v>58</v>
      </c>
      <c r="O9" s="93" t="s">
        <v>59</v>
      </c>
    </row>
    <row r="10" spans="1:16" ht="21.75" customHeight="1" x14ac:dyDescent="0.3">
      <c r="A10" s="21"/>
      <c r="B10" s="83"/>
      <c r="C10" s="96" t="s">
        <v>67</v>
      </c>
      <c r="D10" s="97"/>
      <c r="E10" s="96" t="s">
        <v>9</v>
      </c>
      <c r="F10" s="69" t="s">
        <v>10</v>
      </c>
      <c r="G10" s="68" t="s">
        <v>11</v>
      </c>
      <c r="H10" s="66"/>
      <c r="I10" s="69"/>
      <c r="J10" s="72"/>
      <c r="K10" s="75"/>
      <c r="L10" s="69"/>
      <c r="M10" s="69"/>
      <c r="N10" s="91"/>
      <c r="O10" s="94"/>
    </row>
    <row r="11" spans="1:16" ht="50.25" customHeight="1" thickBot="1" x14ac:dyDescent="0.35">
      <c r="A11" s="38"/>
      <c r="B11" s="84"/>
      <c r="C11" s="98"/>
      <c r="D11" s="99"/>
      <c r="E11" s="98"/>
      <c r="F11" s="70"/>
      <c r="G11" s="70"/>
      <c r="H11" s="67"/>
      <c r="I11" s="70"/>
      <c r="J11" s="73"/>
      <c r="K11" s="76"/>
      <c r="L11" s="70"/>
      <c r="M11" s="70"/>
      <c r="N11" s="92"/>
      <c r="O11" s="95"/>
    </row>
    <row r="12" spans="1:16" x14ac:dyDescent="0.3">
      <c r="A12" s="55" t="s">
        <v>74</v>
      </c>
      <c r="B12" s="22" t="s">
        <v>77</v>
      </c>
      <c r="C12" s="62" t="s">
        <v>73</v>
      </c>
      <c r="D12" s="63"/>
      <c r="E12" s="61">
        <v>5.0599999999999996</v>
      </c>
      <c r="F12" s="61">
        <v>74.14</v>
      </c>
      <c r="G12" s="61">
        <f t="shared" ref="G12:G20" si="0">E12+F12</f>
        <v>79.2</v>
      </c>
      <c r="H12" s="47" t="s">
        <v>76</v>
      </c>
      <c r="I12" s="22">
        <v>60</v>
      </c>
      <c r="J12" s="22">
        <v>0.17</v>
      </c>
      <c r="K12" s="43" t="s">
        <v>78</v>
      </c>
      <c r="L12" s="35">
        <v>2653.51</v>
      </c>
      <c r="M12" s="35" t="s">
        <v>70</v>
      </c>
      <c r="N12" s="36"/>
      <c r="O12" s="23">
        <f t="shared" ref="O12:O24" si="1">SUM(N12*G12)</f>
        <v>0</v>
      </c>
      <c r="P12" s="12"/>
    </row>
    <row r="13" spans="1:16" x14ac:dyDescent="0.3">
      <c r="A13" s="55" t="s">
        <v>74</v>
      </c>
      <c r="B13" s="22" t="s">
        <v>79</v>
      </c>
      <c r="C13" s="62" t="s">
        <v>73</v>
      </c>
      <c r="D13" s="63"/>
      <c r="E13" s="61">
        <v>66.64</v>
      </c>
      <c r="F13" s="61">
        <v>55.76</v>
      </c>
      <c r="G13" s="61">
        <f t="shared" si="0"/>
        <v>122.4</v>
      </c>
      <c r="H13" s="55" t="s">
        <v>76</v>
      </c>
      <c r="I13" s="22">
        <v>45</v>
      </c>
      <c r="J13" s="22">
        <v>0.21</v>
      </c>
      <c r="K13" s="43" t="s">
        <v>80</v>
      </c>
      <c r="L13" s="35">
        <v>3157.46</v>
      </c>
      <c r="M13" s="35" t="s">
        <v>70</v>
      </c>
      <c r="N13" s="36"/>
      <c r="O13" s="23">
        <f t="shared" si="1"/>
        <v>0</v>
      </c>
      <c r="P13" s="12"/>
    </row>
    <row r="14" spans="1:16" x14ac:dyDescent="0.3">
      <c r="A14" s="55" t="s">
        <v>74</v>
      </c>
      <c r="B14" s="22" t="s">
        <v>81</v>
      </c>
      <c r="C14" s="62" t="s">
        <v>73</v>
      </c>
      <c r="D14" s="63"/>
      <c r="E14" s="61">
        <v>112.91</v>
      </c>
      <c r="F14" s="61">
        <v>41.14</v>
      </c>
      <c r="G14" s="61">
        <f t="shared" si="0"/>
        <v>154.05000000000001</v>
      </c>
      <c r="H14" s="55" t="s">
        <v>76</v>
      </c>
      <c r="I14" s="22">
        <v>50</v>
      </c>
      <c r="J14" s="22">
        <v>0.18</v>
      </c>
      <c r="K14" s="43" t="s">
        <v>82</v>
      </c>
      <c r="L14" s="35">
        <v>4205.7</v>
      </c>
      <c r="M14" s="35" t="s">
        <v>71</v>
      </c>
      <c r="N14" s="36"/>
      <c r="O14" s="23">
        <f t="shared" si="1"/>
        <v>0</v>
      </c>
      <c r="P14" s="12"/>
    </row>
    <row r="15" spans="1:16" x14ac:dyDescent="0.3">
      <c r="A15" s="55" t="s">
        <v>74</v>
      </c>
      <c r="B15" s="22" t="s">
        <v>83</v>
      </c>
      <c r="C15" s="62" t="s">
        <v>73</v>
      </c>
      <c r="D15" s="63"/>
      <c r="E15" s="61">
        <v>20.95</v>
      </c>
      <c r="F15" s="61">
        <v>34.119999999999997</v>
      </c>
      <c r="G15" s="61">
        <f t="shared" si="0"/>
        <v>55.069999999999993</v>
      </c>
      <c r="H15" s="55" t="s">
        <v>76</v>
      </c>
      <c r="I15" s="22">
        <v>45</v>
      </c>
      <c r="J15" s="22">
        <v>0.23</v>
      </c>
      <c r="K15" s="43" t="s">
        <v>84</v>
      </c>
      <c r="L15" s="35">
        <v>1288.02</v>
      </c>
      <c r="M15" s="35" t="s">
        <v>71</v>
      </c>
      <c r="N15" s="36"/>
      <c r="O15" s="23">
        <f t="shared" si="1"/>
        <v>0</v>
      </c>
      <c r="P15" s="12"/>
    </row>
    <row r="16" spans="1:16" x14ac:dyDescent="0.3">
      <c r="A16" s="55" t="s">
        <v>74</v>
      </c>
      <c r="B16" s="22" t="s">
        <v>85</v>
      </c>
      <c r="C16" s="62" t="s">
        <v>73</v>
      </c>
      <c r="D16" s="63"/>
      <c r="E16" s="61">
        <v>39.31</v>
      </c>
      <c r="F16" s="61">
        <v>181.47</v>
      </c>
      <c r="G16" s="61">
        <f t="shared" si="0"/>
        <v>220.78</v>
      </c>
      <c r="H16" s="55" t="s">
        <v>76</v>
      </c>
      <c r="I16" s="22">
        <v>40</v>
      </c>
      <c r="J16" s="22">
        <v>0.26</v>
      </c>
      <c r="K16" s="43" t="s">
        <v>86</v>
      </c>
      <c r="L16" s="35">
        <v>5141.01</v>
      </c>
      <c r="M16" s="35" t="s">
        <v>71</v>
      </c>
      <c r="N16" s="36"/>
      <c r="O16" s="23">
        <f t="shared" si="1"/>
        <v>0</v>
      </c>
      <c r="P16" s="12"/>
    </row>
    <row r="17" spans="1:16" x14ac:dyDescent="0.3">
      <c r="A17" s="55" t="s">
        <v>74</v>
      </c>
      <c r="B17" s="22" t="s">
        <v>87</v>
      </c>
      <c r="C17" s="62" t="s">
        <v>73</v>
      </c>
      <c r="D17" s="63"/>
      <c r="E17" s="61">
        <v>44.15</v>
      </c>
      <c r="F17" s="61">
        <v>180.07</v>
      </c>
      <c r="G17" s="61">
        <f t="shared" si="0"/>
        <v>224.22</v>
      </c>
      <c r="H17" s="55" t="s">
        <v>76</v>
      </c>
      <c r="I17" s="22">
        <v>45</v>
      </c>
      <c r="J17" s="22">
        <v>0.18</v>
      </c>
      <c r="K17" s="43" t="s">
        <v>88</v>
      </c>
      <c r="L17" s="35">
        <v>6660.23</v>
      </c>
      <c r="M17" s="35" t="s">
        <v>70</v>
      </c>
      <c r="N17" s="36"/>
      <c r="O17" s="23">
        <f t="shared" si="1"/>
        <v>0</v>
      </c>
      <c r="P17" s="12"/>
    </row>
    <row r="18" spans="1:16" x14ac:dyDescent="0.3">
      <c r="A18" s="55" t="s">
        <v>74</v>
      </c>
      <c r="B18" s="22" t="s">
        <v>89</v>
      </c>
      <c r="C18" s="62" t="s">
        <v>73</v>
      </c>
      <c r="D18" s="63"/>
      <c r="E18" s="61">
        <v>48.03</v>
      </c>
      <c r="F18" s="61">
        <v>55.82</v>
      </c>
      <c r="G18" s="61">
        <f t="shared" si="0"/>
        <v>103.85</v>
      </c>
      <c r="H18" s="55" t="s">
        <v>76</v>
      </c>
      <c r="I18" s="22">
        <v>30</v>
      </c>
      <c r="J18" s="22">
        <v>0.18</v>
      </c>
      <c r="K18" s="43" t="s">
        <v>90</v>
      </c>
      <c r="L18" s="35">
        <v>3025.52</v>
      </c>
      <c r="M18" s="35" t="s">
        <v>71</v>
      </c>
      <c r="N18" s="36"/>
      <c r="O18" s="23">
        <f t="shared" si="1"/>
        <v>0</v>
      </c>
      <c r="P18" s="12"/>
    </row>
    <row r="19" spans="1:16" x14ac:dyDescent="0.3">
      <c r="A19" s="55" t="s">
        <v>74</v>
      </c>
      <c r="B19" s="22" t="s">
        <v>91</v>
      </c>
      <c r="C19" s="62" t="s">
        <v>73</v>
      </c>
      <c r="D19" s="63"/>
      <c r="E19" s="45">
        <v>0</v>
      </c>
      <c r="F19" s="61">
        <v>35.9</v>
      </c>
      <c r="G19" s="61">
        <f t="shared" si="0"/>
        <v>35.9</v>
      </c>
      <c r="H19" s="55" t="s">
        <v>92</v>
      </c>
      <c r="I19" s="22">
        <v>35</v>
      </c>
      <c r="J19" s="22">
        <v>0.38</v>
      </c>
      <c r="K19" s="43" t="s">
        <v>93</v>
      </c>
      <c r="L19" s="35">
        <v>835.43</v>
      </c>
      <c r="M19" s="35" t="s">
        <v>70</v>
      </c>
      <c r="N19" s="36"/>
      <c r="O19" s="23">
        <f t="shared" si="1"/>
        <v>0</v>
      </c>
      <c r="P19" s="12"/>
    </row>
    <row r="20" spans="1:16" x14ac:dyDescent="0.3">
      <c r="A20" s="55" t="s">
        <v>74</v>
      </c>
      <c r="B20" s="22" t="s">
        <v>94</v>
      </c>
      <c r="C20" s="62" t="s">
        <v>73</v>
      </c>
      <c r="D20" s="63"/>
      <c r="E20" s="61">
        <v>22.39</v>
      </c>
      <c r="F20" s="61">
        <v>93.04</v>
      </c>
      <c r="G20" s="61">
        <f t="shared" si="0"/>
        <v>115.43</v>
      </c>
      <c r="H20" s="55" t="s">
        <v>76</v>
      </c>
      <c r="I20" s="22">
        <v>40</v>
      </c>
      <c r="J20" s="22">
        <v>0.28000000000000003</v>
      </c>
      <c r="K20" s="43" t="s">
        <v>95</v>
      </c>
      <c r="L20" s="35">
        <v>2704.81</v>
      </c>
      <c r="M20" s="35" t="s">
        <v>70</v>
      </c>
      <c r="N20" s="36"/>
      <c r="O20" s="23">
        <f t="shared" si="1"/>
        <v>0</v>
      </c>
      <c r="P20" s="12"/>
    </row>
    <row r="21" spans="1:16" x14ac:dyDescent="0.3">
      <c r="A21" s="59" t="s">
        <v>96</v>
      </c>
      <c r="B21" s="22" t="s">
        <v>97</v>
      </c>
      <c r="C21" s="62" t="s">
        <v>73</v>
      </c>
      <c r="D21" s="63"/>
      <c r="E21" s="61">
        <v>101.7</v>
      </c>
      <c r="F21" s="61">
        <v>40.07</v>
      </c>
      <c r="G21" s="127">
        <f t="shared" ref="G21:G24" si="2">E21+F21</f>
        <v>141.77000000000001</v>
      </c>
      <c r="H21" s="128" t="s">
        <v>76</v>
      </c>
      <c r="I21" s="22">
        <v>45</v>
      </c>
      <c r="J21" s="22">
        <v>0.31</v>
      </c>
      <c r="K21" s="129" t="s">
        <v>101</v>
      </c>
      <c r="L21" s="23">
        <v>2689.92</v>
      </c>
      <c r="M21" s="35" t="s">
        <v>71</v>
      </c>
      <c r="N21" s="36"/>
      <c r="O21" s="23">
        <f t="shared" si="1"/>
        <v>0</v>
      </c>
      <c r="P21" s="12"/>
    </row>
    <row r="22" spans="1:16" x14ac:dyDescent="0.3">
      <c r="A22" s="54" t="s">
        <v>96</v>
      </c>
      <c r="B22" s="22" t="s">
        <v>98</v>
      </c>
      <c r="C22" s="62" t="s">
        <v>73</v>
      </c>
      <c r="D22" s="63"/>
      <c r="E22" s="61">
        <v>74.28</v>
      </c>
      <c r="F22" s="61">
        <v>92.92</v>
      </c>
      <c r="G22" s="61">
        <f t="shared" si="2"/>
        <v>167.2</v>
      </c>
      <c r="H22" s="128" t="s">
        <v>76</v>
      </c>
      <c r="I22" s="22">
        <v>55</v>
      </c>
      <c r="J22" s="22">
        <v>0.22</v>
      </c>
      <c r="K22" s="60" t="s">
        <v>102</v>
      </c>
      <c r="L22" s="23">
        <v>4170.54</v>
      </c>
      <c r="M22" s="35" t="s">
        <v>70</v>
      </c>
      <c r="N22" s="36"/>
      <c r="O22" s="23">
        <f t="shared" si="1"/>
        <v>0</v>
      </c>
      <c r="P22" s="12"/>
    </row>
    <row r="23" spans="1:16" x14ac:dyDescent="0.3">
      <c r="A23" s="59" t="s">
        <v>96</v>
      </c>
      <c r="B23" s="22" t="s">
        <v>99</v>
      </c>
      <c r="C23" s="62" t="s">
        <v>73</v>
      </c>
      <c r="D23" s="63"/>
      <c r="E23" s="61">
        <v>74.39</v>
      </c>
      <c r="F23" s="61">
        <v>174.15</v>
      </c>
      <c r="G23" s="61">
        <f t="shared" si="2"/>
        <v>248.54000000000002</v>
      </c>
      <c r="H23" s="128" t="s">
        <v>76</v>
      </c>
      <c r="I23" s="22">
        <v>50</v>
      </c>
      <c r="J23" s="22">
        <v>0.26</v>
      </c>
      <c r="K23" s="60" t="s">
        <v>103</v>
      </c>
      <c r="L23" s="23">
        <v>6448.97</v>
      </c>
      <c r="M23" s="35" t="s">
        <v>70</v>
      </c>
      <c r="N23" s="36"/>
      <c r="O23" s="23">
        <f t="shared" si="1"/>
        <v>0</v>
      </c>
      <c r="P23" s="12"/>
    </row>
    <row r="24" spans="1:16" x14ac:dyDescent="0.3">
      <c r="A24" s="54" t="s">
        <v>96</v>
      </c>
      <c r="B24" s="22" t="s">
        <v>100</v>
      </c>
      <c r="C24" s="62" t="s">
        <v>73</v>
      </c>
      <c r="D24" s="63"/>
      <c r="E24" s="61">
        <v>26.85</v>
      </c>
      <c r="F24" s="61">
        <v>104.02</v>
      </c>
      <c r="G24" s="61">
        <f t="shared" si="2"/>
        <v>130.87</v>
      </c>
      <c r="H24" s="128" t="s">
        <v>76</v>
      </c>
      <c r="I24" s="22">
        <v>60</v>
      </c>
      <c r="J24" s="22">
        <v>0.33</v>
      </c>
      <c r="K24" s="60" t="s">
        <v>104</v>
      </c>
      <c r="L24" s="23">
        <v>3373.07</v>
      </c>
      <c r="M24" s="35" t="s">
        <v>70</v>
      </c>
      <c r="N24" s="36"/>
      <c r="O24" s="23">
        <f t="shared" si="1"/>
        <v>0</v>
      </c>
      <c r="P24" s="12"/>
    </row>
    <row r="25" spans="1:16" ht="15" thickBot="1" x14ac:dyDescent="0.35">
      <c r="A25" s="39"/>
      <c r="B25" s="40"/>
      <c r="C25" s="41"/>
      <c r="D25" s="44"/>
      <c r="E25" s="46"/>
      <c r="F25" s="46"/>
      <c r="G25" s="46">
        <f>SUM(G12:G24)</f>
        <v>1799.2800000000002</v>
      </c>
      <c r="H25" s="41"/>
      <c r="I25" s="40"/>
      <c r="J25" s="40"/>
      <c r="K25" s="41"/>
      <c r="L25" s="37"/>
      <c r="M25" s="42"/>
      <c r="N25" s="42"/>
      <c r="O25" s="37"/>
      <c r="P25" s="12"/>
    </row>
    <row r="26" spans="1:16" ht="15" thickBot="1" x14ac:dyDescent="0.35">
      <c r="A26" s="34"/>
      <c r="B26" s="25"/>
      <c r="C26" s="25"/>
      <c r="D26" s="25"/>
      <c r="E26" s="25"/>
      <c r="F26" s="25"/>
      <c r="G26" s="25"/>
      <c r="H26" s="25"/>
      <c r="I26" s="25"/>
      <c r="J26" s="117" t="s">
        <v>13</v>
      </c>
      <c r="K26" s="117"/>
      <c r="L26" s="27">
        <f>SUM(L12:L25)</f>
        <v>46354.19</v>
      </c>
      <c r="M26" s="26"/>
      <c r="N26" s="28" t="s">
        <v>14</v>
      </c>
      <c r="O26" s="24">
        <f>SUM(O12:O24)</f>
        <v>0</v>
      </c>
      <c r="P26" s="12" t="e">
        <f>IF(#REF!&gt;#REF!,"prekročená cena","nižšia ako stanovená")</f>
        <v>#REF!</v>
      </c>
    </row>
    <row r="27" spans="1:16" ht="15" thickBot="1" x14ac:dyDescent="0.35">
      <c r="A27" s="118" t="s">
        <v>15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20"/>
      <c r="O27" s="24">
        <f>O28-O26</f>
        <v>0</v>
      </c>
      <c r="P27" s="12"/>
    </row>
    <row r="28" spans="1:16" ht="15" thickBot="1" x14ac:dyDescent="0.35">
      <c r="A28" s="118" t="s">
        <v>16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20"/>
      <c r="O28" s="24">
        <f>IF("nie"=MID(I36,1,3),O26,(O26*1.2))</f>
        <v>0</v>
      </c>
      <c r="P28" s="12"/>
    </row>
    <row r="29" spans="1:16" x14ac:dyDescent="0.3">
      <c r="A29" s="106" t="s">
        <v>17</v>
      </c>
      <c r="B29" s="106"/>
      <c r="C29" s="106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2"/>
    </row>
    <row r="30" spans="1:16" x14ac:dyDescent="0.3">
      <c r="A30" s="121" t="s">
        <v>64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"/>
    </row>
    <row r="31" spans="1:16" x14ac:dyDescent="0.3">
      <c r="A31" s="51" t="s">
        <v>57</v>
      </c>
      <c r="B31" s="51"/>
      <c r="C31" s="51"/>
      <c r="D31" s="51"/>
      <c r="E31" s="51"/>
      <c r="F31" s="51"/>
      <c r="G31" s="50" t="s">
        <v>55</v>
      </c>
      <c r="H31" s="51"/>
      <c r="I31" s="51"/>
      <c r="J31" s="30"/>
      <c r="K31" s="30"/>
      <c r="L31" s="30"/>
      <c r="M31" s="30"/>
      <c r="N31" s="30"/>
      <c r="O31" s="30"/>
      <c r="P31" s="12"/>
    </row>
    <row r="32" spans="1:16" x14ac:dyDescent="0.3">
      <c r="A32" s="108" t="s">
        <v>66</v>
      </c>
      <c r="B32" s="109"/>
      <c r="C32" s="109"/>
      <c r="D32" s="109"/>
      <c r="E32" s="110"/>
      <c r="F32" s="107" t="s">
        <v>56</v>
      </c>
      <c r="G32" s="31" t="s">
        <v>18</v>
      </c>
      <c r="H32" s="100"/>
      <c r="I32" s="101"/>
      <c r="J32" s="101"/>
      <c r="K32" s="101"/>
      <c r="L32" s="101"/>
      <c r="M32" s="101"/>
      <c r="N32" s="101"/>
      <c r="O32" s="102"/>
      <c r="P32" s="12"/>
    </row>
    <row r="33" spans="1:16" x14ac:dyDescent="0.3">
      <c r="A33" s="111"/>
      <c r="B33" s="112"/>
      <c r="C33" s="112"/>
      <c r="D33" s="112"/>
      <c r="E33" s="113"/>
      <c r="F33" s="107"/>
      <c r="G33" s="31" t="s">
        <v>19</v>
      </c>
      <c r="H33" s="100"/>
      <c r="I33" s="101"/>
      <c r="J33" s="101"/>
      <c r="K33" s="101"/>
      <c r="L33" s="101"/>
      <c r="M33" s="101"/>
      <c r="N33" s="101"/>
      <c r="O33" s="102"/>
      <c r="P33" s="12"/>
    </row>
    <row r="34" spans="1:16" x14ac:dyDescent="0.3">
      <c r="A34" s="111"/>
      <c r="B34" s="112"/>
      <c r="C34" s="112"/>
      <c r="D34" s="112"/>
      <c r="E34" s="113"/>
      <c r="F34" s="107"/>
      <c r="G34" s="31" t="s">
        <v>20</v>
      </c>
      <c r="H34" s="100"/>
      <c r="I34" s="101"/>
      <c r="J34" s="101"/>
      <c r="K34" s="101"/>
      <c r="L34" s="101"/>
      <c r="M34" s="101"/>
      <c r="N34" s="101"/>
      <c r="O34" s="102"/>
      <c r="P34" s="12"/>
    </row>
    <row r="35" spans="1:16" x14ac:dyDescent="0.3">
      <c r="A35" s="111"/>
      <c r="B35" s="112"/>
      <c r="C35" s="112"/>
      <c r="D35" s="112"/>
      <c r="E35" s="113"/>
      <c r="F35" s="107"/>
      <c r="G35" s="31" t="s">
        <v>21</v>
      </c>
      <c r="H35" s="100"/>
      <c r="I35" s="101"/>
      <c r="J35" s="101"/>
      <c r="K35" s="101"/>
      <c r="L35" s="101"/>
      <c r="M35" s="101"/>
      <c r="N35" s="101"/>
      <c r="O35" s="102"/>
      <c r="P35" s="12"/>
    </row>
    <row r="36" spans="1:16" x14ac:dyDescent="0.3">
      <c r="A36" s="111"/>
      <c r="B36" s="112"/>
      <c r="C36" s="112"/>
      <c r="D36" s="112"/>
      <c r="E36" s="113"/>
      <c r="F36" s="107"/>
      <c r="G36" s="31" t="s">
        <v>22</v>
      </c>
      <c r="H36" s="100"/>
      <c r="I36" s="101"/>
      <c r="J36" s="101"/>
      <c r="K36" s="101"/>
      <c r="L36" s="101"/>
      <c r="M36" s="101"/>
      <c r="N36" s="101"/>
      <c r="O36" s="102"/>
      <c r="P36" s="12"/>
    </row>
    <row r="37" spans="1:16" x14ac:dyDescent="0.3">
      <c r="A37" s="111"/>
      <c r="B37" s="112"/>
      <c r="C37" s="112"/>
      <c r="D37" s="112"/>
      <c r="E37" s="113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2"/>
    </row>
    <row r="38" spans="1:16" x14ac:dyDescent="0.3">
      <c r="A38" s="111"/>
      <c r="B38" s="112"/>
      <c r="C38" s="112"/>
      <c r="D38" s="112"/>
      <c r="E38" s="113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2"/>
    </row>
    <row r="39" spans="1:16" x14ac:dyDescent="0.3">
      <c r="A39" s="114"/>
      <c r="B39" s="115"/>
      <c r="C39" s="115"/>
      <c r="D39" s="115"/>
      <c r="E39" s="116"/>
      <c r="F39" s="30"/>
      <c r="G39" s="17"/>
      <c r="H39" s="17"/>
      <c r="I39" s="17"/>
      <c r="J39" s="17" t="s">
        <v>23</v>
      </c>
      <c r="K39" s="17"/>
      <c r="L39" s="103"/>
      <c r="M39" s="104"/>
      <c r="N39" s="105"/>
      <c r="O39" s="17"/>
    </row>
    <row r="40" spans="1:16" x14ac:dyDescent="0.3">
      <c r="A40" s="30"/>
      <c r="B40" s="30"/>
      <c r="C40" s="30"/>
      <c r="D40" s="30"/>
      <c r="E40" s="30"/>
      <c r="F40" s="30"/>
      <c r="G40" s="17"/>
      <c r="H40" s="17"/>
      <c r="I40" s="17"/>
      <c r="J40" s="17"/>
      <c r="K40" s="17"/>
      <c r="L40" s="17"/>
      <c r="M40" s="17"/>
      <c r="N40" s="17"/>
      <c r="O40" s="17"/>
    </row>
    <row r="41" spans="1:16" x14ac:dyDescent="0.3">
      <c r="A41" s="20"/>
      <c r="B41" s="20"/>
      <c r="C41" s="20"/>
      <c r="D41" s="20"/>
      <c r="E41" s="20"/>
      <c r="F41" s="20"/>
      <c r="G41" s="17"/>
      <c r="H41" s="17"/>
      <c r="I41" s="17"/>
      <c r="J41" s="17"/>
      <c r="K41" s="17"/>
      <c r="L41" s="17"/>
      <c r="M41" s="17"/>
      <c r="N41" s="17"/>
      <c r="O41" s="17"/>
    </row>
    <row r="43" spans="1:16" ht="25.5" customHeight="1" x14ac:dyDescent="0.3"/>
    <row r="44" spans="1:16" ht="15" customHeight="1" x14ac:dyDescent="0.3"/>
    <row r="46" spans="1:16" ht="18" customHeight="1" x14ac:dyDescent="0.3"/>
  </sheetData>
  <sheetProtection selectLockedCells="1"/>
  <mergeCells count="46">
    <mergeCell ref="C13:D13"/>
    <mergeCell ref="J26:K26"/>
    <mergeCell ref="A27:N27"/>
    <mergeCell ref="A28:N28"/>
    <mergeCell ref="A30:O30"/>
    <mergeCell ref="C15:D15"/>
    <mergeCell ref="C17:D17"/>
    <mergeCell ref="C16:D16"/>
    <mergeCell ref="C18:D18"/>
    <mergeCell ref="C19:D19"/>
    <mergeCell ref="C21:D21"/>
    <mergeCell ref="C20:D20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L9:L11"/>
    <mergeCell ref="N9:N11"/>
    <mergeCell ref="O9:O11"/>
    <mergeCell ref="C10:D11"/>
    <mergeCell ref="E10:E11"/>
    <mergeCell ref="F10:F11"/>
    <mergeCell ref="G10:G11"/>
    <mergeCell ref="M9:M11"/>
    <mergeCell ref="C24:D24"/>
    <mergeCell ref="C23:D23"/>
    <mergeCell ref="C22:D22"/>
    <mergeCell ref="C12:D12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4:D14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26" t="s">
        <v>51</v>
      </c>
      <c r="M2" s="126"/>
    </row>
    <row r="3" spans="1:14" x14ac:dyDescent="0.3">
      <c r="A3" s="5" t="s">
        <v>25</v>
      </c>
      <c r="B3" s="123" t="s">
        <v>26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5" t="s">
        <v>27</v>
      </c>
      <c r="B4" s="123" t="s">
        <v>28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x14ac:dyDescent="0.3">
      <c r="A5" s="5" t="s">
        <v>8</v>
      </c>
      <c r="B5" s="123" t="s">
        <v>29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x14ac:dyDescent="0.3">
      <c r="A6" s="5" t="s">
        <v>2</v>
      </c>
      <c r="B6" s="123" t="s">
        <v>30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x14ac:dyDescent="0.3">
      <c r="A7" s="6" t="s">
        <v>31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14" x14ac:dyDescent="0.3">
      <c r="A8" s="5" t="s">
        <v>12</v>
      </c>
      <c r="B8" s="123" t="s">
        <v>32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4" x14ac:dyDescent="0.3">
      <c r="A9" s="7" t="s">
        <v>33</v>
      </c>
      <c r="B9" s="123" t="s">
        <v>34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4" x14ac:dyDescent="0.3">
      <c r="A10" s="7" t="s">
        <v>35</v>
      </c>
      <c r="B10" s="123" t="s">
        <v>36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x14ac:dyDescent="0.3">
      <c r="A11" s="8" t="s">
        <v>37</v>
      </c>
      <c r="B11" s="123" t="s">
        <v>38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4" x14ac:dyDescent="0.3">
      <c r="A12" s="9" t="s">
        <v>39</v>
      </c>
      <c r="B12" s="123" t="s">
        <v>40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ht="24" customHeight="1" x14ac:dyDescent="0.3">
      <c r="A13" s="8" t="s">
        <v>41</v>
      </c>
      <c r="B13" s="123" t="s">
        <v>42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  <row r="14" spans="1:14" ht="16.5" customHeight="1" x14ac:dyDescent="0.3">
      <c r="A14" s="8" t="s">
        <v>5</v>
      </c>
      <c r="B14" s="123" t="s">
        <v>52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5" spans="1:14" x14ac:dyDescent="0.3">
      <c r="A15" s="8" t="s">
        <v>43</v>
      </c>
      <c r="B15" s="123" t="s">
        <v>44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39.6" x14ac:dyDescent="0.3">
      <c r="A16" s="10" t="s">
        <v>45</v>
      </c>
      <c r="B16" s="123" t="s">
        <v>46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28.5" customHeight="1" x14ac:dyDescent="0.3">
      <c r="A17" s="10" t="s">
        <v>47</v>
      </c>
      <c r="B17" s="123" t="s">
        <v>48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27" customHeight="1" x14ac:dyDescent="0.3">
      <c r="A18" s="11" t="s">
        <v>49</v>
      </c>
      <c r="B18" s="123" t="s">
        <v>50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4" ht="75" customHeight="1" x14ac:dyDescent="0.3">
      <c r="A19" s="32" t="s">
        <v>61</v>
      </c>
      <c r="B19" s="122" t="s">
        <v>62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2022-05-16T11:57:18Z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