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32760" windowWidth="23280" windowHeight="13200" activeTab="2"/>
  </bookViews>
  <sheets>
    <sheet name="Stavba" sheetId="1" r:id="rId1"/>
    <sheet name="VzorPolozky" sheetId="2" state="hidden" r:id="rId2"/>
    <sheet name="01 2021003.01 Pol" sheetId="3" r:id="rId3"/>
  </sheets>
  <externalReferences>
    <externalReference r:id="rId6"/>
  </externalReferences>
  <definedNames>
    <definedName name="CelkemDPHVypocet" localSheetId="0">'Stavba'!$H$35</definedName>
    <definedName name="CenaCelkem">'Stavba'!$G$22</definedName>
    <definedName name="CenaCelkemBezDPH">'Stavba'!$G$21</definedName>
    <definedName name="CenaCelkemVypocet" localSheetId="0">'Stavba'!$I$35</definedName>
    <definedName name="cisloobjektu">'Stavba'!$D$3</definedName>
    <definedName name="CisloRozpoctu">'[1]Krycí list'!$C$2</definedName>
    <definedName name="CisloStavby" localSheetId="0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0">'Stavba'!$I$12</definedName>
    <definedName name="dmisto">'Stavba'!$E$13:$G$13</definedName>
    <definedName name="DPHSni">'Stavba'!$G$17</definedName>
    <definedName name="DPHZakl">'Stavba'!$G$19</definedName>
    <definedName name="dpsc" localSheetId="0">'Stavba'!$D$13</definedName>
    <definedName name="IČO" localSheetId="0">'Stavba'!$I$11</definedName>
    <definedName name="Mena">'Stavba'!#REF!</definedName>
    <definedName name="MistoStavby">'Stavba'!$D$4</definedName>
    <definedName name="nazevobjektu">'Stavba'!$E$3</definedName>
    <definedName name="NazevRozpoctu">'[1]Krycí list'!$D$2</definedName>
    <definedName name="NazevStavby" localSheetId="0">'Stavba'!$E$2</definedName>
    <definedName name="nazevstavby">'[1]Krycí list'!$C$7</definedName>
    <definedName name="NazevStavebnihoRozpoctu">'Stavba'!$E$4</definedName>
    <definedName name="_xlnm.Print_Titles" localSheetId="2">'01 2021003.01 Pol'!$1:$7</definedName>
    <definedName name="oadresa">'Stavba'!$D$6</definedName>
    <definedName name="Objednatel" localSheetId="0">'Stavba'!$D$5</definedName>
    <definedName name="Objekt" localSheetId="0">'Stavba'!$B$31</definedName>
    <definedName name="_xlnm.Print_Area" localSheetId="2">'01 2021003.01 Pol'!$A$1:$X$158</definedName>
    <definedName name="_xlnm.Print_Area" localSheetId="0">'Stavba'!$A$1:$I$38</definedName>
    <definedName name="odic" localSheetId="0">'Stavba'!$I$6</definedName>
    <definedName name="oico" localSheetId="0">'Stavba'!$I$5</definedName>
    <definedName name="omisto" localSheetId="0">'Stavba'!$E$7</definedName>
    <definedName name="onazev" localSheetId="0">'Stavba'!$D$6</definedName>
    <definedName name="opsc" localSheetId="0">'Stavba'!$D$7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 localSheetId="0">'Stavba'!$E$16</definedName>
    <definedName name="SazbaDPH1">'[1]Krycí list'!$C$30</definedName>
    <definedName name="SazbaDPH2" localSheetId="0">'Stavba'!$E$18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0" hidden="1">'Stavba'!$A:$A</definedName>
    <definedName name="Z_B7E7C763_C459_487D_8ABA_5CFDDFBD5A84_.wvu.PrintArea" localSheetId="0" hidden="1">'Stavba'!$B$1:$I$29</definedName>
    <definedName name="ZakladDPHSni">'Stavba'!$G$16</definedName>
    <definedName name="ZakladDPHSniVypocet" localSheetId="0">'Stavba'!$F$35</definedName>
    <definedName name="ZakladDPHZakl">'Stavba'!$G$18</definedName>
    <definedName name="ZakladDPHZaklVypocet" localSheetId="0">'Stavba'!$G$35</definedName>
    <definedName name="ZaObjednatele">'Stavba'!$G$27</definedName>
    <definedName name="Zaokrouhleni">'Stavba'!$G$20</definedName>
    <definedName name="ZaZhotovitele">'Stavba'!$D$27</definedName>
    <definedName name="Zhotovitel">'Stavba'!$D$11:$G$11</definedName>
  </definedNames>
  <calcPr fullCalcOnLoad="1"/>
</workbook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E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comments3.xml><?xml version="1.0" encoding="utf-8"?>
<comments xmlns="http://schemas.openxmlformats.org/spreadsheetml/2006/main">
  <authors>
    <author>defuser</author>
  </authors>
  <commentList>
    <comment ref="S6" authorId="0">
      <text>
        <r>
          <rPr>
            <sz val="9"/>
            <rFont val="Tahoma"/>
            <family val="2"/>
          </rPr>
          <t>Ide o informáciu, či sa jedná o položku, ktorá je do rozpočtu zadaná z cenovej sústavy RTS, alebo vlastné.</t>
        </r>
      </text>
    </comment>
    <comment ref="T6" authorId="0">
      <text>
        <r>
          <rPr>
            <sz val="9"/>
            <rFont val="Tahoma"/>
            <family val="2"/>
          </rPr>
          <t>Ide o názov CÚ, ktorá je zadaná pri položke rozpočtu</t>
        </r>
      </text>
    </comment>
  </commentList>
</comments>
</file>

<file path=xl/sharedStrings.xml><?xml version="1.0" encoding="utf-8"?>
<sst xmlns="http://schemas.openxmlformats.org/spreadsheetml/2006/main" count="656" uniqueCount="286">
  <si>
    <t>%</t>
  </si>
  <si>
    <t>Položkový rozpočet stavby</t>
  </si>
  <si>
    <t xml:space="preserve">Položkový rozpočet </t>
  </si>
  <si>
    <t>O:</t>
  </si>
  <si>
    <t>Číslo</t>
  </si>
  <si>
    <t>Projektant:</t>
  </si>
  <si>
    <t>Vypracoval:</t>
  </si>
  <si>
    <t>Stavba:</t>
  </si>
  <si>
    <t>Dodávka</t>
  </si>
  <si>
    <t>Montáž</t>
  </si>
  <si>
    <t>DIČ:</t>
  </si>
  <si>
    <t>#RTSROZP#</t>
  </si>
  <si>
    <t>#CASTI&gt;&gt;</t>
  </si>
  <si>
    <t>IČO:</t>
  </si>
  <si>
    <t>Objednávateľ:</t>
  </si>
  <si>
    <t>Zhotoviteľ:</t>
  </si>
  <si>
    <t>Celkom</t>
  </si>
  <si>
    <t>Vedľajšie náklady</t>
  </si>
  <si>
    <t>Rekapitulácia daní</t>
  </si>
  <si>
    <t>Základ pre zníženú DPH</t>
  </si>
  <si>
    <t>Znížená DPH</t>
  </si>
  <si>
    <t>Základ pre základnú DPH</t>
  </si>
  <si>
    <t>Základná DPH</t>
  </si>
  <si>
    <t>Zaokrúhlenie</t>
  </si>
  <si>
    <t>Cena celkom bez DPH</t>
  </si>
  <si>
    <t>Cena celkom s DPH</t>
  </si>
  <si>
    <t>V</t>
  </si>
  <si>
    <t>dňa</t>
  </si>
  <si>
    <t>Za zhotoviteľa</t>
  </si>
  <si>
    <t>Za objednávateľa</t>
  </si>
  <si>
    <t>Rekapitulácia dielčích častí</t>
  </si>
  <si>
    <t>Názov</t>
  </si>
  <si>
    <t>DPH celkom</t>
  </si>
  <si>
    <t>Cena celkom</t>
  </si>
  <si>
    <t>Položkový rozpočet</t>
  </si>
  <si>
    <t>C:</t>
  </si>
  <si>
    <t>B:</t>
  </si>
  <si>
    <t>20210014</t>
  </si>
  <si>
    <t>Stavba</t>
  </si>
  <si>
    <t>01</t>
  </si>
  <si>
    <t>Bežecká ovál, dl. 200m</t>
  </si>
  <si>
    <t>Celkom za stavbu</t>
  </si>
  <si>
    <t>1.0</t>
  </si>
  <si>
    <t>Zemné práce</t>
  </si>
  <si>
    <t>471.0</t>
  </si>
  <si>
    <t>Umelé povrchy</t>
  </si>
  <si>
    <t>5.0</t>
  </si>
  <si>
    <t>Komunikácie</t>
  </si>
  <si>
    <t>569.0</t>
  </si>
  <si>
    <t>Podkladné vrstvy umelých povrchov</t>
  </si>
  <si>
    <t>8.0</t>
  </si>
  <si>
    <t>Trubné vedenie</t>
  </si>
  <si>
    <t>913.0</t>
  </si>
  <si>
    <t>Vybavenie športoviska</t>
  </si>
  <si>
    <t>915.0</t>
  </si>
  <si>
    <t>Ohraničenie plôch - obrubníky</t>
  </si>
  <si>
    <t>96.0</t>
  </si>
  <si>
    <t>Búranie konštrukcií</t>
  </si>
  <si>
    <t>99.0</t>
  </si>
  <si>
    <t>Staveniskový presun hmôt</t>
  </si>
  <si>
    <t>VN.0</t>
  </si>
  <si>
    <t>#TypZaznamu#</t>
  </si>
  <si>
    <t>STA</t>
  </si>
  <si>
    <t>OBJ</t>
  </si>
  <si>
    <t>ROZ</t>
  </si>
  <si>
    <t>P.č.</t>
  </si>
  <si>
    <t>Číslo položky</t>
  </si>
  <si>
    <t>Názov položky</t>
  </si>
  <si>
    <t>MJ</t>
  </si>
  <si>
    <t>Množstvo</t>
  </si>
  <si>
    <t>cena / MJ</t>
  </si>
  <si>
    <t>Dodávka celk.</t>
  </si>
  <si>
    <t>Montáž celk.</t>
  </si>
  <si>
    <t>DPH</t>
  </si>
  <si>
    <t>cena s DPH</t>
  </si>
  <si>
    <t>hmotnosť / MJ</t>
  </si>
  <si>
    <t>hmotnosť celk.(t)</t>
  </si>
  <si>
    <t>dem. hmotnosť / MJ</t>
  </si>
  <si>
    <t>dem. hmotnosť celk.(t)</t>
  </si>
  <si>
    <t>Cenník</t>
  </si>
  <si>
    <t>Cen. soustava / platnost</t>
  </si>
  <si>
    <t>Cenová úroveň</t>
  </si>
  <si>
    <t>Nhod / MJ</t>
  </si>
  <si>
    <t>Nhod celk.</t>
  </si>
  <si>
    <t>Dodavatel</t>
  </si>
  <si>
    <t>Typ položky</t>
  </si>
  <si>
    <t>Diel:</t>
  </si>
  <si>
    <t>DIL</t>
  </si>
  <si>
    <t>122201102S00</t>
  </si>
  <si>
    <t>Odkopávky a prekopávky nezapaž. v horn. tr. 3 nad 100 do 1 000 m3</t>
  </si>
  <si>
    <t>m3</t>
  </si>
  <si>
    <t>ODIS</t>
  </si>
  <si>
    <t>ODIS 21/01</t>
  </si>
  <si>
    <t>Práce</t>
  </si>
  <si>
    <t>POL1_0</t>
  </si>
  <si>
    <t>1570*0,30</t>
  </si>
  <si>
    <t>VV</t>
  </si>
  <si>
    <t>131201101S00</t>
  </si>
  <si>
    <t>Hĺbenie jám nezapaž. v horn. tr. 3 do 100 m3</t>
  </si>
  <si>
    <t>POL1_</t>
  </si>
  <si>
    <t>šachty DN315 : (0,32*0,32*1,0)*3</t>
  </si>
  <si>
    <t>šachta DN600 : (0,6*0,6*1,5)*1</t>
  </si>
  <si>
    <t>131201109S00</t>
  </si>
  <si>
    <t>Príplatok za lepivosť v horn. tr. 3</t>
  </si>
  <si>
    <t>132201101S00</t>
  </si>
  <si>
    <t>Hĺbenie rýh šírka do 60 cm v horn. tr. 3 do 100 m3</t>
  </si>
  <si>
    <t>POL1_1</t>
  </si>
  <si>
    <t>Drenážne potrubie DN 100 : 82*0,3*0,4</t>
  </si>
  <si>
    <t>Drenážne potrubie DN 160 : 162*0,3*0,6</t>
  </si>
  <si>
    <t>132201109S00</t>
  </si>
  <si>
    <t>Príplatok za lepivosť horniny tr. 3 v rýhach š. do 60 cm</t>
  </si>
  <si>
    <t>162701105S00</t>
  </si>
  <si>
    <t>Vodorovné premiestnenie výkopu do 10000 m horn. tr . 1-4</t>
  </si>
  <si>
    <t>471+0,8472+120+39</t>
  </si>
  <si>
    <t>zásyp jám : -(5*11*0,2)</t>
  </si>
  <si>
    <t>zatrávnenie : -163,5</t>
  </si>
  <si>
    <t>171201202S00</t>
  </si>
  <si>
    <t>Uloženie sypaniny na skládky nad 100 do 1 000 m3</t>
  </si>
  <si>
    <t>215901101S00</t>
  </si>
  <si>
    <t>Zhutnenie podložia z hor. súdr. do 92%PS a nesúdr. Id do 0,8</t>
  </si>
  <si>
    <t>m2</t>
  </si>
  <si>
    <t>17120120900S00</t>
  </si>
  <si>
    <t>Poplatok za skladovanie - zemina a kamenivo (17 05) ostatné</t>
  </si>
  <si>
    <t>t</t>
  </si>
  <si>
    <t>Vlastní</t>
  </si>
  <si>
    <t>Indiv</t>
  </si>
  <si>
    <t>R-položka</t>
  </si>
  <si>
    <t>POL12_1</t>
  </si>
  <si>
    <t>456,3472*1,6</t>
  </si>
  <si>
    <t>589311111S00</t>
  </si>
  <si>
    <t>Kryt vonkajších plôch pre atletiku (napr. Conipur SP, Spurtan WS)</t>
  </si>
  <si>
    <t>Športový povrch musí spĺňať tieto všeobecné náležitosti:</t>
  </si>
  <si>
    <t>POP</t>
  </si>
  <si>
    <t>a) Certifikácia IAAF</t>
  </si>
  <si>
    <t>b) Certifikácia podľa EN 14 877</t>
  </si>
  <si>
    <t/>
  </si>
  <si>
    <t>Požadované technické vlastnosti:</t>
  </si>
  <si>
    <t>a) Podľa IAAF špecifikácie</t>
  </si>
  <si>
    <t>Útlm dopadu – min 35%</t>
  </si>
  <si>
    <t>Vertikálna deformácia – min 1,5 mm</t>
  </si>
  <si>
    <t>Klzkosť – min 0,5</t>
  </si>
  <si>
    <t>Vodopriepustnosť – 1 N/mm2, min 80%</t>
  </si>
  <si>
    <t>Pevnosť v ťahu – min 0,6 mm</t>
  </si>
  <si>
    <t>Protažení – min 70%</t>
  </si>
  <si>
    <t>b) Podľa špecifikácie DIN V 18035-6</t>
  </si>
  <si>
    <t>Štandartná deformácia – min. 0,6 mm</t>
  </si>
  <si>
    <t>Odporové opotrebenie – max. 1 mm</t>
  </si>
  <si>
    <t>589991001.SR</t>
  </si>
  <si>
    <t>Čiarovanie ihriska</t>
  </si>
  <si>
    <t>kompl.</t>
  </si>
  <si>
    <t>POL12_0</t>
  </si>
  <si>
    <t>čiarovanie atletickej dráhy podľa pravidiel IAAF</t>
  </si>
  <si>
    <t>589311112S00</t>
  </si>
  <si>
    <t>Kryt vonkajších plôch pre atletiku (napr. Conipur SW, Rekotan M)</t>
  </si>
  <si>
    <t>Vodopriepustnosť – vodonepriepustný</t>
  </si>
  <si>
    <t>Prtažení – min 70%</t>
  </si>
  <si>
    <t>564721111.1S00</t>
  </si>
  <si>
    <t>Podklad z kameniva drveného 16-32 mm hr. 80 mm Trieda A</t>
  </si>
  <si>
    <t>564721111.2S00</t>
  </si>
  <si>
    <t>Podklad z kameniva drveného 8-16 mm hr. 40 mm Trieda A</t>
  </si>
  <si>
    <t>564721111.3S00</t>
  </si>
  <si>
    <t>Podklad z kameniva drveného 4-8 mm hr. 20 mm Trieda A</t>
  </si>
  <si>
    <t>564721111S00</t>
  </si>
  <si>
    <t>Podklad z kameniva drveného 0-4 mm hr. 10 mm Trieda A, ručné spracovanie, hutnenie Edf2= min. 50Mpa</t>
  </si>
  <si>
    <t>564751112S00</t>
  </si>
  <si>
    <t>Podklad z kameniva hrub. drveného 32-63 mm hr. 160 mm Trieda A, prehutnenie Edf2=min. 25Mpa</t>
  </si>
  <si>
    <t>916561111S00</t>
  </si>
  <si>
    <t>Osadenie záhon. obrubníka betón. do lôžka z betónu tr. C 12/15 s bočnou oporou</t>
  </si>
  <si>
    <t>m</t>
  </si>
  <si>
    <t>trieda A</t>
  </si>
  <si>
    <t>918101111S00</t>
  </si>
  <si>
    <t>Lôžko pod obrubníky, krajníky, obruby z betónu tr. C 12/15</t>
  </si>
  <si>
    <t>568*0,25*0,2</t>
  </si>
  <si>
    <t>592173100S</t>
  </si>
  <si>
    <t>Obrubník záhonový ABO 4-5 50x5x25</t>
  </si>
  <si>
    <t>kus</t>
  </si>
  <si>
    <t>Specifikace</t>
  </si>
  <si>
    <t>POL3_1</t>
  </si>
  <si>
    <t>alt. bet. obrubník 1000x50x250mm</t>
  </si>
  <si>
    <t>(568*2)*1,02</t>
  </si>
  <si>
    <t>327055T10</t>
  </si>
  <si>
    <t>Asfaltový koberec drenážny PA 8, hr.40 mm</t>
  </si>
  <si>
    <t>327055T10.1</t>
  </si>
  <si>
    <t>Asfaltový koberec drenážny PA 11, hr.50 mm</t>
  </si>
  <si>
    <t>573231111S00</t>
  </si>
  <si>
    <t>Postrek živičný spojovací z cestnej emulzie 0,5-0, 8 kg/m2</t>
  </si>
  <si>
    <t>211561111S00</t>
  </si>
  <si>
    <t>Výplň odvodňovacích rebier kamenivom hrubým drvený m 8-16 mm</t>
  </si>
  <si>
    <t xml:space="preserve">m3    </t>
  </si>
  <si>
    <t>Drenážne potrubie DN 100 : 83*0,3*0,4</t>
  </si>
  <si>
    <t>211971121S00</t>
  </si>
  <si>
    <t>Zhotovenie opláš. odv. rebier z geotex. skl. nad 1 :2,5 š. do 2,5 m</t>
  </si>
  <si>
    <t>Drenážne potrubie DN 100 : 83*(3*0,3)*(2*0,4)</t>
  </si>
  <si>
    <t>Drenážne potrubie DN 160 : 162*(3*0,3)*(2*0,6)</t>
  </si>
  <si>
    <t>871219111S00</t>
  </si>
  <si>
    <t>Ukladanie drenážneho potrubia bezvýkopovým systémo m z flexibilného PVC, bez obsypu</t>
  </si>
  <si>
    <t>Drenážne potrubie DN 100 : 83</t>
  </si>
  <si>
    <t>Drenážne potrubie DN 160 : 162</t>
  </si>
  <si>
    <t>894807112S00</t>
  </si>
  <si>
    <t>Montáž revíznej šachty z PVC, DN šachty 400, DN po trubia 160, tlak 12,5 t, hl. 850 do 1200 mm</t>
  </si>
  <si>
    <t>286112163S</t>
  </si>
  <si>
    <t>Rúrka flexodrenážna PVC D 100 mm</t>
  </si>
  <si>
    <t>POL3_</t>
  </si>
  <si>
    <t>83*1,2</t>
  </si>
  <si>
    <t>286112165S</t>
  </si>
  <si>
    <t>Rúrka flexodrenážna PVC D 160 mm</t>
  </si>
  <si>
    <t>Drenážne potrubie DN 160 : 162*1,02</t>
  </si>
  <si>
    <t>2863K7980S</t>
  </si>
  <si>
    <t>Program AWA-šachta DN 300 / DN 400 - REHAU</t>
  </si>
  <si>
    <t xml:space="preserve">ks    </t>
  </si>
  <si>
    <t>693665100S</t>
  </si>
  <si>
    <t>Geotextília polypropylénová TATRATEX PP 200g/m2</t>
  </si>
  <si>
    <t>234,72*1,02</t>
  </si>
  <si>
    <t>953943123S00</t>
  </si>
  <si>
    <t>Osadenie ostat. výrobkov do 15 kg do betónu bez do dávky</t>
  </si>
  <si>
    <t>91399-1014.SR</t>
  </si>
  <si>
    <t>Štartové bloky</t>
  </si>
  <si>
    <t>ks</t>
  </si>
  <si>
    <t>/dodávka startovních bloků - provedení standard/</t>
  </si>
  <si>
    <t>91399-1021.SR</t>
  </si>
  <si>
    <t>Odrazová doska pre skok do diaľky (vr.púzdra)</t>
  </si>
  <si>
    <t>/dodávka odrazovej dosky pre skok do diaľky a trojskok - trojdielne vrátane odnímateľnej prešlapovej lišty a aretačného šróbu/</t>
  </si>
  <si>
    <t>91399-1022.SR</t>
  </si>
  <si>
    <t>Prebehová doska-skok daleký,trojskok vr.púzdra</t>
  </si>
  <si>
    <t>/dodávka přeběhového prkna pro skok do dálky a trojskok - umělý povrch dtto jako na ploše sektoru/</t>
  </si>
  <si>
    <t>91399-1023.SR</t>
  </si>
  <si>
    <t>Lapač piesku-pryžová rohož 1000/500/23mm</t>
  </si>
  <si>
    <t>/dodávka kompletných telies rohoží čistiacej zóny okolo doskočiska/</t>
  </si>
  <si>
    <t>271571111S00</t>
  </si>
  <si>
    <t>Vankúš pod základy zo štrkopiesku triedeného</t>
  </si>
  <si>
    <t>10,7*0,1</t>
  </si>
  <si>
    <t>631315711S00</t>
  </si>
  <si>
    <t>Mazanina z betónu prostého tr. C25/30 hr. 12-24 cm</t>
  </si>
  <si>
    <t>10,7*0,12</t>
  </si>
  <si>
    <t>doskočisko : (4,1+8)*2</t>
  </si>
  <si>
    <t>doskočisko : ((4,1*8)*2)*0,2*0,15</t>
  </si>
  <si>
    <t>592-1.SR</t>
  </si>
  <si>
    <t>Obrubník 1000x300x60mmm</t>
  </si>
  <si>
    <t>dodávka špeciálneho obrubníku doskočiska s integrovanou hranou z EPDM</t>
  </si>
  <si>
    <t>napr. Hauraton SPORTFIX SOFT</t>
  </si>
  <si>
    <t>592-3.SR</t>
  </si>
  <si>
    <t>Obrubník rohový 250x250x60mm, v. 300mm</t>
  </si>
  <si>
    <t>rohové kusy : 4</t>
  </si>
  <si>
    <t>Obrubník 500x300x60mm</t>
  </si>
  <si>
    <t>kratšie strany : 2</t>
  </si>
  <si>
    <t>dlhšie strany : 2</t>
  </si>
  <si>
    <t>5815A0102S</t>
  </si>
  <si>
    <t>Piesok plážový biely 0-1mm</t>
  </si>
  <si>
    <t>doskočisko : (32,8*0,4)*1,6</t>
  </si>
  <si>
    <t>113204111S00</t>
  </si>
  <si>
    <t>Vytrhanie obrubníkov betónových</t>
  </si>
  <si>
    <t>979083116S00</t>
  </si>
  <si>
    <t>Vodorovné premiestnenie sute na skládku do 10000 m</t>
  </si>
  <si>
    <t>pôvodné bet. obrubníky : 516*0,3*0,25</t>
  </si>
  <si>
    <t>979131409S00</t>
  </si>
  <si>
    <t>Poplatok za ulož.a znešk.staveb.sute na vymedzenýc h skládkach "O"-ostatný odpad</t>
  </si>
  <si>
    <t>998225111S00</t>
  </si>
  <si>
    <t>Presun hmôt pre pozemné komunikácie a plochy letís k, kryt živičný</t>
  </si>
  <si>
    <t>Přesun hmot</t>
  </si>
  <si>
    <t>POL7_</t>
  </si>
  <si>
    <t>PARA001</t>
  </si>
  <si>
    <t>Statická záťažová skúška podložia</t>
  </si>
  <si>
    <t>kpl</t>
  </si>
  <si>
    <t>6x na pláni</t>
  </si>
  <si>
    <t>6x na poslednej vrstve kameniva</t>
  </si>
  <si>
    <t>PARA002</t>
  </si>
  <si>
    <t>Záťažová skúška podložia dynamická</t>
  </si>
  <si>
    <t>PARA003</t>
  </si>
  <si>
    <t>Náklady na vytýčenie stavby</t>
  </si>
  <si>
    <t>1002T</t>
  </si>
  <si>
    <t>NUS - náklady spojené s umiestnením stavby</t>
  </si>
  <si>
    <t>Soubor</t>
  </si>
  <si>
    <t>VRN</t>
  </si>
  <si>
    <t>POL99_0</t>
  </si>
  <si>
    <t>SUM</t>
  </si>
  <si>
    <t>Poznámky uchádzača k zadaniu</t>
  </si>
  <si>
    <t>POPUZIV</t>
  </si>
  <si>
    <t>END</t>
  </si>
  <si>
    <t>Mestská časť Petržalka -  Bratislava</t>
  </si>
  <si>
    <t>00603201</t>
  </si>
  <si>
    <t>Kutlíkova 17, 852 12 Bratislava</t>
  </si>
  <si>
    <t>2021003.01</t>
  </si>
  <si>
    <t>2021003</t>
  </si>
  <si>
    <t>Obnova športového areálu  ZŠ Lachova, MČ Bratislava - Petržalka</t>
  </si>
  <si>
    <t>9a</t>
  </si>
  <si>
    <t xml:space="preserve">Poplatok za skladovanie - škvara / antuka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</si>
</sst>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č&quot;;\-#,##0\ &quot;Kč&quot;"/>
    <numFmt numFmtId="167" formatCode="#,##0\ &quot;Kč&quot;;[Red]\-#,##0\ &quot;Kč&quot;"/>
    <numFmt numFmtId="168" formatCode="#,##0.00\ &quot;Kč&quot;;\-#,##0.00\ &quot;Kč&quot;"/>
    <numFmt numFmtId="169" formatCode="#,##0.00\ &quot;Kč&quot;;[Red]\-#,##0.00\ &quot;Kč&quot;"/>
    <numFmt numFmtId="170" formatCode="_-* #,##0\ &quot;Kč&quot;_-;\-* #,##0\ &quot;Kč&quot;_-;_-* &quot;-&quot;\ &quot;Kč&quot;_-;_-@_-"/>
    <numFmt numFmtId="171" formatCode="_-* #,##0.00\ &quot;Kč&quot;_-;\-* #,##0.00\ &quot;Kč&quot;_-;_-* &quot;-&quot;??\ &quot;Kč&quot;_-;_-@_-"/>
    <numFmt numFmtId="172" formatCode="#,##0.00000"/>
    <numFmt numFmtId="173" formatCode="\P\r\a\vd\a;&quot;Pravda&quot;;&quot;Nepravda&quot;"/>
    <numFmt numFmtId="174" formatCode="[$€-2]\ #\ ##,000_);[Red]\([$¥€-2]\ #\ ##,000\)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9"/>
      <name val="Tahoma"/>
      <family val="2"/>
    </font>
    <font>
      <sz val="8"/>
      <name val="Arial CE"/>
      <family val="0"/>
    </font>
    <font>
      <sz val="8"/>
      <color indexed="12"/>
      <name val="Arial CE"/>
      <family val="0"/>
    </font>
    <font>
      <sz val="8"/>
      <color indexed="17"/>
      <name val="Arial CE"/>
      <family val="0"/>
    </font>
    <font>
      <sz val="8"/>
      <color indexed="9"/>
      <name val="Arial CE"/>
      <family val="0"/>
    </font>
    <font>
      <strike/>
      <sz val="8"/>
      <name val="Arial CE"/>
      <family val="0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medium"/>
      <bottom>
        <color indexed="63"/>
      </bottom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 style="thin"/>
      <bottom style="thin">
        <color indexed="63"/>
      </bottom>
    </border>
    <border>
      <left style="thin"/>
      <right style="medium"/>
      <top style="thin"/>
      <bottom style="thin">
        <color indexed="63"/>
      </bottom>
    </border>
    <border>
      <left style="medium"/>
      <right/>
      <top style="thin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/>
      <top style="thin">
        <color indexed="63"/>
      </top>
      <bottom style="medium"/>
    </border>
    <border>
      <left style="medium"/>
      <right/>
      <top style="thin">
        <color indexed="63"/>
      </top>
      <bottom style="medium"/>
    </border>
    <border>
      <left/>
      <right/>
      <top style="thin">
        <color indexed="63"/>
      </top>
      <bottom style="medium"/>
    </border>
    <border>
      <left/>
      <right style="thin"/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4" xfId="0" applyBorder="1" applyAlignment="1">
      <alignment vertical="center"/>
    </xf>
    <xf numFmtId="0" fontId="5" fillId="0" borderId="14" xfId="0" applyFont="1" applyBorder="1" applyAlignment="1">
      <alignment vertical="top"/>
    </xf>
    <xf numFmtId="14" fontId="5" fillId="0" borderId="14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5" fillId="0" borderId="16" xfId="0" applyFont="1" applyBorder="1" applyAlignment="1">
      <alignment vertical="center"/>
    </xf>
    <xf numFmtId="0" fontId="0" fillId="0" borderId="15" xfId="0" applyBorder="1" applyAlignment="1">
      <alignment horizontal="left" indent="1"/>
    </xf>
    <xf numFmtId="0" fontId="0" fillId="0" borderId="17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vertical="top" indent="1"/>
    </xf>
    <xf numFmtId="0" fontId="5" fillId="0" borderId="19" xfId="0" applyFont="1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/>
    </xf>
    <xf numFmtId="49" fontId="0" fillId="0" borderId="16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5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5" fillId="0" borderId="14" xfId="0" applyFont="1" applyBorder="1" applyAlignment="1">
      <alignment horizontal="right" vertical="center" wrapText="1"/>
    </xf>
    <xf numFmtId="0" fontId="0" fillId="0" borderId="14" xfId="0" applyBorder="1" applyAlignment="1">
      <alignment vertical="center" wrapText="1"/>
    </xf>
    <xf numFmtId="0" fontId="0" fillId="0" borderId="19" xfId="0" applyBorder="1" applyAlignment="1">
      <alignment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9" xfId="0" applyFont="1" applyBorder="1" applyAlignment="1">
      <alignment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wrapText="1"/>
    </xf>
    <xf numFmtId="1" fontId="5" fillId="0" borderId="16" xfId="0" applyNumberFormat="1" applyFont="1" applyBorder="1" applyAlignment="1">
      <alignment horizontal="right" vertical="center" wrapText="1"/>
    </xf>
    <xf numFmtId="1" fontId="5" fillId="0" borderId="22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horizontal="left" vertical="center" wrapText="1"/>
    </xf>
    <xf numFmtId="1" fontId="5" fillId="0" borderId="23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vertical="top" wrapText="1"/>
    </xf>
    <xf numFmtId="0" fontId="0" fillId="0" borderId="13" xfId="0" applyBorder="1" applyAlignment="1">
      <alignment wrapText="1"/>
    </xf>
    <xf numFmtId="0" fontId="0" fillId="33" borderId="10" xfId="0" applyFill="1" applyBorder="1" applyAlignment="1">
      <alignment horizontal="left" vertical="center" indent="1"/>
    </xf>
    <xf numFmtId="0" fontId="0" fillId="33" borderId="15" xfId="0" applyFill="1" applyBorder="1" applyAlignment="1">
      <alignment horizontal="left" vertical="center" indent="1"/>
    </xf>
    <xf numFmtId="0" fontId="0" fillId="33" borderId="14" xfId="0" applyFill="1" applyBorder="1" applyAlignment="1">
      <alignment wrapText="1"/>
    </xf>
    <xf numFmtId="0" fontId="5" fillId="34" borderId="14" xfId="0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 applyAlignment="1">
      <alignment/>
    </xf>
    <xf numFmtId="4" fontId="0" fillId="0" borderId="24" xfId="0" applyNumberFormat="1" applyBorder="1" applyAlignment="1">
      <alignment/>
    </xf>
    <xf numFmtId="4" fontId="3" fillId="35" borderId="25" xfId="0" applyNumberFormat="1" applyFont="1" applyFill="1" applyBorder="1" applyAlignment="1">
      <alignment vertical="center" wrapText="1"/>
    </xf>
    <xf numFmtId="4" fontId="7" fillId="35" borderId="26" xfId="0" applyNumberFormat="1" applyFont="1" applyFill="1" applyBorder="1" applyAlignment="1">
      <alignment horizontal="center" vertical="center" wrapText="1" shrinkToFit="1"/>
    </xf>
    <xf numFmtId="4" fontId="3" fillId="35" borderId="26" xfId="0" applyNumberFormat="1" applyFont="1" applyFill="1" applyBorder="1" applyAlignment="1">
      <alignment horizontal="center" vertical="center" wrapText="1" shrinkToFit="1"/>
    </xf>
    <xf numFmtId="4" fontId="3" fillId="0" borderId="27" xfId="0" applyNumberFormat="1" applyFont="1" applyBorder="1" applyAlignment="1">
      <alignment horizontal="right" vertical="center" wrapText="1" shrinkToFit="1"/>
    </xf>
    <xf numFmtId="4" fontId="3" fillId="0" borderId="27" xfId="0" applyNumberFormat="1" applyFont="1" applyBorder="1" applyAlignment="1">
      <alignment horizontal="right" vertical="center" shrinkToFit="1"/>
    </xf>
    <xf numFmtId="4" fontId="0" fillId="0" borderId="27" xfId="0" applyNumberFormat="1" applyBorder="1" applyAlignment="1">
      <alignment vertical="center" shrinkToFit="1"/>
    </xf>
    <xf numFmtId="4" fontId="5" fillId="0" borderId="27" xfId="0" applyNumberFormat="1" applyFont="1" applyBorder="1" applyAlignment="1">
      <alignment vertical="center" wrapText="1" shrinkToFit="1"/>
    </xf>
    <xf numFmtId="4" fontId="5" fillId="0" borderId="27" xfId="0" applyNumberFormat="1" applyFont="1" applyBorder="1" applyAlignment="1">
      <alignment vertical="center" shrinkToFit="1"/>
    </xf>
    <xf numFmtId="4" fontId="0" fillId="0" borderId="27" xfId="0" applyNumberFormat="1" applyBorder="1" applyAlignment="1">
      <alignment vertical="center" wrapText="1" shrinkToFit="1"/>
    </xf>
    <xf numFmtId="0" fontId="4" fillId="33" borderId="28" xfId="0" applyFont="1" applyFill="1" applyBorder="1" applyAlignment="1">
      <alignment horizontal="left" vertical="center" indent="1"/>
    </xf>
    <xf numFmtId="0" fontId="5" fillId="33" borderId="29" xfId="0" applyFont="1" applyFill="1" applyBorder="1" applyAlignment="1">
      <alignment horizontal="left" vertical="center" wrapText="1"/>
    </xf>
    <xf numFmtId="0" fontId="0" fillId="33" borderId="29" xfId="0" applyFill="1" applyBorder="1" applyAlignment="1">
      <alignment horizontal="left" vertical="center" wrapText="1"/>
    </xf>
    <xf numFmtId="4" fontId="4" fillId="33" borderId="29" xfId="0" applyNumberFormat="1" applyFont="1" applyFill="1" applyBorder="1" applyAlignment="1">
      <alignment horizontal="left" vertical="center"/>
    </xf>
    <xf numFmtId="0" fontId="0" fillId="33" borderId="29" xfId="0" applyFill="1" applyBorder="1" applyAlignment="1">
      <alignment wrapText="1"/>
    </xf>
    <xf numFmtId="0" fontId="0" fillId="33" borderId="29" xfId="0" applyFill="1" applyBorder="1" applyAlignment="1">
      <alignment/>
    </xf>
    <xf numFmtId="49" fontId="0" fillId="0" borderId="0" xfId="0" applyNumberFormat="1" applyAlignment="1">
      <alignment/>
    </xf>
    <xf numFmtId="0" fontId="0" fillId="0" borderId="21" xfId="0" applyFont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49" fontId="0" fillId="33" borderId="16" xfId="0" applyNumberFormat="1" applyFill="1" applyBorder="1" applyAlignment="1">
      <alignment vertical="center"/>
    </xf>
    <xf numFmtId="0" fontId="0" fillId="35" borderId="22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1" xfId="0" applyFill="1" applyBorder="1" applyAlignment="1">
      <alignment horizontal="center"/>
    </xf>
    <xf numFmtId="49" fontId="0" fillId="35" borderId="21" xfId="0" applyNumberFormat="1" applyFill="1" applyBorder="1" applyAlignment="1">
      <alignment/>
    </xf>
    <xf numFmtId="0" fontId="0" fillId="35" borderId="21" xfId="0" applyFill="1" applyBorder="1" applyAlignment="1">
      <alignment wrapText="1"/>
    </xf>
    <xf numFmtId="0" fontId="11" fillId="0" borderId="0" xfId="0" applyFont="1" applyAlignment="1">
      <alignment/>
    </xf>
    <xf numFmtId="172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3" borderId="22" xfId="0" applyFont="1" applyFill="1" applyBorder="1" applyAlignment="1">
      <alignment vertical="top"/>
    </xf>
    <xf numFmtId="49" fontId="5" fillId="33" borderId="16" xfId="0" applyNumberFormat="1" applyFont="1" applyFill="1" applyBorder="1" applyAlignment="1">
      <alignment vertical="top"/>
    </xf>
    <xf numFmtId="0" fontId="5" fillId="33" borderId="16" xfId="0" applyFont="1" applyFill="1" applyBorder="1" applyAlignment="1">
      <alignment horizontal="center" vertical="top"/>
    </xf>
    <xf numFmtId="0" fontId="5" fillId="33" borderId="16" xfId="0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Border="1" applyAlignment="1">
      <alignment vertical="top"/>
    </xf>
    <xf numFmtId="4" fontId="11" fillId="0" borderId="0" xfId="0" applyNumberFormat="1" applyFont="1" applyBorder="1" applyAlignment="1">
      <alignment vertical="top" shrinkToFit="1"/>
    </xf>
    <xf numFmtId="4" fontId="11" fillId="34" borderId="0" xfId="0" applyNumberFormat="1" applyFont="1" applyFill="1" applyBorder="1" applyAlignment="1" applyProtection="1">
      <alignment vertical="top" shrinkToFit="1"/>
      <protection locked="0"/>
    </xf>
    <xf numFmtId="172" fontId="12" fillId="0" borderId="0" xfId="0" applyNumberFormat="1" applyFont="1" applyBorder="1" applyAlignment="1">
      <alignment horizontal="center" vertical="top" wrapText="1" shrinkToFit="1"/>
    </xf>
    <xf numFmtId="172" fontId="12" fillId="0" borderId="0" xfId="0" applyNumberFormat="1" applyFont="1" applyBorder="1" applyAlignment="1">
      <alignment vertical="top" wrapText="1" shrinkToFit="1"/>
    </xf>
    <xf numFmtId="0" fontId="13" fillId="0" borderId="0" xfId="0" applyFont="1" applyBorder="1" applyAlignment="1">
      <alignment horizontal="center" vertical="top" shrinkToFit="1"/>
    </xf>
    <xf numFmtId="172" fontId="13" fillId="0" borderId="0" xfId="0" applyNumberFormat="1" applyFont="1" applyBorder="1" applyAlignment="1">
      <alignment vertical="top" shrinkToFit="1"/>
    </xf>
    <xf numFmtId="4" fontId="13" fillId="0" borderId="0" xfId="0" applyNumberFormat="1" applyFont="1" applyBorder="1" applyAlignment="1">
      <alignment vertical="top" shrinkToFit="1"/>
    </xf>
    <xf numFmtId="4" fontId="5" fillId="33" borderId="0" xfId="0" applyNumberFormat="1" applyFont="1" applyFill="1" applyBorder="1" applyAlignment="1">
      <alignment vertical="top" shrinkToFit="1"/>
    </xf>
    <xf numFmtId="0" fontId="5" fillId="33" borderId="30" xfId="0" applyFont="1" applyFill="1" applyBorder="1" applyAlignment="1">
      <alignment vertical="top"/>
    </xf>
    <xf numFmtId="49" fontId="5" fillId="33" borderId="19" xfId="0" applyNumberFormat="1" applyFont="1" applyFill="1" applyBorder="1" applyAlignment="1">
      <alignment vertical="top"/>
    </xf>
    <xf numFmtId="0" fontId="5" fillId="33" borderId="19" xfId="0" applyFont="1" applyFill="1" applyBorder="1" applyAlignment="1">
      <alignment horizontal="center" vertical="top" shrinkToFit="1"/>
    </xf>
    <xf numFmtId="172" fontId="5" fillId="33" borderId="19" xfId="0" applyNumberFormat="1" applyFont="1" applyFill="1" applyBorder="1" applyAlignment="1">
      <alignment vertical="top" shrinkToFit="1"/>
    </xf>
    <xf numFmtId="4" fontId="5" fillId="33" borderId="19" xfId="0" applyNumberFormat="1" applyFont="1" applyFill="1" applyBorder="1" applyAlignment="1">
      <alignment vertical="top" shrinkToFit="1"/>
    </xf>
    <xf numFmtId="4" fontId="5" fillId="33" borderId="31" xfId="0" applyNumberFormat="1" applyFont="1" applyFill="1" applyBorder="1" applyAlignment="1">
      <alignment vertical="top" shrinkToFit="1"/>
    </xf>
    <xf numFmtId="0" fontId="11" fillId="0" borderId="32" xfId="0" applyFont="1" applyBorder="1" applyAlignment="1">
      <alignment vertical="top"/>
    </xf>
    <xf numFmtId="49" fontId="11" fillId="0" borderId="33" xfId="0" applyNumberFormat="1" applyFont="1" applyBorder="1" applyAlignment="1">
      <alignment vertical="top"/>
    </xf>
    <xf numFmtId="0" fontId="11" fillId="0" borderId="33" xfId="0" applyFont="1" applyBorder="1" applyAlignment="1">
      <alignment horizontal="center" vertical="top" shrinkToFit="1"/>
    </xf>
    <xf numFmtId="172" fontId="11" fillId="0" borderId="33" xfId="0" applyNumberFormat="1" applyFont="1" applyBorder="1" applyAlignment="1">
      <alignment vertical="top" shrinkToFit="1"/>
    </xf>
    <xf numFmtId="4" fontId="11" fillId="34" borderId="33" xfId="0" applyNumberFormat="1" applyFont="1" applyFill="1" applyBorder="1" applyAlignment="1" applyProtection="1">
      <alignment vertical="top" shrinkToFit="1"/>
      <protection locked="0"/>
    </xf>
    <xf numFmtId="4" fontId="11" fillId="0" borderId="34" xfId="0" applyNumberFormat="1" applyFont="1" applyBorder="1" applyAlignment="1">
      <alignment vertical="top" shrinkToFit="1"/>
    </xf>
    <xf numFmtId="0" fontId="11" fillId="0" borderId="35" xfId="0" applyFont="1" applyBorder="1" applyAlignment="1">
      <alignment vertical="top"/>
    </xf>
    <xf numFmtId="49" fontId="11" fillId="0" borderId="36" xfId="0" applyNumberFormat="1" applyFont="1" applyBorder="1" applyAlignment="1">
      <alignment vertical="top"/>
    </xf>
    <xf numFmtId="0" fontId="11" fillId="0" borderId="36" xfId="0" applyFont="1" applyBorder="1" applyAlignment="1">
      <alignment horizontal="center" vertical="top" shrinkToFit="1"/>
    </xf>
    <xf numFmtId="172" fontId="11" fillId="0" borderId="36" xfId="0" applyNumberFormat="1" applyFont="1" applyBorder="1" applyAlignment="1">
      <alignment vertical="top" shrinkToFit="1"/>
    </xf>
    <xf numFmtId="4" fontId="11" fillId="34" borderId="36" xfId="0" applyNumberFormat="1" applyFont="1" applyFill="1" applyBorder="1" applyAlignment="1" applyProtection="1">
      <alignment vertical="top" shrinkToFit="1"/>
      <protection locked="0"/>
    </xf>
    <xf numFmtId="4" fontId="11" fillId="0" borderId="37" xfId="0" applyNumberFormat="1" applyFont="1" applyBorder="1" applyAlignment="1">
      <alignment vertical="top" shrinkToFit="1"/>
    </xf>
    <xf numFmtId="0" fontId="14" fillId="0" borderId="0" xfId="0" applyNumberFormat="1" applyFont="1" applyAlignment="1">
      <alignment wrapText="1"/>
    </xf>
    <xf numFmtId="4" fontId="5" fillId="33" borderId="38" xfId="0" applyNumberFormat="1" applyFont="1" applyFill="1" applyBorder="1" applyAlignment="1">
      <alignment vertical="top"/>
    </xf>
    <xf numFmtId="49" fontId="5" fillId="33" borderId="19" xfId="0" applyNumberFormat="1" applyFont="1" applyFill="1" applyBorder="1" applyAlignment="1">
      <alignment horizontal="left" vertical="top" wrapText="1"/>
    </xf>
    <xf numFmtId="49" fontId="11" fillId="0" borderId="33" xfId="0" applyNumberFormat="1" applyFont="1" applyBorder="1" applyAlignment="1">
      <alignment horizontal="left" vertical="top" wrapText="1"/>
    </xf>
    <xf numFmtId="172" fontId="12" fillId="0" borderId="0" xfId="0" applyNumberFormat="1" applyFont="1" applyBorder="1" applyAlignment="1" quotePrefix="1">
      <alignment horizontal="left" vertical="top" wrapText="1"/>
    </xf>
    <xf numFmtId="49" fontId="11" fillId="0" borderId="36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6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5" fillId="34" borderId="19" xfId="0" applyFont="1" applyFill="1" applyBorder="1" applyAlignment="1" applyProtection="1">
      <alignment horizontal="left" vertical="center"/>
      <protection locked="0"/>
    </xf>
    <xf numFmtId="0" fontId="5" fillId="33" borderId="14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indent="1"/>
    </xf>
    <xf numFmtId="0" fontId="0" fillId="33" borderId="39" xfId="0" applyFill="1" applyBorder="1" applyAlignment="1">
      <alignment wrapText="1"/>
    </xf>
    <xf numFmtId="49" fontId="4" fillId="33" borderId="39" xfId="0" applyNumberFormat="1" applyFont="1" applyFill="1" applyBorder="1" applyAlignment="1">
      <alignment horizontal="left" vertical="center" wrapText="1"/>
    </xf>
    <xf numFmtId="0" fontId="0" fillId="33" borderId="0" xfId="0" applyFill="1" applyBorder="1" applyAlignment="1">
      <alignment wrapText="1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vertical="center"/>
    </xf>
    <xf numFmtId="49" fontId="5" fillId="0" borderId="11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4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40" xfId="0" applyBorder="1" applyAlignment="1">
      <alignment horizontal="right"/>
    </xf>
    <xf numFmtId="3" fontId="5" fillId="34" borderId="11" xfId="0" applyNumberFormat="1" applyFont="1" applyFill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 applyProtection="1">
      <alignment horizontal="left" vertical="center"/>
      <protection locked="0"/>
    </xf>
    <xf numFmtId="0" fontId="5" fillId="34" borderId="11" xfId="0" applyFont="1" applyFill="1" applyBorder="1" applyAlignment="1" applyProtection="1">
      <alignment horizontal="left" vertical="center"/>
      <protection locked="0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1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40" xfId="0" applyFont="1" applyBorder="1" applyAlignment="1">
      <alignment vertical="top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/>
    </xf>
    <xf numFmtId="0" fontId="4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4" fontId="3" fillId="35" borderId="44" xfId="0" applyNumberFormat="1" applyFont="1" applyFill="1" applyBorder="1" applyAlignment="1">
      <alignment vertical="center"/>
    </xf>
    <xf numFmtId="4" fontId="3" fillId="35" borderId="45" xfId="0" applyNumberFormat="1" applyFont="1" applyFill="1" applyBorder="1" applyAlignment="1">
      <alignment horizontal="center" vertical="center" wrapText="1" shrinkToFit="1"/>
    </xf>
    <xf numFmtId="4" fontId="0" fillId="0" borderId="46" xfId="0" applyNumberFormat="1" applyBorder="1" applyAlignment="1">
      <alignment vertical="center"/>
    </xf>
    <xf numFmtId="4" fontId="0" fillId="0" borderId="47" xfId="0" applyNumberFormat="1" applyBorder="1" applyAlignment="1">
      <alignment vertical="center" shrinkToFit="1"/>
    </xf>
    <xf numFmtId="4" fontId="5" fillId="0" borderId="46" xfId="0" applyNumberFormat="1" applyFont="1" applyBorder="1" applyAlignment="1">
      <alignment vertical="center"/>
    </xf>
    <xf numFmtId="4" fontId="5" fillId="0" borderId="47" xfId="0" applyNumberFormat="1" applyFont="1" applyBorder="1" applyAlignment="1">
      <alignment vertical="center" shrinkToFit="1"/>
    </xf>
    <xf numFmtId="4" fontId="0" fillId="0" borderId="46" xfId="0" applyNumberFormat="1" applyBorder="1" applyAlignment="1">
      <alignment horizontal="left" vertical="center"/>
    </xf>
    <xf numFmtId="4" fontId="8" fillId="33" borderId="48" xfId="0" applyNumberFormat="1" applyFont="1" applyFill="1" applyBorder="1" applyAlignment="1">
      <alignment vertical="center" wrapText="1" shrinkToFit="1"/>
    </xf>
    <xf numFmtId="4" fontId="8" fillId="33" borderId="49" xfId="0" applyNumberFormat="1" applyFont="1" applyFill="1" applyBorder="1" applyAlignment="1">
      <alignment vertical="center" wrapText="1" shrinkToFit="1"/>
    </xf>
    <xf numFmtId="4" fontId="0" fillId="0" borderId="27" xfId="0" applyNumberFormat="1" applyFont="1" applyBorder="1" applyAlignment="1">
      <alignment vertical="center" shrinkToFit="1"/>
    </xf>
    <xf numFmtId="49" fontId="15" fillId="0" borderId="33" xfId="0" applyNumberFormat="1" applyFont="1" applyBorder="1" applyAlignment="1">
      <alignment vertical="top"/>
    </xf>
    <xf numFmtId="49" fontId="15" fillId="0" borderId="33" xfId="0" applyNumberFormat="1" applyFont="1" applyBorder="1" applyAlignment="1">
      <alignment horizontal="left" vertical="top" wrapText="1"/>
    </xf>
    <xf numFmtId="0" fontId="15" fillId="0" borderId="33" xfId="0" applyFont="1" applyBorder="1" applyAlignment="1">
      <alignment horizontal="center" vertical="top" shrinkToFit="1"/>
    </xf>
    <xf numFmtId="172" fontId="15" fillId="0" borderId="33" xfId="0" applyNumberFormat="1" applyFont="1" applyBorder="1" applyAlignment="1">
      <alignment vertical="top" shrinkToFit="1"/>
    </xf>
    <xf numFmtId="4" fontId="15" fillId="34" borderId="33" xfId="0" applyNumberFormat="1" applyFont="1" applyFill="1" applyBorder="1" applyAlignment="1" applyProtection="1">
      <alignment vertical="top" shrinkToFit="1"/>
      <protection locked="0"/>
    </xf>
    <xf numFmtId="4" fontId="15" fillId="0" borderId="34" xfId="0" applyNumberFormat="1" applyFont="1" applyBorder="1" applyAlignment="1">
      <alignment vertical="top" shrinkToFit="1"/>
    </xf>
    <xf numFmtId="49" fontId="11" fillId="36" borderId="33" xfId="0" applyNumberFormat="1" applyFont="1" applyFill="1" applyBorder="1" applyAlignment="1">
      <alignment horizontal="left" vertical="top" wrapText="1"/>
    </xf>
    <xf numFmtId="172" fontId="12" fillId="36" borderId="0" xfId="0" applyNumberFormat="1" applyFont="1" applyFill="1" applyBorder="1" applyAlignment="1">
      <alignment horizontal="center" vertical="top" wrapText="1" shrinkToFit="1"/>
    </xf>
    <xf numFmtId="172" fontId="11" fillId="36" borderId="33" xfId="0" applyNumberFormat="1" applyFont="1" applyFill="1" applyBorder="1" applyAlignment="1">
      <alignment vertical="top" shrinkToFit="1"/>
    </xf>
    <xf numFmtId="0" fontId="11" fillId="36" borderId="33" xfId="0" applyFont="1" applyFill="1" applyBorder="1" applyAlignment="1">
      <alignment horizontal="center" vertical="top" shrinkToFit="1"/>
    </xf>
    <xf numFmtId="4" fontId="8" fillId="33" borderId="50" xfId="0" applyNumberFormat="1" applyFont="1" applyFill="1" applyBorder="1" applyAlignment="1">
      <alignment vertical="center"/>
    </xf>
    <xf numFmtId="4" fontId="8" fillId="33" borderId="51" xfId="0" applyNumberFormat="1" applyFont="1" applyFill="1" applyBorder="1" applyAlignment="1">
      <alignment vertical="center"/>
    </xf>
    <xf numFmtId="4" fontId="8" fillId="33" borderId="52" xfId="0" applyNumberFormat="1" applyFont="1" applyFill="1" applyBorder="1" applyAlignment="1">
      <alignment vertical="center"/>
    </xf>
    <xf numFmtId="4" fontId="0" fillId="0" borderId="53" xfId="0" applyNumberFormat="1" applyBorder="1" applyAlignment="1">
      <alignment vertical="center" wrapText="1"/>
    </xf>
    <xf numFmtId="0" fontId="0" fillId="0" borderId="19" xfId="0" applyBorder="1" applyAlignment="1">
      <alignment horizontal="center" wrapText="1"/>
    </xf>
    <xf numFmtId="4" fontId="5" fillId="0" borderId="53" xfId="0" applyNumberFormat="1" applyFont="1" applyBorder="1" applyAlignment="1">
      <alignment vertical="center" wrapText="1"/>
    </xf>
    <xf numFmtId="4" fontId="9" fillId="33" borderId="29" xfId="0" applyNumberFormat="1" applyFont="1" applyFill="1" applyBorder="1" applyAlignment="1">
      <alignment horizontal="right" vertical="center"/>
    </xf>
    <xf numFmtId="4" fontId="9" fillId="33" borderId="54" xfId="0" applyNumberFormat="1" applyFont="1" applyFill="1" applyBorder="1" applyAlignment="1">
      <alignment horizontal="right" vertical="center"/>
    </xf>
    <xf numFmtId="4" fontId="8" fillId="0" borderId="22" xfId="0" applyNumberFormat="1" applyFont="1" applyBorder="1" applyAlignment="1">
      <alignment vertical="center"/>
    </xf>
    <xf numFmtId="4" fontId="8" fillId="0" borderId="16" xfId="0" applyNumberFormat="1" applyFont="1" applyBorder="1" applyAlignment="1">
      <alignment vertical="center"/>
    </xf>
    <xf numFmtId="4" fontId="8" fillId="0" borderId="42" xfId="0" applyNumberFormat="1" applyFont="1" applyBorder="1" applyAlignment="1">
      <alignment vertical="center"/>
    </xf>
    <xf numFmtId="2" fontId="9" fillId="33" borderId="29" xfId="0" applyNumberFormat="1" applyFont="1" applyFill="1" applyBorder="1" applyAlignment="1">
      <alignment horizontal="right" vertical="center"/>
    </xf>
    <xf numFmtId="2" fontId="9" fillId="33" borderId="54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" fontId="8" fillId="0" borderId="22" xfId="0" applyNumberFormat="1" applyFont="1" applyBorder="1" applyAlignment="1">
      <alignment horizontal="right" vertical="center"/>
    </xf>
    <xf numFmtId="4" fontId="8" fillId="0" borderId="16" xfId="0" applyNumberFormat="1" applyFont="1" applyBorder="1" applyAlignment="1">
      <alignment horizontal="right" vertical="center"/>
    </xf>
    <xf numFmtId="4" fontId="8" fillId="0" borderId="42" xfId="0" applyNumberFormat="1" applyFont="1" applyBorder="1" applyAlignment="1">
      <alignment horizontal="right" vertical="center"/>
    </xf>
    <xf numFmtId="4" fontId="8" fillId="0" borderId="23" xfId="0" applyNumberFormat="1" applyFont="1" applyBorder="1" applyAlignment="1">
      <alignment horizontal="right" vertical="center"/>
    </xf>
    <xf numFmtId="4" fontId="8" fillId="0" borderId="14" xfId="0" applyNumberFormat="1" applyFont="1" applyBorder="1" applyAlignment="1">
      <alignment horizontal="right" vertical="center"/>
    </xf>
    <xf numFmtId="4" fontId="8" fillId="0" borderId="40" xfId="0" applyNumberFormat="1" applyFont="1" applyBorder="1" applyAlignment="1">
      <alignment horizontal="right" vertical="center"/>
    </xf>
    <xf numFmtId="4" fontId="8" fillId="0" borderId="19" xfId="0" applyNumberFormat="1" applyFont="1" applyBorder="1" applyAlignment="1">
      <alignment horizontal="right" vertical="center"/>
    </xf>
    <xf numFmtId="4" fontId="8" fillId="0" borderId="41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40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5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left" vertical="center" wrapText="1"/>
    </xf>
    <xf numFmtId="0" fontId="0" fillId="33" borderId="39" xfId="0" applyFill="1" applyBorder="1" applyAlignment="1">
      <alignment wrapText="1"/>
    </xf>
    <xf numFmtId="0" fontId="0" fillId="33" borderId="55" xfId="0" applyFill="1" applyBorder="1" applyAlignment="1">
      <alignment wrapText="1"/>
    </xf>
    <xf numFmtId="0" fontId="5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6" xfId="0" applyNumberFormat="1" applyBorder="1" applyAlignment="1">
      <alignment vertical="center" shrinkToFit="1"/>
    </xf>
    <xf numFmtId="49" fontId="0" fillId="0" borderId="38" xfId="0" applyNumberFormat="1" applyBorder="1" applyAlignment="1">
      <alignment vertical="center" shrinkToFit="1"/>
    </xf>
    <xf numFmtId="0" fontId="13" fillId="0" borderId="0" xfId="0" applyNumberFormat="1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vertical="top" wrapText="1"/>
    </xf>
    <xf numFmtId="0" fontId="13" fillId="0" borderId="19" xfId="0" applyNumberFormat="1" applyFont="1" applyBorder="1" applyAlignment="1">
      <alignment horizontal="left" vertical="top" wrapText="1"/>
    </xf>
    <xf numFmtId="0" fontId="13" fillId="0" borderId="19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49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8" xfId="0" applyBorder="1" applyAlignment="1">
      <alignment vertical="center"/>
    </xf>
    <xf numFmtId="49" fontId="0" fillId="33" borderId="16" xfId="0" applyNumberForma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4" borderId="30" xfId="0" applyFill="1" applyBorder="1" applyAlignment="1" applyProtection="1">
      <alignment vertical="top" wrapText="1"/>
      <protection locked="0"/>
    </xf>
    <xf numFmtId="0" fontId="0" fillId="34" borderId="19" xfId="0" applyFill="1" applyBorder="1" applyAlignment="1" applyProtection="1">
      <alignment vertical="top" wrapText="1"/>
      <protection locked="0"/>
    </xf>
    <xf numFmtId="0" fontId="0" fillId="34" borderId="19" xfId="0" applyFill="1" applyBorder="1" applyAlignment="1" applyProtection="1">
      <alignment horizontal="left" vertical="top" wrapText="1"/>
      <protection locked="0"/>
    </xf>
    <xf numFmtId="0" fontId="0" fillId="34" borderId="31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56" xfId="0" applyFill="1" applyBorder="1" applyAlignment="1" applyProtection="1">
      <alignment vertical="top" wrapText="1"/>
      <protection locked="0"/>
    </xf>
    <xf numFmtId="0" fontId="0" fillId="34" borderId="23" xfId="0" applyFill="1" applyBorder="1" applyAlignment="1" applyProtection="1">
      <alignment vertical="top" wrapText="1"/>
      <protection locked="0"/>
    </xf>
    <xf numFmtId="0" fontId="0" fillId="34" borderId="14" xfId="0" applyFill="1" applyBorder="1" applyAlignment="1" applyProtection="1">
      <alignment vertical="top" wrapText="1"/>
      <protection locked="0"/>
    </xf>
    <xf numFmtId="0" fontId="0" fillId="34" borderId="14" xfId="0" applyFill="1" applyBorder="1" applyAlignment="1" applyProtection="1">
      <alignment horizontal="left" vertical="top" wrapText="1"/>
      <protection locked="0"/>
    </xf>
    <xf numFmtId="0" fontId="0" fillId="34" borderId="57" xfId="0" applyFill="1" applyBorder="1" applyAlignment="1" applyProtection="1">
      <alignment vertical="top" wrapText="1"/>
      <protection locked="0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ální 2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\ISRT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66"/>
  </sheetPr>
  <dimension ref="A1:N41"/>
  <sheetViews>
    <sheetView showGridLines="0" zoomScaleSheetLayoutView="75" zoomScalePageLayoutView="0" workbookViewId="0" topLeftCell="B1">
      <selection activeCell="H26" sqref="H26"/>
    </sheetView>
  </sheetViews>
  <sheetFormatPr defaultColWidth="9.00390625" defaultRowHeight="12.75"/>
  <cols>
    <col min="1" max="1" width="8.375" style="0" hidden="1" customWidth="1"/>
    <col min="2" max="2" width="13.375" style="0" customWidth="1"/>
    <col min="3" max="3" width="7.375" style="36" customWidth="1"/>
    <col min="4" max="4" width="13.00390625" style="36" customWidth="1"/>
    <col min="5" max="5" width="8.25390625" style="36" customWidth="1"/>
    <col min="6" max="6" width="11.75390625" style="0" customWidth="1"/>
    <col min="7" max="9" width="13.00390625" style="0" customWidth="1"/>
    <col min="10" max="10" width="4.25390625" style="0" customWidth="1"/>
    <col min="11" max="14" width="10.75390625" style="0" customWidth="1"/>
  </cols>
  <sheetData>
    <row r="1" spans="1:9" ht="33.75" customHeight="1" thickBot="1">
      <c r="A1" s="33" t="s">
        <v>11</v>
      </c>
      <c r="B1" s="218" t="s">
        <v>1</v>
      </c>
      <c r="C1" s="219"/>
      <c r="D1" s="219"/>
      <c r="E1" s="219"/>
      <c r="F1" s="219"/>
      <c r="G1" s="219"/>
      <c r="H1" s="219"/>
      <c r="I1" s="219"/>
    </row>
    <row r="2" spans="1:14" ht="36" customHeight="1">
      <c r="A2" s="2"/>
      <c r="B2" s="129" t="s">
        <v>7</v>
      </c>
      <c r="C2" s="130"/>
      <c r="D2" s="131" t="s">
        <v>37</v>
      </c>
      <c r="E2" s="220" t="s">
        <v>283</v>
      </c>
      <c r="F2" s="221"/>
      <c r="G2" s="221"/>
      <c r="H2" s="221"/>
      <c r="I2" s="222"/>
      <c r="N2" s="1"/>
    </row>
    <row r="3" spans="1:9" ht="27" customHeight="1" hidden="1">
      <c r="A3" s="2"/>
      <c r="B3" s="52"/>
      <c r="C3" s="132"/>
      <c r="D3" s="133"/>
      <c r="E3" s="223"/>
      <c r="F3" s="224"/>
      <c r="G3" s="224"/>
      <c r="H3" s="224"/>
      <c r="I3" s="225"/>
    </row>
    <row r="4" spans="1:9" ht="23.25" customHeight="1">
      <c r="A4" s="2"/>
      <c r="B4" s="53"/>
      <c r="C4" s="54"/>
      <c r="D4" s="128"/>
      <c r="E4" s="212"/>
      <c r="F4" s="212"/>
      <c r="G4" s="212"/>
      <c r="H4" s="212"/>
      <c r="I4" s="213"/>
    </row>
    <row r="5" spans="1:9" ht="24" customHeight="1">
      <c r="A5" s="2"/>
      <c r="B5" s="23" t="s">
        <v>14</v>
      </c>
      <c r="C5" s="134"/>
      <c r="D5" s="208" t="s">
        <v>278</v>
      </c>
      <c r="E5" s="209"/>
      <c r="F5" s="209"/>
      <c r="G5" s="209"/>
      <c r="H5" s="135" t="s">
        <v>13</v>
      </c>
      <c r="I5" s="136" t="s">
        <v>279</v>
      </c>
    </row>
    <row r="6" spans="1:9" ht="15.75" customHeight="1">
      <c r="A6" s="2"/>
      <c r="B6" s="20"/>
      <c r="C6" s="137"/>
      <c r="D6" s="210" t="s">
        <v>280</v>
      </c>
      <c r="E6" s="211"/>
      <c r="F6" s="211"/>
      <c r="G6" s="211"/>
      <c r="H6" s="135" t="s">
        <v>10</v>
      </c>
      <c r="I6" s="139"/>
    </row>
    <row r="7" spans="1:9" ht="15.75" customHeight="1">
      <c r="A7" s="2"/>
      <c r="B7" s="21"/>
      <c r="C7" s="39"/>
      <c r="D7" s="37"/>
      <c r="E7" s="216"/>
      <c r="F7" s="217"/>
      <c r="G7" s="217"/>
      <c r="H7" s="17"/>
      <c r="I7" s="140"/>
    </row>
    <row r="8" spans="1:9" ht="24" customHeight="1" hidden="1">
      <c r="A8" s="2"/>
      <c r="B8" s="23" t="s">
        <v>5</v>
      </c>
      <c r="C8" s="134"/>
      <c r="D8" s="138"/>
      <c r="E8" s="134"/>
      <c r="F8" s="141"/>
      <c r="G8" s="141"/>
      <c r="H8" s="135" t="s">
        <v>13</v>
      </c>
      <c r="I8" s="139"/>
    </row>
    <row r="9" spans="1:9" ht="15.75" customHeight="1" hidden="1">
      <c r="A9" s="2"/>
      <c r="B9" s="2"/>
      <c r="C9" s="134"/>
      <c r="D9" s="138"/>
      <c r="E9" s="134"/>
      <c r="F9" s="141"/>
      <c r="G9" s="141"/>
      <c r="H9" s="135" t="s">
        <v>10</v>
      </c>
      <c r="I9" s="139"/>
    </row>
    <row r="10" spans="1:9" ht="15.75" customHeight="1" hidden="1">
      <c r="A10" s="2"/>
      <c r="B10" s="26"/>
      <c r="C10" s="39"/>
      <c r="D10" s="37"/>
      <c r="E10" s="40"/>
      <c r="F10" s="17"/>
      <c r="G10" s="12"/>
      <c r="H10" s="12"/>
      <c r="I10" s="142"/>
    </row>
    <row r="11" spans="1:9" ht="24" customHeight="1">
      <c r="A11" s="2"/>
      <c r="B11" s="23" t="s">
        <v>15</v>
      </c>
      <c r="C11" s="134"/>
      <c r="D11" s="127"/>
      <c r="E11" s="127"/>
      <c r="F11" s="127"/>
      <c r="G11" s="127"/>
      <c r="H11" s="135" t="s">
        <v>13</v>
      </c>
      <c r="I11" s="143"/>
    </row>
    <row r="12" spans="1:9" ht="15.75" customHeight="1">
      <c r="A12" s="2"/>
      <c r="B12" s="20"/>
      <c r="C12" s="137"/>
      <c r="D12" s="144"/>
      <c r="E12" s="144"/>
      <c r="F12" s="144"/>
      <c r="G12" s="144"/>
      <c r="H12" s="135" t="s">
        <v>10</v>
      </c>
      <c r="I12" s="145"/>
    </row>
    <row r="13" spans="1:9" ht="15.75" customHeight="1">
      <c r="A13" s="2"/>
      <c r="B13" s="21"/>
      <c r="C13" s="39"/>
      <c r="D13" s="55"/>
      <c r="E13" s="214"/>
      <c r="F13" s="215"/>
      <c r="G13" s="215"/>
      <c r="H13" s="14"/>
      <c r="I13" s="140"/>
    </row>
    <row r="14" spans="1:9" ht="24" customHeight="1">
      <c r="A14" s="2"/>
      <c r="B14" s="30" t="s">
        <v>6</v>
      </c>
      <c r="C14" s="41"/>
      <c r="D14" s="42"/>
      <c r="E14" s="43"/>
      <c r="F14" s="31"/>
      <c r="G14" s="31"/>
      <c r="H14" s="32"/>
      <c r="I14" s="146"/>
    </row>
    <row r="15" spans="1:9" ht="33" customHeight="1">
      <c r="A15" s="2"/>
      <c r="B15" s="29" t="s">
        <v>18</v>
      </c>
      <c r="C15" s="44"/>
      <c r="D15" s="45"/>
      <c r="E15" s="46"/>
      <c r="F15" s="28"/>
      <c r="G15" s="25"/>
      <c r="H15" s="25"/>
      <c r="I15" s="147"/>
    </row>
    <row r="16" spans="1:9" ht="23.25" customHeight="1">
      <c r="A16" s="2">
        <f>ZakladDPHSni*SazbaDPH1/100</f>
        <v>0</v>
      </c>
      <c r="B16" s="27" t="s">
        <v>19</v>
      </c>
      <c r="C16" s="44"/>
      <c r="D16" s="45"/>
      <c r="E16" s="47">
        <v>0</v>
      </c>
      <c r="F16" s="28" t="s">
        <v>0</v>
      </c>
      <c r="G16" s="190">
        <f>ZakladDPHSniVypocet</f>
        <v>0</v>
      </c>
      <c r="H16" s="191"/>
      <c r="I16" s="192"/>
    </row>
    <row r="17" spans="1:9" ht="23.25" customHeight="1">
      <c r="A17" s="2">
        <f>(A16-INT(A16))*100</f>
        <v>0</v>
      </c>
      <c r="B17" s="27" t="s">
        <v>20</v>
      </c>
      <c r="C17" s="44"/>
      <c r="D17" s="45"/>
      <c r="E17" s="47">
        <f>SazbaDPH1</f>
        <v>0</v>
      </c>
      <c r="F17" s="28" t="s">
        <v>0</v>
      </c>
      <c r="G17" s="200">
        <f>A16</f>
        <v>0</v>
      </c>
      <c r="H17" s="201"/>
      <c r="I17" s="202"/>
    </row>
    <row r="18" spans="1:9" ht="23.25" customHeight="1">
      <c r="A18" s="2">
        <f>ZakladDPHZakl*SazbaDPH2/100</f>
        <v>0</v>
      </c>
      <c r="B18" s="27" t="s">
        <v>21</v>
      </c>
      <c r="C18" s="44"/>
      <c r="D18" s="45"/>
      <c r="E18" s="47">
        <v>20</v>
      </c>
      <c r="F18" s="28" t="s">
        <v>0</v>
      </c>
      <c r="G18" s="190">
        <f>ZakladDPHZaklVypocet</f>
        <v>0</v>
      </c>
      <c r="H18" s="191"/>
      <c r="I18" s="192"/>
    </row>
    <row r="19" spans="1:9" ht="23.25" customHeight="1">
      <c r="A19" s="2">
        <f>(A18-INT(A18))*100</f>
        <v>0</v>
      </c>
      <c r="B19" s="24" t="s">
        <v>22</v>
      </c>
      <c r="C19" s="48"/>
      <c r="D19" s="38"/>
      <c r="E19" s="49">
        <f>SazbaDPH2</f>
        <v>20</v>
      </c>
      <c r="F19" s="22" t="s">
        <v>0</v>
      </c>
      <c r="G19" s="203">
        <f>A18</f>
        <v>0</v>
      </c>
      <c r="H19" s="204"/>
      <c r="I19" s="205"/>
    </row>
    <row r="20" spans="1:9" ht="23.25" customHeight="1" thickBot="1">
      <c r="A20" s="2">
        <f>ZakladDPHSni+DPHSni+ZakladDPHZakl+DPHZakl</f>
        <v>0</v>
      </c>
      <c r="B20" s="23" t="s">
        <v>23</v>
      </c>
      <c r="C20" s="148"/>
      <c r="D20" s="149"/>
      <c r="E20" s="148"/>
      <c r="F20" s="150"/>
      <c r="G20" s="206">
        <f>CenaCelkem-(ZakladDPHSni+DPHSni+ZakladDPHZakl+DPHZakl)</f>
        <v>0</v>
      </c>
      <c r="H20" s="206"/>
      <c r="I20" s="207"/>
    </row>
    <row r="21" spans="1:9" ht="27.75" customHeight="1" hidden="1" thickBot="1">
      <c r="A21" s="2"/>
      <c r="B21" s="67" t="s">
        <v>24</v>
      </c>
      <c r="C21" s="68"/>
      <c r="D21" s="68"/>
      <c r="E21" s="69"/>
      <c r="F21" s="70"/>
      <c r="G21" s="193">
        <f>ZakladDPHSniVypocet+ZakladDPHZaklVypocet</f>
        <v>0</v>
      </c>
      <c r="H21" s="193"/>
      <c r="I21" s="194"/>
    </row>
    <row r="22" spans="1:9" ht="27.75" customHeight="1" thickBot="1">
      <c r="A22" s="2">
        <f>(A20-INT(A20))*100</f>
        <v>0</v>
      </c>
      <c r="B22" s="67" t="s">
        <v>25</v>
      </c>
      <c r="C22" s="71"/>
      <c r="D22" s="71"/>
      <c r="E22" s="71"/>
      <c r="F22" s="72"/>
      <c r="G22" s="188">
        <f>A20</f>
        <v>0</v>
      </c>
      <c r="H22" s="188"/>
      <c r="I22" s="189"/>
    </row>
    <row r="23" spans="1:9" ht="12.75" customHeight="1">
      <c r="A23" s="2"/>
      <c r="B23" s="2"/>
      <c r="C23" s="134"/>
      <c r="D23" s="134"/>
      <c r="E23" s="134"/>
      <c r="F23" s="141"/>
      <c r="G23" s="141"/>
      <c r="H23" s="141"/>
      <c r="I23" s="8"/>
    </row>
    <row r="24" spans="1:9" ht="30" customHeight="1">
      <c r="A24" s="2"/>
      <c r="B24" s="2"/>
      <c r="C24" s="134"/>
      <c r="D24" s="134"/>
      <c r="E24" s="134"/>
      <c r="F24" s="141"/>
      <c r="G24" s="141"/>
      <c r="H24" s="141"/>
      <c r="I24" s="8"/>
    </row>
    <row r="25" spans="1:9" ht="18.75" customHeight="1">
      <c r="A25" s="2"/>
      <c r="B25" s="13"/>
      <c r="C25" s="151" t="s">
        <v>26</v>
      </c>
      <c r="D25" s="50"/>
      <c r="E25" s="50"/>
      <c r="F25" s="152" t="s">
        <v>27</v>
      </c>
      <c r="G25" s="18"/>
      <c r="H25" s="19">
        <v>44292</v>
      </c>
      <c r="I25" s="153"/>
    </row>
    <row r="26" spans="1:9" ht="47.25" customHeight="1">
      <c r="A26" s="2"/>
      <c r="B26" s="2"/>
      <c r="C26" s="134"/>
      <c r="D26" s="134"/>
      <c r="E26" s="134"/>
      <c r="F26" s="141"/>
      <c r="G26" s="141"/>
      <c r="H26" s="141"/>
      <c r="I26" s="8"/>
    </row>
    <row r="27" spans="1:9" s="16" customFormat="1" ht="18.75" customHeight="1">
      <c r="A27" s="15"/>
      <c r="B27" s="15"/>
      <c r="C27" s="154"/>
      <c r="D27" s="195"/>
      <c r="E27" s="196"/>
      <c r="F27" s="155"/>
      <c r="G27" s="197"/>
      <c r="H27" s="198"/>
      <c r="I27" s="199"/>
    </row>
    <row r="28" spans="1:9" ht="12.75" customHeight="1">
      <c r="A28" s="2"/>
      <c r="B28" s="2"/>
      <c r="C28" s="134"/>
      <c r="D28" s="186" t="s">
        <v>28</v>
      </c>
      <c r="E28" s="186"/>
      <c r="F28" s="141"/>
      <c r="G28" s="141"/>
      <c r="H28" s="156" t="s">
        <v>29</v>
      </c>
      <c r="I28" s="8"/>
    </row>
    <row r="29" spans="1:9" ht="13.5" customHeight="1" thickBot="1">
      <c r="A29" s="10"/>
      <c r="B29" s="10"/>
      <c r="C29" s="51"/>
      <c r="D29" s="51"/>
      <c r="E29" s="51"/>
      <c r="F29" s="11"/>
      <c r="G29" s="11"/>
      <c r="H29" s="11"/>
      <c r="I29" s="157"/>
    </row>
    <row r="30" spans="2:9" ht="27" customHeight="1">
      <c r="B30" s="158" t="s">
        <v>30</v>
      </c>
      <c r="C30" s="159"/>
      <c r="D30" s="159"/>
      <c r="E30" s="159"/>
      <c r="F30" s="160"/>
      <c r="G30" s="160"/>
      <c r="H30" s="160"/>
      <c r="I30" s="161"/>
    </row>
    <row r="31" spans="1:9" ht="25.5" customHeight="1">
      <c r="A31" s="57" t="s">
        <v>12</v>
      </c>
      <c r="B31" s="162" t="s">
        <v>4</v>
      </c>
      <c r="C31" s="58" t="s">
        <v>31</v>
      </c>
      <c r="D31" s="58"/>
      <c r="E31" s="58"/>
      <c r="F31" s="59" t="s">
        <v>19</v>
      </c>
      <c r="G31" s="59" t="s">
        <v>21</v>
      </c>
      <c r="H31" s="60" t="s">
        <v>32</v>
      </c>
      <c r="I31" s="163" t="s">
        <v>33</v>
      </c>
    </row>
    <row r="32" spans="1:9" ht="25.5" customHeight="1" hidden="1">
      <c r="A32" s="57">
        <v>1</v>
      </c>
      <c r="B32" s="164" t="s">
        <v>38</v>
      </c>
      <c r="C32" s="185"/>
      <c r="D32" s="185"/>
      <c r="E32" s="185"/>
      <c r="F32" s="61" t="e">
        <f>'01 2021003.01 Pol'!AE148+#REF!+#REF!</f>
        <v>#REF!</v>
      </c>
      <c r="G32" s="62" t="e">
        <f>'01 2021003.01 Pol'!AF148+#REF!+#REF!</f>
        <v>#REF!</v>
      </c>
      <c r="H32" s="63" t="e">
        <f>(F32*SazbaDPH1/100)+(G32*SazbaDPH2/100)</f>
        <v>#REF!</v>
      </c>
      <c r="I32" s="165" t="e">
        <f>F32+G32+H32</f>
        <v>#REF!</v>
      </c>
    </row>
    <row r="33" spans="1:9" ht="25.5" customHeight="1">
      <c r="A33" s="57">
        <v>2</v>
      </c>
      <c r="B33" s="166" t="s">
        <v>39</v>
      </c>
      <c r="C33" s="187" t="s">
        <v>40</v>
      </c>
      <c r="D33" s="187"/>
      <c r="E33" s="187"/>
      <c r="F33" s="64">
        <f>'01 2021003.01 Pol'!G148</f>
        <v>0</v>
      </c>
      <c r="G33" s="65">
        <f>'01 2021003.01 Pol'!AF148</f>
        <v>0</v>
      </c>
      <c r="H33" s="65">
        <f>F33*1.2-F33</f>
        <v>0</v>
      </c>
      <c r="I33" s="167">
        <f>F33*1.2</f>
        <v>0</v>
      </c>
    </row>
    <row r="34" spans="1:9" ht="25.5" customHeight="1">
      <c r="A34" s="57">
        <v>3</v>
      </c>
      <c r="B34" s="168" t="s">
        <v>281</v>
      </c>
      <c r="C34" s="185" t="s">
        <v>40</v>
      </c>
      <c r="D34" s="185"/>
      <c r="E34" s="185"/>
      <c r="F34" s="66"/>
      <c r="G34" s="65">
        <f>'01 2021003.01 Pol'!AF149</f>
        <v>0</v>
      </c>
      <c r="H34" s="171">
        <f>F34*1.2-F34</f>
        <v>0</v>
      </c>
      <c r="I34" s="165">
        <f>F34+G34+H34</f>
        <v>0</v>
      </c>
    </row>
    <row r="35" spans="1:9" ht="25.5" customHeight="1" thickBot="1">
      <c r="A35" s="57"/>
      <c r="B35" s="182" t="s">
        <v>41</v>
      </c>
      <c r="C35" s="183"/>
      <c r="D35" s="183"/>
      <c r="E35" s="184"/>
      <c r="F35" s="169">
        <f>F33</f>
        <v>0</v>
      </c>
      <c r="G35" s="169">
        <f>G33</f>
        <v>0</v>
      </c>
      <c r="H35" s="169">
        <f>H33</f>
        <v>0</v>
      </c>
      <c r="I35" s="170">
        <f>I33</f>
        <v>0</v>
      </c>
    </row>
    <row r="39" spans="6:9" ht="12.75">
      <c r="F39" s="56"/>
      <c r="G39" s="56"/>
      <c r="H39" s="56"/>
      <c r="I39" s="56"/>
    </row>
    <row r="40" spans="6:9" ht="12.75">
      <c r="F40" s="56"/>
      <c r="G40" s="56"/>
      <c r="H40" s="56"/>
      <c r="I40" s="56"/>
    </row>
    <row r="41" spans="6:9" ht="12.75">
      <c r="F41" s="56"/>
      <c r="G41" s="56"/>
      <c r="H41" s="56"/>
      <c r="I41" s="56"/>
    </row>
  </sheetData>
  <sheetProtection/>
  <mergeCells count="22">
    <mergeCell ref="D5:G5"/>
    <mergeCell ref="D6:G6"/>
    <mergeCell ref="E4:I4"/>
    <mergeCell ref="E13:G13"/>
    <mergeCell ref="E7:G7"/>
    <mergeCell ref="B1:I1"/>
    <mergeCell ref="E2:I2"/>
    <mergeCell ref="E3:I3"/>
    <mergeCell ref="G18:I18"/>
    <mergeCell ref="G21:I21"/>
    <mergeCell ref="D27:E27"/>
    <mergeCell ref="G27:I27"/>
    <mergeCell ref="G17:I17"/>
    <mergeCell ref="G16:I16"/>
    <mergeCell ref="G19:I19"/>
    <mergeCell ref="G20:I20"/>
    <mergeCell ref="B35:E35"/>
    <mergeCell ref="C32:E32"/>
    <mergeCell ref="D28:E28"/>
    <mergeCell ref="C33:E33"/>
    <mergeCell ref="C34:E34"/>
    <mergeCell ref="G22:I22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2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8" sqref="I8"/>
    </sheetView>
  </sheetViews>
  <sheetFormatPr defaultColWidth="9.00390625" defaultRowHeight="12.75"/>
  <cols>
    <col min="1" max="1" width="4.25390625" style="3" customWidth="1"/>
    <col min="2" max="2" width="14.375" style="3" customWidth="1"/>
    <col min="3" max="3" width="38.25390625" style="7" customWidth="1"/>
    <col min="4" max="4" width="4.625" style="3" customWidth="1"/>
    <col min="5" max="5" width="10.625" style="3" customWidth="1"/>
    <col min="6" max="6" width="9.875" style="3" customWidth="1"/>
    <col min="7" max="7" width="12.75390625" style="3" customWidth="1"/>
    <col min="8" max="16384" width="9.125" style="3" customWidth="1"/>
  </cols>
  <sheetData>
    <row r="1" spans="1:7" ht="15.75">
      <c r="A1" s="226" t="s">
        <v>34</v>
      </c>
      <c r="B1" s="226"/>
      <c r="C1" s="227"/>
      <c r="D1" s="226"/>
      <c r="E1" s="226"/>
      <c r="F1" s="226"/>
      <c r="G1" s="226"/>
    </row>
    <row r="2" spans="1:7" ht="24.75" customHeight="1">
      <c r="A2" s="35" t="s">
        <v>35</v>
      </c>
      <c r="B2" s="34"/>
      <c r="C2" s="228"/>
      <c r="D2" s="228"/>
      <c r="E2" s="228"/>
      <c r="F2" s="228"/>
      <c r="G2" s="229"/>
    </row>
    <row r="3" spans="1:7" ht="24.75" customHeight="1">
      <c r="A3" s="35" t="s">
        <v>3</v>
      </c>
      <c r="B3" s="34"/>
      <c r="C3" s="228"/>
      <c r="D3" s="228"/>
      <c r="E3" s="228"/>
      <c r="F3" s="228"/>
      <c r="G3" s="229"/>
    </row>
    <row r="4" spans="1:7" ht="24.75" customHeight="1">
      <c r="A4" s="35" t="s">
        <v>36</v>
      </c>
      <c r="B4" s="34"/>
      <c r="C4" s="228"/>
      <c r="D4" s="228"/>
      <c r="E4" s="228"/>
      <c r="F4" s="228"/>
      <c r="G4" s="229"/>
    </row>
    <row r="5" spans="2:4" ht="12.75">
      <c r="B5" s="4"/>
      <c r="C5" s="5"/>
      <c r="D5" s="6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1"/>
  <sheetViews>
    <sheetView tabSelected="1" zoomScalePageLayoutView="0" workbookViewId="0" topLeftCell="A1">
      <pane ySplit="7" topLeftCell="A21" activePane="bottomLeft" state="frozen"/>
      <selection pane="topLeft" activeCell="A1" sqref="A1"/>
      <selection pane="bottomLeft" activeCell="C27" sqref="C27"/>
    </sheetView>
  </sheetViews>
  <sheetFormatPr defaultColWidth="9.00390625" defaultRowHeight="12.75" outlineLevelRow="1"/>
  <cols>
    <col min="1" max="1" width="3.375" style="0" customWidth="1"/>
    <col min="2" max="2" width="12.625" style="73" customWidth="1"/>
    <col min="3" max="3" width="38.25390625" style="73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4" width="0" style="0" hidden="1" customWidth="1"/>
    <col min="29" max="29" width="0" style="0" hidden="1" customWidth="1"/>
    <col min="31" max="41" width="0" style="0" hidden="1" customWidth="1"/>
    <col min="53" max="53" width="73.75390625" style="0" customWidth="1"/>
  </cols>
  <sheetData>
    <row r="1" spans="1:33" ht="15.75" customHeight="1">
      <c r="A1" s="234" t="s">
        <v>2</v>
      </c>
      <c r="B1" s="234"/>
      <c r="C1" s="234"/>
      <c r="D1" s="234"/>
      <c r="E1" s="234"/>
      <c r="F1" s="234"/>
      <c r="G1" s="234"/>
      <c r="AG1" t="s">
        <v>61</v>
      </c>
    </row>
    <row r="2" spans="1:33" ht="24.75" customHeight="1">
      <c r="A2" s="74" t="s">
        <v>35</v>
      </c>
      <c r="B2" s="34" t="s">
        <v>282</v>
      </c>
      <c r="C2" s="235" t="s">
        <v>283</v>
      </c>
      <c r="D2" s="236"/>
      <c r="E2" s="236"/>
      <c r="F2" s="236"/>
      <c r="G2" s="237"/>
      <c r="AG2" t="s">
        <v>62</v>
      </c>
    </row>
    <row r="3" spans="1:33" ht="24.75" customHeight="1">
      <c r="A3" s="74" t="s">
        <v>3</v>
      </c>
      <c r="B3" s="34" t="s">
        <v>39</v>
      </c>
      <c r="C3" s="235" t="s">
        <v>40</v>
      </c>
      <c r="D3" s="236"/>
      <c r="E3" s="236"/>
      <c r="F3" s="236"/>
      <c r="G3" s="237"/>
      <c r="AC3" s="73" t="s">
        <v>62</v>
      </c>
      <c r="AG3" t="s">
        <v>63</v>
      </c>
    </row>
    <row r="4" spans="1:33" ht="24.75" customHeight="1">
      <c r="A4" s="75" t="s">
        <v>36</v>
      </c>
      <c r="B4" s="76" t="s">
        <v>281</v>
      </c>
      <c r="C4" s="238" t="s">
        <v>40</v>
      </c>
      <c r="D4" s="239"/>
      <c r="E4" s="239"/>
      <c r="F4" s="239"/>
      <c r="G4" s="240"/>
      <c r="AG4" t="s">
        <v>64</v>
      </c>
    </row>
    <row r="5" ht="12.75">
      <c r="D5" s="9"/>
    </row>
    <row r="6" spans="1:24" ht="331.5">
      <c r="A6" s="78" t="s">
        <v>65</v>
      </c>
      <c r="B6" s="80" t="s">
        <v>66</v>
      </c>
      <c r="C6" s="80" t="s">
        <v>67</v>
      </c>
      <c r="D6" s="79" t="s">
        <v>68</v>
      </c>
      <c r="E6" s="78" t="s">
        <v>69</v>
      </c>
      <c r="F6" s="77" t="s">
        <v>70</v>
      </c>
      <c r="G6" s="78" t="s">
        <v>16</v>
      </c>
      <c r="H6" s="81" t="s">
        <v>8</v>
      </c>
      <c r="I6" s="81" t="s">
        <v>71</v>
      </c>
      <c r="J6" s="81" t="s">
        <v>9</v>
      </c>
      <c r="K6" s="81" t="s">
        <v>72</v>
      </c>
      <c r="L6" s="81" t="s">
        <v>73</v>
      </c>
      <c r="M6" s="81" t="s">
        <v>74</v>
      </c>
      <c r="N6" s="81" t="s">
        <v>75</v>
      </c>
      <c r="O6" s="81" t="s">
        <v>76</v>
      </c>
      <c r="P6" s="81" t="s">
        <v>77</v>
      </c>
      <c r="Q6" s="81" t="s">
        <v>78</v>
      </c>
      <c r="R6" s="81" t="s">
        <v>79</v>
      </c>
      <c r="S6" s="81" t="s">
        <v>80</v>
      </c>
      <c r="T6" s="81" t="s">
        <v>81</v>
      </c>
      <c r="U6" s="81" t="s">
        <v>82</v>
      </c>
      <c r="V6" s="81" t="s">
        <v>83</v>
      </c>
      <c r="W6" s="81" t="s">
        <v>84</v>
      </c>
      <c r="X6" s="81" t="s">
        <v>85</v>
      </c>
    </row>
    <row r="7" spans="1:24" ht="12.75" hidden="1">
      <c r="A7" s="3"/>
      <c r="B7" s="4"/>
      <c r="C7" s="4"/>
      <c r="D7" s="6"/>
      <c r="E7" s="83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</row>
    <row r="8" spans="1:33" ht="12.75">
      <c r="A8" s="99" t="s">
        <v>86</v>
      </c>
      <c r="B8" s="100" t="s">
        <v>42</v>
      </c>
      <c r="C8" s="119" t="s">
        <v>43</v>
      </c>
      <c r="D8" s="101"/>
      <c r="E8" s="102"/>
      <c r="F8" s="103"/>
      <c r="G8" s="104">
        <f>SUMIF(AG9:AG27,"&lt;&gt;NOR",G9:X27)</f>
        <v>0</v>
      </c>
      <c r="H8" s="98"/>
      <c r="I8" s="98">
        <f>SUM(I9:I26)</f>
        <v>0</v>
      </c>
      <c r="J8" s="98"/>
      <c r="K8" s="98">
        <f>SUM(K9:K26)</f>
        <v>0</v>
      </c>
      <c r="L8" s="98"/>
      <c r="M8" s="98">
        <f>SUM(M9:M26)</f>
        <v>0</v>
      </c>
      <c r="N8" s="98"/>
      <c r="O8" s="98">
        <f>SUM(O9:O26)</f>
        <v>0</v>
      </c>
      <c r="P8" s="98"/>
      <c r="Q8" s="98">
        <f>SUM(Q9:Q26)</f>
        <v>0</v>
      </c>
      <c r="R8" s="98"/>
      <c r="S8" s="98"/>
      <c r="T8" s="98"/>
      <c r="U8" s="98"/>
      <c r="V8" s="98">
        <f>SUM(V9:V26)</f>
        <v>136.31</v>
      </c>
      <c r="W8" s="98"/>
      <c r="X8" s="98"/>
      <c r="AG8" t="s">
        <v>87</v>
      </c>
    </row>
    <row r="9" spans="1:60" ht="22.5" outlineLevel="1">
      <c r="A9" s="105">
        <v>1</v>
      </c>
      <c r="B9" s="106" t="s">
        <v>88</v>
      </c>
      <c r="C9" s="120" t="s">
        <v>89</v>
      </c>
      <c r="D9" s="107" t="s">
        <v>90</v>
      </c>
      <c r="E9" s="108">
        <v>471</v>
      </c>
      <c r="F9" s="109"/>
      <c r="G9" s="110">
        <f>ROUND(E9*F9,2)</f>
        <v>0</v>
      </c>
      <c r="H9" s="92"/>
      <c r="I9" s="91">
        <f>ROUND(E9*H9,2)</f>
        <v>0</v>
      </c>
      <c r="J9" s="92"/>
      <c r="K9" s="91">
        <f>ROUND(E9*J9,2)</f>
        <v>0</v>
      </c>
      <c r="L9" s="91">
        <v>20</v>
      </c>
      <c r="M9" s="91">
        <f>G9*(1+L9/100)</f>
        <v>0</v>
      </c>
      <c r="N9" s="91">
        <v>0</v>
      </c>
      <c r="O9" s="91">
        <f>ROUND(E9*N9,2)</f>
        <v>0</v>
      </c>
      <c r="P9" s="91">
        <v>0</v>
      </c>
      <c r="Q9" s="91">
        <f>ROUND(E9*P9,2)</f>
        <v>0</v>
      </c>
      <c r="R9" s="91"/>
      <c r="S9" s="91" t="s">
        <v>91</v>
      </c>
      <c r="T9" s="91" t="s">
        <v>92</v>
      </c>
      <c r="U9" s="91">
        <v>0.069</v>
      </c>
      <c r="V9" s="91">
        <f>ROUND(E9*U9,2)</f>
        <v>32.5</v>
      </c>
      <c r="W9" s="91"/>
      <c r="X9" s="91" t="s">
        <v>93</v>
      </c>
      <c r="Y9" s="82"/>
      <c r="Z9" s="82"/>
      <c r="AA9" s="82"/>
      <c r="AB9" s="82"/>
      <c r="AC9" s="82"/>
      <c r="AD9" s="82"/>
      <c r="AE9" s="82"/>
      <c r="AF9" s="82"/>
      <c r="AG9" s="82" t="s">
        <v>94</v>
      </c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</row>
    <row r="10" spans="1:60" ht="12.75" outlineLevel="1">
      <c r="A10" s="89"/>
      <c r="B10" s="90"/>
      <c r="C10" s="121" t="s">
        <v>95</v>
      </c>
      <c r="D10" s="93"/>
      <c r="E10" s="94">
        <v>471</v>
      </c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82"/>
      <c r="Z10" s="82"/>
      <c r="AA10" s="82"/>
      <c r="AB10" s="82"/>
      <c r="AC10" s="82"/>
      <c r="AD10" s="82"/>
      <c r="AE10" s="82"/>
      <c r="AF10" s="82"/>
      <c r="AG10" s="82" t="s">
        <v>96</v>
      </c>
      <c r="AH10" s="82">
        <v>0</v>
      </c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</row>
    <row r="11" spans="1:60" ht="12.75" outlineLevel="1">
      <c r="A11" s="105">
        <v>2</v>
      </c>
      <c r="B11" s="106" t="s">
        <v>97</v>
      </c>
      <c r="C11" s="120" t="s">
        <v>98</v>
      </c>
      <c r="D11" s="107" t="s">
        <v>90</v>
      </c>
      <c r="E11" s="108">
        <v>0.8472</v>
      </c>
      <c r="F11" s="109"/>
      <c r="G11" s="110">
        <f>ROUND(E11*F11,2)</f>
        <v>0</v>
      </c>
      <c r="H11" s="92"/>
      <c r="I11" s="91">
        <f>ROUND(E11*H11,2)</f>
        <v>0</v>
      </c>
      <c r="J11" s="92"/>
      <c r="K11" s="91">
        <f>ROUND(E11*J11,2)</f>
        <v>0</v>
      </c>
      <c r="L11" s="91">
        <v>20</v>
      </c>
      <c r="M11" s="91">
        <f>G11*(1+L11/100)</f>
        <v>0</v>
      </c>
      <c r="N11" s="91">
        <v>0</v>
      </c>
      <c r="O11" s="91">
        <f>ROUND(E11*N11,2)</f>
        <v>0</v>
      </c>
      <c r="P11" s="91">
        <v>0</v>
      </c>
      <c r="Q11" s="91">
        <f>ROUND(E11*P11,2)</f>
        <v>0</v>
      </c>
      <c r="R11" s="91"/>
      <c r="S11" s="91" t="s">
        <v>91</v>
      </c>
      <c r="T11" s="91" t="s">
        <v>92</v>
      </c>
      <c r="U11" s="91">
        <v>0.5748</v>
      </c>
      <c r="V11" s="91">
        <f>ROUND(E11*U11,2)</f>
        <v>0.49</v>
      </c>
      <c r="W11" s="91"/>
      <c r="X11" s="91" t="s">
        <v>93</v>
      </c>
      <c r="Y11" s="82"/>
      <c r="Z11" s="82"/>
      <c r="AA11" s="82"/>
      <c r="AB11" s="82"/>
      <c r="AC11" s="82"/>
      <c r="AD11" s="82"/>
      <c r="AE11" s="82"/>
      <c r="AF11" s="82"/>
      <c r="AG11" s="82" t="s">
        <v>99</v>
      </c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</row>
    <row r="12" spans="1:60" ht="12.75" outlineLevel="1">
      <c r="A12" s="89"/>
      <c r="B12" s="90"/>
      <c r="C12" s="121" t="s">
        <v>100</v>
      </c>
      <c r="D12" s="93"/>
      <c r="E12" s="94">
        <v>0.3072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82"/>
      <c r="Z12" s="82"/>
      <c r="AA12" s="82"/>
      <c r="AB12" s="82"/>
      <c r="AC12" s="82"/>
      <c r="AD12" s="82"/>
      <c r="AE12" s="82"/>
      <c r="AF12" s="82"/>
      <c r="AG12" s="82" t="s">
        <v>96</v>
      </c>
      <c r="AH12" s="82">
        <v>0</v>
      </c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</row>
    <row r="13" spans="1:60" ht="12.75" outlineLevel="1">
      <c r="A13" s="89"/>
      <c r="B13" s="90"/>
      <c r="C13" s="121" t="s">
        <v>101</v>
      </c>
      <c r="D13" s="93"/>
      <c r="E13" s="94">
        <v>0.54</v>
      </c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82"/>
      <c r="Z13" s="82"/>
      <c r="AA13" s="82"/>
      <c r="AB13" s="82"/>
      <c r="AC13" s="82"/>
      <c r="AD13" s="82"/>
      <c r="AE13" s="82"/>
      <c r="AF13" s="82"/>
      <c r="AG13" s="82" t="s">
        <v>96</v>
      </c>
      <c r="AH13" s="82">
        <v>0</v>
      </c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</row>
    <row r="14" spans="1:60" ht="12.75" outlineLevel="1">
      <c r="A14" s="111">
        <v>3</v>
      </c>
      <c r="B14" s="112" t="s">
        <v>102</v>
      </c>
      <c r="C14" s="122" t="s">
        <v>103</v>
      </c>
      <c r="D14" s="113" t="s">
        <v>90</v>
      </c>
      <c r="E14" s="114">
        <v>0.8472</v>
      </c>
      <c r="F14" s="115"/>
      <c r="G14" s="116">
        <f>ROUND(E14*F14,2)</f>
        <v>0</v>
      </c>
      <c r="H14" s="92"/>
      <c r="I14" s="91">
        <f>ROUND(E14*H14,2)</f>
        <v>0</v>
      </c>
      <c r="J14" s="92"/>
      <c r="K14" s="91">
        <f>ROUND(E14*J14,2)</f>
        <v>0</v>
      </c>
      <c r="L14" s="91">
        <v>20</v>
      </c>
      <c r="M14" s="91">
        <f>G14*(1+L14/100)</f>
        <v>0</v>
      </c>
      <c r="N14" s="91">
        <v>0</v>
      </c>
      <c r="O14" s="91">
        <f>ROUND(E14*N14,2)</f>
        <v>0</v>
      </c>
      <c r="P14" s="91">
        <v>0</v>
      </c>
      <c r="Q14" s="91">
        <f>ROUND(E14*P14,2)</f>
        <v>0</v>
      </c>
      <c r="R14" s="91"/>
      <c r="S14" s="91" t="s">
        <v>91</v>
      </c>
      <c r="T14" s="91" t="s">
        <v>92</v>
      </c>
      <c r="U14" s="91">
        <v>0.04</v>
      </c>
      <c r="V14" s="91">
        <f>ROUND(E14*U14,2)</f>
        <v>0.03</v>
      </c>
      <c r="W14" s="91"/>
      <c r="X14" s="91" t="s">
        <v>93</v>
      </c>
      <c r="Y14" s="82"/>
      <c r="Z14" s="82"/>
      <c r="AA14" s="82"/>
      <c r="AB14" s="82"/>
      <c r="AC14" s="82"/>
      <c r="AD14" s="82"/>
      <c r="AE14" s="82"/>
      <c r="AF14" s="82"/>
      <c r="AG14" s="82" t="s">
        <v>99</v>
      </c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</row>
    <row r="15" spans="1:60" ht="12.75" outlineLevel="1">
      <c r="A15" s="105">
        <v>4</v>
      </c>
      <c r="B15" s="106" t="s">
        <v>104</v>
      </c>
      <c r="C15" s="120" t="s">
        <v>105</v>
      </c>
      <c r="D15" s="107" t="s">
        <v>90</v>
      </c>
      <c r="E15" s="108">
        <v>39</v>
      </c>
      <c r="F15" s="109"/>
      <c r="G15" s="110">
        <f>ROUND(E15*F15,2)</f>
        <v>0</v>
      </c>
      <c r="H15" s="92"/>
      <c r="I15" s="91">
        <f>ROUND(E15*H15,2)</f>
        <v>0</v>
      </c>
      <c r="J15" s="92"/>
      <c r="K15" s="91">
        <f>ROUND(E15*J15,2)</f>
        <v>0</v>
      </c>
      <c r="L15" s="91">
        <v>20</v>
      </c>
      <c r="M15" s="91">
        <f>G15*(1+L15/100)</f>
        <v>0</v>
      </c>
      <c r="N15" s="91">
        <v>0</v>
      </c>
      <c r="O15" s="91">
        <f>ROUND(E15*N15,2)</f>
        <v>0</v>
      </c>
      <c r="P15" s="91">
        <v>0</v>
      </c>
      <c r="Q15" s="91">
        <f>ROUND(E15*P15,2)</f>
        <v>0</v>
      </c>
      <c r="R15" s="91"/>
      <c r="S15" s="91" t="s">
        <v>91</v>
      </c>
      <c r="T15" s="91" t="s">
        <v>92</v>
      </c>
      <c r="U15" s="91">
        <v>1.9639</v>
      </c>
      <c r="V15" s="91">
        <f>ROUND(E15*U15,2)</f>
        <v>76.59</v>
      </c>
      <c r="W15" s="91"/>
      <c r="X15" s="91" t="s">
        <v>93</v>
      </c>
      <c r="Y15" s="82"/>
      <c r="Z15" s="82"/>
      <c r="AA15" s="82"/>
      <c r="AB15" s="82"/>
      <c r="AC15" s="82"/>
      <c r="AD15" s="82"/>
      <c r="AE15" s="82"/>
      <c r="AF15" s="82"/>
      <c r="AG15" s="82" t="s">
        <v>106</v>
      </c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</row>
    <row r="16" spans="1:60" ht="12.75" outlineLevel="1">
      <c r="A16" s="89"/>
      <c r="B16" s="90"/>
      <c r="C16" s="121" t="s">
        <v>107</v>
      </c>
      <c r="D16" s="93"/>
      <c r="E16" s="94">
        <v>9.84</v>
      </c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82"/>
      <c r="Z16" s="82"/>
      <c r="AA16" s="82"/>
      <c r="AB16" s="82"/>
      <c r="AC16" s="82"/>
      <c r="AD16" s="82"/>
      <c r="AE16" s="82"/>
      <c r="AF16" s="82"/>
      <c r="AG16" s="82" t="s">
        <v>96</v>
      </c>
      <c r="AH16" s="82">
        <v>0</v>
      </c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</row>
    <row r="17" spans="1:60" ht="12.75" outlineLevel="1">
      <c r="A17" s="89"/>
      <c r="B17" s="90"/>
      <c r="C17" s="121" t="s">
        <v>108</v>
      </c>
      <c r="D17" s="93"/>
      <c r="E17" s="94">
        <v>29.16</v>
      </c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82"/>
      <c r="Z17" s="82"/>
      <c r="AA17" s="82"/>
      <c r="AB17" s="82"/>
      <c r="AC17" s="82"/>
      <c r="AD17" s="82"/>
      <c r="AE17" s="82"/>
      <c r="AF17" s="82"/>
      <c r="AG17" s="82" t="s">
        <v>96</v>
      </c>
      <c r="AH17" s="82">
        <v>0</v>
      </c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</row>
    <row r="18" spans="1:60" ht="22.5" outlineLevel="1">
      <c r="A18" s="111">
        <v>5</v>
      </c>
      <c r="B18" s="112" t="s">
        <v>109</v>
      </c>
      <c r="C18" s="122" t="s">
        <v>110</v>
      </c>
      <c r="D18" s="113" t="s">
        <v>90</v>
      </c>
      <c r="E18" s="114">
        <v>39</v>
      </c>
      <c r="F18" s="115"/>
      <c r="G18" s="116">
        <f>ROUND(E18*F18,2)</f>
        <v>0</v>
      </c>
      <c r="H18" s="92"/>
      <c r="I18" s="91">
        <f>ROUND(E18*H18,2)</f>
        <v>0</v>
      </c>
      <c r="J18" s="92"/>
      <c r="K18" s="91">
        <f>ROUND(E18*J18,2)</f>
        <v>0</v>
      </c>
      <c r="L18" s="91">
        <v>20</v>
      </c>
      <c r="M18" s="91">
        <f>G18*(1+L18/100)</f>
        <v>0</v>
      </c>
      <c r="N18" s="91">
        <v>0</v>
      </c>
      <c r="O18" s="91">
        <f>ROUND(E18*N18,2)</f>
        <v>0</v>
      </c>
      <c r="P18" s="91">
        <v>0</v>
      </c>
      <c r="Q18" s="91">
        <f>ROUND(E18*P18,2)</f>
        <v>0</v>
      </c>
      <c r="R18" s="91"/>
      <c r="S18" s="91" t="s">
        <v>91</v>
      </c>
      <c r="T18" s="91" t="s">
        <v>92</v>
      </c>
      <c r="U18" s="91">
        <v>0.2753</v>
      </c>
      <c r="V18" s="91">
        <f>ROUND(E18*U18,2)</f>
        <v>10.74</v>
      </c>
      <c r="W18" s="91"/>
      <c r="X18" s="91" t="s">
        <v>93</v>
      </c>
      <c r="Y18" s="82"/>
      <c r="Z18" s="82"/>
      <c r="AA18" s="82"/>
      <c r="AB18" s="82"/>
      <c r="AC18" s="82"/>
      <c r="AD18" s="82"/>
      <c r="AE18" s="82"/>
      <c r="AF18" s="82"/>
      <c r="AG18" s="82" t="s">
        <v>99</v>
      </c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</row>
    <row r="19" spans="1:60" ht="22.5" outlineLevel="1">
      <c r="A19" s="105">
        <v>6</v>
      </c>
      <c r="B19" s="106" t="s">
        <v>111</v>
      </c>
      <c r="C19" s="120" t="s">
        <v>112</v>
      </c>
      <c r="D19" s="107" t="s">
        <v>90</v>
      </c>
      <c r="E19" s="108">
        <v>456.3472</v>
      </c>
      <c r="F19" s="109"/>
      <c r="G19" s="110">
        <f>ROUND(E19*F19,2)</f>
        <v>0</v>
      </c>
      <c r="H19" s="92"/>
      <c r="I19" s="91">
        <f>ROUND(E19*H19,2)</f>
        <v>0</v>
      </c>
      <c r="J19" s="92"/>
      <c r="K19" s="91">
        <f>ROUND(E19*J19,2)</f>
        <v>0</v>
      </c>
      <c r="L19" s="91">
        <v>20</v>
      </c>
      <c r="M19" s="91">
        <f>G19*(1+L19/100)</f>
        <v>0</v>
      </c>
      <c r="N19" s="91">
        <v>0</v>
      </c>
      <c r="O19" s="91">
        <f>ROUND(E19*N19,2)</f>
        <v>0</v>
      </c>
      <c r="P19" s="91">
        <v>0</v>
      </c>
      <c r="Q19" s="91">
        <f>ROUND(E19*P19,2)</f>
        <v>0</v>
      </c>
      <c r="R19" s="91"/>
      <c r="S19" s="91" t="s">
        <v>91</v>
      </c>
      <c r="T19" s="91" t="s">
        <v>92</v>
      </c>
      <c r="U19" s="91">
        <v>0.011</v>
      </c>
      <c r="V19" s="91">
        <f>ROUND(E19*U19,2)</f>
        <v>5.02</v>
      </c>
      <c r="W19" s="91"/>
      <c r="X19" s="91" t="s">
        <v>93</v>
      </c>
      <c r="Y19" s="82"/>
      <c r="Z19" s="82"/>
      <c r="AA19" s="82"/>
      <c r="AB19" s="82"/>
      <c r="AC19" s="82"/>
      <c r="AD19" s="82"/>
      <c r="AE19" s="82"/>
      <c r="AF19" s="82"/>
      <c r="AG19" s="82" t="s">
        <v>106</v>
      </c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</row>
    <row r="20" spans="1:60" ht="12.75" outlineLevel="1">
      <c r="A20" s="89"/>
      <c r="B20" s="90"/>
      <c r="C20" s="121" t="s">
        <v>113</v>
      </c>
      <c r="D20" s="93"/>
      <c r="E20" s="94">
        <v>630.8472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82"/>
      <c r="Z20" s="82"/>
      <c r="AA20" s="82"/>
      <c r="AB20" s="82"/>
      <c r="AC20" s="82"/>
      <c r="AD20" s="82"/>
      <c r="AE20" s="82"/>
      <c r="AF20" s="82"/>
      <c r="AG20" s="82" t="s">
        <v>96</v>
      </c>
      <c r="AH20" s="82">
        <v>0</v>
      </c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</row>
    <row r="21" spans="1:60" ht="12.75" outlineLevel="1">
      <c r="A21" s="89"/>
      <c r="B21" s="90"/>
      <c r="C21" s="121" t="s">
        <v>114</v>
      </c>
      <c r="D21" s="93"/>
      <c r="E21" s="94">
        <v>-11</v>
      </c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82"/>
      <c r="Z21" s="82"/>
      <c r="AA21" s="82"/>
      <c r="AB21" s="82"/>
      <c r="AC21" s="82"/>
      <c r="AD21" s="82"/>
      <c r="AE21" s="82"/>
      <c r="AF21" s="82"/>
      <c r="AG21" s="82" t="s">
        <v>96</v>
      </c>
      <c r="AH21" s="82">
        <v>0</v>
      </c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</row>
    <row r="22" spans="1:60" ht="12.75" outlineLevel="1">
      <c r="A22" s="89"/>
      <c r="B22" s="90"/>
      <c r="C22" s="121" t="s">
        <v>115</v>
      </c>
      <c r="D22" s="93"/>
      <c r="E22" s="94">
        <v>-163.5</v>
      </c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82"/>
      <c r="Z22" s="82"/>
      <c r="AA22" s="82"/>
      <c r="AB22" s="82"/>
      <c r="AC22" s="82"/>
      <c r="AD22" s="82"/>
      <c r="AE22" s="82"/>
      <c r="AF22" s="82"/>
      <c r="AG22" s="82" t="s">
        <v>96</v>
      </c>
      <c r="AH22" s="82">
        <v>0</v>
      </c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</row>
    <row r="23" spans="1:60" ht="12.75" outlineLevel="1">
      <c r="A23" s="111">
        <v>7</v>
      </c>
      <c r="B23" s="112" t="s">
        <v>116</v>
      </c>
      <c r="C23" s="122" t="s">
        <v>117</v>
      </c>
      <c r="D23" s="113" t="s">
        <v>90</v>
      </c>
      <c r="E23" s="114">
        <v>456.3472</v>
      </c>
      <c r="F23" s="115"/>
      <c r="G23" s="116">
        <f>ROUND(E23*F23,2)</f>
        <v>0</v>
      </c>
      <c r="H23" s="92"/>
      <c r="I23" s="91">
        <f>ROUND(E23*H23,2)</f>
        <v>0</v>
      </c>
      <c r="J23" s="92"/>
      <c r="K23" s="91">
        <f>ROUND(E23*J23,2)</f>
        <v>0</v>
      </c>
      <c r="L23" s="91">
        <v>20</v>
      </c>
      <c r="M23" s="91">
        <f>G23*(1+L23/100)</f>
        <v>0</v>
      </c>
      <c r="N23" s="91">
        <v>0</v>
      </c>
      <c r="O23" s="91">
        <f>ROUND(E23*N23,2)</f>
        <v>0</v>
      </c>
      <c r="P23" s="91">
        <v>0</v>
      </c>
      <c r="Q23" s="91">
        <f>ROUND(E23*P23,2)</f>
        <v>0</v>
      </c>
      <c r="R23" s="91"/>
      <c r="S23" s="91" t="s">
        <v>91</v>
      </c>
      <c r="T23" s="91" t="s">
        <v>92</v>
      </c>
      <c r="U23" s="91">
        <v>0.0082</v>
      </c>
      <c r="V23" s="91">
        <f>ROUND(E23*U23,2)</f>
        <v>3.74</v>
      </c>
      <c r="W23" s="91"/>
      <c r="X23" s="91" t="s">
        <v>93</v>
      </c>
      <c r="Y23" s="82"/>
      <c r="Z23" s="82"/>
      <c r="AA23" s="82"/>
      <c r="AB23" s="82"/>
      <c r="AC23" s="82"/>
      <c r="AD23" s="82"/>
      <c r="AE23" s="82"/>
      <c r="AF23" s="82"/>
      <c r="AG23" s="82" t="s">
        <v>106</v>
      </c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</row>
    <row r="24" spans="1:60" ht="22.5" outlineLevel="1">
      <c r="A24" s="111">
        <v>8</v>
      </c>
      <c r="B24" s="112" t="s">
        <v>118</v>
      </c>
      <c r="C24" s="122" t="s">
        <v>119</v>
      </c>
      <c r="D24" s="113" t="s">
        <v>120</v>
      </c>
      <c r="E24" s="114">
        <v>1440</v>
      </c>
      <c r="F24" s="115"/>
      <c r="G24" s="116">
        <f>ROUND(E24*F24,2)</f>
        <v>0</v>
      </c>
      <c r="H24" s="92"/>
      <c r="I24" s="91">
        <f>ROUND(E24*H24,2)</f>
        <v>0</v>
      </c>
      <c r="J24" s="92"/>
      <c r="K24" s="91">
        <f>ROUND(E24*J24,2)</f>
        <v>0</v>
      </c>
      <c r="L24" s="91">
        <v>20</v>
      </c>
      <c r="M24" s="91">
        <f>G24*(1+L24/100)</f>
        <v>0</v>
      </c>
      <c r="N24" s="91">
        <v>0</v>
      </c>
      <c r="O24" s="91">
        <f>ROUND(E24*N24,2)</f>
        <v>0</v>
      </c>
      <c r="P24" s="91">
        <v>0</v>
      </c>
      <c r="Q24" s="91">
        <f>ROUND(E24*P24,2)</f>
        <v>0</v>
      </c>
      <c r="R24" s="91"/>
      <c r="S24" s="91" t="s">
        <v>91</v>
      </c>
      <c r="T24" s="91" t="s">
        <v>92</v>
      </c>
      <c r="U24" s="91">
        <v>0.005</v>
      </c>
      <c r="V24" s="91">
        <f>ROUND(E24*U24,2)</f>
        <v>7.2</v>
      </c>
      <c r="W24" s="91"/>
      <c r="X24" s="91" t="s">
        <v>93</v>
      </c>
      <c r="Y24" s="82"/>
      <c r="Z24" s="82"/>
      <c r="AA24" s="82"/>
      <c r="AB24" s="82"/>
      <c r="AC24" s="82"/>
      <c r="AD24" s="82"/>
      <c r="AE24" s="82"/>
      <c r="AF24" s="82"/>
      <c r="AG24" s="82" t="s">
        <v>106</v>
      </c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</row>
    <row r="25" spans="1:60" ht="22.5" outlineLevel="1">
      <c r="A25" s="105">
        <v>9</v>
      </c>
      <c r="B25" s="106" t="s">
        <v>121</v>
      </c>
      <c r="C25" s="178" t="s">
        <v>122</v>
      </c>
      <c r="D25" s="181" t="s">
        <v>123</v>
      </c>
      <c r="E25" s="180">
        <v>63.75552</v>
      </c>
      <c r="F25" s="109"/>
      <c r="G25" s="110">
        <f>ROUND(E25*F25,2)</f>
        <v>0</v>
      </c>
      <c r="H25" s="92"/>
      <c r="I25" s="91">
        <f>ROUND(E25*H25,2)</f>
        <v>0</v>
      </c>
      <c r="J25" s="92"/>
      <c r="K25" s="91">
        <f>ROUND(E25*J25,2)</f>
        <v>0</v>
      </c>
      <c r="L25" s="91">
        <v>20</v>
      </c>
      <c r="M25" s="91">
        <f>G25*(1+L25/100)</f>
        <v>0</v>
      </c>
      <c r="N25" s="91">
        <v>0</v>
      </c>
      <c r="O25" s="91">
        <f>ROUND(E25*N25,2)</f>
        <v>0</v>
      </c>
      <c r="P25" s="91">
        <v>0</v>
      </c>
      <c r="Q25" s="91">
        <f>ROUND(E25*P25,2)</f>
        <v>0</v>
      </c>
      <c r="R25" s="91"/>
      <c r="S25" s="91" t="s">
        <v>124</v>
      </c>
      <c r="T25" s="91" t="s">
        <v>125</v>
      </c>
      <c r="U25" s="91">
        <v>0</v>
      </c>
      <c r="V25" s="91">
        <f>ROUND(E25*U25,2)</f>
        <v>0</v>
      </c>
      <c r="W25" s="91"/>
      <c r="X25" s="91" t="s">
        <v>126</v>
      </c>
      <c r="Y25" s="82"/>
      <c r="Z25" s="82"/>
      <c r="AA25" s="82"/>
      <c r="AB25" s="82"/>
      <c r="AC25" s="82"/>
      <c r="AD25" s="82"/>
      <c r="AE25" s="82"/>
      <c r="AF25" s="82"/>
      <c r="AG25" s="82" t="s">
        <v>127</v>
      </c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</row>
    <row r="26" spans="1:60" ht="12.75" outlineLevel="1">
      <c r="A26" s="89"/>
      <c r="B26" s="90"/>
      <c r="C26" s="121" t="s">
        <v>128</v>
      </c>
      <c r="D26" s="93"/>
      <c r="E26" s="94">
        <v>63.75552</v>
      </c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82"/>
      <c r="Z26" s="82"/>
      <c r="AA26" s="82"/>
      <c r="AB26" s="82"/>
      <c r="AC26" s="82"/>
      <c r="AD26" s="82"/>
      <c r="AE26" s="82"/>
      <c r="AF26" s="82"/>
      <c r="AG26" s="82" t="s">
        <v>96</v>
      </c>
      <c r="AH26" s="82">
        <v>0</v>
      </c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</row>
    <row r="27" spans="1:60" ht="12.75" outlineLevel="1">
      <c r="A27" s="105" t="s">
        <v>284</v>
      </c>
      <c r="B27" s="90"/>
      <c r="C27" s="178" t="s">
        <v>285</v>
      </c>
      <c r="D27" s="179" t="s">
        <v>123</v>
      </c>
      <c r="E27" s="180">
        <v>666.4</v>
      </c>
      <c r="F27" s="109"/>
      <c r="G27" s="110">
        <f>ROUND(E27*F27,2)</f>
        <v>0</v>
      </c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</row>
    <row r="28" spans="1:33" ht="12.75">
      <c r="A28" s="99" t="s">
        <v>86</v>
      </c>
      <c r="B28" s="100" t="s">
        <v>44</v>
      </c>
      <c r="C28" s="119" t="s">
        <v>45</v>
      </c>
      <c r="D28" s="101"/>
      <c r="E28" s="102"/>
      <c r="F28" s="103"/>
      <c r="G28" s="104">
        <f>SUMIF(AG29:AG62,"&lt;&gt;NOR",G29:G62)</f>
        <v>0</v>
      </c>
      <c r="H28" s="98"/>
      <c r="I28" s="98">
        <f>SUM(I29:I62)</f>
        <v>0</v>
      </c>
      <c r="J28" s="98"/>
      <c r="K28" s="98">
        <f>SUM(K29:K62)</f>
        <v>0</v>
      </c>
      <c r="L28" s="98"/>
      <c r="M28" s="98">
        <f>SUM(M29:M62)</f>
        <v>0</v>
      </c>
      <c r="N28" s="98"/>
      <c r="O28" s="98">
        <f>SUM(O29:O62)</f>
        <v>18.47</v>
      </c>
      <c r="P28" s="98"/>
      <c r="Q28" s="98">
        <f>SUM(Q29:Q62)</f>
        <v>0</v>
      </c>
      <c r="R28" s="98"/>
      <c r="S28" s="98"/>
      <c r="T28" s="98"/>
      <c r="U28" s="98"/>
      <c r="V28" s="98">
        <f>SUM(V29:V62)</f>
        <v>2230.12</v>
      </c>
      <c r="W28" s="98"/>
      <c r="X28" s="98"/>
      <c r="AG28" t="s">
        <v>87</v>
      </c>
    </row>
    <row r="29" spans="1:60" ht="22.5" outlineLevel="1">
      <c r="A29" s="105">
        <v>10</v>
      </c>
      <c r="B29" s="106" t="s">
        <v>129</v>
      </c>
      <c r="C29" s="120" t="s">
        <v>130</v>
      </c>
      <c r="D29" s="107" t="s">
        <v>120</v>
      </c>
      <c r="E29" s="108">
        <v>1421</v>
      </c>
      <c r="F29" s="109"/>
      <c r="G29" s="110">
        <f>ROUND(E29*F29,2)</f>
        <v>0</v>
      </c>
      <c r="H29" s="92"/>
      <c r="I29" s="91">
        <f>ROUND(E29*H29,2)</f>
        <v>0</v>
      </c>
      <c r="J29" s="92"/>
      <c r="K29" s="91">
        <f>ROUND(E29*J29,2)</f>
        <v>0</v>
      </c>
      <c r="L29" s="91">
        <v>20</v>
      </c>
      <c r="M29" s="91">
        <f>G29*(1+L29/100)</f>
        <v>0</v>
      </c>
      <c r="N29" s="91">
        <v>0.01185</v>
      </c>
      <c r="O29" s="91">
        <f>ROUND(E29*N29,2)</f>
        <v>16.84</v>
      </c>
      <c r="P29" s="91">
        <v>0</v>
      </c>
      <c r="Q29" s="91">
        <f>ROUND(E29*P29,2)</f>
        <v>0</v>
      </c>
      <c r="R29" s="91"/>
      <c r="S29" s="91" t="s">
        <v>91</v>
      </c>
      <c r="T29" s="91" t="s">
        <v>125</v>
      </c>
      <c r="U29" s="91">
        <v>1.5694</v>
      </c>
      <c r="V29" s="91">
        <f>ROUND(E29*U29,2)</f>
        <v>2230.12</v>
      </c>
      <c r="W29" s="91"/>
      <c r="X29" s="91" t="s">
        <v>93</v>
      </c>
      <c r="Y29" s="82"/>
      <c r="Z29" s="82"/>
      <c r="AA29" s="82"/>
      <c r="AB29" s="82"/>
      <c r="AC29" s="82"/>
      <c r="AD29" s="82"/>
      <c r="AE29" s="82"/>
      <c r="AF29" s="82"/>
      <c r="AG29" s="82" t="s">
        <v>106</v>
      </c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</row>
    <row r="30" spans="1:60" ht="12.75" outlineLevel="1">
      <c r="A30" s="89"/>
      <c r="B30" s="90"/>
      <c r="C30" s="232" t="s">
        <v>131</v>
      </c>
      <c r="D30" s="233"/>
      <c r="E30" s="233"/>
      <c r="F30" s="233"/>
      <c r="G30" s="233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82"/>
      <c r="Z30" s="82"/>
      <c r="AA30" s="82"/>
      <c r="AB30" s="82"/>
      <c r="AC30" s="82"/>
      <c r="AD30" s="82"/>
      <c r="AE30" s="82"/>
      <c r="AF30" s="82"/>
      <c r="AG30" s="82" t="s">
        <v>132</v>
      </c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</row>
    <row r="31" spans="1:60" ht="12.75" outlineLevel="1">
      <c r="A31" s="89"/>
      <c r="B31" s="90"/>
      <c r="C31" s="230" t="s">
        <v>133</v>
      </c>
      <c r="D31" s="231"/>
      <c r="E31" s="231"/>
      <c r="F31" s="231"/>
      <c r="G31" s="23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82"/>
      <c r="Z31" s="82"/>
      <c r="AA31" s="82"/>
      <c r="AB31" s="82"/>
      <c r="AC31" s="82"/>
      <c r="AD31" s="82"/>
      <c r="AE31" s="82"/>
      <c r="AF31" s="82"/>
      <c r="AG31" s="82" t="s">
        <v>132</v>
      </c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</row>
    <row r="32" spans="1:60" ht="12.75" outlineLevel="1">
      <c r="A32" s="89"/>
      <c r="B32" s="90"/>
      <c r="C32" s="230" t="s">
        <v>134</v>
      </c>
      <c r="D32" s="231"/>
      <c r="E32" s="231"/>
      <c r="F32" s="231"/>
      <c r="G32" s="23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82"/>
      <c r="Z32" s="82"/>
      <c r="AA32" s="82"/>
      <c r="AB32" s="82"/>
      <c r="AC32" s="82"/>
      <c r="AD32" s="82"/>
      <c r="AE32" s="82"/>
      <c r="AF32" s="82"/>
      <c r="AG32" s="82" t="s">
        <v>132</v>
      </c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</row>
    <row r="33" spans="1:60" ht="12.75" outlineLevel="1">
      <c r="A33" s="89"/>
      <c r="B33" s="90"/>
      <c r="C33" s="123" t="s">
        <v>135</v>
      </c>
      <c r="D33" s="95"/>
      <c r="E33" s="96"/>
      <c r="F33" s="97"/>
      <c r="G33" s="97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82"/>
      <c r="Z33" s="82"/>
      <c r="AA33" s="82"/>
      <c r="AB33" s="82"/>
      <c r="AC33" s="82"/>
      <c r="AD33" s="82"/>
      <c r="AE33" s="82"/>
      <c r="AF33" s="82"/>
      <c r="AG33" s="82" t="s">
        <v>132</v>
      </c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</row>
    <row r="34" spans="1:60" ht="12.75" outlineLevel="1">
      <c r="A34" s="89"/>
      <c r="B34" s="90"/>
      <c r="C34" s="230" t="s">
        <v>136</v>
      </c>
      <c r="D34" s="231"/>
      <c r="E34" s="231"/>
      <c r="F34" s="231"/>
      <c r="G34" s="23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82"/>
      <c r="Z34" s="82"/>
      <c r="AA34" s="82"/>
      <c r="AB34" s="82"/>
      <c r="AC34" s="82"/>
      <c r="AD34" s="82"/>
      <c r="AE34" s="82"/>
      <c r="AF34" s="82"/>
      <c r="AG34" s="82" t="s">
        <v>132</v>
      </c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</row>
    <row r="35" spans="1:60" ht="12.75" outlineLevel="1">
      <c r="A35" s="89"/>
      <c r="B35" s="90"/>
      <c r="C35" s="230" t="s">
        <v>137</v>
      </c>
      <c r="D35" s="231"/>
      <c r="E35" s="231"/>
      <c r="F35" s="231"/>
      <c r="G35" s="23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82"/>
      <c r="Z35" s="82"/>
      <c r="AA35" s="82"/>
      <c r="AB35" s="82"/>
      <c r="AC35" s="82"/>
      <c r="AD35" s="82"/>
      <c r="AE35" s="82"/>
      <c r="AF35" s="82"/>
      <c r="AG35" s="82" t="s">
        <v>132</v>
      </c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</row>
    <row r="36" spans="1:60" ht="12.75" outlineLevel="1">
      <c r="A36" s="89"/>
      <c r="B36" s="90"/>
      <c r="C36" s="230" t="s">
        <v>138</v>
      </c>
      <c r="D36" s="231"/>
      <c r="E36" s="231"/>
      <c r="F36" s="231"/>
      <c r="G36" s="23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82"/>
      <c r="Z36" s="82"/>
      <c r="AA36" s="82"/>
      <c r="AB36" s="82"/>
      <c r="AC36" s="82"/>
      <c r="AD36" s="82"/>
      <c r="AE36" s="82"/>
      <c r="AF36" s="82"/>
      <c r="AG36" s="82" t="s">
        <v>132</v>
      </c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</row>
    <row r="37" spans="1:60" ht="12.75" outlineLevel="1">
      <c r="A37" s="89"/>
      <c r="B37" s="90"/>
      <c r="C37" s="230" t="s">
        <v>139</v>
      </c>
      <c r="D37" s="231"/>
      <c r="E37" s="231"/>
      <c r="F37" s="231"/>
      <c r="G37" s="23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82"/>
      <c r="Z37" s="82"/>
      <c r="AA37" s="82"/>
      <c r="AB37" s="82"/>
      <c r="AC37" s="82"/>
      <c r="AD37" s="82"/>
      <c r="AE37" s="82"/>
      <c r="AF37" s="82"/>
      <c r="AG37" s="82" t="s">
        <v>132</v>
      </c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</row>
    <row r="38" spans="1:60" ht="12.75" outlineLevel="1">
      <c r="A38" s="89"/>
      <c r="B38" s="90"/>
      <c r="C38" s="230" t="s">
        <v>140</v>
      </c>
      <c r="D38" s="231"/>
      <c r="E38" s="231"/>
      <c r="F38" s="231"/>
      <c r="G38" s="23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82"/>
      <c r="Z38" s="82"/>
      <c r="AA38" s="82"/>
      <c r="AB38" s="82"/>
      <c r="AC38" s="82"/>
      <c r="AD38" s="82"/>
      <c r="AE38" s="82"/>
      <c r="AF38" s="82"/>
      <c r="AG38" s="82" t="s">
        <v>132</v>
      </c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</row>
    <row r="39" spans="1:60" ht="12.75" outlineLevel="1">
      <c r="A39" s="89"/>
      <c r="B39" s="90"/>
      <c r="C39" s="230" t="s">
        <v>141</v>
      </c>
      <c r="D39" s="231"/>
      <c r="E39" s="231"/>
      <c r="F39" s="231"/>
      <c r="G39" s="23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82"/>
      <c r="Z39" s="82"/>
      <c r="AA39" s="82"/>
      <c r="AB39" s="82"/>
      <c r="AC39" s="82"/>
      <c r="AD39" s="82"/>
      <c r="AE39" s="82"/>
      <c r="AF39" s="82"/>
      <c r="AG39" s="82" t="s">
        <v>132</v>
      </c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</row>
    <row r="40" spans="1:60" ht="12.75" outlineLevel="1">
      <c r="A40" s="89"/>
      <c r="B40" s="90"/>
      <c r="C40" s="230" t="s">
        <v>142</v>
      </c>
      <c r="D40" s="231"/>
      <c r="E40" s="231"/>
      <c r="F40" s="231"/>
      <c r="G40" s="23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82"/>
      <c r="Z40" s="82"/>
      <c r="AA40" s="82"/>
      <c r="AB40" s="82"/>
      <c r="AC40" s="82"/>
      <c r="AD40" s="82"/>
      <c r="AE40" s="82"/>
      <c r="AF40" s="82"/>
      <c r="AG40" s="82" t="s">
        <v>132</v>
      </c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</row>
    <row r="41" spans="1:60" ht="12.75" outlineLevel="1">
      <c r="A41" s="89"/>
      <c r="B41" s="90"/>
      <c r="C41" s="230" t="s">
        <v>143</v>
      </c>
      <c r="D41" s="231"/>
      <c r="E41" s="231"/>
      <c r="F41" s="231"/>
      <c r="G41" s="23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82"/>
      <c r="Z41" s="82"/>
      <c r="AA41" s="82"/>
      <c r="AB41" s="82"/>
      <c r="AC41" s="82"/>
      <c r="AD41" s="82"/>
      <c r="AE41" s="82"/>
      <c r="AF41" s="82"/>
      <c r="AG41" s="82" t="s">
        <v>132</v>
      </c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</row>
    <row r="42" spans="1:60" ht="12.75" outlineLevel="1">
      <c r="A42" s="89"/>
      <c r="B42" s="90"/>
      <c r="C42" s="230" t="s">
        <v>144</v>
      </c>
      <c r="D42" s="231"/>
      <c r="E42" s="231"/>
      <c r="F42" s="231"/>
      <c r="G42" s="23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82"/>
      <c r="Z42" s="82"/>
      <c r="AA42" s="82"/>
      <c r="AB42" s="82"/>
      <c r="AC42" s="82"/>
      <c r="AD42" s="82"/>
      <c r="AE42" s="82"/>
      <c r="AF42" s="82"/>
      <c r="AG42" s="82" t="s">
        <v>132</v>
      </c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</row>
    <row r="43" spans="1:60" ht="12.75" outlineLevel="1">
      <c r="A43" s="89"/>
      <c r="B43" s="90"/>
      <c r="C43" s="230" t="s">
        <v>145</v>
      </c>
      <c r="D43" s="231"/>
      <c r="E43" s="231"/>
      <c r="F43" s="231"/>
      <c r="G43" s="23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82"/>
      <c r="Z43" s="82"/>
      <c r="AA43" s="82"/>
      <c r="AB43" s="82"/>
      <c r="AC43" s="82"/>
      <c r="AD43" s="82"/>
      <c r="AE43" s="82"/>
      <c r="AF43" s="82"/>
      <c r="AG43" s="82" t="s">
        <v>132</v>
      </c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</row>
    <row r="44" spans="1:60" ht="12.75" outlineLevel="1">
      <c r="A44" s="89"/>
      <c r="B44" s="90"/>
      <c r="C44" s="230" t="s">
        <v>146</v>
      </c>
      <c r="D44" s="231"/>
      <c r="E44" s="231"/>
      <c r="F44" s="231"/>
      <c r="G44" s="23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82"/>
      <c r="Z44" s="82"/>
      <c r="AA44" s="82"/>
      <c r="AB44" s="82"/>
      <c r="AC44" s="82"/>
      <c r="AD44" s="82"/>
      <c r="AE44" s="82"/>
      <c r="AF44" s="82"/>
      <c r="AG44" s="82" t="s">
        <v>132</v>
      </c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</row>
    <row r="45" spans="1:60" ht="12.75" outlineLevel="1">
      <c r="A45" s="105">
        <v>11</v>
      </c>
      <c r="B45" s="106" t="s">
        <v>147</v>
      </c>
      <c r="C45" s="120" t="s">
        <v>148</v>
      </c>
      <c r="D45" s="107" t="s">
        <v>149</v>
      </c>
      <c r="E45" s="108">
        <v>1</v>
      </c>
      <c r="F45" s="109"/>
      <c r="G45" s="110">
        <f>ROUND(E45*F45,2)</f>
        <v>0</v>
      </c>
      <c r="H45" s="92"/>
      <c r="I45" s="91">
        <f>ROUND(E45*H45,2)</f>
        <v>0</v>
      </c>
      <c r="J45" s="92"/>
      <c r="K45" s="91">
        <f>ROUND(E45*J45,2)</f>
        <v>0</v>
      </c>
      <c r="L45" s="91">
        <v>20</v>
      </c>
      <c r="M45" s="91">
        <f>G45*(1+L45/100)</f>
        <v>0</v>
      </c>
      <c r="N45" s="91">
        <v>0</v>
      </c>
      <c r="O45" s="91">
        <f>ROUND(E45*N45,2)</f>
        <v>0</v>
      </c>
      <c r="P45" s="91">
        <v>0</v>
      </c>
      <c r="Q45" s="91">
        <f>ROUND(E45*P45,2)</f>
        <v>0</v>
      </c>
      <c r="R45" s="91"/>
      <c r="S45" s="91" t="s">
        <v>124</v>
      </c>
      <c r="T45" s="91" t="s">
        <v>125</v>
      </c>
      <c r="U45" s="91">
        <v>0</v>
      </c>
      <c r="V45" s="91">
        <f>ROUND(E45*U45,2)</f>
        <v>0</v>
      </c>
      <c r="W45" s="91"/>
      <c r="X45" s="91" t="s">
        <v>126</v>
      </c>
      <c r="Y45" s="82"/>
      <c r="Z45" s="82"/>
      <c r="AA45" s="82"/>
      <c r="AB45" s="82"/>
      <c r="AC45" s="82"/>
      <c r="AD45" s="82"/>
      <c r="AE45" s="82"/>
      <c r="AF45" s="82"/>
      <c r="AG45" s="82" t="s">
        <v>150</v>
      </c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</row>
    <row r="46" spans="1:60" ht="12.75" outlineLevel="1">
      <c r="A46" s="89"/>
      <c r="B46" s="90"/>
      <c r="C46" s="232" t="s">
        <v>151</v>
      </c>
      <c r="D46" s="233"/>
      <c r="E46" s="233"/>
      <c r="F46" s="233"/>
      <c r="G46" s="233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82"/>
      <c r="Z46" s="82"/>
      <c r="AA46" s="82"/>
      <c r="AB46" s="82"/>
      <c r="AC46" s="82"/>
      <c r="AD46" s="82"/>
      <c r="AE46" s="82"/>
      <c r="AF46" s="82"/>
      <c r="AG46" s="82" t="s">
        <v>132</v>
      </c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</row>
    <row r="47" spans="1:60" ht="22.5" outlineLevel="1">
      <c r="A47" s="105">
        <v>12</v>
      </c>
      <c r="B47" s="172" t="s">
        <v>152</v>
      </c>
      <c r="C47" s="173" t="s">
        <v>153</v>
      </c>
      <c r="D47" s="174" t="s">
        <v>120</v>
      </c>
      <c r="E47" s="175">
        <v>111</v>
      </c>
      <c r="F47" s="176"/>
      <c r="G47" s="177">
        <f>ROUND(E47*F47,2)</f>
        <v>0</v>
      </c>
      <c r="H47" s="92"/>
      <c r="I47" s="91">
        <f>ROUND(E47*H47,2)</f>
        <v>0</v>
      </c>
      <c r="J47" s="92"/>
      <c r="K47" s="91">
        <f>ROUND(E47*J47,2)</f>
        <v>0</v>
      </c>
      <c r="L47" s="91">
        <v>20</v>
      </c>
      <c r="M47" s="91">
        <f>G47*(1+L47/100)</f>
        <v>0</v>
      </c>
      <c r="N47" s="91">
        <v>0.01465</v>
      </c>
      <c r="O47" s="91">
        <f>ROUND(E47*N47,2)</f>
        <v>1.63</v>
      </c>
      <c r="P47" s="91">
        <v>0</v>
      </c>
      <c r="Q47" s="91">
        <f>ROUND(E47*P47,2)</f>
        <v>0</v>
      </c>
      <c r="R47" s="91"/>
      <c r="S47" s="91" t="s">
        <v>91</v>
      </c>
      <c r="T47" s="91" t="s">
        <v>125</v>
      </c>
      <c r="U47" s="91">
        <v>0</v>
      </c>
      <c r="V47" s="91">
        <f>ROUND(E47*U47,2)</f>
        <v>0</v>
      </c>
      <c r="W47" s="91"/>
      <c r="X47" s="91" t="s">
        <v>126</v>
      </c>
      <c r="Y47" s="82"/>
      <c r="Z47" s="82"/>
      <c r="AA47" s="82"/>
      <c r="AB47" s="82"/>
      <c r="AC47" s="82"/>
      <c r="AD47" s="82"/>
      <c r="AE47" s="82"/>
      <c r="AF47" s="82"/>
      <c r="AG47" s="82" t="s">
        <v>127</v>
      </c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</row>
    <row r="48" spans="1:60" ht="12.75" outlineLevel="1">
      <c r="A48" s="89"/>
      <c r="B48" s="90"/>
      <c r="C48" s="232" t="s">
        <v>131</v>
      </c>
      <c r="D48" s="233"/>
      <c r="E48" s="233"/>
      <c r="F48" s="233"/>
      <c r="G48" s="233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82"/>
      <c r="Z48" s="82"/>
      <c r="AA48" s="82"/>
      <c r="AB48" s="82"/>
      <c r="AC48" s="82"/>
      <c r="AD48" s="82"/>
      <c r="AE48" s="82"/>
      <c r="AF48" s="82"/>
      <c r="AG48" s="82" t="s">
        <v>132</v>
      </c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</row>
    <row r="49" spans="1:60" ht="12.75" outlineLevel="1">
      <c r="A49" s="89"/>
      <c r="B49" s="90"/>
      <c r="C49" s="230" t="s">
        <v>133</v>
      </c>
      <c r="D49" s="231"/>
      <c r="E49" s="231"/>
      <c r="F49" s="231"/>
      <c r="G49" s="23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82"/>
      <c r="Z49" s="82"/>
      <c r="AA49" s="82"/>
      <c r="AB49" s="82"/>
      <c r="AC49" s="82"/>
      <c r="AD49" s="82"/>
      <c r="AE49" s="82"/>
      <c r="AF49" s="82"/>
      <c r="AG49" s="82" t="s">
        <v>132</v>
      </c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</row>
    <row r="50" spans="1:60" ht="12.75" outlineLevel="1">
      <c r="A50" s="89"/>
      <c r="B50" s="90"/>
      <c r="C50" s="230" t="s">
        <v>134</v>
      </c>
      <c r="D50" s="231"/>
      <c r="E50" s="231"/>
      <c r="F50" s="231"/>
      <c r="G50" s="23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82"/>
      <c r="Z50" s="82"/>
      <c r="AA50" s="82"/>
      <c r="AB50" s="82"/>
      <c r="AC50" s="82"/>
      <c r="AD50" s="82"/>
      <c r="AE50" s="82"/>
      <c r="AF50" s="82"/>
      <c r="AG50" s="82" t="s">
        <v>132</v>
      </c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</row>
    <row r="51" spans="1:60" ht="12.75" outlineLevel="1">
      <c r="A51" s="89"/>
      <c r="B51" s="90"/>
      <c r="C51" s="123" t="s">
        <v>135</v>
      </c>
      <c r="D51" s="95"/>
      <c r="E51" s="96"/>
      <c r="F51" s="97"/>
      <c r="G51" s="97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82"/>
      <c r="Z51" s="82"/>
      <c r="AA51" s="82"/>
      <c r="AB51" s="82"/>
      <c r="AC51" s="82"/>
      <c r="AD51" s="82"/>
      <c r="AE51" s="82"/>
      <c r="AF51" s="82"/>
      <c r="AG51" s="82" t="s">
        <v>132</v>
      </c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</row>
    <row r="52" spans="1:60" ht="12.75" outlineLevel="1">
      <c r="A52" s="89"/>
      <c r="B52" s="90"/>
      <c r="C52" s="230" t="s">
        <v>136</v>
      </c>
      <c r="D52" s="231"/>
      <c r="E52" s="231"/>
      <c r="F52" s="231"/>
      <c r="G52" s="23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82"/>
      <c r="Z52" s="82"/>
      <c r="AA52" s="82"/>
      <c r="AB52" s="82"/>
      <c r="AC52" s="82"/>
      <c r="AD52" s="82"/>
      <c r="AE52" s="82"/>
      <c r="AF52" s="82"/>
      <c r="AG52" s="82" t="s">
        <v>132</v>
      </c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</row>
    <row r="53" spans="1:60" ht="12.75" outlineLevel="1">
      <c r="A53" s="89"/>
      <c r="B53" s="90"/>
      <c r="C53" s="230" t="s">
        <v>137</v>
      </c>
      <c r="D53" s="231"/>
      <c r="E53" s="231"/>
      <c r="F53" s="231"/>
      <c r="G53" s="23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82"/>
      <c r="Z53" s="82"/>
      <c r="AA53" s="82"/>
      <c r="AB53" s="82"/>
      <c r="AC53" s="82"/>
      <c r="AD53" s="82"/>
      <c r="AE53" s="82"/>
      <c r="AF53" s="82"/>
      <c r="AG53" s="82" t="s">
        <v>132</v>
      </c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</row>
    <row r="54" spans="1:60" ht="12.75" outlineLevel="1">
      <c r="A54" s="89"/>
      <c r="B54" s="90"/>
      <c r="C54" s="230" t="s">
        <v>138</v>
      </c>
      <c r="D54" s="231"/>
      <c r="E54" s="231"/>
      <c r="F54" s="231"/>
      <c r="G54" s="23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82"/>
      <c r="Z54" s="82"/>
      <c r="AA54" s="82"/>
      <c r="AB54" s="82"/>
      <c r="AC54" s="82"/>
      <c r="AD54" s="82"/>
      <c r="AE54" s="82"/>
      <c r="AF54" s="82"/>
      <c r="AG54" s="82" t="s">
        <v>132</v>
      </c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</row>
    <row r="55" spans="1:60" ht="12.75" outlineLevel="1">
      <c r="A55" s="89"/>
      <c r="B55" s="90"/>
      <c r="C55" s="230" t="s">
        <v>139</v>
      </c>
      <c r="D55" s="231"/>
      <c r="E55" s="231"/>
      <c r="F55" s="231"/>
      <c r="G55" s="23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82"/>
      <c r="Z55" s="82"/>
      <c r="AA55" s="82"/>
      <c r="AB55" s="82"/>
      <c r="AC55" s="82"/>
      <c r="AD55" s="82"/>
      <c r="AE55" s="82"/>
      <c r="AF55" s="82"/>
      <c r="AG55" s="82" t="s">
        <v>132</v>
      </c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</row>
    <row r="56" spans="1:60" ht="12.75" outlineLevel="1">
      <c r="A56" s="89"/>
      <c r="B56" s="90"/>
      <c r="C56" s="230" t="s">
        <v>140</v>
      </c>
      <c r="D56" s="231"/>
      <c r="E56" s="231"/>
      <c r="F56" s="231"/>
      <c r="G56" s="23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82"/>
      <c r="Z56" s="82"/>
      <c r="AA56" s="82"/>
      <c r="AB56" s="82"/>
      <c r="AC56" s="82"/>
      <c r="AD56" s="82"/>
      <c r="AE56" s="82"/>
      <c r="AF56" s="82"/>
      <c r="AG56" s="82" t="s">
        <v>132</v>
      </c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</row>
    <row r="57" spans="1:60" ht="12.75" outlineLevel="1">
      <c r="A57" s="89"/>
      <c r="B57" s="90"/>
      <c r="C57" s="230" t="s">
        <v>154</v>
      </c>
      <c r="D57" s="231"/>
      <c r="E57" s="231"/>
      <c r="F57" s="231"/>
      <c r="G57" s="23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82"/>
      <c r="Z57" s="82"/>
      <c r="AA57" s="82"/>
      <c r="AB57" s="82"/>
      <c r="AC57" s="82"/>
      <c r="AD57" s="82"/>
      <c r="AE57" s="82"/>
      <c r="AF57" s="82"/>
      <c r="AG57" s="82" t="s">
        <v>132</v>
      </c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</row>
    <row r="58" spans="1:60" ht="12.75" outlineLevel="1">
      <c r="A58" s="89"/>
      <c r="B58" s="90"/>
      <c r="C58" s="230" t="s">
        <v>142</v>
      </c>
      <c r="D58" s="231"/>
      <c r="E58" s="231"/>
      <c r="F58" s="231"/>
      <c r="G58" s="23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82"/>
      <c r="Z58" s="82"/>
      <c r="AA58" s="82"/>
      <c r="AB58" s="82"/>
      <c r="AC58" s="82"/>
      <c r="AD58" s="82"/>
      <c r="AE58" s="82"/>
      <c r="AF58" s="82"/>
      <c r="AG58" s="82" t="s">
        <v>132</v>
      </c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</row>
    <row r="59" spans="1:60" ht="12.75" outlineLevel="1">
      <c r="A59" s="89"/>
      <c r="B59" s="90"/>
      <c r="C59" s="230" t="s">
        <v>155</v>
      </c>
      <c r="D59" s="231"/>
      <c r="E59" s="231"/>
      <c r="F59" s="231"/>
      <c r="G59" s="23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82"/>
      <c r="Z59" s="82"/>
      <c r="AA59" s="82"/>
      <c r="AB59" s="82"/>
      <c r="AC59" s="82"/>
      <c r="AD59" s="82"/>
      <c r="AE59" s="82"/>
      <c r="AF59" s="82"/>
      <c r="AG59" s="82" t="s">
        <v>132</v>
      </c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</row>
    <row r="60" spans="1:60" ht="12.75" outlineLevel="1">
      <c r="A60" s="89"/>
      <c r="B60" s="90"/>
      <c r="C60" s="230" t="s">
        <v>144</v>
      </c>
      <c r="D60" s="231"/>
      <c r="E60" s="231"/>
      <c r="F60" s="231"/>
      <c r="G60" s="23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82"/>
      <c r="Z60" s="82"/>
      <c r="AA60" s="82"/>
      <c r="AB60" s="82"/>
      <c r="AC60" s="82"/>
      <c r="AD60" s="82"/>
      <c r="AE60" s="82"/>
      <c r="AF60" s="82"/>
      <c r="AG60" s="82" t="s">
        <v>132</v>
      </c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</row>
    <row r="61" spans="1:60" ht="12.75" outlineLevel="1">
      <c r="A61" s="89"/>
      <c r="B61" s="90"/>
      <c r="C61" s="230" t="s">
        <v>145</v>
      </c>
      <c r="D61" s="231"/>
      <c r="E61" s="231"/>
      <c r="F61" s="231"/>
      <c r="G61" s="23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82"/>
      <c r="Z61" s="82"/>
      <c r="AA61" s="82"/>
      <c r="AB61" s="82"/>
      <c r="AC61" s="82"/>
      <c r="AD61" s="82"/>
      <c r="AE61" s="82"/>
      <c r="AF61" s="82"/>
      <c r="AG61" s="82" t="s">
        <v>132</v>
      </c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</row>
    <row r="62" spans="1:60" ht="12.75" outlineLevel="1">
      <c r="A62" s="89"/>
      <c r="B62" s="90"/>
      <c r="C62" s="230" t="s">
        <v>146</v>
      </c>
      <c r="D62" s="231"/>
      <c r="E62" s="231"/>
      <c r="F62" s="231"/>
      <c r="G62" s="23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82"/>
      <c r="Z62" s="82"/>
      <c r="AA62" s="82"/>
      <c r="AB62" s="82"/>
      <c r="AC62" s="82"/>
      <c r="AD62" s="82"/>
      <c r="AE62" s="82"/>
      <c r="AF62" s="82"/>
      <c r="AG62" s="82" t="s">
        <v>132</v>
      </c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</row>
    <row r="63" spans="1:33" ht="12.75">
      <c r="A63" s="99" t="s">
        <v>86</v>
      </c>
      <c r="B63" s="100" t="s">
        <v>46</v>
      </c>
      <c r="C63" s="119" t="s">
        <v>47</v>
      </c>
      <c r="D63" s="101"/>
      <c r="E63" s="102"/>
      <c r="F63" s="103"/>
      <c r="G63" s="104">
        <f>SUMIF(AG64:AG75,"&lt;&gt;NOR",G64:G75)</f>
        <v>0</v>
      </c>
      <c r="H63" s="98"/>
      <c r="I63" s="98">
        <f>SUM(I64:I75)</f>
        <v>0</v>
      </c>
      <c r="J63" s="98"/>
      <c r="K63" s="98">
        <f>SUM(K64:K75)</f>
        <v>0</v>
      </c>
      <c r="L63" s="98"/>
      <c r="M63" s="98">
        <f>SUM(M64:M75)</f>
        <v>0</v>
      </c>
      <c r="N63" s="98"/>
      <c r="O63" s="98">
        <f>SUM(O64:O75)</f>
        <v>1455.23</v>
      </c>
      <c r="P63" s="98"/>
      <c r="Q63" s="98">
        <f>SUM(Q64:Q75)</f>
        <v>0</v>
      </c>
      <c r="R63" s="98"/>
      <c r="S63" s="98"/>
      <c r="T63" s="98"/>
      <c r="U63" s="98"/>
      <c r="V63" s="98">
        <f>SUM(V64:V75)</f>
        <v>291.66</v>
      </c>
      <c r="W63" s="98"/>
      <c r="X63" s="98"/>
      <c r="AG63" t="s">
        <v>87</v>
      </c>
    </row>
    <row r="64" spans="1:60" ht="22.5" outlineLevel="1">
      <c r="A64" s="111">
        <v>13</v>
      </c>
      <c r="B64" s="112" t="s">
        <v>156</v>
      </c>
      <c r="C64" s="122" t="s">
        <v>157</v>
      </c>
      <c r="D64" s="113" t="s">
        <v>120</v>
      </c>
      <c r="E64" s="114">
        <v>1394</v>
      </c>
      <c r="F64" s="115"/>
      <c r="G64" s="116">
        <f aca="true" t="shared" si="0" ref="G64:G69">ROUND(E64*F64,2)</f>
        <v>0</v>
      </c>
      <c r="H64" s="92"/>
      <c r="I64" s="91">
        <f aca="true" t="shared" si="1" ref="I64:I69">ROUND(E64*H64,2)</f>
        <v>0</v>
      </c>
      <c r="J64" s="92"/>
      <c r="K64" s="91">
        <f aca="true" t="shared" si="2" ref="K64:K69">ROUND(E64*J64,2)</f>
        <v>0</v>
      </c>
      <c r="L64" s="91">
        <v>20</v>
      </c>
      <c r="M64" s="91">
        <f aca="true" t="shared" si="3" ref="M64:M69">G64*(1+L64/100)</f>
        <v>0</v>
      </c>
      <c r="N64" s="91">
        <v>0.15765</v>
      </c>
      <c r="O64" s="91">
        <f aca="true" t="shared" si="4" ref="O64:O69">ROUND(E64*N64,2)</f>
        <v>219.76</v>
      </c>
      <c r="P64" s="91">
        <v>0</v>
      </c>
      <c r="Q64" s="91">
        <f aca="true" t="shared" si="5" ref="Q64:Q69">ROUND(E64*P64,2)</f>
        <v>0</v>
      </c>
      <c r="R64" s="91"/>
      <c r="S64" s="91" t="s">
        <v>124</v>
      </c>
      <c r="T64" s="91" t="s">
        <v>125</v>
      </c>
      <c r="U64" s="91">
        <v>0.0246</v>
      </c>
      <c r="V64" s="91">
        <f aca="true" t="shared" si="6" ref="V64:V69">ROUND(E64*U64,2)</f>
        <v>34.29</v>
      </c>
      <c r="W64" s="91"/>
      <c r="X64" s="91" t="s">
        <v>93</v>
      </c>
      <c r="Y64" s="82"/>
      <c r="Z64" s="82"/>
      <c r="AA64" s="82"/>
      <c r="AB64" s="82"/>
      <c r="AC64" s="82"/>
      <c r="AD64" s="82"/>
      <c r="AE64" s="82"/>
      <c r="AF64" s="82"/>
      <c r="AG64" s="82" t="s">
        <v>106</v>
      </c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</row>
    <row r="65" spans="1:60" ht="22.5" outlineLevel="1">
      <c r="A65" s="111">
        <v>14</v>
      </c>
      <c r="B65" s="112" t="s">
        <v>158</v>
      </c>
      <c r="C65" s="122" t="s">
        <v>159</v>
      </c>
      <c r="D65" s="113" t="s">
        <v>120</v>
      </c>
      <c r="E65" s="114">
        <v>1394</v>
      </c>
      <c r="F65" s="115"/>
      <c r="G65" s="116">
        <f t="shared" si="0"/>
        <v>0</v>
      </c>
      <c r="H65" s="92"/>
      <c r="I65" s="91">
        <f t="shared" si="1"/>
        <v>0</v>
      </c>
      <c r="J65" s="92"/>
      <c r="K65" s="91">
        <f t="shared" si="2"/>
        <v>0</v>
      </c>
      <c r="L65" s="91">
        <v>20</v>
      </c>
      <c r="M65" s="91">
        <f t="shared" si="3"/>
        <v>0</v>
      </c>
      <c r="N65" s="91">
        <v>0.15765</v>
      </c>
      <c r="O65" s="91">
        <f t="shared" si="4"/>
        <v>219.76</v>
      </c>
      <c r="P65" s="91">
        <v>0</v>
      </c>
      <c r="Q65" s="91">
        <f t="shared" si="5"/>
        <v>0</v>
      </c>
      <c r="R65" s="91"/>
      <c r="S65" s="91" t="s">
        <v>124</v>
      </c>
      <c r="T65" s="91" t="s">
        <v>125</v>
      </c>
      <c r="U65" s="91">
        <v>0.0246</v>
      </c>
      <c r="V65" s="91">
        <f t="shared" si="6"/>
        <v>34.29</v>
      </c>
      <c r="W65" s="91"/>
      <c r="X65" s="91" t="s">
        <v>93</v>
      </c>
      <c r="Y65" s="82"/>
      <c r="Z65" s="82"/>
      <c r="AA65" s="82"/>
      <c r="AB65" s="82"/>
      <c r="AC65" s="82"/>
      <c r="AD65" s="82"/>
      <c r="AE65" s="82"/>
      <c r="AF65" s="82"/>
      <c r="AG65" s="82" t="s">
        <v>99</v>
      </c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</row>
    <row r="66" spans="1:60" ht="22.5" outlineLevel="1">
      <c r="A66" s="111">
        <v>15</v>
      </c>
      <c r="B66" s="112" t="s">
        <v>160</v>
      </c>
      <c r="C66" s="122" t="s">
        <v>161</v>
      </c>
      <c r="D66" s="113" t="s">
        <v>120</v>
      </c>
      <c r="E66" s="114">
        <v>1394</v>
      </c>
      <c r="F66" s="115"/>
      <c r="G66" s="116">
        <f t="shared" si="0"/>
        <v>0</v>
      </c>
      <c r="H66" s="92"/>
      <c r="I66" s="91">
        <f t="shared" si="1"/>
        <v>0</v>
      </c>
      <c r="J66" s="92"/>
      <c r="K66" s="91">
        <f t="shared" si="2"/>
        <v>0</v>
      </c>
      <c r="L66" s="91">
        <v>20</v>
      </c>
      <c r="M66" s="91">
        <f t="shared" si="3"/>
        <v>0</v>
      </c>
      <c r="N66" s="91">
        <v>0.15765</v>
      </c>
      <c r="O66" s="91">
        <f t="shared" si="4"/>
        <v>219.76</v>
      </c>
      <c r="P66" s="91">
        <v>0</v>
      </c>
      <c r="Q66" s="91">
        <f t="shared" si="5"/>
        <v>0</v>
      </c>
      <c r="R66" s="91"/>
      <c r="S66" s="91" t="s">
        <v>124</v>
      </c>
      <c r="T66" s="91" t="s">
        <v>125</v>
      </c>
      <c r="U66" s="91">
        <v>0.0246</v>
      </c>
      <c r="V66" s="91">
        <f t="shared" si="6"/>
        <v>34.29</v>
      </c>
      <c r="W66" s="91"/>
      <c r="X66" s="91" t="s">
        <v>93</v>
      </c>
      <c r="Y66" s="82"/>
      <c r="Z66" s="82"/>
      <c r="AA66" s="82"/>
      <c r="AB66" s="82"/>
      <c r="AC66" s="82"/>
      <c r="AD66" s="82"/>
      <c r="AE66" s="82"/>
      <c r="AF66" s="82"/>
      <c r="AG66" s="82" t="s">
        <v>99</v>
      </c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</row>
    <row r="67" spans="1:60" ht="33.75" outlineLevel="1">
      <c r="A67" s="111">
        <v>16</v>
      </c>
      <c r="B67" s="112" t="s">
        <v>162</v>
      </c>
      <c r="C67" s="122" t="s">
        <v>163</v>
      </c>
      <c r="D67" s="113" t="s">
        <v>120</v>
      </c>
      <c r="E67" s="114">
        <v>1394</v>
      </c>
      <c r="F67" s="115"/>
      <c r="G67" s="116">
        <f t="shared" si="0"/>
        <v>0</v>
      </c>
      <c r="H67" s="92"/>
      <c r="I67" s="91">
        <f t="shared" si="1"/>
        <v>0</v>
      </c>
      <c r="J67" s="92"/>
      <c r="K67" s="91">
        <f t="shared" si="2"/>
        <v>0</v>
      </c>
      <c r="L67" s="91">
        <v>20</v>
      </c>
      <c r="M67" s="91">
        <f t="shared" si="3"/>
        <v>0</v>
      </c>
      <c r="N67" s="91">
        <v>0.15765</v>
      </c>
      <c r="O67" s="91">
        <f t="shared" si="4"/>
        <v>219.76</v>
      </c>
      <c r="P67" s="91">
        <v>0</v>
      </c>
      <c r="Q67" s="91">
        <f t="shared" si="5"/>
        <v>0</v>
      </c>
      <c r="R67" s="91"/>
      <c r="S67" s="91" t="s">
        <v>91</v>
      </c>
      <c r="T67" s="91" t="s">
        <v>125</v>
      </c>
      <c r="U67" s="91">
        <v>0.0246</v>
      </c>
      <c r="V67" s="91">
        <f t="shared" si="6"/>
        <v>34.29</v>
      </c>
      <c r="W67" s="91"/>
      <c r="X67" s="91" t="s">
        <v>93</v>
      </c>
      <c r="Y67" s="82"/>
      <c r="Z67" s="82"/>
      <c r="AA67" s="82"/>
      <c r="AB67" s="82"/>
      <c r="AC67" s="82"/>
      <c r="AD67" s="82"/>
      <c r="AE67" s="82"/>
      <c r="AF67" s="82"/>
      <c r="AG67" s="82" t="s">
        <v>99</v>
      </c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</row>
    <row r="68" spans="1:60" ht="22.5" outlineLevel="1">
      <c r="A68" s="111">
        <v>17</v>
      </c>
      <c r="B68" s="112" t="s">
        <v>164</v>
      </c>
      <c r="C68" s="122" t="s">
        <v>165</v>
      </c>
      <c r="D68" s="113" t="s">
        <v>120</v>
      </c>
      <c r="E68" s="114">
        <v>1394</v>
      </c>
      <c r="F68" s="115"/>
      <c r="G68" s="116">
        <f t="shared" si="0"/>
        <v>0</v>
      </c>
      <c r="H68" s="92"/>
      <c r="I68" s="91">
        <f t="shared" si="1"/>
        <v>0</v>
      </c>
      <c r="J68" s="92"/>
      <c r="K68" s="91">
        <f t="shared" si="2"/>
        <v>0</v>
      </c>
      <c r="L68" s="91">
        <v>20</v>
      </c>
      <c r="M68" s="91">
        <f t="shared" si="3"/>
        <v>0</v>
      </c>
      <c r="N68" s="91">
        <v>0.31053</v>
      </c>
      <c r="O68" s="91">
        <f t="shared" si="4"/>
        <v>432.88</v>
      </c>
      <c r="P68" s="91">
        <v>0</v>
      </c>
      <c r="Q68" s="91">
        <f t="shared" si="5"/>
        <v>0</v>
      </c>
      <c r="R68" s="91"/>
      <c r="S68" s="91" t="s">
        <v>91</v>
      </c>
      <c r="T68" s="91" t="s">
        <v>125</v>
      </c>
      <c r="U68" s="91">
        <v>0.0247</v>
      </c>
      <c r="V68" s="91">
        <f t="shared" si="6"/>
        <v>34.43</v>
      </c>
      <c r="W68" s="91"/>
      <c r="X68" s="91" t="s">
        <v>93</v>
      </c>
      <c r="Y68" s="82"/>
      <c r="Z68" s="82"/>
      <c r="AA68" s="82"/>
      <c r="AB68" s="82"/>
      <c r="AC68" s="82"/>
      <c r="AD68" s="82"/>
      <c r="AE68" s="82"/>
      <c r="AF68" s="82"/>
      <c r="AG68" s="82" t="s">
        <v>99</v>
      </c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</row>
    <row r="69" spans="1:60" ht="22.5" outlineLevel="1">
      <c r="A69" s="105">
        <v>18</v>
      </c>
      <c r="B69" s="106" t="s">
        <v>166</v>
      </c>
      <c r="C69" s="120" t="s">
        <v>167</v>
      </c>
      <c r="D69" s="107" t="s">
        <v>168</v>
      </c>
      <c r="E69" s="108">
        <v>568</v>
      </c>
      <c r="F69" s="109"/>
      <c r="G69" s="110">
        <f t="shared" si="0"/>
        <v>0</v>
      </c>
      <c r="H69" s="92"/>
      <c r="I69" s="91">
        <f t="shared" si="1"/>
        <v>0</v>
      </c>
      <c r="J69" s="92"/>
      <c r="K69" s="91">
        <f t="shared" si="2"/>
        <v>0</v>
      </c>
      <c r="L69" s="91">
        <v>20</v>
      </c>
      <c r="M69" s="91">
        <f t="shared" si="3"/>
        <v>0</v>
      </c>
      <c r="N69" s="91">
        <v>0.10562</v>
      </c>
      <c r="O69" s="91">
        <f t="shared" si="4"/>
        <v>59.99</v>
      </c>
      <c r="P69" s="91">
        <v>0</v>
      </c>
      <c r="Q69" s="91">
        <f t="shared" si="5"/>
        <v>0</v>
      </c>
      <c r="R69" s="91"/>
      <c r="S69" s="91" t="s">
        <v>91</v>
      </c>
      <c r="T69" s="91" t="s">
        <v>92</v>
      </c>
      <c r="U69" s="91">
        <v>0.1393</v>
      </c>
      <c r="V69" s="91">
        <f t="shared" si="6"/>
        <v>79.12</v>
      </c>
      <c r="W69" s="91"/>
      <c r="X69" s="91" t="s">
        <v>93</v>
      </c>
      <c r="Y69" s="82"/>
      <c r="Z69" s="82"/>
      <c r="AA69" s="82"/>
      <c r="AB69" s="82"/>
      <c r="AC69" s="82"/>
      <c r="AD69" s="82"/>
      <c r="AE69" s="82"/>
      <c r="AF69" s="82"/>
      <c r="AG69" s="82" t="s">
        <v>106</v>
      </c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</row>
    <row r="70" spans="1:60" ht="12.75" outlineLevel="1">
      <c r="A70" s="89"/>
      <c r="B70" s="90"/>
      <c r="C70" s="232" t="s">
        <v>169</v>
      </c>
      <c r="D70" s="233"/>
      <c r="E70" s="233"/>
      <c r="F70" s="233"/>
      <c r="G70" s="233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82"/>
      <c r="Z70" s="82"/>
      <c r="AA70" s="82"/>
      <c r="AB70" s="82"/>
      <c r="AC70" s="82"/>
      <c r="AD70" s="82"/>
      <c r="AE70" s="82"/>
      <c r="AF70" s="82"/>
      <c r="AG70" s="82" t="s">
        <v>132</v>
      </c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</row>
    <row r="71" spans="1:60" ht="22.5" outlineLevel="1">
      <c r="A71" s="105">
        <v>19</v>
      </c>
      <c r="B71" s="106" t="s">
        <v>170</v>
      </c>
      <c r="C71" s="120" t="s">
        <v>171</v>
      </c>
      <c r="D71" s="107" t="s">
        <v>90</v>
      </c>
      <c r="E71" s="108">
        <v>28.4</v>
      </c>
      <c r="F71" s="109"/>
      <c r="G71" s="110">
        <f>ROUND(E71*F71,2)</f>
        <v>0</v>
      </c>
      <c r="H71" s="92"/>
      <c r="I71" s="91">
        <f>ROUND(E71*H71,2)</f>
        <v>0</v>
      </c>
      <c r="J71" s="92"/>
      <c r="K71" s="91">
        <f>ROUND(E71*J71,2)</f>
        <v>0</v>
      </c>
      <c r="L71" s="91">
        <v>20</v>
      </c>
      <c r="M71" s="91">
        <f>G71*(1+L71/100)</f>
        <v>0</v>
      </c>
      <c r="N71" s="91">
        <v>2.36285</v>
      </c>
      <c r="O71" s="91">
        <f>ROUND(E71*N71,2)</f>
        <v>67.1</v>
      </c>
      <c r="P71" s="91">
        <v>0</v>
      </c>
      <c r="Q71" s="91">
        <f>ROUND(E71*P71,2)</f>
        <v>0</v>
      </c>
      <c r="R71" s="91"/>
      <c r="S71" s="91" t="s">
        <v>91</v>
      </c>
      <c r="T71" s="91" t="s">
        <v>92</v>
      </c>
      <c r="U71" s="91">
        <v>1.442</v>
      </c>
      <c r="V71" s="91">
        <f>ROUND(E71*U71,2)</f>
        <v>40.95</v>
      </c>
      <c r="W71" s="91"/>
      <c r="X71" s="91" t="s">
        <v>93</v>
      </c>
      <c r="Y71" s="82"/>
      <c r="Z71" s="82"/>
      <c r="AA71" s="82"/>
      <c r="AB71" s="82"/>
      <c r="AC71" s="82"/>
      <c r="AD71" s="82"/>
      <c r="AE71" s="82"/>
      <c r="AF71" s="82"/>
      <c r="AG71" s="82" t="s">
        <v>106</v>
      </c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</row>
    <row r="72" spans="1:60" ht="12.75" outlineLevel="1">
      <c r="A72" s="89"/>
      <c r="B72" s="90"/>
      <c r="C72" s="121" t="s">
        <v>172</v>
      </c>
      <c r="D72" s="93"/>
      <c r="E72" s="94">
        <v>28.4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82"/>
      <c r="Z72" s="82"/>
      <c r="AA72" s="82"/>
      <c r="AB72" s="82"/>
      <c r="AC72" s="82"/>
      <c r="AD72" s="82"/>
      <c r="AE72" s="82"/>
      <c r="AF72" s="82"/>
      <c r="AG72" s="82" t="s">
        <v>96</v>
      </c>
      <c r="AH72" s="82">
        <v>0</v>
      </c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</row>
    <row r="73" spans="1:60" ht="12.75" outlineLevel="1">
      <c r="A73" s="105">
        <v>20</v>
      </c>
      <c r="B73" s="106" t="s">
        <v>173</v>
      </c>
      <c r="C73" s="120" t="s">
        <v>174</v>
      </c>
      <c r="D73" s="107" t="s">
        <v>175</v>
      </c>
      <c r="E73" s="108">
        <v>1158.72</v>
      </c>
      <c r="F73" s="109"/>
      <c r="G73" s="110">
        <f>ROUND(E73*F73,2)</f>
        <v>0</v>
      </c>
      <c r="H73" s="92"/>
      <c r="I73" s="91">
        <f>ROUND(E73*H73,2)</f>
        <v>0</v>
      </c>
      <c r="J73" s="92"/>
      <c r="K73" s="91">
        <f>ROUND(E73*J73,2)</f>
        <v>0</v>
      </c>
      <c r="L73" s="91">
        <v>20</v>
      </c>
      <c r="M73" s="91">
        <f>G73*(1+L73/100)</f>
        <v>0</v>
      </c>
      <c r="N73" s="91">
        <v>0.014</v>
      </c>
      <c r="O73" s="91">
        <f>ROUND(E73*N73,2)</f>
        <v>16.22</v>
      </c>
      <c r="P73" s="91">
        <v>0</v>
      </c>
      <c r="Q73" s="91">
        <f>ROUND(E73*P73,2)</f>
        <v>0</v>
      </c>
      <c r="R73" s="91"/>
      <c r="S73" s="91" t="s">
        <v>91</v>
      </c>
      <c r="T73" s="91" t="s">
        <v>92</v>
      </c>
      <c r="U73" s="91">
        <v>0</v>
      </c>
      <c r="V73" s="91">
        <f>ROUND(E73*U73,2)</f>
        <v>0</v>
      </c>
      <c r="W73" s="91"/>
      <c r="X73" s="91" t="s">
        <v>176</v>
      </c>
      <c r="Y73" s="82"/>
      <c r="Z73" s="82"/>
      <c r="AA73" s="82"/>
      <c r="AB73" s="82"/>
      <c r="AC73" s="82"/>
      <c r="AD73" s="82"/>
      <c r="AE73" s="82"/>
      <c r="AF73" s="82"/>
      <c r="AG73" s="82" t="s">
        <v>177</v>
      </c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</row>
    <row r="74" spans="1:60" ht="12.75" outlineLevel="1">
      <c r="A74" s="89"/>
      <c r="B74" s="90"/>
      <c r="C74" s="232" t="s">
        <v>178</v>
      </c>
      <c r="D74" s="233"/>
      <c r="E74" s="233"/>
      <c r="F74" s="233"/>
      <c r="G74" s="233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82"/>
      <c r="Z74" s="82"/>
      <c r="AA74" s="82"/>
      <c r="AB74" s="82"/>
      <c r="AC74" s="82"/>
      <c r="AD74" s="82"/>
      <c r="AE74" s="82"/>
      <c r="AF74" s="82"/>
      <c r="AG74" s="82" t="s">
        <v>132</v>
      </c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</row>
    <row r="75" spans="1:60" ht="12.75" outlineLevel="1">
      <c r="A75" s="89"/>
      <c r="B75" s="90"/>
      <c r="C75" s="121" t="s">
        <v>179</v>
      </c>
      <c r="D75" s="93"/>
      <c r="E75" s="94">
        <v>1158.72</v>
      </c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82"/>
      <c r="Z75" s="82"/>
      <c r="AA75" s="82"/>
      <c r="AB75" s="82"/>
      <c r="AC75" s="82"/>
      <c r="AD75" s="82"/>
      <c r="AE75" s="82"/>
      <c r="AF75" s="82"/>
      <c r="AG75" s="82" t="s">
        <v>96</v>
      </c>
      <c r="AH75" s="82">
        <v>0</v>
      </c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</row>
    <row r="76" spans="1:33" ht="12.75">
      <c r="A76" s="99" t="s">
        <v>86</v>
      </c>
      <c r="B76" s="100" t="s">
        <v>48</v>
      </c>
      <c r="C76" s="119" t="s">
        <v>49</v>
      </c>
      <c r="D76" s="101"/>
      <c r="E76" s="102"/>
      <c r="F76" s="103"/>
      <c r="G76" s="104">
        <f>SUMIF(AG77:AG79,"&lt;&gt;NOR",G77:G79)</f>
        <v>0</v>
      </c>
      <c r="H76" s="98"/>
      <c r="I76" s="98">
        <f>SUM(I77:I79)</f>
        <v>0</v>
      </c>
      <c r="J76" s="98"/>
      <c r="K76" s="98">
        <f>SUM(K77:K79)</f>
        <v>0</v>
      </c>
      <c r="L76" s="98"/>
      <c r="M76" s="98">
        <f>SUM(M77:M79)</f>
        <v>0</v>
      </c>
      <c r="N76" s="98"/>
      <c r="O76" s="98">
        <f>SUM(O77:O79)</f>
        <v>0.99</v>
      </c>
      <c r="P76" s="98"/>
      <c r="Q76" s="98">
        <f>SUM(Q77:Q79)</f>
        <v>0</v>
      </c>
      <c r="R76" s="98"/>
      <c r="S76" s="98"/>
      <c r="T76" s="98"/>
      <c r="U76" s="98"/>
      <c r="V76" s="98">
        <f>SUM(V77:V79)</f>
        <v>2.79</v>
      </c>
      <c r="W76" s="98"/>
      <c r="X76" s="98"/>
      <c r="AG76" t="s">
        <v>87</v>
      </c>
    </row>
    <row r="77" spans="1:60" ht="12.75" outlineLevel="1">
      <c r="A77" s="111">
        <v>21</v>
      </c>
      <c r="B77" s="112" t="s">
        <v>180</v>
      </c>
      <c r="C77" s="122" t="s">
        <v>181</v>
      </c>
      <c r="D77" s="113" t="s">
        <v>120</v>
      </c>
      <c r="E77" s="114">
        <v>1394</v>
      </c>
      <c r="F77" s="115"/>
      <c r="G77" s="116">
        <f>ROUND(E77*F77,2)</f>
        <v>0</v>
      </c>
      <c r="H77" s="92"/>
      <c r="I77" s="91">
        <f>ROUND(E77*H77,2)</f>
        <v>0</v>
      </c>
      <c r="J77" s="92"/>
      <c r="K77" s="91">
        <f>ROUND(E77*J77,2)</f>
        <v>0</v>
      </c>
      <c r="L77" s="91">
        <v>20</v>
      </c>
      <c r="M77" s="91">
        <f>G77*(1+L77/100)</f>
        <v>0</v>
      </c>
      <c r="N77" s="91">
        <v>0</v>
      </c>
      <c r="O77" s="91">
        <f>ROUND(E77*N77,2)</f>
        <v>0</v>
      </c>
      <c r="P77" s="91">
        <v>0</v>
      </c>
      <c r="Q77" s="91">
        <f>ROUND(E77*P77,2)</f>
        <v>0</v>
      </c>
      <c r="R77" s="91"/>
      <c r="S77" s="91" t="s">
        <v>124</v>
      </c>
      <c r="T77" s="91" t="s">
        <v>125</v>
      </c>
      <c r="U77" s="91">
        <v>0</v>
      </c>
      <c r="V77" s="91">
        <f>ROUND(E77*U77,2)</f>
        <v>0</v>
      </c>
      <c r="W77" s="91"/>
      <c r="X77" s="91" t="s">
        <v>93</v>
      </c>
      <c r="Y77" s="82"/>
      <c r="Z77" s="82"/>
      <c r="AA77" s="82"/>
      <c r="AB77" s="82"/>
      <c r="AC77" s="82"/>
      <c r="AD77" s="82"/>
      <c r="AE77" s="82"/>
      <c r="AF77" s="82"/>
      <c r="AG77" s="82" t="s">
        <v>99</v>
      </c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</row>
    <row r="78" spans="1:60" ht="12.75" outlineLevel="1">
      <c r="A78" s="111">
        <v>22</v>
      </c>
      <c r="B78" s="112" t="s">
        <v>182</v>
      </c>
      <c r="C78" s="122" t="s">
        <v>183</v>
      </c>
      <c r="D78" s="113" t="s">
        <v>120</v>
      </c>
      <c r="E78" s="114">
        <v>1394</v>
      </c>
      <c r="F78" s="115"/>
      <c r="G78" s="116">
        <f>ROUND(E78*F78,2)</f>
        <v>0</v>
      </c>
      <c r="H78" s="92"/>
      <c r="I78" s="91">
        <f>ROUND(E78*H78,2)</f>
        <v>0</v>
      </c>
      <c r="J78" s="92"/>
      <c r="K78" s="91">
        <f>ROUND(E78*J78,2)</f>
        <v>0</v>
      </c>
      <c r="L78" s="91">
        <v>20</v>
      </c>
      <c r="M78" s="91">
        <f>G78*(1+L78/100)</f>
        <v>0</v>
      </c>
      <c r="N78" s="91">
        <v>0</v>
      </c>
      <c r="O78" s="91">
        <f>ROUND(E78*N78,2)</f>
        <v>0</v>
      </c>
      <c r="P78" s="91">
        <v>0</v>
      </c>
      <c r="Q78" s="91">
        <f>ROUND(E78*P78,2)</f>
        <v>0</v>
      </c>
      <c r="R78" s="91"/>
      <c r="S78" s="91" t="s">
        <v>124</v>
      </c>
      <c r="T78" s="91" t="s">
        <v>125</v>
      </c>
      <c r="U78" s="91">
        <v>0</v>
      </c>
      <c r="V78" s="91">
        <f>ROUND(E78*U78,2)</f>
        <v>0</v>
      </c>
      <c r="W78" s="91"/>
      <c r="X78" s="91" t="s">
        <v>93</v>
      </c>
      <c r="Y78" s="82"/>
      <c r="Z78" s="82"/>
      <c r="AA78" s="82"/>
      <c r="AB78" s="82"/>
      <c r="AC78" s="82"/>
      <c r="AD78" s="82"/>
      <c r="AE78" s="82"/>
      <c r="AF78" s="82"/>
      <c r="AG78" s="82" t="s">
        <v>99</v>
      </c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</row>
    <row r="79" spans="1:60" ht="22.5" outlineLevel="1">
      <c r="A79" s="111">
        <v>23</v>
      </c>
      <c r="B79" s="112" t="s">
        <v>184</v>
      </c>
      <c r="C79" s="122" t="s">
        <v>185</v>
      </c>
      <c r="D79" s="113" t="s">
        <v>120</v>
      </c>
      <c r="E79" s="114">
        <v>1394</v>
      </c>
      <c r="F79" s="115"/>
      <c r="G79" s="116">
        <f>ROUND(E79*F79,2)</f>
        <v>0</v>
      </c>
      <c r="H79" s="92"/>
      <c r="I79" s="91">
        <f>ROUND(E79*H79,2)</f>
        <v>0</v>
      </c>
      <c r="J79" s="92"/>
      <c r="K79" s="91">
        <f>ROUND(E79*J79,2)</f>
        <v>0</v>
      </c>
      <c r="L79" s="91">
        <v>20</v>
      </c>
      <c r="M79" s="91">
        <f>G79*(1+L79/100)</f>
        <v>0</v>
      </c>
      <c r="N79" s="91">
        <v>0.00071</v>
      </c>
      <c r="O79" s="91">
        <f>ROUND(E79*N79,2)</f>
        <v>0.99</v>
      </c>
      <c r="P79" s="91">
        <v>0</v>
      </c>
      <c r="Q79" s="91">
        <f>ROUND(E79*P79,2)</f>
        <v>0</v>
      </c>
      <c r="R79" s="91"/>
      <c r="S79" s="91" t="s">
        <v>91</v>
      </c>
      <c r="T79" s="91" t="s">
        <v>125</v>
      </c>
      <c r="U79" s="91">
        <v>0.002</v>
      </c>
      <c r="V79" s="91">
        <f>ROUND(E79*U79,2)</f>
        <v>2.79</v>
      </c>
      <c r="W79" s="91"/>
      <c r="X79" s="91" t="s">
        <v>93</v>
      </c>
      <c r="Y79" s="82"/>
      <c r="Z79" s="82"/>
      <c r="AA79" s="82"/>
      <c r="AB79" s="82"/>
      <c r="AC79" s="82"/>
      <c r="AD79" s="82"/>
      <c r="AE79" s="82"/>
      <c r="AF79" s="82"/>
      <c r="AG79" s="82" t="s">
        <v>106</v>
      </c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</row>
    <row r="80" spans="1:33" ht="12.75">
      <c r="A80" s="99" t="s">
        <v>86</v>
      </c>
      <c r="B80" s="100" t="s">
        <v>50</v>
      </c>
      <c r="C80" s="119" t="s">
        <v>51</v>
      </c>
      <c r="D80" s="101"/>
      <c r="E80" s="102"/>
      <c r="F80" s="103"/>
      <c r="G80" s="104">
        <f>SUMIF(AG81:AG97,"&lt;&gt;NOR",G81:G97)</f>
        <v>0</v>
      </c>
      <c r="H80" s="98"/>
      <c r="I80" s="98">
        <f>SUM(I81:I97)</f>
        <v>0</v>
      </c>
      <c r="J80" s="98"/>
      <c r="K80" s="98">
        <f>SUM(K81:K97)</f>
        <v>0</v>
      </c>
      <c r="L80" s="98"/>
      <c r="M80" s="98">
        <f>SUM(M81:M97)</f>
        <v>0</v>
      </c>
      <c r="N80" s="98"/>
      <c r="O80" s="98">
        <f>SUM(O81:O97)</f>
        <v>65.38</v>
      </c>
      <c r="P80" s="98"/>
      <c r="Q80" s="98">
        <f>SUM(Q81:Q97)</f>
        <v>0</v>
      </c>
      <c r="R80" s="98"/>
      <c r="S80" s="98"/>
      <c r="T80" s="98"/>
      <c r="U80" s="98"/>
      <c r="V80" s="98">
        <f>SUM(V81:V97)</f>
        <v>75.93</v>
      </c>
      <c r="W80" s="98"/>
      <c r="X80" s="98"/>
      <c r="AG80" t="s">
        <v>87</v>
      </c>
    </row>
    <row r="81" spans="1:60" ht="22.5" outlineLevel="1">
      <c r="A81" s="105">
        <v>24</v>
      </c>
      <c r="B81" s="106" t="s">
        <v>186</v>
      </c>
      <c r="C81" s="120" t="s">
        <v>187</v>
      </c>
      <c r="D81" s="107" t="s">
        <v>188</v>
      </c>
      <c r="E81" s="108">
        <v>39.12</v>
      </c>
      <c r="F81" s="109"/>
      <c r="G81" s="110">
        <f>ROUND(E81*F81,2)</f>
        <v>0</v>
      </c>
      <c r="H81" s="92"/>
      <c r="I81" s="91">
        <f>ROUND(E81*H81,2)</f>
        <v>0</v>
      </c>
      <c r="J81" s="92"/>
      <c r="K81" s="91">
        <f>ROUND(E81*J81,2)</f>
        <v>0</v>
      </c>
      <c r="L81" s="91">
        <v>20</v>
      </c>
      <c r="M81" s="91">
        <f>G81*(1+L81/100)</f>
        <v>0</v>
      </c>
      <c r="N81" s="91">
        <v>1.665</v>
      </c>
      <c r="O81" s="91">
        <f>ROUND(E81*N81,2)</f>
        <v>65.13</v>
      </c>
      <c r="P81" s="91">
        <v>0</v>
      </c>
      <c r="Q81" s="91">
        <f>ROUND(E81*P81,2)</f>
        <v>0</v>
      </c>
      <c r="R81" s="91"/>
      <c r="S81" s="91" t="s">
        <v>91</v>
      </c>
      <c r="T81" s="91" t="s">
        <v>92</v>
      </c>
      <c r="U81" s="91">
        <v>0.8464</v>
      </c>
      <c r="V81" s="91">
        <f>ROUND(E81*U81,2)</f>
        <v>33.11</v>
      </c>
      <c r="W81" s="91"/>
      <c r="X81" s="91" t="s">
        <v>93</v>
      </c>
      <c r="Y81" s="82"/>
      <c r="Z81" s="82"/>
      <c r="AA81" s="82"/>
      <c r="AB81" s="82"/>
      <c r="AC81" s="82"/>
      <c r="AD81" s="82"/>
      <c r="AE81" s="82"/>
      <c r="AF81" s="82"/>
      <c r="AG81" s="82" t="s">
        <v>99</v>
      </c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</row>
    <row r="82" spans="1:60" ht="12.75" outlineLevel="1">
      <c r="A82" s="89"/>
      <c r="B82" s="90"/>
      <c r="C82" s="121" t="s">
        <v>189</v>
      </c>
      <c r="D82" s="93"/>
      <c r="E82" s="94">
        <v>9.96</v>
      </c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82"/>
      <c r="Z82" s="82"/>
      <c r="AA82" s="82"/>
      <c r="AB82" s="82"/>
      <c r="AC82" s="82"/>
      <c r="AD82" s="82"/>
      <c r="AE82" s="82"/>
      <c r="AF82" s="82"/>
      <c r="AG82" s="82" t="s">
        <v>96</v>
      </c>
      <c r="AH82" s="82">
        <v>0</v>
      </c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</row>
    <row r="83" spans="1:60" ht="12.75" outlineLevel="1">
      <c r="A83" s="89"/>
      <c r="B83" s="90"/>
      <c r="C83" s="121" t="s">
        <v>108</v>
      </c>
      <c r="D83" s="93"/>
      <c r="E83" s="94">
        <v>29.16</v>
      </c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82"/>
      <c r="Z83" s="82"/>
      <c r="AA83" s="82"/>
      <c r="AB83" s="82"/>
      <c r="AC83" s="82"/>
      <c r="AD83" s="82"/>
      <c r="AE83" s="82"/>
      <c r="AF83" s="82"/>
      <c r="AG83" s="82" t="s">
        <v>96</v>
      </c>
      <c r="AH83" s="82">
        <v>0</v>
      </c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</row>
    <row r="84" spans="1:60" ht="22.5" outlineLevel="1">
      <c r="A84" s="105">
        <v>25</v>
      </c>
      <c r="B84" s="106" t="s">
        <v>190</v>
      </c>
      <c r="C84" s="120" t="s">
        <v>191</v>
      </c>
      <c r="D84" s="107" t="s">
        <v>120</v>
      </c>
      <c r="E84" s="108">
        <v>234.72</v>
      </c>
      <c r="F84" s="109"/>
      <c r="G84" s="110">
        <f>ROUND(E84*F84,2)</f>
        <v>0</v>
      </c>
      <c r="H84" s="92"/>
      <c r="I84" s="91">
        <f>ROUND(E84*H84,2)</f>
        <v>0</v>
      </c>
      <c r="J84" s="92"/>
      <c r="K84" s="91">
        <f>ROUND(E84*J84,2)</f>
        <v>0</v>
      </c>
      <c r="L84" s="91">
        <v>20</v>
      </c>
      <c r="M84" s="91">
        <f>G84*(1+L84/100)</f>
        <v>0</v>
      </c>
      <c r="N84" s="91">
        <v>0.00025</v>
      </c>
      <c r="O84" s="91">
        <f>ROUND(E84*N84,2)</f>
        <v>0.06</v>
      </c>
      <c r="P84" s="91">
        <v>0</v>
      </c>
      <c r="Q84" s="91">
        <f>ROUND(E84*P84,2)</f>
        <v>0</v>
      </c>
      <c r="R84" s="91"/>
      <c r="S84" s="91" t="s">
        <v>91</v>
      </c>
      <c r="T84" s="91" t="s">
        <v>92</v>
      </c>
      <c r="U84" s="91">
        <v>0.089</v>
      </c>
      <c r="V84" s="91">
        <f>ROUND(E84*U84,2)</f>
        <v>20.89</v>
      </c>
      <c r="W84" s="91"/>
      <c r="X84" s="91" t="s">
        <v>93</v>
      </c>
      <c r="Y84" s="82"/>
      <c r="Z84" s="82"/>
      <c r="AA84" s="82"/>
      <c r="AB84" s="82"/>
      <c r="AC84" s="82"/>
      <c r="AD84" s="82"/>
      <c r="AE84" s="82"/>
      <c r="AF84" s="82"/>
      <c r="AG84" s="82" t="s">
        <v>99</v>
      </c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</row>
    <row r="85" spans="1:60" ht="12.75" outlineLevel="1">
      <c r="A85" s="89"/>
      <c r="B85" s="90"/>
      <c r="C85" s="121" t="s">
        <v>192</v>
      </c>
      <c r="D85" s="93"/>
      <c r="E85" s="94">
        <v>59.76</v>
      </c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82"/>
      <c r="Z85" s="82"/>
      <c r="AA85" s="82"/>
      <c r="AB85" s="82"/>
      <c r="AC85" s="82"/>
      <c r="AD85" s="82"/>
      <c r="AE85" s="82"/>
      <c r="AF85" s="82"/>
      <c r="AG85" s="82" t="s">
        <v>96</v>
      </c>
      <c r="AH85" s="82">
        <v>0</v>
      </c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</row>
    <row r="86" spans="1:60" ht="12.75" outlineLevel="1">
      <c r="A86" s="89"/>
      <c r="B86" s="90"/>
      <c r="C86" s="121" t="s">
        <v>193</v>
      </c>
      <c r="D86" s="93"/>
      <c r="E86" s="94">
        <v>174.96</v>
      </c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82"/>
      <c r="Z86" s="82"/>
      <c r="AA86" s="82"/>
      <c r="AB86" s="82"/>
      <c r="AC86" s="82"/>
      <c r="AD86" s="82"/>
      <c r="AE86" s="82"/>
      <c r="AF86" s="82"/>
      <c r="AG86" s="82" t="s">
        <v>96</v>
      </c>
      <c r="AH86" s="82">
        <v>0</v>
      </c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</row>
    <row r="87" spans="1:60" ht="22.5" outlineLevel="1">
      <c r="A87" s="105">
        <v>26</v>
      </c>
      <c r="B87" s="106" t="s">
        <v>194</v>
      </c>
      <c r="C87" s="120" t="s">
        <v>195</v>
      </c>
      <c r="D87" s="107" t="s">
        <v>168</v>
      </c>
      <c r="E87" s="108">
        <v>245</v>
      </c>
      <c r="F87" s="109"/>
      <c r="G87" s="110">
        <f>ROUND(E87*F87,2)</f>
        <v>0</v>
      </c>
      <c r="H87" s="92"/>
      <c r="I87" s="91">
        <f>ROUND(E87*H87,2)</f>
        <v>0</v>
      </c>
      <c r="J87" s="92"/>
      <c r="K87" s="91">
        <f>ROUND(E87*J87,2)</f>
        <v>0</v>
      </c>
      <c r="L87" s="91">
        <v>20</v>
      </c>
      <c r="M87" s="91">
        <f>G87*(1+L87/100)</f>
        <v>0</v>
      </c>
      <c r="N87" s="91">
        <v>0</v>
      </c>
      <c r="O87" s="91">
        <f>ROUND(E87*N87,2)</f>
        <v>0</v>
      </c>
      <c r="P87" s="91">
        <v>0</v>
      </c>
      <c r="Q87" s="91">
        <f>ROUND(E87*P87,2)</f>
        <v>0</v>
      </c>
      <c r="R87" s="91"/>
      <c r="S87" s="91" t="s">
        <v>91</v>
      </c>
      <c r="T87" s="91" t="s">
        <v>92</v>
      </c>
      <c r="U87" s="91">
        <v>0.0481</v>
      </c>
      <c r="V87" s="91">
        <f>ROUND(E87*U87,2)</f>
        <v>11.78</v>
      </c>
      <c r="W87" s="91"/>
      <c r="X87" s="91" t="s">
        <v>93</v>
      </c>
      <c r="Y87" s="82"/>
      <c r="Z87" s="82"/>
      <c r="AA87" s="82"/>
      <c r="AB87" s="82"/>
      <c r="AC87" s="82"/>
      <c r="AD87" s="82"/>
      <c r="AE87" s="82"/>
      <c r="AF87" s="82"/>
      <c r="AG87" s="82" t="s">
        <v>106</v>
      </c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</row>
    <row r="88" spans="1:60" ht="12.75" outlineLevel="1">
      <c r="A88" s="89"/>
      <c r="B88" s="90"/>
      <c r="C88" s="121" t="s">
        <v>196</v>
      </c>
      <c r="D88" s="93"/>
      <c r="E88" s="94">
        <v>83</v>
      </c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82"/>
      <c r="Z88" s="82"/>
      <c r="AA88" s="82"/>
      <c r="AB88" s="82"/>
      <c r="AC88" s="82"/>
      <c r="AD88" s="82"/>
      <c r="AE88" s="82"/>
      <c r="AF88" s="82"/>
      <c r="AG88" s="82" t="s">
        <v>96</v>
      </c>
      <c r="AH88" s="82">
        <v>0</v>
      </c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</row>
    <row r="89" spans="1:60" ht="12.75" outlineLevel="1">
      <c r="A89" s="89"/>
      <c r="B89" s="90"/>
      <c r="C89" s="121" t="s">
        <v>197</v>
      </c>
      <c r="D89" s="93"/>
      <c r="E89" s="94">
        <v>162</v>
      </c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82"/>
      <c r="Z89" s="82"/>
      <c r="AA89" s="82"/>
      <c r="AB89" s="82"/>
      <c r="AC89" s="82"/>
      <c r="AD89" s="82"/>
      <c r="AE89" s="82"/>
      <c r="AF89" s="82"/>
      <c r="AG89" s="82" t="s">
        <v>96</v>
      </c>
      <c r="AH89" s="82">
        <v>0</v>
      </c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</row>
    <row r="90" spans="1:60" ht="22.5" outlineLevel="1">
      <c r="A90" s="111">
        <v>27</v>
      </c>
      <c r="B90" s="112" t="s">
        <v>198</v>
      </c>
      <c r="C90" s="122" t="s">
        <v>199</v>
      </c>
      <c r="D90" s="113" t="s">
        <v>175</v>
      </c>
      <c r="E90" s="114">
        <v>4</v>
      </c>
      <c r="F90" s="115"/>
      <c r="G90" s="116">
        <f>ROUND(E90*F90,2)</f>
        <v>0</v>
      </c>
      <c r="H90" s="92"/>
      <c r="I90" s="91">
        <f>ROUND(E90*H90,2)</f>
        <v>0</v>
      </c>
      <c r="J90" s="92"/>
      <c r="K90" s="91">
        <f>ROUND(E90*J90,2)</f>
        <v>0</v>
      </c>
      <c r="L90" s="91">
        <v>20</v>
      </c>
      <c r="M90" s="91">
        <f>G90*(1+L90/100)</f>
        <v>0</v>
      </c>
      <c r="N90" s="91">
        <v>3E-05</v>
      </c>
      <c r="O90" s="91">
        <f>ROUND(E90*N90,2)</f>
        <v>0</v>
      </c>
      <c r="P90" s="91">
        <v>0</v>
      </c>
      <c r="Q90" s="91">
        <f>ROUND(E90*P90,2)</f>
        <v>0</v>
      </c>
      <c r="R90" s="91"/>
      <c r="S90" s="91" t="s">
        <v>91</v>
      </c>
      <c r="T90" s="91" t="s">
        <v>92</v>
      </c>
      <c r="U90" s="91">
        <v>2.53862</v>
      </c>
      <c r="V90" s="91">
        <f>ROUND(E90*U90,2)</f>
        <v>10.15</v>
      </c>
      <c r="W90" s="91"/>
      <c r="X90" s="91" t="s">
        <v>93</v>
      </c>
      <c r="Y90" s="82"/>
      <c r="Z90" s="82"/>
      <c r="AA90" s="82"/>
      <c r="AB90" s="82"/>
      <c r="AC90" s="82"/>
      <c r="AD90" s="82"/>
      <c r="AE90" s="82"/>
      <c r="AF90" s="82"/>
      <c r="AG90" s="82" t="s">
        <v>106</v>
      </c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</row>
    <row r="91" spans="1:60" ht="12.75" outlineLevel="1">
      <c r="A91" s="105">
        <v>28</v>
      </c>
      <c r="B91" s="106" t="s">
        <v>200</v>
      </c>
      <c r="C91" s="120" t="s">
        <v>201</v>
      </c>
      <c r="D91" s="107" t="s">
        <v>168</v>
      </c>
      <c r="E91" s="108">
        <v>99.6</v>
      </c>
      <c r="F91" s="109"/>
      <c r="G91" s="110">
        <f>ROUND(E91*F91,2)</f>
        <v>0</v>
      </c>
      <c r="H91" s="92"/>
      <c r="I91" s="91">
        <f>ROUND(E91*H91,2)</f>
        <v>0</v>
      </c>
      <c r="J91" s="92"/>
      <c r="K91" s="91">
        <f>ROUND(E91*J91,2)</f>
        <v>0</v>
      </c>
      <c r="L91" s="91">
        <v>20</v>
      </c>
      <c r="M91" s="91">
        <f>G91*(1+L91/100)</f>
        <v>0</v>
      </c>
      <c r="N91" s="91">
        <v>0</v>
      </c>
      <c r="O91" s="91">
        <f>ROUND(E91*N91,2)</f>
        <v>0</v>
      </c>
      <c r="P91" s="91">
        <v>0</v>
      </c>
      <c r="Q91" s="91">
        <f>ROUND(E91*P91,2)</f>
        <v>0</v>
      </c>
      <c r="R91" s="91"/>
      <c r="S91" s="91" t="s">
        <v>91</v>
      </c>
      <c r="T91" s="91" t="s">
        <v>92</v>
      </c>
      <c r="U91" s="91">
        <v>0</v>
      </c>
      <c r="V91" s="91">
        <f>ROUND(E91*U91,2)</f>
        <v>0</v>
      </c>
      <c r="W91" s="91"/>
      <c r="X91" s="91" t="s">
        <v>176</v>
      </c>
      <c r="Y91" s="82"/>
      <c r="Z91" s="82"/>
      <c r="AA91" s="82"/>
      <c r="AB91" s="82"/>
      <c r="AC91" s="82"/>
      <c r="AD91" s="82"/>
      <c r="AE91" s="82"/>
      <c r="AF91" s="82"/>
      <c r="AG91" s="82" t="s">
        <v>202</v>
      </c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</row>
    <row r="92" spans="1:60" ht="12.75" outlineLevel="1">
      <c r="A92" s="89"/>
      <c r="B92" s="90"/>
      <c r="C92" s="121" t="s">
        <v>203</v>
      </c>
      <c r="D92" s="93"/>
      <c r="E92" s="94">
        <v>99.6</v>
      </c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82"/>
      <c r="Z92" s="82"/>
      <c r="AA92" s="82"/>
      <c r="AB92" s="82"/>
      <c r="AC92" s="82"/>
      <c r="AD92" s="82"/>
      <c r="AE92" s="82"/>
      <c r="AF92" s="82"/>
      <c r="AG92" s="82" t="s">
        <v>96</v>
      </c>
      <c r="AH92" s="82">
        <v>0</v>
      </c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</row>
    <row r="93" spans="1:60" ht="12.75" outlineLevel="1">
      <c r="A93" s="105">
        <v>29</v>
      </c>
      <c r="B93" s="106" t="s">
        <v>204</v>
      </c>
      <c r="C93" s="120" t="s">
        <v>205</v>
      </c>
      <c r="D93" s="107" t="s">
        <v>168</v>
      </c>
      <c r="E93" s="108">
        <v>165.24</v>
      </c>
      <c r="F93" s="109"/>
      <c r="G93" s="110">
        <f>ROUND(E93*F93,2)</f>
        <v>0</v>
      </c>
      <c r="H93" s="92"/>
      <c r="I93" s="91">
        <f>ROUND(E93*H93,2)</f>
        <v>0</v>
      </c>
      <c r="J93" s="92"/>
      <c r="K93" s="91">
        <f>ROUND(E93*J93,2)</f>
        <v>0</v>
      </c>
      <c r="L93" s="91">
        <v>20</v>
      </c>
      <c r="M93" s="91">
        <f>G93*(1+L93/100)</f>
        <v>0</v>
      </c>
      <c r="N93" s="91">
        <v>0.00082</v>
      </c>
      <c r="O93" s="91">
        <f>ROUND(E93*N93,2)</f>
        <v>0.14</v>
      </c>
      <c r="P93" s="91">
        <v>0</v>
      </c>
      <c r="Q93" s="91">
        <f>ROUND(E93*P93,2)</f>
        <v>0</v>
      </c>
      <c r="R93" s="91"/>
      <c r="S93" s="91" t="s">
        <v>91</v>
      </c>
      <c r="T93" s="91" t="s">
        <v>92</v>
      </c>
      <c r="U93" s="91">
        <v>0</v>
      </c>
      <c r="V93" s="91">
        <f>ROUND(E93*U93,2)</f>
        <v>0</v>
      </c>
      <c r="W93" s="91"/>
      <c r="X93" s="91" t="s">
        <v>176</v>
      </c>
      <c r="Y93" s="82"/>
      <c r="Z93" s="82"/>
      <c r="AA93" s="82"/>
      <c r="AB93" s="82"/>
      <c r="AC93" s="82"/>
      <c r="AD93" s="82"/>
      <c r="AE93" s="82"/>
      <c r="AF93" s="82"/>
      <c r="AG93" s="82" t="s">
        <v>202</v>
      </c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</row>
    <row r="94" spans="1:60" ht="12.75" outlineLevel="1">
      <c r="A94" s="89"/>
      <c r="B94" s="90"/>
      <c r="C94" s="121" t="s">
        <v>206</v>
      </c>
      <c r="D94" s="93"/>
      <c r="E94" s="94">
        <v>165.24</v>
      </c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82"/>
      <c r="Z94" s="82"/>
      <c r="AA94" s="82"/>
      <c r="AB94" s="82"/>
      <c r="AC94" s="82"/>
      <c r="AD94" s="82"/>
      <c r="AE94" s="82"/>
      <c r="AF94" s="82"/>
      <c r="AG94" s="82" t="s">
        <v>96</v>
      </c>
      <c r="AH94" s="82">
        <v>0</v>
      </c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</row>
    <row r="95" spans="1:60" ht="12.75" outlineLevel="1">
      <c r="A95" s="111">
        <v>30</v>
      </c>
      <c r="B95" s="112" t="s">
        <v>207</v>
      </c>
      <c r="C95" s="122" t="s">
        <v>208</v>
      </c>
      <c r="D95" s="113" t="s">
        <v>209</v>
      </c>
      <c r="E95" s="114">
        <v>4</v>
      </c>
      <c r="F95" s="115"/>
      <c r="G95" s="116">
        <f>ROUND(E95*F95,2)</f>
        <v>0</v>
      </c>
      <c r="H95" s="92"/>
      <c r="I95" s="91">
        <f>ROUND(E95*H95,2)</f>
        <v>0</v>
      </c>
      <c r="J95" s="92"/>
      <c r="K95" s="91">
        <f>ROUND(E95*J95,2)</f>
        <v>0</v>
      </c>
      <c r="L95" s="91">
        <v>20</v>
      </c>
      <c r="M95" s="91">
        <f>G95*(1+L95/100)</f>
        <v>0</v>
      </c>
      <c r="N95" s="91">
        <v>0</v>
      </c>
      <c r="O95" s="91">
        <f>ROUND(E95*N95,2)</f>
        <v>0</v>
      </c>
      <c r="P95" s="91">
        <v>0</v>
      </c>
      <c r="Q95" s="91">
        <f>ROUND(E95*P95,2)</f>
        <v>0</v>
      </c>
      <c r="R95" s="91"/>
      <c r="S95" s="91" t="s">
        <v>91</v>
      </c>
      <c r="T95" s="91" t="s">
        <v>125</v>
      </c>
      <c r="U95" s="91">
        <v>0</v>
      </c>
      <c r="V95" s="91">
        <f>ROUND(E95*U95,2)</f>
        <v>0</v>
      </c>
      <c r="W95" s="91"/>
      <c r="X95" s="91" t="s">
        <v>176</v>
      </c>
      <c r="Y95" s="82"/>
      <c r="Z95" s="82"/>
      <c r="AA95" s="82"/>
      <c r="AB95" s="82"/>
      <c r="AC95" s="82"/>
      <c r="AD95" s="82"/>
      <c r="AE95" s="82"/>
      <c r="AF95" s="82"/>
      <c r="AG95" s="82" t="s">
        <v>177</v>
      </c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</row>
    <row r="96" spans="1:60" ht="12.75" outlineLevel="1">
      <c r="A96" s="105">
        <v>31</v>
      </c>
      <c r="B96" s="106" t="s">
        <v>210</v>
      </c>
      <c r="C96" s="120" t="s">
        <v>211</v>
      </c>
      <c r="D96" s="107" t="s">
        <v>120</v>
      </c>
      <c r="E96" s="108">
        <v>239.4144</v>
      </c>
      <c r="F96" s="109"/>
      <c r="G96" s="110">
        <f>ROUND(E96*F96,2)</f>
        <v>0</v>
      </c>
      <c r="H96" s="92"/>
      <c r="I96" s="91">
        <f>ROUND(E96*H96,2)</f>
        <v>0</v>
      </c>
      <c r="J96" s="92"/>
      <c r="K96" s="91">
        <f>ROUND(E96*J96,2)</f>
        <v>0</v>
      </c>
      <c r="L96" s="91">
        <v>20</v>
      </c>
      <c r="M96" s="91">
        <f>G96*(1+L96/100)</f>
        <v>0</v>
      </c>
      <c r="N96" s="91">
        <v>0.0002</v>
      </c>
      <c r="O96" s="91">
        <f>ROUND(E96*N96,2)</f>
        <v>0.05</v>
      </c>
      <c r="P96" s="91">
        <v>0</v>
      </c>
      <c r="Q96" s="91">
        <f>ROUND(E96*P96,2)</f>
        <v>0</v>
      </c>
      <c r="R96" s="91"/>
      <c r="S96" s="91" t="s">
        <v>91</v>
      </c>
      <c r="T96" s="91" t="s">
        <v>92</v>
      </c>
      <c r="U96" s="91">
        <v>0</v>
      </c>
      <c r="V96" s="91">
        <f>ROUND(E96*U96,2)</f>
        <v>0</v>
      </c>
      <c r="W96" s="91"/>
      <c r="X96" s="91" t="s">
        <v>176</v>
      </c>
      <c r="Y96" s="82"/>
      <c r="Z96" s="82"/>
      <c r="AA96" s="82"/>
      <c r="AB96" s="82"/>
      <c r="AC96" s="82"/>
      <c r="AD96" s="82"/>
      <c r="AE96" s="82"/>
      <c r="AF96" s="82"/>
      <c r="AG96" s="82" t="s">
        <v>202</v>
      </c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</row>
    <row r="97" spans="1:60" ht="12.75" outlineLevel="1">
      <c r="A97" s="89"/>
      <c r="B97" s="90"/>
      <c r="C97" s="121" t="s">
        <v>212</v>
      </c>
      <c r="D97" s="93"/>
      <c r="E97" s="94">
        <v>239.4144</v>
      </c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82"/>
      <c r="Z97" s="82"/>
      <c r="AA97" s="82"/>
      <c r="AB97" s="82"/>
      <c r="AC97" s="82"/>
      <c r="AD97" s="82"/>
      <c r="AE97" s="82"/>
      <c r="AF97" s="82"/>
      <c r="AG97" s="82" t="s">
        <v>96</v>
      </c>
      <c r="AH97" s="82">
        <v>0</v>
      </c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</row>
    <row r="98" spans="1:33" ht="12.75">
      <c r="A98" s="99" t="s">
        <v>86</v>
      </c>
      <c r="B98" s="100" t="s">
        <v>52</v>
      </c>
      <c r="C98" s="119" t="s">
        <v>53</v>
      </c>
      <c r="D98" s="101"/>
      <c r="E98" s="102"/>
      <c r="F98" s="103"/>
      <c r="G98" s="104">
        <f>SUMIF(AG99:AG107,"&lt;&gt;NOR",G99:G107)</f>
        <v>0</v>
      </c>
      <c r="H98" s="98"/>
      <c r="I98" s="98">
        <f>SUM(I99:I107)</f>
        <v>0</v>
      </c>
      <c r="J98" s="98"/>
      <c r="K98" s="98">
        <f>SUM(K99:K107)</f>
        <v>0</v>
      </c>
      <c r="L98" s="98"/>
      <c r="M98" s="98">
        <f>SUM(M99:M107)</f>
        <v>0</v>
      </c>
      <c r="N98" s="98"/>
      <c r="O98" s="98">
        <f>SUM(O99:O107)</f>
        <v>0.97</v>
      </c>
      <c r="P98" s="98"/>
      <c r="Q98" s="98">
        <f>SUM(Q99:Q107)</f>
        <v>0</v>
      </c>
      <c r="R98" s="98"/>
      <c r="S98" s="98"/>
      <c r="T98" s="98"/>
      <c r="U98" s="98"/>
      <c r="V98" s="98">
        <f>SUM(V99:V107)</f>
        <v>1.31</v>
      </c>
      <c r="W98" s="98"/>
      <c r="X98" s="98"/>
      <c r="AG98" t="s">
        <v>87</v>
      </c>
    </row>
    <row r="99" spans="1:60" ht="22.5" outlineLevel="1">
      <c r="A99" s="111">
        <v>32</v>
      </c>
      <c r="B99" s="112" t="s">
        <v>213</v>
      </c>
      <c r="C99" s="122" t="s">
        <v>214</v>
      </c>
      <c r="D99" s="113" t="s">
        <v>175</v>
      </c>
      <c r="E99" s="114">
        <v>3</v>
      </c>
      <c r="F99" s="115"/>
      <c r="G99" s="116">
        <f>ROUND(E99*F99,2)</f>
        <v>0</v>
      </c>
      <c r="H99" s="92"/>
      <c r="I99" s="91">
        <f>ROUND(E99*H99,2)</f>
        <v>0</v>
      </c>
      <c r="J99" s="92"/>
      <c r="K99" s="91">
        <f>ROUND(E99*J99,2)</f>
        <v>0</v>
      </c>
      <c r="L99" s="91">
        <v>20</v>
      </c>
      <c r="M99" s="91">
        <f>G99*(1+L99/100)</f>
        <v>0</v>
      </c>
      <c r="N99" s="91">
        <v>0.00011</v>
      </c>
      <c r="O99" s="91">
        <f>ROUND(E99*N99,2)</f>
        <v>0</v>
      </c>
      <c r="P99" s="91">
        <v>0</v>
      </c>
      <c r="Q99" s="91">
        <f>ROUND(E99*P99,2)</f>
        <v>0</v>
      </c>
      <c r="R99" s="91"/>
      <c r="S99" s="91" t="s">
        <v>91</v>
      </c>
      <c r="T99" s="91" t="s">
        <v>92</v>
      </c>
      <c r="U99" s="91">
        <v>0.4383</v>
      </c>
      <c r="V99" s="91">
        <f>ROUND(E99*U99,2)</f>
        <v>1.31</v>
      </c>
      <c r="W99" s="91"/>
      <c r="X99" s="91" t="s">
        <v>93</v>
      </c>
      <c r="Y99" s="82"/>
      <c r="Z99" s="82"/>
      <c r="AA99" s="82"/>
      <c r="AB99" s="82"/>
      <c r="AC99" s="82"/>
      <c r="AD99" s="82"/>
      <c r="AE99" s="82"/>
      <c r="AF99" s="82"/>
      <c r="AG99" s="82" t="s">
        <v>106</v>
      </c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</row>
    <row r="100" spans="1:60" ht="12.75" outlineLevel="1">
      <c r="A100" s="105">
        <v>33</v>
      </c>
      <c r="B100" s="106" t="s">
        <v>215</v>
      </c>
      <c r="C100" s="120" t="s">
        <v>216</v>
      </c>
      <c r="D100" s="107" t="s">
        <v>217</v>
      </c>
      <c r="E100" s="108">
        <v>4</v>
      </c>
      <c r="F100" s="109"/>
      <c r="G100" s="110">
        <f>ROUND(E100*F100,2)</f>
        <v>0</v>
      </c>
      <c r="H100" s="92"/>
      <c r="I100" s="91">
        <f>ROUND(E100*H100,2)</f>
        <v>0</v>
      </c>
      <c r="J100" s="92"/>
      <c r="K100" s="91">
        <f>ROUND(E100*J100,2)</f>
        <v>0</v>
      </c>
      <c r="L100" s="91">
        <v>20</v>
      </c>
      <c r="M100" s="91">
        <f>G100*(1+L100/100)</f>
        <v>0</v>
      </c>
      <c r="N100" s="91">
        <v>0</v>
      </c>
      <c r="O100" s="91">
        <f>ROUND(E100*N100,2)</f>
        <v>0</v>
      </c>
      <c r="P100" s="91">
        <v>0</v>
      </c>
      <c r="Q100" s="91">
        <f>ROUND(E100*P100,2)</f>
        <v>0</v>
      </c>
      <c r="R100" s="91"/>
      <c r="S100" s="91" t="s">
        <v>124</v>
      </c>
      <c r="T100" s="91" t="s">
        <v>125</v>
      </c>
      <c r="U100" s="91">
        <v>0</v>
      </c>
      <c r="V100" s="91">
        <f>ROUND(E100*U100,2)</f>
        <v>0</v>
      </c>
      <c r="W100" s="91"/>
      <c r="X100" s="91" t="s">
        <v>126</v>
      </c>
      <c r="Y100" s="82"/>
      <c r="Z100" s="82"/>
      <c r="AA100" s="82"/>
      <c r="AB100" s="82"/>
      <c r="AC100" s="82"/>
      <c r="AD100" s="82"/>
      <c r="AE100" s="82"/>
      <c r="AF100" s="82"/>
      <c r="AG100" s="82" t="s">
        <v>150</v>
      </c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</row>
    <row r="101" spans="1:60" ht="12.75" outlineLevel="1">
      <c r="A101" s="89"/>
      <c r="B101" s="90"/>
      <c r="C101" s="232" t="s">
        <v>218</v>
      </c>
      <c r="D101" s="233"/>
      <c r="E101" s="233"/>
      <c r="F101" s="233"/>
      <c r="G101" s="233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82"/>
      <c r="Z101" s="82"/>
      <c r="AA101" s="82"/>
      <c r="AB101" s="82"/>
      <c r="AC101" s="82"/>
      <c r="AD101" s="82"/>
      <c r="AE101" s="82"/>
      <c r="AF101" s="82"/>
      <c r="AG101" s="82" t="s">
        <v>132</v>
      </c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</row>
    <row r="102" spans="1:60" ht="12.75" outlineLevel="1">
      <c r="A102" s="105">
        <v>34</v>
      </c>
      <c r="B102" s="106" t="s">
        <v>219</v>
      </c>
      <c r="C102" s="120" t="s">
        <v>220</v>
      </c>
      <c r="D102" s="107" t="s">
        <v>175</v>
      </c>
      <c r="E102" s="108">
        <v>1</v>
      </c>
      <c r="F102" s="109"/>
      <c r="G102" s="110">
        <f>ROUND(E102*F102,2)</f>
        <v>0</v>
      </c>
      <c r="H102" s="92"/>
      <c r="I102" s="91">
        <f>ROUND(E102*H102,2)</f>
        <v>0</v>
      </c>
      <c r="J102" s="92"/>
      <c r="K102" s="91">
        <f>ROUND(E102*J102,2)</f>
        <v>0</v>
      </c>
      <c r="L102" s="91">
        <v>20</v>
      </c>
      <c r="M102" s="91">
        <f>G102*(1+L102/100)</f>
        <v>0</v>
      </c>
      <c r="N102" s="91">
        <v>0.0815</v>
      </c>
      <c r="O102" s="91">
        <f>ROUND(E102*N102,2)</f>
        <v>0.08</v>
      </c>
      <c r="P102" s="91">
        <v>0</v>
      </c>
      <c r="Q102" s="91">
        <f>ROUND(E102*P102,2)</f>
        <v>0</v>
      </c>
      <c r="R102" s="91"/>
      <c r="S102" s="91" t="s">
        <v>124</v>
      </c>
      <c r="T102" s="91" t="s">
        <v>125</v>
      </c>
      <c r="U102" s="91">
        <v>0</v>
      </c>
      <c r="V102" s="91">
        <f>ROUND(E102*U102,2)</f>
        <v>0</v>
      </c>
      <c r="W102" s="91"/>
      <c r="X102" s="91" t="s">
        <v>126</v>
      </c>
      <c r="Y102" s="82"/>
      <c r="Z102" s="82"/>
      <c r="AA102" s="82"/>
      <c r="AB102" s="82"/>
      <c r="AC102" s="82"/>
      <c r="AD102" s="82"/>
      <c r="AE102" s="82"/>
      <c r="AF102" s="82"/>
      <c r="AG102" s="82" t="s">
        <v>150</v>
      </c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</row>
    <row r="103" spans="1:60" ht="22.5" outlineLevel="1">
      <c r="A103" s="89"/>
      <c r="B103" s="90"/>
      <c r="C103" s="232" t="s">
        <v>221</v>
      </c>
      <c r="D103" s="233"/>
      <c r="E103" s="233"/>
      <c r="F103" s="233"/>
      <c r="G103" s="233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82"/>
      <c r="Z103" s="82"/>
      <c r="AA103" s="82"/>
      <c r="AB103" s="82"/>
      <c r="AC103" s="82"/>
      <c r="AD103" s="82"/>
      <c r="AE103" s="82"/>
      <c r="AF103" s="82"/>
      <c r="AG103" s="82" t="s">
        <v>132</v>
      </c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117" t="str">
        <f>C103</f>
        <v>/dodávka odrazovej dosky pre skok do diaľky a trojskok - trojdielne vrátane odnímateľnej prešlapovej lišty a aretačného šróbu/</v>
      </c>
      <c r="BB103" s="82"/>
      <c r="BC103" s="82"/>
      <c r="BD103" s="82"/>
      <c r="BE103" s="82"/>
      <c r="BF103" s="82"/>
      <c r="BG103" s="82"/>
      <c r="BH103" s="82"/>
    </row>
    <row r="104" spans="1:60" ht="12.75" outlineLevel="1">
      <c r="A104" s="105">
        <v>35</v>
      </c>
      <c r="B104" s="106" t="s">
        <v>222</v>
      </c>
      <c r="C104" s="120" t="s">
        <v>223</v>
      </c>
      <c r="D104" s="107" t="s">
        <v>175</v>
      </c>
      <c r="E104" s="108">
        <v>3</v>
      </c>
      <c r="F104" s="109"/>
      <c r="G104" s="110">
        <f>ROUND(E104*F104,2)</f>
        <v>0</v>
      </c>
      <c r="H104" s="92"/>
      <c r="I104" s="91">
        <f>ROUND(E104*H104,2)</f>
        <v>0</v>
      </c>
      <c r="J104" s="92"/>
      <c r="K104" s="91">
        <f>ROUND(E104*J104,2)</f>
        <v>0</v>
      </c>
      <c r="L104" s="91">
        <v>20</v>
      </c>
      <c r="M104" s="91">
        <f>G104*(1+L104/100)</f>
        <v>0</v>
      </c>
      <c r="N104" s="91">
        <v>0.0203</v>
      </c>
      <c r="O104" s="91">
        <f>ROUND(E104*N104,2)</f>
        <v>0.06</v>
      </c>
      <c r="P104" s="91">
        <v>0</v>
      </c>
      <c r="Q104" s="91">
        <f>ROUND(E104*P104,2)</f>
        <v>0</v>
      </c>
      <c r="R104" s="91"/>
      <c r="S104" s="91" t="s">
        <v>124</v>
      </c>
      <c r="T104" s="91" t="s">
        <v>125</v>
      </c>
      <c r="U104" s="91">
        <v>0</v>
      </c>
      <c r="V104" s="91">
        <f>ROUND(E104*U104,2)</f>
        <v>0</v>
      </c>
      <c r="W104" s="91"/>
      <c r="X104" s="91" t="s">
        <v>126</v>
      </c>
      <c r="Y104" s="82"/>
      <c r="Z104" s="82"/>
      <c r="AA104" s="82"/>
      <c r="AB104" s="82"/>
      <c r="AC104" s="82"/>
      <c r="AD104" s="82"/>
      <c r="AE104" s="82"/>
      <c r="AF104" s="82"/>
      <c r="AG104" s="82" t="s">
        <v>150</v>
      </c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</row>
    <row r="105" spans="1:60" ht="12.75" outlineLevel="1">
      <c r="A105" s="89"/>
      <c r="B105" s="90"/>
      <c r="C105" s="232" t="s">
        <v>224</v>
      </c>
      <c r="D105" s="233"/>
      <c r="E105" s="233"/>
      <c r="F105" s="233"/>
      <c r="G105" s="233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82"/>
      <c r="Z105" s="82"/>
      <c r="AA105" s="82"/>
      <c r="AB105" s="82"/>
      <c r="AC105" s="82"/>
      <c r="AD105" s="82"/>
      <c r="AE105" s="82"/>
      <c r="AF105" s="82"/>
      <c r="AG105" s="82" t="s">
        <v>132</v>
      </c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</row>
    <row r="106" spans="1:60" ht="12.75" outlineLevel="1">
      <c r="A106" s="105">
        <v>36</v>
      </c>
      <c r="B106" s="106" t="s">
        <v>225</v>
      </c>
      <c r="C106" s="120" t="s">
        <v>226</v>
      </c>
      <c r="D106" s="107" t="s">
        <v>175</v>
      </c>
      <c r="E106" s="108">
        <v>20</v>
      </c>
      <c r="F106" s="109"/>
      <c r="G106" s="110">
        <f>ROUND(E106*F106,2)</f>
        <v>0</v>
      </c>
      <c r="H106" s="92"/>
      <c r="I106" s="91">
        <f>ROUND(E106*H106,2)</f>
        <v>0</v>
      </c>
      <c r="J106" s="92"/>
      <c r="K106" s="91">
        <f>ROUND(E106*J106,2)</f>
        <v>0</v>
      </c>
      <c r="L106" s="91">
        <v>20</v>
      </c>
      <c r="M106" s="91">
        <f>G106*(1+L106/100)</f>
        <v>0</v>
      </c>
      <c r="N106" s="91">
        <v>0.0415</v>
      </c>
      <c r="O106" s="91">
        <f>ROUND(E106*N106,2)</f>
        <v>0.83</v>
      </c>
      <c r="P106" s="91">
        <v>0</v>
      </c>
      <c r="Q106" s="91">
        <f>ROUND(E106*P106,2)</f>
        <v>0</v>
      </c>
      <c r="R106" s="91"/>
      <c r="S106" s="91" t="s">
        <v>124</v>
      </c>
      <c r="T106" s="91" t="s">
        <v>125</v>
      </c>
      <c r="U106" s="91">
        <v>0</v>
      </c>
      <c r="V106" s="91">
        <f>ROUND(E106*U106,2)</f>
        <v>0</v>
      </c>
      <c r="W106" s="91"/>
      <c r="X106" s="91" t="s">
        <v>126</v>
      </c>
      <c r="Y106" s="82"/>
      <c r="Z106" s="82"/>
      <c r="AA106" s="82"/>
      <c r="AB106" s="82"/>
      <c r="AC106" s="82"/>
      <c r="AD106" s="82"/>
      <c r="AE106" s="82"/>
      <c r="AF106" s="82"/>
      <c r="AG106" s="82" t="s">
        <v>150</v>
      </c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</row>
    <row r="107" spans="1:60" ht="12.75" outlineLevel="1">
      <c r="A107" s="89"/>
      <c r="B107" s="90"/>
      <c r="C107" s="232" t="s">
        <v>227</v>
      </c>
      <c r="D107" s="233"/>
      <c r="E107" s="233"/>
      <c r="F107" s="233"/>
      <c r="G107" s="233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82"/>
      <c r="Z107" s="82"/>
      <c r="AA107" s="82"/>
      <c r="AB107" s="82"/>
      <c r="AC107" s="82"/>
      <c r="AD107" s="82"/>
      <c r="AE107" s="82"/>
      <c r="AF107" s="82"/>
      <c r="AG107" s="82" t="s">
        <v>132</v>
      </c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</row>
    <row r="108" spans="1:33" ht="12.75">
      <c r="A108" s="99" t="s">
        <v>86</v>
      </c>
      <c r="B108" s="100" t="s">
        <v>54</v>
      </c>
      <c r="C108" s="119" t="s">
        <v>55</v>
      </c>
      <c r="D108" s="101"/>
      <c r="E108" s="102"/>
      <c r="F108" s="103"/>
      <c r="G108" s="104">
        <f>SUMIF(AG109:AG130,"&lt;&gt;NOR",G109:G130)</f>
        <v>0</v>
      </c>
      <c r="H108" s="98"/>
      <c r="I108" s="98">
        <f>SUM(I109:I130)</f>
        <v>0</v>
      </c>
      <c r="J108" s="98"/>
      <c r="K108" s="98">
        <f>SUM(K109:K130)</f>
        <v>0</v>
      </c>
      <c r="L108" s="98"/>
      <c r="M108" s="98">
        <f>SUM(M109:M130)</f>
        <v>0</v>
      </c>
      <c r="N108" s="98"/>
      <c r="O108" s="98">
        <f>SUM(O109:O130)</f>
        <v>34.07</v>
      </c>
      <c r="P108" s="98"/>
      <c r="Q108" s="98">
        <f>SUM(Q109:Q130)</f>
        <v>0</v>
      </c>
      <c r="R108" s="98"/>
      <c r="S108" s="98"/>
      <c r="T108" s="98"/>
      <c r="U108" s="98"/>
      <c r="V108" s="98">
        <f>SUM(V109:V130)</f>
        <v>10.04</v>
      </c>
      <c r="W108" s="98"/>
      <c r="X108" s="98"/>
      <c r="AG108" t="s">
        <v>87</v>
      </c>
    </row>
    <row r="109" spans="1:60" ht="12.75" outlineLevel="1">
      <c r="A109" s="105">
        <v>37</v>
      </c>
      <c r="B109" s="106" t="s">
        <v>228</v>
      </c>
      <c r="C109" s="120" t="s">
        <v>229</v>
      </c>
      <c r="D109" s="107" t="s">
        <v>90</v>
      </c>
      <c r="E109" s="108">
        <v>1.07</v>
      </c>
      <c r="F109" s="109"/>
      <c r="G109" s="110">
        <f>ROUND(E109*F109,2)</f>
        <v>0</v>
      </c>
      <c r="H109" s="92"/>
      <c r="I109" s="91">
        <f>ROUND(E109*H109,2)</f>
        <v>0</v>
      </c>
      <c r="J109" s="92"/>
      <c r="K109" s="91">
        <f>ROUND(E109*J109,2)</f>
        <v>0</v>
      </c>
      <c r="L109" s="91">
        <v>20</v>
      </c>
      <c r="M109" s="91">
        <f>G109*(1+L109/100)</f>
        <v>0</v>
      </c>
      <c r="N109" s="91">
        <v>1.93971</v>
      </c>
      <c r="O109" s="91">
        <f>ROUND(E109*N109,2)</f>
        <v>2.08</v>
      </c>
      <c r="P109" s="91">
        <v>0</v>
      </c>
      <c r="Q109" s="91">
        <f>ROUND(E109*P109,2)</f>
        <v>0</v>
      </c>
      <c r="R109" s="91"/>
      <c r="S109" s="91" t="s">
        <v>91</v>
      </c>
      <c r="T109" s="91" t="s">
        <v>92</v>
      </c>
      <c r="U109" s="91">
        <v>0.931</v>
      </c>
      <c r="V109" s="91">
        <f>ROUND(E109*U109,2)</f>
        <v>1</v>
      </c>
      <c r="W109" s="91"/>
      <c r="X109" s="91" t="s">
        <v>93</v>
      </c>
      <c r="Y109" s="82"/>
      <c r="Z109" s="82"/>
      <c r="AA109" s="82"/>
      <c r="AB109" s="82"/>
      <c r="AC109" s="82"/>
      <c r="AD109" s="82"/>
      <c r="AE109" s="82"/>
      <c r="AF109" s="82"/>
      <c r="AG109" s="82" t="s">
        <v>99</v>
      </c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</row>
    <row r="110" spans="1:60" ht="12.75" outlineLevel="1">
      <c r="A110" s="89"/>
      <c r="B110" s="90"/>
      <c r="C110" s="121" t="s">
        <v>230</v>
      </c>
      <c r="D110" s="93"/>
      <c r="E110" s="94">
        <v>1.07</v>
      </c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82"/>
      <c r="Z110" s="82"/>
      <c r="AA110" s="82"/>
      <c r="AB110" s="82"/>
      <c r="AC110" s="82"/>
      <c r="AD110" s="82"/>
      <c r="AE110" s="82"/>
      <c r="AF110" s="82"/>
      <c r="AG110" s="82" t="s">
        <v>96</v>
      </c>
      <c r="AH110" s="82">
        <v>0</v>
      </c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</row>
    <row r="111" spans="1:60" ht="12.75" outlineLevel="1">
      <c r="A111" s="105">
        <v>38</v>
      </c>
      <c r="B111" s="106" t="s">
        <v>231</v>
      </c>
      <c r="C111" s="120" t="s">
        <v>232</v>
      </c>
      <c r="D111" s="107" t="s">
        <v>90</v>
      </c>
      <c r="E111" s="108">
        <v>1.284</v>
      </c>
      <c r="F111" s="109"/>
      <c r="G111" s="110">
        <f>ROUND(E111*F111,2)</f>
        <v>0</v>
      </c>
      <c r="H111" s="92"/>
      <c r="I111" s="91">
        <f>ROUND(E111*H111,2)</f>
        <v>0</v>
      </c>
      <c r="J111" s="92"/>
      <c r="K111" s="91">
        <f>ROUND(E111*J111,2)</f>
        <v>0</v>
      </c>
      <c r="L111" s="91">
        <v>20</v>
      </c>
      <c r="M111" s="91">
        <f>G111*(1+L111/100)</f>
        <v>0</v>
      </c>
      <c r="N111" s="91">
        <v>2.45421</v>
      </c>
      <c r="O111" s="91">
        <f>ROUND(E111*N111,2)</f>
        <v>3.15</v>
      </c>
      <c r="P111" s="91">
        <v>0</v>
      </c>
      <c r="Q111" s="91">
        <f>ROUND(E111*P111,2)</f>
        <v>0</v>
      </c>
      <c r="R111" s="91"/>
      <c r="S111" s="91" t="s">
        <v>91</v>
      </c>
      <c r="T111" s="91" t="s">
        <v>92</v>
      </c>
      <c r="U111" s="91">
        <v>2.2068</v>
      </c>
      <c r="V111" s="91">
        <f>ROUND(E111*U111,2)</f>
        <v>2.83</v>
      </c>
      <c r="W111" s="91"/>
      <c r="X111" s="91" t="s">
        <v>93</v>
      </c>
      <c r="Y111" s="82"/>
      <c r="Z111" s="82"/>
      <c r="AA111" s="82"/>
      <c r="AB111" s="82"/>
      <c r="AC111" s="82"/>
      <c r="AD111" s="82"/>
      <c r="AE111" s="82"/>
      <c r="AF111" s="82"/>
      <c r="AG111" s="82" t="s">
        <v>99</v>
      </c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</row>
    <row r="112" spans="1:60" ht="12.75" outlineLevel="1">
      <c r="A112" s="89"/>
      <c r="B112" s="90"/>
      <c r="C112" s="121" t="s">
        <v>233</v>
      </c>
      <c r="D112" s="93"/>
      <c r="E112" s="94">
        <v>1.284</v>
      </c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82"/>
      <c r="Z112" s="82"/>
      <c r="AA112" s="82"/>
      <c r="AB112" s="82"/>
      <c r="AC112" s="82"/>
      <c r="AD112" s="82"/>
      <c r="AE112" s="82"/>
      <c r="AF112" s="82"/>
      <c r="AG112" s="82" t="s">
        <v>96</v>
      </c>
      <c r="AH112" s="82">
        <v>0</v>
      </c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</row>
    <row r="113" spans="1:60" ht="22.5" outlineLevel="1">
      <c r="A113" s="105">
        <v>39</v>
      </c>
      <c r="B113" s="106" t="s">
        <v>166</v>
      </c>
      <c r="C113" s="120" t="s">
        <v>167</v>
      </c>
      <c r="D113" s="107" t="s">
        <v>168</v>
      </c>
      <c r="E113" s="108">
        <v>24.2</v>
      </c>
      <c r="F113" s="109"/>
      <c r="G113" s="110">
        <f>ROUND(E113*F113,2)</f>
        <v>0</v>
      </c>
      <c r="H113" s="92"/>
      <c r="I113" s="91">
        <f>ROUND(E113*H113,2)</f>
        <v>0</v>
      </c>
      <c r="J113" s="92"/>
      <c r="K113" s="91">
        <f>ROUND(E113*J113,2)</f>
        <v>0</v>
      </c>
      <c r="L113" s="91">
        <v>20</v>
      </c>
      <c r="M113" s="91">
        <f>G113*(1+L113/100)</f>
        <v>0</v>
      </c>
      <c r="N113" s="91">
        <v>0.10562</v>
      </c>
      <c r="O113" s="91">
        <f>ROUND(E113*N113,2)</f>
        <v>2.56</v>
      </c>
      <c r="P113" s="91">
        <v>0</v>
      </c>
      <c r="Q113" s="91">
        <f>ROUND(E113*P113,2)</f>
        <v>0</v>
      </c>
      <c r="R113" s="91"/>
      <c r="S113" s="91" t="s">
        <v>91</v>
      </c>
      <c r="T113" s="91" t="s">
        <v>92</v>
      </c>
      <c r="U113" s="91">
        <v>0.1393</v>
      </c>
      <c r="V113" s="91">
        <f>ROUND(E113*U113,2)</f>
        <v>3.37</v>
      </c>
      <c r="W113" s="91"/>
      <c r="X113" s="91" t="s">
        <v>93</v>
      </c>
      <c r="Y113" s="82"/>
      <c r="Z113" s="82"/>
      <c r="AA113" s="82"/>
      <c r="AB113" s="82"/>
      <c r="AC113" s="82"/>
      <c r="AD113" s="82"/>
      <c r="AE113" s="82"/>
      <c r="AF113" s="82"/>
      <c r="AG113" s="82" t="s">
        <v>106</v>
      </c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</row>
    <row r="114" spans="1:60" ht="12.75" outlineLevel="1">
      <c r="A114" s="89"/>
      <c r="B114" s="90"/>
      <c r="C114" s="121" t="s">
        <v>234</v>
      </c>
      <c r="D114" s="93"/>
      <c r="E114" s="94">
        <v>24.2</v>
      </c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82"/>
      <c r="Z114" s="82"/>
      <c r="AA114" s="82"/>
      <c r="AB114" s="82"/>
      <c r="AC114" s="82"/>
      <c r="AD114" s="82"/>
      <c r="AE114" s="82"/>
      <c r="AF114" s="82"/>
      <c r="AG114" s="82" t="s">
        <v>96</v>
      </c>
      <c r="AH114" s="82">
        <v>0</v>
      </c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</row>
    <row r="115" spans="1:60" ht="22.5" outlineLevel="1">
      <c r="A115" s="105">
        <v>40</v>
      </c>
      <c r="B115" s="106" t="s">
        <v>170</v>
      </c>
      <c r="C115" s="120" t="s">
        <v>171</v>
      </c>
      <c r="D115" s="107" t="s">
        <v>90</v>
      </c>
      <c r="E115" s="108">
        <v>1.968</v>
      </c>
      <c r="F115" s="109"/>
      <c r="G115" s="110">
        <f>ROUND(E115*F115,2)</f>
        <v>0</v>
      </c>
      <c r="H115" s="92"/>
      <c r="I115" s="91">
        <f>ROUND(E115*H115,2)</f>
        <v>0</v>
      </c>
      <c r="J115" s="92"/>
      <c r="K115" s="91">
        <f>ROUND(E115*J115,2)</f>
        <v>0</v>
      </c>
      <c r="L115" s="91">
        <v>20</v>
      </c>
      <c r="M115" s="91">
        <f>G115*(1+L115/100)</f>
        <v>0</v>
      </c>
      <c r="N115" s="91">
        <v>2.36285</v>
      </c>
      <c r="O115" s="91">
        <f>ROUND(E115*N115,2)</f>
        <v>4.65</v>
      </c>
      <c r="P115" s="91">
        <v>0</v>
      </c>
      <c r="Q115" s="91">
        <f>ROUND(E115*P115,2)</f>
        <v>0</v>
      </c>
      <c r="R115" s="91"/>
      <c r="S115" s="91" t="s">
        <v>91</v>
      </c>
      <c r="T115" s="91" t="s">
        <v>92</v>
      </c>
      <c r="U115" s="91">
        <v>1.442</v>
      </c>
      <c r="V115" s="91">
        <f>ROUND(E115*U115,2)</f>
        <v>2.84</v>
      </c>
      <c r="W115" s="91"/>
      <c r="X115" s="91" t="s">
        <v>93</v>
      </c>
      <c r="Y115" s="82"/>
      <c r="Z115" s="82"/>
      <c r="AA115" s="82"/>
      <c r="AB115" s="82"/>
      <c r="AC115" s="82"/>
      <c r="AD115" s="82"/>
      <c r="AE115" s="82"/>
      <c r="AF115" s="82"/>
      <c r="AG115" s="82" t="s">
        <v>106</v>
      </c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  <c r="BH115" s="82"/>
    </row>
    <row r="116" spans="1:60" ht="12.75" outlineLevel="1">
      <c r="A116" s="89"/>
      <c r="B116" s="90"/>
      <c r="C116" s="121" t="s">
        <v>235</v>
      </c>
      <c r="D116" s="93"/>
      <c r="E116" s="94">
        <v>1.968</v>
      </c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82"/>
      <c r="Z116" s="82"/>
      <c r="AA116" s="82"/>
      <c r="AB116" s="82"/>
      <c r="AC116" s="82"/>
      <c r="AD116" s="82"/>
      <c r="AE116" s="82"/>
      <c r="AF116" s="82"/>
      <c r="AG116" s="82" t="s">
        <v>96</v>
      </c>
      <c r="AH116" s="82">
        <v>0</v>
      </c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</row>
    <row r="117" spans="1:60" ht="12.75" outlineLevel="1">
      <c r="A117" s="105">
        <v>41</v>
      </c>
      <c r="B117" s="106" t="s">
        <v>236</v>
      </c>
      <c r="C117" s="120" t="s">
        <v>237</v>
      </c>
      <c r="D117" s="107" t="s">
        <v>175</v>
      </c>
      <c r="E117" s="108">
        <v>22</v>
      </c>
      <c r="F117" s="109"/>
      <c r="G117" s="110">
        <f>ROUND(E117*F117,2)</f>
        <v>0</v>
      </c>
      <c r="H117" s="92"/>
      <c r="I117" s="91">
        <f>ROUND(E117*H117,2)</f>
        <v>0</v>
      </c>
      <c r="J117" s="92"/>
      <c r="K117" s="91">
        <f>ROUND(E117*J117,2)</f>
        <v>0</v>
      </c>
      <c r="L117" s="91">
        <v>20</v>
      </c>
      <c r="M117" s="91">
        <f>G117*(1+L117/100)</f>
        <v>0</v>
      </c>
      <c r="N117" s="91">
        <v>0.0125</v>
      </c>
      <c r="O117" s="91">
        <f>ROUND(E117*N117,2)</f>
        <v>0.28</v>
      </c>
      <c r="P117" s="91">
        <v>0</v>
      </c>
      <c r="Q117" s="91">
        <f>ROUND(E117*P117,2)</f>
        <v>0</v>
      </c>
      <c r="R117" s="91"/>
      <c r="S117" s="91" t="s">
        <v>124</v>
      </c>
      <c r="T117" s="91" t="s">
        <v>125</v>
      </c>
      <c r="U117" s="91">
        <v>0</v>
      </c>
      <c r="V117" s="91">
        <f>ROUND(E117*U117,2)</f>
        <v>0</v>
      </c>
      <c r="W117" s="91"/>
      <c r="X117" s="91" t="s">
        <v>126</v>
      </c>
      <c r="Y117" s="82"/>
      <c r="Z117" s="82"/>
      <c r="AA117" s="82"/>
      <c r="AB117" s="82"/>
      <c r="AC117" s="82"/>
      <c r="AD117" s="82"/>
      <c r="AE117" s="82"/>
      <c r="AF117" s="82"/>
      <c r="AG117" s="82" t="s">
        <v>150</v>
      </c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</row>
    <row r="118" spans="1:60" ht="12.75" outlineLevel="1">
      <c r="A118" s="89"/>
      <c r="B118" s="90"/>
      <c r="C118" s="232" t="s">
        <v>238</v>
      </c>
      <c r="D118" s="233"/>
      <c r="E118" s="233"/>
      <c r="F118" s="233"/>
      <c r="G118" s="233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82"/>
      <c r="Z118" s="82"/>
      <c r="AA118" s="82"/>
      <c r="AB118" s="82"/>
      <c r="AC118" s="82"/>
      <c r="AD118" s="82"/>
      <c r="AE118" s="82"/>
      <c r="AF118" s="82"/>
      <c r="AG118" s="82" t="s">
        <v>132</v>
      </c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</row>
    <row r="119" spans="1:60" ht="12.75" outlineLevel="1">
      <c r="A119" s="89"/>
      <c r="B119" s="90"/>
      <c r="C119" s="230" t="s">
        <v>239</v>
      </c>
      <c r="D119" s="231"/>
      <c r="E119" s="231"/>
      <c r="F119" s="231"/>
      <c r="G119" s="23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82"/>
      <c r="Z119" s="82"/>
      <c r="AA119" s="82"/>
      <c r="AB119" s="82"/>
      <c r="AC119" s="82"/>
      <c r="AD119" s="82"/>
      <c r="AE119" s="82"/>
      <c r="AF119" s="82"/>
      <c r="AG119" s="82" t="s">
        <v>132</v>
      </c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  <c r="BH119" s="82"/>
    </row>
    <row r="120" spans="1:60" ht="12.75" outlineLevel="1">
      <c r="A120" s="105">
        <v>42</v>
      </c>
      <c r="B120" s="106" t="s">
        <v>240</v>
      </c>
      <c r="C120" s="120" t="s">
        <v>241</v>
      </c>
      <c r="D120" s="107" t="s">
        <v>175</v>
      </c>
      <c r="E120" s="108">
        <v>4</v>
      </c>
      <c r="F120" s="109"/>
      <c r="G120" s="110">
        <f>ROUND(E120*F120,2)</f>
        <v>0</v>
      </c>
      <c r="H120" s="92"/>
      <c r="I120" s="91">
        <f>ROUND(E120*H120,2)</f>
        <v>0</v>
      </c>
      <c r="J120" s="92"/>
      <c r="K120" s="91">
        <f>ROUND(E120*J120,2)</f>
        <v>0</v>
      </c>
      <c r="L120" s="91">
        <v>20</v>
      </c>
      <c r="M120" s="91">
        <f>G120*(1+L120/100)</f>
        <v>0</v>
      </c>
      <c r="N120" s="91">
        <v>0.0785</v>
      </c>
      <c r="O120" s="91">
        <f>ROUND(E120*N120,2)</f>
        <v>0.31</v>
      </c>
      <c r="P120" s="91">
        <v>0</v>
      </c>
      <c r="Q120" s="91">
        <f>ROUND(E120*P120,2)</f>
        <v>0</v>
      </c>
      <c r="R120" s="91"/>
      <c r="S120" s="91" t="s">
        <v>124</v>
      </c>
      <c r="T120" s="91" t="s">
        <v>125</v>
      </c>
      <c r="U120" s="91">
        <v>0</v>
      </c>
      <c r="V120" s="91">
        <f>ROUND(E120*U120,2)</f>
        <v>0</v>
      </c>
      <c r="W120" s="91"/>
      <c r="X120" s="91" t="s">
        <v>126</v>
      </c>
      <c r="Y120" s="82"/>
      <c r="Z120" s="82"/>
      <c r="AA120" s="82"/>
      <c r="AB120" s="82"/>
      <c r="AC120" s="82"/>
      <c r="AD120" s="82"/>
      <c r="AE120" s="82"/>
      <c r="AF120" s="82"/>
      <c r="AG120" s="82" t="s">
        <v>150</v>
      </c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</row>
    <row r="121" spans="1:60" ht="12.75" outlineLevel="1">
      <c r="A121" s="89"/>
      <c r="B121" s="90"/>
      <c r="C121" s="232" t="s">
        <v>238</v>
      </c>
      <c r="D121" s="233"/>
      <c r="E121" s="233"/>
      <c r="F121" s="233"/>
      <c r="G121" s="233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82"/>
      <c r="Z121" s="82"/>
      <c r="AA121" s="82"/>
      <c r="AB121" s="82"/>
      <c r="AC121" s="82"/>
      <c r="AD121" s="82"/>
      <c r="AE121" s="82"/>
      <c r="AF121" s="82"/>
      <c r="AG121" s="82" t="s">
        <v>132</v>
      </c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</row>
    <row r="122" spans="1:60" ht="12.75" outlineLevel="1">
      <c r="A122" s="89"/>
      <c r="B122" s="90"/>
      <c r="C122" s="230" t="s">
        <v>239</v>
      </c>
      <c r="D122" s="231"/>
      <c r="E122" s="231"/>
      <c r="F122" s="231"/>
      <c r="G122" s="23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82"/>
      <c r="Z122" s="82"/>
      <c r="AA122" s="82"/>
      <c r="AB122" s="82"/>
      <c r="AC122" s="82"/>
      <c r="AD122" s="82"/>
      <c r="AE122" s="82"/>
      <c r="AF122" s="82"/>
      <c r="AG122" s="82" t="s">
        <v>132</v>
      </c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</row>
    <row r="123" spans="1:60" ht="12.75" outlineLevel="1">
      <c r="A123" s="89"/>
      <c r="B123" s="90"/>
      <c r="C123" s="121" t="s">
        <v>242</v>
      </c>
      <c r="D123" s="93"/>
      <c r="E123" s="94">
        <v>4</v>
      </c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82"/>
      <c r="Z123" s="82"/>
      <c r="AA123" s="82"/>
      <c r="AB123" s="82"/>
      <c r="AC123" s="82"/>
      <c r="AD123" s="82"/>
      <c r="AE123" s="82"/>
      <c r="AF123" s="82"/>
      <c r="AG123" s="82" t="s">
        <v>96</v>
      </c>
      <c r="AH123" s="82">
        <v>0</v>
      </c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82"/>
      <c r="BD123" s="82"/>
      <c r="BE123" s="82"/>
      <c r="BF123" s="82"/>
      <c r="BG123" s="82"/>
      <c r="BH123" s="82"/>
    </row>
    <row r="124" spans="1:60" ht="12.75" outlineLevel="1">
      <c r="A124" s="105">
        <v>43</v>
      </c>
      <c r="B124" s="106" t="s">
        <v>240</v>
      </c>
      <c r="C124" s="120" t="s">
        <v>243</v>
      </c>
      <c r="D124" s="107" t="s">
        <v>175</v>
      </c>
      <c r="E124" s="108">
        <v>4</v>
      </c>
      <c r="F124" s="109"/>
      <c r="G124" s="110">
        <f>ROUND(E124*F124,2)</f>
        <v>0</v>
      </c>
      <c r="H124" s="92"/>
      <c r="I124" s="91">
        <f>ROUND(E124*H124,2)</f>
        <v>0</v>
      </c>
      <c r="J124" s="92"/>
      <c r="K124" s="91">
        <f>ROUND(E124*J124,2)</f>
        <v>0</v>
      </c>
      <c r="L124" s="91">
        <v>20</v>
      </c>
      <c r="M124" s="91">
        <f>G124*(1+L124/100)</f>
        <v>0</v>
      </c>
      <c r="N124" s="91">
        <v>0.0125</v>
      </c>
      <c r="O124" s="91">
        <f>ROUND(E124*N124,2)</f>
        <v>0.05</v>
      </c>
      <c r="P124" s="91">
        <v>0</v>
      </c>
      <c r="Q124" s="91">
        <f>ROUND(E124*P124,2)</f>
        <v>0</v>
      </c>
      <c r="R124" s="91"/>
      <c r="S124" s="91" t="s">
        <v>124</v>
      </c>
      <c r="T124" s="91" t="s">
        <v>125</v>
      </c>
      <c r="U124" s="91">
        <v>0</v>
      </c>
      <c r="V124" s="91">
        <f>ROUND(E124*U124,2)</f>
        <v>0</v>
      </c>
      <c r="W124" s="91"/>
      <c r="X124" s="91" t="s">
        <v>126</v>
      </c>
      <c r="Y124" s="82"/>
      <c r="Z124" s="82"/>
      <c r="AA124" s="82"/>
      <c r="AB124" s="82"/>
      <c r="AC124" s="82"/>
      <c r="AD124" s="82"/>
      <c r="AE124" s="82"/>
      <c r="AF124" s="82"/>
      <c r="AG124" s="82" t="s">
        <v>150</v>
      </c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  <c r="BG124" s="82"/>
      <c r="BH124" s="82"/>
    </row>
    <row r="125" spans="1:60" ht="12.75" outlineLevel="1">
      <c r="A125" s="89"/>
      <c r="B125" s="90"/>
      <c r="C125" s="232" t="s">
        <v>238</v>
      </c>
      <c r="D125" s="233"/>
      <c r="E125" s="233"/>
      <c r="F125" s="233"/>
      <c r="G125" s="233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82"/>
      <c r="Z125" s="82"/>
      <c r="AA125" s="82"/>
      <c r="AB125" s="82"/>
      <c r="AC125" s="82"/>
      <c r="AD125" s="82"/>
      <c r="AE125" s="82"/>
      <c r="AF125" s="82"/>
      <c r="AG125" s="82" t="s">
        <v>132</v>
      </c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2"/>
      <c r="BF125" s="82"/>
      <c r="BG125" s="82"/>
      <c r="BH125" s="82"/>
    </row>
    <row r="126" spans="1:60" ht="12.75" outlineLevel="1">
      <c r="A126" s="89"/>
      <c r="B126" s="90"/>
      <c r="C126" s="230" t="s">
        <v>239</v>
      </c>
      <c r="D126" s="231"/>
      <c r="E126" s="231"/>
      <c r="F126" s="231"/>
      <c r="G126" s="23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82"/>
      <c r="Z126" s="82"/>
      <c r="AA126" s="82"/>
      <c r="AB126" s="82"/>
      <c r="AC126" s="82"/>
      <c r="AD126" s="82"/>
      <c r="AE126" s="82"/>
      <c r="AF126" s="82"/>
      <c r="AG126" s="82" t="s">
        <v>132</v>
      </c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</row>
    <row r="127" spans="1:60" ht="12.75" outlineLevel="1">
      <c r="A127" s="89"/>
      <c r="B127" s="90"/>
      <c r="C127" s="121" t="s">
        <v>244</v>
      </c>
      <c r="D127" s="93"/>
      <c r="E127" s="94">
        <v>2</v>
      </c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82"/>
      <c r="Z127" s="82"/>
      <c r="AA127" s="82"/>
      <c r="AB127" s="82"/>
      <c r="AC127" s="82"/>
      <c r="AD127" s="82"/>
      <c r="AE127" s="82"/>
      <c r="AF127" s="82"/>
      <c r="AG127" s="82" t="s">
        <v>96</v>
      </c>
      <c r="AH127" s="82">
        <v>0</v>
      </c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  <c r="BH127" s="82"/>
    </row>
    <row r="128" spans="1:60" ht="12.75" outlineLevel="1">
      <c r="A128" s="89"/>
      <c r="B128" s="90"/>
      <c r="C128" s="121" t="s">
        <v>245</v>
      </c>
      <c r="D128" s="93"/>
      <c r="E128" s="94">
        <v>2</v>
      </c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82"/>
      <c r="Z128" s="82"/>
      <c r="AA128" s="82"/>
      <c r="AB128" s="82"/>
      <c r="AC128" s="82"/>
      <c r="AD128" s="82"/>
      <c r="AE128" s="82"/>
      <c r="AF128" s="82"/>
      <c r="AG128" s="82" t="s">
        <v>96</v>
      </c>
      <c r="AH128" s="82">
        <v>0</v>
      </c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82"/>
      <c r="BH128" s="82"/>
    </row>
    <row r="129" spans="1:60" ht="12.75" outlineLevel="1">
      <c r="A129" s="105">
        <v>44</v>
      </c>
      <c r="B129" s="106" t="s">
        <v>246</v>
      </c>
      <c r="C129" s="120" t="s">
        <v>247</v>
      </c>
      <c r="D129" s="107" t="s">
        <v>123</v>
      </c>
      <c r="E129" s="108">
        <v>20.992</v>
      </c>
      <c r="F129" s="109"/>
      <c r="G129" s="110">
        <f>ROUND(E129*F129,2)</f>
        <v>0</v>
      </c>
      <c r="H129" s="92"/>
      <c r="I129" s="91">
        <f>ROUND(E129*H129,2)</f>
        <v>0</v>
      </c>
      <c r="J129" s="92"/>
      <c r="K129" s="91">
        <f>ROUND(E129*J129,2)</f>
        <v>0</v>
      </c>
      <c r="L129" s="91">
        <v>20</v>
      </c>
      <c r="M129" s="91">
        <f>G129*(1+L129/100)</f>
        <v>0</v>
      </c>
      <c r="N129" s="91">
        <v>1</v>
      </c>
      <c r="O129" s="91">
        <f>ROUND(E129*N129,2)</f>
        <v>20.99</v>
      </c>
      <c r="P129" s="91">
        <v>0</v>
      </c>
      <c r="Q129" s="91">
        <f>ROUND(E129*P129,2)</f>
        <v>0</v>
      </c>
      <c r="R129" s="91"/>
      <c r="S129" s="91" t="s">
        <v>91</v>
      </c>
      <c r="T129" s="91" t="s">
        <v>92</v>
      </c>
      <c r="U129" s="91">
        <v>0</v>
      </c>
      <c r="V129" s="91">
        <f>ROUND(E129*U129,2)</f>
        <v>0</v>
      </c>
      <c r="W129" s="91"/>
      <c r="X129" s="91" t="s">
        <v>176</v>
      </c>
      <c r="Y129" s="82"/>
      <c r="Z129" s="82"/>
      <c r="AA129" s="82"/>
      <c r="AB129" s="82"/>
      <c r="AC129" s="82"/>
      <c r="AD129" s="82"/>
      <c r="AE129" s="82"/>
      <c r="AF129" s="82"/>
      <c r="AG129" s="82" t="s">
        <v>202</v>
      </c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  <c r="BH129" s="82"/>
    </row>
    <row r="130" spans="1:60" ht="12.75" outlineLevel="1">
      <c r="A130" s="89"/>
      <c r="B130" s="90"/>
      <c r="C130" s="121" t="s">
        <v>248</v>
      </c>
      <c r="D130" s="93"/>
      <c r="E130" s="94">
        <v>20.992</v>
      </c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82"/>
      <c r="Z130" s="82"/>
      <c r="AA130" s="82"/>
      <c r="AB130" s="82"/>
      <c r="AC130" s="82"/>
      <c r="AD130" s="82"/>
      <c r="AE130" s="82"/>
      <c r="AF130" s="82"/>
      <c r="AG130" s="82" t="s">
        <v>96</v>
      </c>
      <c r="AH130" s="82">
        <v>0</v>
      </c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</row>
    <row r="131" spans="1:33" ht="12.75">
      <c r="A131" s="99" t="s">
        <v>86</v>
      </c>
      <c r="B131" s="100" t="s">
        <v>56</v>
      </c>
      <c r="C131" s="119" t="s">
        <v>57</v>
      </c>
      <c r="D131" s="101"/>
      <c r="E131" s="102"/>
      <c r="F131" s="103"/>
      <c r="G131" s="104">
        <f>SUMIF(AG132:AG135,"&lt;&gt;NOR",G132:G135)</f>
        <v>0</v>
      </c>
      <c r="H131" s="98"/>
      <c r="I131" s="98">
        <f>SUM(I132:I135)</f>
        <v>0</v>
      </c>
      <c r="J131" s="98"/>
      <c r="K131" s="98">
        <f>SUM(K132:K135)</f>
        <v>0</v>
      </c>
      <c r="L131" s="98"/>
      <c r="M131" s="98">
        <f>SUM(M132:M135)</f>
        <v>0</v>
      </c>
      <c r="N131" s="98"/>
      <c r="O131" s="98">
        <f>SUM(O132:O135)</f>
        <v>0</v>
      </c>
      <c r="P131" s="98"/>
      <c r="Q131" s="98">
        <f>SUM(Q132:Q135)</f>
        <v>20.64</v>
      </c>
      <c r="R131" s="98"/>
      <c r="S131" s="98"/>
      <c r="T131" s="98"/>
      <c r="U131" s="98"/>
      <c r="V131" s="98">
        <f>SUM(V132:V135)</f>
        <v>42.870000000000005</v>
      </c>
      <c r="W131" s="98"/>
      <c r="X131" s="98"/>
      <c r="AG131" t="s">
        <v>87</v>
      </c>
    </row>
    <row r="132" spans="1:60" ht="12.75" outlineLevel="1">
      <c r="A132" s="111">
        <v>45</v>
      </c>
      <c r="B132" s="112" t="s">
        <v>249</v>
      </c>
      <c r="C132" s="122" t="s">
        <v>250</v>
      </c>
      <c r="D132" s="113" t="s">
        <v>168</v>
      </c>
      <c r="E132" s="114">
        <v>516</v>
      </c>
      <c r="F132" s="115"/>
      <c r="G132" s="116">
        <f>ROUND(E132*F132,2)</f>
        <v>0</v>
      </c>
      <c r="H132" s="92"/>
      <c r="I132" s="91">
        <f>ROUND(E132*H132,2)</f>
        <v>0</v>
      </c>
      <c r="J132" s="92"/>
      <c r="K132" s="91">
        <f>ROUND(E132*J132,2)</f>
        <v>0</v>
      </c>
      <c r="L132" s="91">
        <v>20</v>
      </c>
      <c r="M132" s="91">
        <f>G132*(1+L132/100)</f>
        <v>0</v>
      </c>
      <c r="N132" s="91">
        <v>0</v>
      </c>
      <c r="O132" s="91">
        <f>ROUND(E132*N132,2)</f>
        <v>0</v>
      </c>
      <c r="P132" s="91">
        <v>0.04</v>
      </c>
      <c r="Q132" s="91">
        <f>ROUND(E132*P132,2)</f>
        <v>20.64</v>
      </c>
      <c r="R132" s="91"/>
      <c r="S132" s="91" t="s">
        <v>91</v>
      </c>
      <c r="T132" s="91" t="s">
        <v>92</v>
      </c>
      <c r="U132" s="91">
        <v>0.08</v>
      </c>
      <c r="V132" s="91">
        <f>ROUND(E132*U132,2)</f>
        <v>41.28</v>
      </c>
      <c r="W132" s="91"/>
      <c r="X132" s="91" t="s">
        <v>93</v>
      </c>
      <c r="Y132" s="82"/>
      <c r="Z132" s="82"/>
      <c r="AA132" s="82"/>
      <c r="AB132" s="82"/>
      <c r="AC132" s="82"/>
      <c r="AD132" s="82"/>
      <c r="AE132" s="82"/>
      <c r="AF132" s="82"/>
      <c r="AG132" s="82" t="s">
        <v>99</v>
      </c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82"/>
      <c r="BF132" s="82"/>
      <c r="BG132" s="82"/>
      <c r="BH132" s="82"/>
    </row>
    <row r="133" spans="1:60" ht="22.5" outlineLevel="1">
      <c r="A133" s="105">
        <v>46</v>
      </c>
      <c r="B133" s="106" t="s">
        <v>251</v>
      </c>
      <c r="C133" s="120" t="s">
        <v>252</v>
      </c>
      <c r="D133" s="107" t="s">
        <v>123</v>
      </c>
      <c r="E133" s="108">
        <v>38.7</v>
      </c>
      <c r="F133" s="109"/>
      <c r="G133" s="110">
        <f>ROUND(E133*F133,2)</f>
        <v>0</v>
      </c>
      <c r="H133" s="92"/>
      <c r="I133" s="91">
        <f>ROUND(E133*H133,2)</f>
        <v>0</v>
      </c>
      <c r="J133" s="92"/>
      <c r="K133" s="91">
        <f>ROUND(E133*J133,2)</f>
        <v>0</v>
      </c>
      <c r="L133" s="91">
        <v>20</v>
      </c>
      <c r="M133" s="91">
        <f>G133*(1+L133/100)</f>
        <v>0</v>
      </c>
      <c r="N133" s="91">
        <v>0</v>
      </c>
      <c r="O133" s="91">
        <f>ROUND(E133*N133,2)</f>
        <v>0</v>
      </c>
      <c r="P133" s="91">
        <v>0</v>
      </c>
      <c r="Q133" s="91">
        <f>ROUND(E133*P133,2)</f>
        <v>0</v>
      </c>
      <c r="R133" s="91"/>
      <c r="S133" s="91" t="s">
        <v>91</v>
      </c>
      <c r="T133" s="91" t="s">
        <v>92</v>
      </c>
      <c r="U133" s="91">
        <v>0.0411</v>
      </c>
      <c r="V133" s="91">
        <f>ROUND(E133*U133,2)</f>
        <v>1.59</v>
      </c>
      <c r="W133" s="91"/>
      <c r="X133" s="91" t="s">
        <v>93</v>
      </c>
      <c r="Y133" s="82"/>
      <c r="Z133" s="82"/>
      <c r="AA133" s="82"/>
      <c r="AB133" s="82"/>
      <c r="AC133" s="82"/>
      <c r="AD133" s="82"/>
      <c r="AE133" s="82"/>
      <c r="AF133" s="82"/>
      <c r="AG133" s="82" t="s">
        <v>99</v>
      </c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</row>
    <row r="134" spans="1:60" ht="12.75" outlineLevel="1">
      <c r="A134" s="89"/>
      <c r="B134" s="90"/>
      <c r="C134" s="121" t="s">
        <v>253</v>
      </c>
      <c r="D134" s="93"/>
      <c r="E134" s="94">
        <v>38.7</v>
      </c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82"/>
      <c r="Z134" s="82"/>
      <c r="AA134" s="82"/>
      <c r="AB134" s="82"/>
      <c r="AC134" s="82"/>
      <c r="AD134" s="82"/>
      <c r="AE134" s="82"/>
      <c r="AF134" s="82"/>
      <c r="AG134" s="82" t="s">
        <v>96</v>
      </c>
      <c r="AH134" s="82">
        <v>0</v>
      </c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</row>
    <row r="135" spans="1:60" ht="22.5" outlineLevel="1">
      <c r="A135" s="111">
        <v>47</v>
      </c>
      <c r="B135" s="112" t="s">
        <v>254</v>
      </c>
      <c r="C135" s="122" t="s">
        <v>255</v>
      </c>
      <c r="D135" s="113" t="s">
        <v>123</v>
      </c>
      <c r="E135" s="114">
        <v>38.7</v>
      </c>
      <c r="F135" s="115"/>
      <c r="G135" s="116">
        <f>ROUND(E135*F135,2)</f>
        <v>0</v>
      </c>
      <c r="H135" s="92"/>
      <c r="I135" s="91">
        <f>ROUND(E135*H135,2)</f>
        <v>0</v>
      </c>
      <c r="J135" s="92"/>
      <c r="K135" s="91">
        <f>ROUND(E135*J135,2)</f>
        <v>0</v>
      </c>
      <c r="L135" s="91">
        <v>20</v>
      </c>
      <c r="M135" s="91">
        <f>G135*(1+L135/100)</f>
        <v>0</v>
      </c>
      <c r="N135" s="91">
        <v>0</v>
      </c>
      <c r="O135" s="91">
        <f>ROUND(E135*N135,2)</f>
        <v>0</v>
      </c>
      <c r="P135" s="91">
        <v>0</v>
      </c>
      <c r="Q135" s="91">
        <f>ROUND(E135*P135,2)</f>
        <v>0</v>
      </c>
      <c r="R135" s="91"/>
      <c r="S135" s="91" t="s">
        <v>91</v>
      </c>
      <c r="T135" s="91" t="s">
        <v>92</v>
      </c>
      <c r="U135" s="91">
        <v>0</v>
      </c>
      <c r="V135" s="91">
        <f>ROUND(E135*U135,2)</f>
        <v>0</v>
      </c>
      <c r="W135" s="91"/>
      <c r="X135" s="91" t="s">
        <v>93</v>
      </c>
      <c r="Y135" s="82"/>
      <c r="Z135" s="82"/>
      <c r="AA135" s="82"/>
      <c r="AB135" s="82"/>
      <c r="AC135" s="82"/>
      <c r="AD135" s="82"/>
      <c r="AE135" s="82"/>
      <c r="AF135" s="82"/>
      <c r="AG135" s="82" t="s">
        <v>99</v>
      </c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2"/>
      <c r="BG135" s="82"/>
      <c r="BH135" s="82"/>
    </row>
    <row r="136" spans="1:33" ht="12.75">
      <c r="A136" s="99" t="s">
        <v>86</v>
      </c>
      <c r="B136" s="100" t="s">
        <v>58</v>
      </c>
      <c r="C136" s="119" t="s">
        <v>59</v>
      </c>
      <c r="D136" s="101"/>
      <c r="E136" s="102"/>
      <c r="F136" s="103"/>
      <c r="G136" s="104">
        <f>SUMIF(AG137:AG137,"&lt;&gt;NOR",G137:G137)</f>
        <v>0</v>
      </c>
      <c r="H136" s="98"/>
      <c r="I136" s="98">
        <f>SUM(I137:I137)</f>
        <v>0</v>
      </c>
      <c r="J136" s="98"/>
      <c r="K136" s="98">
        <f>SUM(K137:K137)</f>
        <v>0</v>
      </c>
      <c r="L136" s="98"/>
      <c r="M136" s="98">
        <f>SUM(M137:M137)</f>
        <v>0</v>
      </c>
      <c r="N136" s="98"/>
      <c r="O136" s="98">
        <f>SUM(O137:O137)</f>
        <v>0</v>
      </c>
      <c r="P136" s="98"/>
      <c r="Q136" s="98">
        <f>SUM(Q137:Q137)</f>
        <v>0</v>
      </c>
      <c r="R136" s="98"/>
      <c r="S136" s="98"/>
      <c r="T136" s="98"/>
      <c r="U136" s="98"/>
      <c r="V136" s="98">
        <f>SUM(V137:V137)</f>
        <v>24.89</v>
      </c>
      <c r="W136" s="98"/>
      <c r="X136" s="98"/>
      <c r="AG136" t="s">
        <v>87</v>
      </c>
    </row>
    <row r="137" spans="1:60" ht="22.5" outlineLevel="1">
      <c r="A137" s="111">
        <v>48</v>
      </c>
      <c r="B137" s="112" t="s">
        <v>256</v>
      </c>
      <c r="C137" s="122" t="s">
        <v>257</v>
      </c>
      <c r="D137" s="113" t="s">
        <v>123</v>
      </c>
      <c r="E137" s="114">
        <v>1575.12264</v>
      </c>
      <c r="F137" s="115"/>
      <c r="G137" s="116">
        <f>ROUND(E137*F137,2)</f>
        <v>0</v>
      </c>
      <c r="H137" s="92"/>
      <c r="I137" s="91">
        <f>ROUND(E137*H137,2)</f>
        <v>0</v>
      </c>
      <c r="J137" s="92"/>
      <c r="K137" s="91">
        <f>ROUND(E137*J137,2)</f>
        <v>0</v>
      </c>
      <c r="L137" s="91">
        <v>20</v>
      </c>
      <c r="M137" s="91">
        <f>G137*(1+L137/100)</f>
        <v>0</v>
      </c>
      <c r="N137" s="91">
        <v>0</v>
      </c>
      <c r="O137" s="91">
        <f>ROUND(E137*N137,2)</f>
        <v>0</v>
      </c>
      <c r="P137" s="91">
        <v>0</v>
      </c>
      <c r="Q137" s="91">
        <f>ROUND(E137*P137,2)</f>
        <v>0</v>
      </c>
      <c r="R137" s="91"/>
      <c r="S137" s="91" t="s">
        <v>91</v>
      </c>
      <c r="T137" s="91" t="s">
        <v>92</v>
      </c>
      <c r="U137" s="91">
        <v>0.0158</v>
      </c>
      <c r="V137" s="91">
        <f>ROUND(E137*U137,2)</f>
        <v>24.89</v>
      </c>
      <c r="W137" s="91"/>
      <c r="X137" s="91" t="s">
        <v>258</v>
      </c>
      <c r="Y137" s="82"/>
      <c r="Z137" s="82"/>
      <c r="AA137" s="82"/>
      <c r="AB137" s="82"/>
      <c r="AC137" s="82"/>
      <c r="AD137" s="82"/>
      <c r="AE137" s="82"/>
      <c r="AF137" s="82"/>
      <c r="AG137" s="82" t="s">
        <v>259</v>
      </c>
      <c r="AH137" s="82"/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  <c r="BD137" s="82"/>
      <c r="BE137" s="82"/>
      <c r="BF137" s="82"/>
      <c r="BG137" s="82"/>
      <c r="BH137" s="82"/>
    </row>
    <row r="138" spans="1:33" ht="12.75">
      <c r="A138" s="99" t="s">
        <v>86</v>
      </c>
      <c r="B138" s="100" t="s">
        <v>60</v>
      </c>
      <c r="C138" s="119" t="s">
        <v>17</v>
      </c>
      <c r="D138" s="101"/>
      <c r="E138" s="102"/>
      <c r="F138" s="103"/>
      <c r="G138" s="104">
        <f>SUMIF(AG139:AG146,"&lt;&gt;NOR",G139:G146)</f>
        <v>0</v>
      </c>
      <c r="H138" s="98"/>
      <c r="I138" s="98">
        <f>SUM(I139:I146)</f>
        <v>0</v>
      </c>
      <c r="J138" s="98"/>
      <c r="K138" s="98">
        <f>SUM(K139:K146)</f>
        <v>0</v>
      </c>
      <c r="L138" s="98"/>
      <c r="M138" s="98">
        <f>SUM(M139:M146)</f>
        <v>0</v>
      </c>
      <c r="N138" s="98"/>
      <c r="O138" s="98">
        <f>SUM(O139:O146)</f>
        <v>0</v>
      </c>
      <c r="P138" s="98"/>
      <c r="Q138" s="98">
        <f>SUM(Q139:Q146)</f>
        <v>0</v>
      </c>
      <c r="R138" s="98"/>
      <c r="S138" s="98"/>
      <c r="T138" s="98"/>
      <c r="U138" s="98"/>
      <c r="V138" s="98">
        <f>SUM(V139:V146)</f>
        <v>0</v>
      </c>
      <c r="W138" s="98"/>
      <c r="X138" s="98"/>
      <c r="AG138" t="s">
        <v>87</v>
      </c>
    </row>
    <row r="139" spans="1:60" ht="12.75" outlineLevel="1">
      <c r="A139" s="105">
        <v>49</v>
      </c>
      <c r="B139" s="106" t="s">
        <v>260</v>
      </c>
      <c r="C139" s="120" t="s">
        <v>261</v>
      </c>
      <c r="D139" s="107" t="s">
        <v>262</v>
      </c>
      <c r="E139" s="108">
        <v>12</v>
      </c>
      <c r="F139" s="109"/>
      <c r="G139" s="110">
        <f>ROUND(E139*F139,2)</f>
        <v>0</v>
      </c>
      <c r="H139" s="92"/>
      <c r="I139" s="91">
        <f>ROUND(E139*H139,2)</f>
        <v>0</v>
      </c>
      <c r="J139" s="92"/>
      <c r="K139" s="91">
        <f>ROUND(E139*J139,2)</f>
        <v>0</v>
      </c>
      <c r="L139" s="91">
        <v>20</v>
      </c>
      <c r="M139" s="91">
        <f>G139*(1+L139/100)</f>
        <v>0</v>
      </c>
      <c r="N139" s="91">
        <v>0</v>
      </c>
      <c r="O139" s="91">
        <f>ROUND(E139*N139,2)</f>
        <v>0</v>
      </c>
      <c r="P139" s="91">
        <v>0</v>
      </c>
      <c r="Q139" s="91">
        <f>ROUND(E139*P139,2)</f>
        <v>0</v>
      </c>
      <c r="R139" s="91"/>
      <c r="S139" s="91" t="s">
        <v>124</v>
      </c>
      <c r="T139" s="91" t="s">
        <v>125</v>
      </c>
      <c r="U139" s="91">
        <v>0</v>
      </c>
      <c r="V139" s="91">
        <f>ROUND(E139*U139,2)</f>
        <v>0</v>
      </c>
      <c r="W139" s="91"/>
      <c r="X139" s="91" t="s">
        <v>93</v>
      </c>
      <c r="Y139" s="82"/>
      <c r="Z139" s="82"/>
      <c r="AA139" s="82"/>
      <c r="AB139" s="82"/>
      <c r="AC139" s="82"/>
      <c r="AD139" s="82"/>
      <c r="AE139" s="82"/>
      <c r="AF139" s="82"/>
      <c r="AG139" s="82" t="s">
        <v>99</v>
      </c>
      <c r="AH139" s="82"/>
      <c r="AI139" s="82"/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2"/>
      <c r="BE139" s="82"/>
      <c r="BF139" s="82"/>
      <c r="BG139" s="82"/>
      <c r="BH139" s="82"/>
    </row>
    <row r="140" spans="1:60" ht="12.75" outlineLevel="1">
      <c r="A140" s="89"/>
      <c r="B140" s="90"/>
      <c r="C140" s="232" t="s">
        <v>263</v>
      </c>
      <c r="D140" s="233"/>
      <c r="E140" s="233"/>
      <c r="F140" s="233"/>
      <c r="G140" s="233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82"/>
      <c r="Z140" s="82"/>
      <c r="AA140" s="82"/>
      <c r="AB140" s="82"/>
      <c r="AC140" s="82"/>
      <c r="AD140" s="82"/>
      <c r="AE140" s="82"/>
      <c r="AF140" s="82"/>
      <c r="AG140" s="82" t="s">
        <v>132</v>
      </c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  <c r="BH140" s="82"/>
    </row>
    <row r="141" spans="1:60" ht="12.75" outlineLevel="1">
      <c r="A141" s="89"/>
      <c r="B141" s="90"/>
      <c r="C141" s="230" t="s">
        <v>264</v>
      </c>
      <c r="D141" s="231"/>
      <c r="E141" s="231"/>
      <c r="F141" s="231"/>
      <c r="G141" s="23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82"/>
      <c r="Z141" s="82"/>
      <c r="AA141" s="82"/>
      <c r="AB141" s="82"/>
      <c r="AC141" s="82"/>
      <c r="AD141" s="82"/>
      <c r="AE141" s="82"/>
      <c r="AF141" s="82"/>
      <c r="AG141" s="82" t="s">
        <v>132</v>
      </c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  <c r="BH141" s="82"/>
    </row>
    <row r="142" spans="1:60" ht="12.75" outlineLevel="1">
      <c r="A142" s="105">
        <v>50</v>
      </c>
      <c r="B142" s="106" t="s">
        <v>265</v>
      </c>
      <c r="C142" s="120" t="s">
        <v>266</v>
      </c>
      <c r="D142" s="107" t="s">
        <v>262</v>
      </c>
      <c r="E142" s="108">
        <v>12</v>
      </c>
      <c r="F142" s="109"/>
      <c r="G142" s="110">
        <f>ROUND(E142*F142,2)</f>
        <v>0</v>
      </c>
      <c r="H142" s="92"/>
      <c r="I142" s="91">
        <f>ROUND(E142*H142,2)</f>
        <v>0</v>
      </c>
      <c r="J142" s="92"/>
      <c r="K142" s="91">
        <f>ROUND(E142*J142,2)</f>
        <v>0</v>
      </c>
      <c r="L142" s="91">
        <v>20</v>
      </c>
      <c r="M142" s="91">
        <f>G142*(1+L142/100)</f>
        <v>0</v>
      </c>
      <c r="N142" s="91">
        <v>0</v>
      </c>
      <c r="O142" s="91">
        <f>ROUND(E142*N142,2)</f>
        <v>0</v>
      </c>
      <c r="P142" s="91">
        <v>0</v>
      </c>
      <c r="Q142" s="91">
        <f>ROUND(E142*P142,2)</f>
        <v>0</v>
      </c>
      <c r="R142" s="91"/>
      <c r="S142" s="91" t="s">
        <v>124</v>
      </c>
      <c r="T142" s="91" t="s">
        <v>125</v>
      </c>
      <c r="U142" s="91">
        <v>0</v>
      </c>
      <c r="V142" s="91">
        <f>ROUND(E142*U142,2)</f>
        <v>0</v>
      </c>
      <c r="W142" s="91"/>
      <c r="X142" s="91" t="s">
        <v>93</v>
      </c>
      <c r="Y142" s="82"/>
      <c r="Z142" s="82"/>
      <c r="AA142" s="82"/>
      <c r="AB142" s="82"/>
      <c r="AC142" s="82"/>
      <c r="AD142" s="82"/>
      <c r="AE142" s="82"/>
      <c r="AF142" s="82"/>
      <c r="AG142" s="82" t="s">
        <v>99</v>
      </c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</row>
    <row r="143" spans="1:60" ht="12.75" outlineLevel="1">
      <c r="A143" s="89"/>
      <c r="B143" s="90"/>
      <c r="C143" s="232" t="s">
        <v>263</v>
      </c>
      <c r="D143" s="233"/>
      <c r="E143" s="233"/>
      <c r="F143" s="233"/>
      <c r="G143" s="233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82"/>
      <c r="Z143" s="82"/>
      <c r="AA143" s="82"/>
      <c r="AB143" s="82"/>
      <c r="AC143" s="82"/>
      <c r="AD143" s="82"/>
      <c r="AE143" s="82"/>
      <c r="AF143" s="82"/>
      <c r="AG143" s="82" t="s">
        <v>132</v>
      </c>
      <c r="AH143" s="82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  <c r="BF143" s="82"/>
      <c r="BG143" s="82"/>
      <c r="BH143" s="82"/>
    </row>
    <row r="144" spans="1:60" ht="12.75" outlineLevel="1">
      <c r="A144" s="89"/>
      <c r="B144" s="90"/>
      <c r="C144" s="230" t="s">
        <v>264</v>
      </c>
      <c r="D144" s="231"/>
      <c r="E144" s="231"/>
      <c r="F144" s="231"/>
      <c r="G144" s="23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82"/>
      <c r="Z144" s="82"/>
      <c r="AA144" s="82"/>
      <c r="AB144" s="82"/>
      <c r="AC144" s="82"/>
      <c r="AD144" s="82"/>
      <c r="AE144" s="82"/>
      <c r="AF144" s="82"/>
      <c r="AG144" s="82" t="s">
        <v>132</v>
      </c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82"/>
      <c r="BD144" s="82"/>
      <c r="BE144" s="82"/>
      <c r="BF144" s="82"/>
      <c r="BG144" s="82"/>
      <c r="BH144" s="82"/>
    </row>
    <row r="145" spans="1:60" ht="12.75" outlineLevel="1">
      <c r="A145" s="111">
        <v>51</v>
      </c>
      <c r="B145" s="112" t="s">
        <v>267</v>
      </c>
      <c r="C145" s="122" t="s">
        <v>268</v>
      </c>
      <c r="D145" s="113" t="s">
        <v>262</v>
      </c>
      <c r="E145" s="114">
        <v>1</v>
      </c>
      <c r="F145" s="115"/>
      <c r="G145" s="116">
        <f>ROUND(E145*F145,2)</f>
        <v>0</v>
      </c>
      <c r="H145" s="92"/>
      <c r="I145" s="91">
        <f>ROUND(E145*H145,2)</f>
        <v>0</v>
      </c>
      <c r="J145" s="92"/>
      <c r="K145" s="91">
        <f>ROUND(E145*J145,2)</f>
        <v>0</v>
      </c>
      <c r="L145" s="91">
        <v>20</v>
      </c>
      <c r="M145" s="91">
        <f>G145*(1+L145/100)</f>
        <v>0</v>
      </c>
      <c r="N145" s="91">
        <v>0</v>
      </c>
      <c r="O145" s="91">
        <f>ROUND(E145*N145,2)</f>
        <v>0</v>
      </c>
      <c r="P145" s="91">
        <v>0</v>
      </c>
      <c r="Q145" s="91">
        <f>ROUND(E145*P145,2)</f>
        <v>0</v>
      </c>
      <c r="R145" s="91"/>
      <c r="S145" s="91" t="s">
        <v>124</v>
      </c>
      <c r="T145" s="91" t="s">
        <v>125</v>
      </c>
      <c r="U145" s="91">
        <v>0</v>
      </c>
      <c r="V145" s="91">
        <f>ROUND(E145*U145,2)</f>
        <v>0</v>
      </c>
      <c r="W145" s="91"/>
      <c r="X145" s="91" t="s">
        <v>93</v>
      </c>
      <c r="Y145" s="82"/>
      <c r="Z145" s="82"/>
      <c r="AA145" s="82"/>
      <c r="AB145" s="82"/>
      <c r="AC145" s="82"/>
      <c r="AD145" s="82"/>
      <c r="AE145" s="82"/>
      <c r="AF145" s="82"/>
      <c r="AG145" s="82" t="s">
        <v>99</v>
      </c>
      <c r="AH145" s="82"/>
      <c r="AI145" s="82"/>
      <c r="AJ145" s="82"/>
      <c r="AK145" s="82"/>
      <c r="AL145" s="8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82"/>
      <c r="BD145" s="82"/>
      <c r="BE145" s="82"/>
      <c r="BF145" s="82"/>
      <c r="BG145" s="82"/>
      <c r="BH145" s="82"/>
    </row>
    <row r="146" spans="1:60" ht="12.75" outlineLevel="1">
      <c r="A146" s="105">
        <v>52</v>
      </c>
      <c r="B146" s="106" t="s">
        <v>269</v>
      </c>
      <c r="C146" s="120" t="s">
        <v>270</v>
      </c>
      <c r="D146" s="107" t="s">
        <v>271</v>
      </c>
      <c r="E146" s="108">
        <v>1</v>
      </c>
      <c r="F146" s="109"/>
      <c r="G146" s="110">
        <f>ROUND(E146*F146,2)</f>
        <v>0</v>
      </c>
      <c r="H146" s="92"/>
      <c r="I146" s="91">
        <f>ROUND(E146*H146,2)</f>
        <v>0</v>
      </c>
      <c r="J146" s="92"/>
      <c r="K146" s="91">
        <f>ROUND(E146*J146,2)</f>
        <v>0</v>
      </c>
      <c r="L146" s="91">
        <v>20</v>
      </c>
      <c r="M146" s="91">
        <f>G146*(1+L146/100)</f>
        <v>0</v>
      </c>
      <c r="N146" s="91">
        <v>0</v>
      </c>
      <c r="O146" s="91">
        <f>ROUND(E146*N146,2)</f>
        <v>0</v>
      </c>
      <c r="P146" s="91">
        <v>0</v>
      </c>
      <c r="Q146" s="91">
        <f>ROUND(E146*P146,2)</f>
        <v>0</v>
      </c>
      <c r="R146" s="91"/>
      <c r="S146" s="91" t="s">
        <v>124</v>
      </c>
      <c r="T146" s="91" t="s">
        <v>125</v>
      </c>
      <c r="U146" s="91">
        <v>0</v>
      </c>
      <c r="V146" s="91">
        <f>ROUND(E146*U146,2)</f>
        <v>0</v>
      </c>
      <c r="W146" s="91"/>
      <c r="X146" s="91" t="s">
        <v>272</v>
      </c>
      <c r="Y146" s="82"/>
      <c r="Z146" s="82"/>
      <c r="AA146" s="82"/>
      <c r="AB146" s="82"/>
      <c r="AC146" s="82"/>
      <c r="AD146" s="82"/>
      <c r="AE146" s="82"/>
      <c r="AF146" s="82"/>
      <c r="AG146" s="82" t="s">
        <v>273</v>
      </c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2"/>
      <c r="BG146" s="82"/>
      <c r="BH146" s="82"/>
    </row>
    <row r="147" spans="1:33" ht="12.75">
      <c r="A147" s="3"/>
      <c r="B147" s="4"/>
      <c r="C147" s="124"/>
      <c r="D147" s="6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AE147">
        <v>0</v>
      </c>
      <c r="AF147">
        <v>20</v>
      </c>
      <c r="AG147" t="s">
        <v>73</v>
      </c>
    </row>
    <row r="148" spans="1:33" ht="12.75">
      <c r="A148" s="85"/>
      <c r="B148" s="86" t="s">
        <v>16</v>
      </c>
      <c r="C148" s="125"/>
      <c r="D148" s="87"/>
      <c r="E148" s="88"/>
      <c r="F148" s="88"/>
      <c r="G148" s="118">
        <f>G8+G28+G63+G76+G80+G98+G108+G131+G136+G138</f>
        <v>0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AE148">
        <f>SUMIF(L7:L146,AE147,G7:G146)</f>
        <v>0</v>
      </c>
      <c r="AF148">
        <f>SUMIF(L7:L146,AF147,G7:G146)</f>
        <v>0</v>
      </c>
      <c r="AG148" t="s">
        <v>274</v>
      </c>
    </row>
    <row r="149" spans="1:24" ht="12.75">
      <c r="A149" s="3"/>
      <c r="B149" s="4"/>
      <c r="C149" s="124"/>
      <c r="D149" s="6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2.75">
      <c r="A150" s="3"/>
      <c r="B150" s="4"/>
      <c r="C150" s="124"/>
      <c r="D150" s="6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2.75">
      <c r="A151" s="241" t="s">
        <v>275</v>
      </c>
      <c r="B151" s="241"/>
      <c r="C151" s="242"/>
      <c r="D151" s="6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33" ht="12.75">
      <c r="A152" s="243"/>
      <c r="B152" s="244"/>
      <c r="C152" s="245"/>
      <c r="D152" s="244"/>
      <c r="E152" s="244"/>
      <c r="F152" s="244"/>
      <c r="G152" s="246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AG152" t="s">
        <v>276</v>
      </c>
    </row>
    <row r="153" spans="1:24" ht="12.75">
      <c r="A153" s="247"/>
      <c r="B153" s="248"/>
      <c r="C153" s="249"/>
      <c r="D153" s="248"/>
      <c r="E153" s="248"/>
      <c r="F153" s="248"/>
      <c r="G153" s="250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2.75">
      <c r="A154" s="247"/>
      <c r="B154" s="248"/>
      <c r="C154" s="249"/>
      <c r="D154" s="248"/>
      <c r="E154" s="248"/>
      <c r="F154" s="248"/>
      <c r="G154" s="250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2.75">
      <c r="A155" s="247"/>
      <c r="B155" s="248"/>
      <c r="C155" s="249"/>
      <c r="D155" s="248"/>
      <c r="E155" s="248"/>
      <c r="F155" s="248"/>
      <c r="G155" s="250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2.75">
      <c r="A156" s="251"/>
      <c r="B156" s="252"/>
      <c r="C156" s="253"/>
      <c r="D156" s="252"/>
      <c r="E156" s="252"/>
      <c r="F156" s="252"/>
      <c r="G156" s="254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2.75">
      <c r="A157" s="3"/>
      <c r="B157" s="4"/>
      <c r="C157" s="124"/>
      <c r="D157" s="6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3:33" ht="12.75">
      <c r="C158" s="126"/>
      <c r="D158" s="9"/>
      <c r="AG158" t="s">
        <v>277</v>
      </c>
    </row>
    <row r="159" ht="12.75">
      <c r="D159" s="9"/>
    </row>
    <row r="160" ht="12.75">
      <c r="D160" s="9"/>
    </row>
    <row r="161" ht="12.75">
      <c r="D161" s="9"/>
    </row>
    <row r="162" ht="12.75">
      <c r="D162" s="9"/>
    </row>
    <row r="163" ht="12.75">
      <c r="D163" s="9"/>
    </row>
    <row r="164" ht="12.75">
      <c r="D164" s="9"/>
    </row>
    <row r="165" ht="12.75">
      <c r="D165" s="9"/>
    </row>
    <row r="166" ht="12.75">
      <c r="D166" s="9"/>
    </row>
    <row r="167" ht="12.75">
      <c r="D167" s="9"/>
    </row>
    <row r="168" ht="12.75">
      <c r="D168" s="9"/>
    </row>
    <row r="169" ht="12.75">
      <c r="D169" s="9"/>
    </row>
    <row r="170" ht="12.75">
      <c r="D170" s="9"/>
    </row>
    <row r="171" ht="12.75">
      <c r="D171" s="9"/>
    </row>
    <row r="172" ht="12.75">
      <c r="D172" s="9"/>
    </row>
    <row r="173" ht="12.75">
      <c r="D173" s="9"/>
    </row>
    <row r="174" ht="12.75">
      <c r="D174" s="9"/>
    </row>
    <row r="175" ht="12.75">
      <c r="D175" s="9"/>
    </row>
    <row r="176" ht="12.75">
      <c r="D176" s="9"/>
    </row>
    <row r="177" ht="12.75">
      <c r="D177" s="9"/>
    </row>
    <row r="178" ht="12.75">
      <c r="D178" s="9"/>
    </row>
    <row r="179" ht="12.75">
      <c r="D179" s="9"/>
    </row>
    <row r="180" ht="12.75">
      <c r="D180" s="9"/>
    </row>
    <row r="181" ht="12.75">
      <c r="D181" s="9"/>
    </row>
    <row r="182" ht="12.75">
      <c r="D182" s="9"/>
    </row>
    <row r="183" ht="12.75">
      <c r="D183" s="9"/>
    </row>
    <row r="184" ht="12.75">
      <c r="D184" s="9"/>
    </row>
    <row r="185" ht="12.75">
      <c r="D185" s="9"/>
    </row>
    <row r="186" ht="12.75">
      <c r="D186" s="9"/>
    </row>
    <row r="187" ht="12.75">
      <c r="D187" s="9"/>
    </row>
    <row r="188" ht="12.75">
      <c r="D188" s="9"/>
    </row>
    <row r="189" ht="12.75">
      <c r="D189" s="9"/>
    </row>
    <row r="190" ht="12.75">
      <c r="D190" s="9"/>
    </row>
    <row r="191" ht="12.75">
      <c r="D191" s="9"/>
    </row>
    <row r="192" ht="12.75">
      <c r="D192" s="9"/>
    </row>
    <row r="193" ht="12.75">
      <c r="D193" s="9"/>
    </row>
    <row r="194" ht="12.75">
      <c r="D194" s="9"/>
    </row>
    <row r="195" ht="12.75">
      <c r="D195" s="9"/>
    </row>
    <row r="196" ht="12.75">
      <c r="D196" s="9"/>
    </row>
    <row r="197" ht="12.75">
      <c r="D197" s="9"/>
    </row>
    <row r="198" ht="12.75">
      <c r="D198" s="9"/>
    </row>
    <row r="199" ht="12.75">
      <c r="D199" s="9"/>
    </row>
    <row r="200" ht="12.75">
      <c r="D200" s="9"/>
    </row>
    <row r="201" ht="12.75">
      <c r="D201" s="9"/>
    </row>
    <row r="202" ht="12.75">
      <c r="D202" s="9"/>
    </row>
    <row r="203" ht="12.75">
      <c r="D203" s="9"/>
    </row>
    <row r="204" ht="12.75">
      <c r="D204" s="9"/>
    </row>
    <row r="205" ht="12.75">
      <c r="D205" s="9"/>
    </row>
    <row r="206" ht="12.75">
      <c r="D206" s="9"/>
    </row>
    <row r="207" ht="12.75">
      <c r="D207" s="9"/>
    </row>
    <row r="208" ht="12.75">
      <c r="D208" s="9"/>
    </row>
    <row r="209" ht="12.75">
      <c r="D209" s="9"/>
    </row>
    <row r="210" ht="12.75">
      <c r="D210" s="9"/>
    </row>
    <row r="211" ht="12.75">
      <c r="D211" s="9"/>
    </row>
    <row r="212" ht="12.75">
      <c r="D212" s="9"/>
    </row>
    <row r="213" ht="12.75">
      <c r="D213" s="9"/>
    </row>
    <row r="214" ht="12.75">
      <c r="D214" s="9"/>
    </row>
    <row r="215" ht="12.75">
      <c r="D215" s="9"/>
    </row>
    <row r="216" ht="12.75">
      <c r="D216" s="9"/>
    </row>
    <row r="217" ht="12.75">
      <c r="D217" s="9"/>
    </row>
    <row r="218" ht="12.75">
      <c r="D218" s="9"/>
    </row>
    <row r="219" ht="12.75">
      <c r="D219" s="9"/>
    </row>
    <row r="220" ht="12.75">
      <c r="D220" s="9"/>
    </row>
    <row r="221" ht="12.75">
      <c r="D221" s="9"/>
    </row>
    <row r="222" ht="12.75">
      <c r="D222" s="9"/>
    </row>
    <row r="223" ht="12.75">
      <c r="D223" s="9"/>
    </row>
    <row r="224" ht="12.75">
      <c r="D224" s="9"/>
    </row>
    <row r="225" ht="12.75">
      <c r="D225" s="9"/>
    </row>
    <row r="226" ht="12.75">
      <c r="D226" s="9"/>
    </row>
    <row r="227" ht="12.75">
      <c r="D227" s="9"/>
    </row>
    <row r="228" ht="12.75">
      <c r="D228" s="9"/>
    </row>
    <row r="229" ht="12.75">
      <c r="D229" s="9"/>
    </row>
    <row r="230" ht="12.75">
      <c r="D230" s="9"/>
    </row>
    <row r="231" ht="12.75">
      <c r="D231" s="9"/>
    </row>
    <row r="232" ht="12.75">
      <c r="D232" s="9"/>
    </row>
    <row r="233" ht="12.75">
      <c r="D233" s="9"/>
    </row>
    <row r="234" ht="12.75">
      <c r="D234" s="9"/>
    </row>
    <row r="235" ht="12.75">
      <c r="D235" s="9"/>
    </row>
    <row r="236" ht="12.75">
      <c r="D236" s="9"/>
    </row>
    <row r="237" ht="12.75">
      <c r="D237" s="9"/>
    </row>
    <row r="238" ht="12.75">
      <c r="D238" s="9"/>
    </row>
    <row r="239" ht="12.75">
      <c r="D239" s="9"/>
    </row>
    <row r="240" ht="12.75">
      <c r="D240" s="9"/>
    </row>
    <row r="241" ht="12.75">
      <c r="D241" s="9"/>
    </row>
    <row r="242" ht="12.75">
      <c r="D242" s="9"/>
    </row>
    <row r="243" ht="12.75">
      <c r="D243" s="9"/>
    </row>
    <row r="244" ht="12.75">
      <c r="D244" s="9"/>
    </row>
    <row r="245" ht="12.75">
      <c r="D245" s="9"/>
    </row>
    <row r="246" ht="12.75">
      <c r="D246" s="9"/>
    </row>
    <row r="247" ht="12.75">
      <c r="D247" s="9"/>
    </row>
    <row r="248" ht="12.75">
      <c r="D248" s="9"/>
    </row>
    <row r="249" ht="12.75">
      <c r="D249" s="9"/>
    </row>
    <row r="250" ht="12.75">
      <c r="D250" s="9"/>
    </row>
    <row r="251" ht="12.75">
      <c r="D251" s="9"/>
    </row>
    <row r="252" ht="12.75">
      <c r="D252" s="9"/>
    </row>
    <row r="253" ht="12.75">
      <c r="D253" s="9"/>
    </row>
    <row r="254" ht="12.75">
      <c r="D254" s="9"/>
    </row>
    <row r="255" ht="12.75">
      <c r="D255" s="9"/>
    </row>
    <row r="256" ht="12.75">
      <c r="D256" s="9"/>
    </row>
    <row r="257" ht="12.75">
      <c r="D257" s="9"/>
    </row>
    <row r="258" ht="12.75">
      <c r="D258" s="9"/>
    </row>
    <row r="259" ht="12.75">
      <c r="D259" s="9"/>
    </row>
    <row r="260" ht="12.75">
      <c r="D260" s="9"/>
    </row>
    <row r="261" ht="12.75">
      <c r="D261" s="9"/>
    </row>
    <row r="262" ht="12.75">
      <c r="D262" s="9"/>
    </row>
    <row r="263" ht="12.75">
      <c r="D263" s="9"/>
    </row>
    <row r="264" ht="12.75">
      <c r="D264" s="9"/>
    </row>
    <row r="265" ht="12.75">
      <c r="D265" s="9"/>
    </row>
    <row r="266" ht="12.75">
      <c r="D266" s="9"/>
    </row>
    <row r="267" ht="12.75">
      <c r="D267" s="9"/>
    </row>
    <row r="268" ht="12.75">
      <c r="D268" s="9"/>
    </row>
    <row r="269" ht="12.75">
      <c r="D269" s="9"/>
    </row>
    <row r="270" ht="12.75">
      <c r="D270" s="9"/>
    </row>
    <row r="271" ht="12.75">
      <c r="D271" s="9"/>
    </row>
    <row r="272" ht="12.75">
      <c r="D272" s="9"/>
    </row>
    <row r="273" ht="12.75">
      <c r="D273" s="9"/>
    </row>
    <row r="274" ht="12.75">
      <c r="D274" s="9"/>
    </row>
    <row r="275" ht="12.75">
      <c r="D275" s="9"/>
    </row>
    <row r="276" ht="12.75">
      <c r="D276" s="9"/>
    </row>
    <row r="277" ht="12.75">
      <c r="D277" s="9"/>
    </row>
    <row r="278" ht="12.75">
      <c r="D278" s="9"/>
    </row>
    <row r="279" ht="12.75">
      <c r="D279" s="9"/>
    </row>
    <row r="280" ht="12.75">
      <c r="D280" s="9"/>
    </row>
    <row r="281" ht="12.75">
      <c r="D281" s="9"/>
    </row>
    <row r="282" ht="12.75">
      <c r="D282" s="9"/>
    </row>
    <row r="283" ht="12.75">
      <c r="D283" s="9"/>
    </row>
    <row r="284" ht="12.75">
      <c r="D284" s="9"/>
    </row>
    <row r="285" ht="12.75">
      <c r="D285" s="9"/>
    </row>
    <row r="286" ht="12.75">
      <c r="D286" s="9"/>
    </row>
    <row r="287" ht="12.75">
      <c r="D287" s="9"/>
    </row>
    <row r="288" ht="12.75">
      <c r="D288" s="9"/>
    </row>
    <row r="289" ht="12.75">
      <c r="D289" s="9"/>
    </row>
    <row r="290" ht="12.75">
      <c r="D290" s="9"/>
    </row>
    <row r="291" ht="12.75">
      <c r="D291" s="9"/>
    </row>
    <row r="292" ht="12.75">
      <c r="D292" s="9"/>
    </row>
    <row r="293" ht="12.75">
      <c r="D293" s="9"/>
    </row>
    <row r="294" ht="12.75">
      <c r="D294" s="9"/>
    </row>
    <row r="295" ht="12.75">
      <c r="D295" s="9"/>
    </row>
    <row r="296" ht="12.75">
      <c r="D296" s="9"/>
    </row>
    <row r="297" ht="12.75">
      <c r="D297" s="9"/>
    </row>
    <row r="298" ht="12.75">
      <c r="D298" s="9"/>
    </row>
    <row r="299" ht="12.75">
      <c r="D299" s="9"/>
    </row>
    <row r="300" ht="12.75">
      <c r="D300" s="9"/>
    </row>
    <row r="301" ht="12.75">
      <c r="D301" s="9"/>
    </row>
    <row r="302" ht="12.75">
      <c r="D302" s="9"/>
    </row>
    <row r="303" ht="12.75">
      <c r="D303" s="9"/>
    </row>
    <row r="304" ht="12.75">
      <c r="D304" s="9"/>
    </row>
    <row r="305" ht="12.75">
      <c r="D305" s="9"/>
    </row>
    <row r="306" ht="12.75">
      <c r="D306" s="9"/>
    </row>
    <row r="307" ht="12.75">
      <c r="D307" s="9"/>
    </row>
    <row r="308" ht="12.75">
      <c r="D308" s="9"/>
    </row>
    <row r="309" ht="12.75">
      <c r="D309" s="9"/>
    </row>
    <row r="310" ht="12.75">
      <c r="D310" s="9"/>
    </row>
    <row r="311" ht="12.75">
      <c r="D311" s="9"/>
    </row>
    <row r="312" ht="12.75">
      <c r="D312" s="9"/>
    </row>
    <row r="313" ht="12.75">
      <c r="D313" s="9"/>
    </row>
    <row r="314" ht="12.75">
      <c r="D314" s="9"/>
    </row>
    <row r="315" ht="12.75">
      <c r="D315" s="9"/>
    </row>
    <row r="316" ht="12.75">
      <c r="D316" s="9"/>
    </row>
    <row r="317" ht="12.75">
      <c r="D317" s="9"/>
    </row>
    <row r="318" ht="12.75">
      <c r="D318" s="9"/>
    </row>
    <row r="319" ht="12.75">
      <c r="D319" s="9"/>
    </row>
    <row r="320" ht="12.75">
      <c r="D320" s="9"/>
    </row>
    <row r="321" ht="12.75">
      <c r="D321" s="9"/>
    </row>
    <row r="322" ht="12.75">
      <c r="D322" s="9"/>
    </row>
    <row r="323" ht="12.75">
      <c r="D323" s="9"/>
    </row>
    <row r="324" ht="12.75">
      <c r="D324" s="9"/>
    </row>
    <row r="325" ht="12.75">
      <c r="D325" s="9"/>
    </row>
    <row r="326" ht="12.75">
      <c r="D326" s="9"/>
    </row>
    <row r="327" ht="12.75">
      <c r="D327" s="9"/>
    </row>
    <row r="328" ht="12.75">
      <c r="D328" s="9"/>
    </row>
    <row r="329" ht="12.75">
      <c r="D329" s="9"/>
    </row>
    <row r="330" ht="12.75">
      <c r="D330" s="9"/>
    </row>
    <row r="331" ht="12.75">
      <c r="D331" s="9"/>
    </row>
    <row r="332" ht="12.75">
      <c r="D332" s="9"/>
    </row>
    <row r="333" ht="12.75">
      <c r="D333" s="9"/>
    </row>
    <row r="334" ht="12.75">
      <c r="D334" s="9"/>
    </row>
    <row r="335" ht="12.75">
      <c r="D335" s="9"/>
    </row>
    <row r="336" ht="12.75">
      <c r="D336" s="9"/>
    </row>
    <row r="337" ht="12.75">
      <c r="D337" s="9"/>
    </row>
    <row r="338" ht="12.75">
      <c r="D338" s="9"/>
    </row>
    <row r="339" ht="12.75">
      <c r="D339" s="9"/>
    </row>
    <row r="340" ht="12.75">
      <c r="D340" s="9"/>
    </row>
    <row r="341" ht="12.75">
      <c r="D341" s="9"/>
    </row>
    <row r="342" ht="12.75">
      <c r="D342" s="9"/>
    </row>
    <row r="343" ht="12.75">
      <c r="D343" s="9"/>
    </row>
    <row r="344" ht="12.75">
      <c r="D344" s="9"/>
    </row>
    <row r="345" ht="12.75">
      <c r="D345" s="9"/>
    </row>
    <row r="346" ht="12.75">
      <c r="D346" s="9"/>
    </row>
    <row r="347" ht="12.75">
      <c r="D347" s="9"/>
    </row>
    <row r="348" ht="12.75">
      <c r="D348" s="9"/>
    </row>
    <row r="349" ht="12.75">
      <c r="D349" s="9"/>
    </row>
    <row r="350" ht="12.75">
      <c r="D350" s="9"/>
    </row>
    <row r="351" ht="12.75">
      <c r="D351" s="9"/>
    </row>
    <row r="352" ht="12.75">
      <c r="D352" s="9"/>
    </row>
    <row r="353" ht="12.75">
      <c r="D353" s="9"/>
    </row>
    <row r="354" ht="12.75">
      <c r="D354" s="9"/>
    </row>
    <row r="355" ht="12.75">
      <c r="D355" s="9"/>
    </row>
    <row r="356" ht="12.75">
      <c r="D356" s="9"/>
    </row>
    <row r="357" ht="12.75">
      <c r="D357" s="9"/>
    </row>
    <row r="358" ht="12.75">
      <c r="D358" s="9"/>
    </row>
    <row r="359" ht="12.75">
      <c r="D359" s="9"/>
    </row>
    <row r="360" ht="12.75">
      <c r="D360" s="9"/>
    </row>
    <row r="361" ht="12.75">
      <c r="D361" s="9"/>
    </row>
    <row r="362" ht="12.75">
      <c r="D362" s="9"/>
    </row>
    <row r="363" ht="12.75">
      <c r="D363" s="9"/>
    </row>
    <row r="364" ht="12.75">
      <c r="D364" s="9"/>
    </row>
    <row r="365" ht="12.75">
      <c r="D365" s="9"/>
    </row>
    <row r="366" ht="12.75">
      <c r="D366" s="9"/>
    </row>
    <row r="367" ht="12.75">
      <c r="D367" s="9"/>
    </row>
    <row r="368" ht="12.75">
      <c r="D368" s="9"/>
    </row>
    <row r="369" ht="12.75">
      <c r="D369" s="9"/>
    </row>
    <row r="370" ht="12.75">
      <c r="D370" s="9"/>
    </row>
    <row r="371" ht="12.75">
      <c r="D371" s="9"/>
    </row>
    <row r="372" ht="12.75">
      <c r="D372" s="9"/>
    </row>
    <row r="373" ht="12.75">
      <c r="D373" s="9"/>
    </row>
    <row r="374" ht="12.75">
      <c r="D374" s="9"/>
    </row>
    <row r="375" ht="12.75">
      <c r="D375" s="9"/>
    </row>
    <row r="376" ht="12.75">
      <c r="D376" s="9"/>
    </row>
    <row r="377" ht="12.75">
      <c r="D377" s="9"/>
    </row>
    <row r="378" ht="12.75">
      <c r="D378" s="9"/>
    </row>
    <row r="379" ht="12.75">
      <c r="D379" s="9"/>
    </row>
    <row r="380" ht="12.75">
      <c r="D380" s="9"/>
    </row>
    <row r="381" ht="12.75">
      <c r="D381" s="9"/>
    </row>
    <row r="382" ht="12.75">
      <c r="D382" s="9"/>
    </row>
    <row r="383" ht="12.75">
      <c r="D383" s="9"/>
    </row>
    <row r="384" ht="12.75">
      <c r="D384" s="9"/>
    </row>
    <row r="385" ht="12.75">
      <c r="D385" s="9"/>
    </row>
    <row r="386" ht="12.75">
      <c r="D386" s="9"/>
    </row>
    <row r="387" ht="12.75">
      <c r="D387" s="9"/>
    </row>
    <row r="388" ht="12.75">
      <c r="D388" s="9"/>
    </row>
    <row r="389" ht="12.75">
      <c r="D389" s="9"/>
    </row>
    <row r="390" ht="12.75">
      <c r="D390" s="9"/>
    </row>
    <row r="391" ht="12.75">
      <c r="D391" s="9"/>
    </row>
    <row r="392" ht="12.75">
      <c r="D392" s="9"/>
    </row>
    <row r="393" ht="12.75">
      <c r="D393" s="9"/>
    </row>
    <row r="394" ht="12.75">
      <c r="D394" s="9"/>
    </row>
    <row r="395" ht="12.75">
      <c r="D395" s="9"/>
    </row>
    <row r="396" ht="12.75">
      <c r="D396" s="9"/>
    </row>
    <row r="397" ht="12.75">
      <c r="D397" s="9"/>
    </row>
    <row r="398" ht="12.75">
      <c r="D398" s="9"/>
    </row>
    <row r="399" ht="12.75">
      <c r="D399" s="9"/>
    </row>
    <row r="400" ht="12.75">
      <c r="D400" s="9"/>
    </row>
    <row r="401" ht="12.75">
      <c r="D401" s="9"/>
    </row>
    <row r="402" ht="12.75">
      <c r="D402" s="9"/>
    </row>
    <row r="403" ht="12.75">
      <c r="D403" s="9"/>
    </row>
    <row r="404" ht="12.75">
      <c r="D404" s="9"/>
    </row>
    <row r="405" ht="12.75">
      <c r="D405" s="9"/>
    </row>
    <row r="406" ht="12.75">
      <c r="D406" s="9"/>
    </row>
    <row r="407" ht="12.75">
      <c r="D407" s="9"/>
    </row>
    <row r="408" ht="12.75">
      <c r="D408" s="9"/>
    </row>
    <row r="409" ht="12.75">
      <c r="D409" s="9"/>
    </row>
    <row r="410" ht="12.75">
      <c r="D410" s="9"/>
    </row>
    <row r="411" ht="12.75">
      <c r="D411" s="9"/>
    </row>
    <row r="412" ht="12.75">
      <c r="D412" s="9"/>
    </row>
    <row r="413" ht="12.75">
      <c r="D413" s="9"/>
    </row>
    <row r="414" ht="12.75">
      <c r="D414" s="9"/>
    </row>
    <row r="415" ht="12.75">
      <c r="D415" s="9"/>
    </row>
    <row r="416" ht="12.75">
      <c r="D416" s="9"/>
    </row>
    <row r="417" ht="12.75">
      <c r="D417" s="9"/>
    </row>
    <row r="418" ht="12.75">
      <c r="D418" s="9"/>
    </row>
    <row r="419" ht="12.75">
      <c r="D419" s="9"/>
    </row>
    <row r="420" ht="12.75">
      <c r="D420" s="9"/>
    </row>
    <row r="421" ht="12.75">
      <c r="D421" s="9"/>
    </row>
    <row r="422" ht="12.75">
      <c r="D422" s="9"/>
    </row>
    <row r="423" ht="12.75">
      <c r="D423" s="9"/>
    </row>
    <row r="424" ht="12.75">
      <c r="D424" s="9"/>
    </row>
    <row r="425" ht="12.75">
      <c r="D425" s="9"/>
    </row>
    <row r="426" ht="12.75">
      <c r="D426" s="9"/>
    </row>
    <row r="427" ht="12.75">
      <c r="D427" s="9"/>
    </row>
    <row r="428" ht="12.75">
      <c r="D428" s="9"/>
    </row>
    <row r="429" ht="12.75">
      <c r="D429" s="9"/>
    </row>
    <row r="430" ht="12.75">
      <c r="D430" s="9"/>
    </row>
    <row r="431" ht="12.75">
      <c r="D431" s="9"/>
    </row>
    <row r="432" ht="12.75">
      <c r="D432" s="9"/>
    </row>
    <row r="433" ht="12.75">
      <c r="D433" s="9"/>
    </row>
    <row r="434" ht="12.75">
      <c r="D434" s="9"/>
    </row>
    <row r="435" ht="12.75">
      <c r="D435" s="9"/>
    </row>
    <row r="436" ht="12.75">
      <c r="D436" s="9"/>
    </row>
    <row r="437" ht="12.75">
      <c r="D437" s="9"/>
    </row>
    <row r="438" ht="12.75">
      <c r="D438" s="9"/>
    </row>
    <row r="439" ht="12.75">
      <c r="D439" s="9"/>
    </row>
    <row r="440" ht="12.75">
      <c r="D440" s="9"/>
    </row>
    <row r="441" ht="12.75">
      <c r="D441" s="9"/>
    </row>
    <row r="442" ht="12.75">
      <c r="D442" s="9"/>
    </row>
    <row r="443" ht="12.75">
      <c r="D443" s="9"/>
    </row>
    <row r="444" ht="12.75">
      <c r="D444" s="9"/>
    </row>
    <row r="445" ht="12.75">
      <c r="D445" s="9"/>
    </row>
    <row r="446" ht="12.75">
      <c r="D446" s="9"/>
    </row>
    <row r="447" ht="12.75">
      <c r="D447" s="9"/>
    </row>
    <row r="448" ht="12.75">
      <c r="D448" s="9"/>
    </row>
    <row r="449" ht="12.75">
      <c r="D449" s="9"/>
    </row>
    <row r="450" ht="12.75">
      <c r="D450" s="9"/>
    </row>
    <row r="451" ht="12.75">
      <c r="D451" s="9"/>
    </row>
    <row r="452" ht="12.75">
      <c r="D452" s="9"/>
    </row>
    <row r="453" ht="12.75">
      <c r="D453" s="9"/>
    </row>
    <row r="454" ht="12.75">
      <c r="D454" s="9"/>
    </row>
    <row r="455" ht="12.75">
      <c r="D455" s="9"/>
    </row>
    <row r="456" ht="12.75">
      <c r="D456" s="9"/>
    </row>
    <row r="457" ht="12.75">
      <c r="D457" s="9"/>
    </row>
    <row r="458" ht="12.75">
      <c r="D458" s="9"/>
    </row>
    <row r="459" ht="12.75">
      <c r="D459" s="9"/>
    </row>
    <row r="460" ht="12.75">
      <c r="D460" s="9"/>
    </row>
    <row r="461" ht="12.75">
      <c r="D461" s="9"/>
    </row>
    <row r="462" ht="12.75">
      <c r="D462" s="9"/>
    </row>
    <row r="463" ht="12.75">
      <c r="D463" s="9"/>
    </row>
    <row r="464" ht="12.75">
      <c r="D464" s="9"/>
    </row>
    <row r="465" ht="12.75">
      <c r="D465" s="9"/>
    </row>
    <row r="466" ht="12.75">
      <c r="D466" s="9"/>
    </row>
    <row r="467" ht="12.75">
      <c r="D467" s="9"/>
    </row>
    <row r="468" ht="12.75">
      <c r="D468" s="9"/>
    </row>
    <row r="469" ht="12.75">
      <c r="D469" s="9"/>
    </row>
    <row r="470" ht="12.75">
      <c r="D470" s="9"/>
    </row>
    <row r="471" ht="12.75">
      <c r="D471" s="9"/>
    </row>
    <row r="472" ht="12.75">
      <c r="D472" s="9"/>
    </row>
    <row r="473" ht="12.75">
      <c r="D473" s="9"/>
    </row>
    <row r="474" ht="12.75">
      <c r="D474" s="9"/>
    </row>
    <row r="475" ht="12.75">
      <c r="D475" s="9"/>
    </row>
    <row r="476" ht="12.75">
      <c r="D476" s="9"/>
    </row>
    <row r="477" ht="12.75">
      <c r="D477" s="9"/>
    </row>
    <row r="478" ht="12.75">
      <c r="D478" s="9"/>
    </row>
    <row r="479" ht="12.75">
      <c r="D479" s="9"/>
    </row>
    <row r="480" ht="12.75">
      <c r="D480" s="9"/>
    </row>
    <row r="481" ht="12.75">
      <c r="D481" s="9"/>
    </row>
    <row r="482" ht="12.75">
      <c r="D482" s="9"/>
    </row>
    <row r="483" ht="12.75">
      <c r="D483" s="9"/>
    </row>
    <row r="484" ht="12.75">
      <c r="D484" s="9"/>
    </row>
    <row r="485" ht="12.75">
      <c r="D485" s="9"/>
    </row>
    <row r="486" ht="12.75">
      <c r="D486" s="9"/>
    </row>
    <row r="487" ht="12.75">
      <c r="D487" s="9"/>
    </row>
    <row r="488" ht="12.75">
      <c r="D488" s="9"/>
    </row>
    <row r="489" ht="12.75">
      <c r="D489" s="9"/>
    </row>
    <row r="490" ht="12.75">
      <c r="D490" s="9"/>
    </row>
    <row r="491" ht="12.75">
      <c r="D491" s="9"/>
    </row>
    <row r="492" ht="12.75">
      <c r="D492" s="9"/>
    </row>
    <row r="493" ht="12.75">
      <c r="D493" s="9"/>
    </row>
    <row r="494" ht="12.75">
      <c r="D494" s="9"/>
    </row>
    <row r="495" ht="12.75">
      <c r="D495" s="9"/>
    </row>
    <row r="496" ht="12.75">
      <c r="D496" s="9"/>
    </row>
    <row r="497" ht="12.75">
      <c r="D497" s="9"/>
    </row>
    <row r="498" ht="12.75">
      <c r="D498" s="9"/>
    </row>
    <row r="499" ht="12.75">
      <c r="D499" s="9"/>
    </row>
    <row r="500" ht="12.75">
      <c r="D500" s="9"/>
    </row>
    <row r="501" ht="12.75">
      <c r="D501" s="9"/>
    </row>
    <row r="502" ht="12.75">
      <c r="D502" s="9"/>
    </row>
    <row r="503" ht="12.75">
      <c r="D503" s="9"/>
    </row>
    <row r="504" ht="12.75">
      <c r="D504" s="9"/>
    </row>
    <row r="505" ht="12.75">
      <c r="D505" s="9"/>
    </row>
    <row r="506" ht="12.75">
      <c r="D506" s="9"/>
    </row>
    <row r="507" ht="12.75">
      <c r="D507" s="9"/>
    </row>
    <row r="508" ht="12.75">
      <c r="D508" s="9"/>
    </row>
    <row r="509" ht="12.75">
      <c r="D509" s="9"/>
    </row>
    <row r="510" ht="12.75">
      <c r="D510" s="9"/>
    </row>
    <row r="511" ht="12.75">
      <c r="D511" s="9"/>
    </row>
    <row r="512" ht="12.75">
      <c r="D512" s="9"/>
    </row>
    <row r="513" ht="12.75">
      <c r="D513" s="9"/>
    </row>
    <row r="514" ht="12.75">
      <c r="D514" s="9"/>
    </row>
    <row r="515" ht="12.75">
      <c r="D515" s="9"/>
    </row>
    <row r="516" ht="12.75">
      <c r="D516" s="9"/>
    </row>
    <row r="517" ht="12.75">
      <c r="D517" s="9"/>
    </row>
    <row r="518" ht="12.75">
      <c r="D518" s="9"/>
    </row>
    <row r="519" ht="12.75">
      <c r="D519" s="9"/>
    </row>
    <row r="520" ht="12.75">
      <c r="D520" s="9"/>
    </row>
    <row r="521" ht="12.75">
      <c r="D521" s="9"/>
    </row>
    <row r="522" ht="12.75">
      <c r="D522" s="9"/>
    </row>
    <row r="523" ht="12.75">
      <c r="D523" s="9"/>
    </row>
    <row r="524" ht="12.75">
      <c r="D524" s="9"/>
    </row>
    <row r="525" ht="12.75">
      <c r="D525" s="9"/>
    </row>
    <row r="526" ht="12.75">
      <c r="D526" s="9"/>
    </row>
    <row r="527" ht="12.75">
      <c r="D527" s="9"/>
    </row>
    <row r="528" ht="12.75">
      <c r="D528" s="9"/>
    </row>
    <row r="529" ht="12.75">
      <c r="D529" s="9"/>
    </row>
    <row r="530" ht="12.75">
      <c r="D530" s="9"/>
    </row>
    <row r="531" ht="12.75">
      <c r="D531" s="9"/>
    </row>
    <row r="532" ht="12.75">
      <c r="D532" s="9"/>
    </row>
    <row r="533" ht="12.75">
      <c r="D533" s="9"/>
    </row>
    <row r="534" ht="12.75">
      <c r="D534" s="9"/>
    </row>
    <row r="535" ht="12.75">
      <c r="D535" s="9"/>
    </row>
    <row r="536" ht="12.75">
      <c r="D536" s="9"/>
    </row>
    <row r="537" ht="12.75">
      <c r="D537" s="9"/>
    </row>
    <row r="538" ht="12.75">
      <c r="D538" s="9"/>
    </row>
    <row r="539" ht="12.75">
      <c r="D539" s="9"/>
    </row>
    <row r="540" ht="12.75">
      <c r="D540" s="9"/>
    </row>
    <row r="541" ht="12.75">
      <c r="D541" s="9"/>
    </row>
    <row r="542" ht="12.75">
      <c r="D542" s="9"/>
    </row>
    <row r="543" ht="12.75">
      <c r="D543" s="9"/>
    </row>
    <row r="544" ht="12.75">
      <c r="D544" s="9"/>
    </row>
    <row r="545" ht="12.75">
      <c r="D545" s="9"/>
    </row>
    <row r="546" ht="12.75">
      <c r="D546" s="9"/>
    </row>
    <row r="547" ht="12.75">
      <c r="D547" s="9"/>
    </row>
    <row r="548" ht="12.75">
      <c r="D548" s="9"/>
    </row>
    <row r="549" ht="12.75">
      <c r="D549" s="9"/>
    </row>
    <row r="550" ht="12.75">
      <c r="D550" s="9"/>
    </row>
    <row r="551" ht="12.75">
      <c r="D551" s="9"/>
    </row>
    <row r="552" ht="12.75">
      <c r="D552" s="9"/>
    </row>
    <row r="553" ht="12.75">
      <c r="D553" s="9"/>
    </row>
    <row r="554" ht="12.75">
      <c r="D554" s="9"/>
    </row>
    <row r="555" ht="12.75">
      <c r="D555" s="9"/>
    </row>
    <row r="556" ht="12.75">
      <c r="D556" s="9"/>
    </row>
    <row r="557" ht="12.75">
      <c r="D557" s="9"/>
    </row>
    <row r="558" ht="12.75">
      <c r="D558" s="9"/>
    </row>
    <row r="559" ht="12.75">
      <c r="D559" s="9"/>
    </row>
    <row r="560" ht="12.75">
      <c r="D560" s="9"/>
    </row>
    <row r="561" ht="12.75">
      <c r="D561" s="9"/>
    </row>
    <row r="562" ht="12.75">
      <c r="D562" s="9"/>
    </row>
    <row r="563" ht="12.75">
      <c r="D563" s="9"/>
    </row>
    <row r="564" ht="12.75">
      <c r="D564" s="9"/>
    </row>
    <row r="565" ht="12.75">
      <c r="D565" s="9"/>
    </row>
    <row r="566" ht="12.75">
      <c r="D566" s="9"/>
    </row>
    <row r="567" ht="12.75">
      <c r="D567" s="9"/>
    </row>
    <row r="568" ht="12.75">
      <c r="D568" s="9"/>
    </row>
    <row r="569" ht="12.75">
      <c r="D569" s="9"/>
    </row>
    <row r="570" ht="12.75">
      <c r="D570" s="9"/>
    </row>
    <row r="571" ht="12.75">
      <c r="D571" s="9"/>
    </row>
    <row r="572" ht="12.75">
      <c r="D572" s="9"/>
    </row>
    <row r="573" ht="12.75">
      <c r="D573" s="9"/>
    </row>
    <row r="574" ht="12.75">
      <c r="D574" s="9"/>
    </row>
    <row r="575" ht="12.75">
      <c r="D575" s="9"/>
    </row>
    <row r="576" ht="12.75">
      <c r="D576" s="9"/>
    </row>
    <row r="577" ht="12.75">
      <c r="D577" s="9"/>
    </row>
    <row r="578" ht="12.75">
      <c r="D578" s="9"/>
    </row>
    <row r="579" ht="12.75">
      <c r="D579" s="9"/>
    </row>
    <row r="580" ht="12.75">
      <c r="D580" s="9"/>
    </row>
    <row r="581" ht="12.75">
      <c r="D581" s="9"/>
    </row>
    <row r="582" ht="12.75">
      <c r="D582" s="9"/>
    </row>
    <row r="583" ht="12.75">
      <c r="D583" s="9"/>
    </row>
    <row r="584" ht="12.75">
      <c r="D584" s="9"/>
    </row>
    <row r="585" ht="12.75">
      <c r="D585" s="9"/>
    </row>
    <row r="586" ht="12.75">
      <c r="D586" s="9"/>
    </row>
    <row r="587" ht="12.75">
      <c r="D587" s="9"/>
    </row>
    <row r="588" ht="12.75">
      <c r="D588" s="9"/>
    </row>
    <row r="589" ht="12.75">
      <c r="D589" s="9"/>
    </row>
    <row r="590" ht="12.75">
      <c r="D590" s="9"/>
    </row>
    <row r="591" ht="12.75">
      <c r="D591" s="9"/>
    </row>
    <row r="592" ht="12.75">
      <c r="D592" s="9"/>
    </row>
    <row r="593" ht="12.75">
      <c r="D593" s="9"/>
    </row>
    <row r="594" ht="12.75">
      <c r="D594" s="9"/>
    </row>
    <row r="595" ht="12.75">
      <c r="D595" s="9"/>
    </row>
    <row r="596" ht="12.75">
      <c r="D596" s="9"/>
    </row>
    <row r="597" ht="12.75">
      <c r="D597" s="9"/>
    </row>
    <row r="598" ht="12.75">
      <c r="D598" s="9"/>
    </row>
    <row r="599" ht="12.75">
      <c r="D599" s="9"/>
    </row>
    <row r="600" ht="12.75">
      <c r="D600" s="9"/>
    </row>
    <row r="601" ht="12.75">
      <c r="D601" s="9"/>
    </row>
    <row r="602" ht="12.75">
      <c r="D602" s="9"/>
    </row>
    <row r="603" ht="12.75">
      <c r="D603" s="9"/>
    </row>
    <row r="604" ht="12.75">
      <c r="D604" s="9"/>
    </row>
    <row r="605" ht="12.75">
      <c r="D605" s="9"/>
    </row>
    <row r="606" ht="12.75">
      <c r="D606" s="9"/>
    </row>
    <row r="607" ht="12.75">
      <c r="D607" s="9"/>
    </row>
    <row r="608" ht="12.75">
      <c r="D608" s="9"/>
    </row>
    <row r="609" ht="12.75">
      <c r="D609" s="9"/>
    </row>
    <row r="610" ht="12.75">
      <c r="D610" s="9"/>
    </row>
    <row r="611" ht="12.75">
      <c r="D611" s="9"/>
    </row>
    <row r="612" ht="12.75">
      <c r="D612" s="9"/>
    </row>
    <row r="613" ht="12.75">
      <c r="D613" s="9"/>
    </row>
    <row r="614" ht="12.75">
      <c r="D614" s="9"/>
    </row>
    <row r="615" ht="12.75">
      <c r="D615" s="9"/>
    </row>
    <row r="616" ht="12.75">
      <c r="D616" s="9"/>
    </row>
    <row r="617" ht="12.75">
      <c r="D617" s="9"/>
    </row>
    <row r="618" ht="12.75">
      <c r="D618" s="9"/>
    </row>
    <row r="619" ht="12.75">
      <c r="D619" s="9"/>
    </row>
    <row r="620" ht="12.75">
      <c r="D620" s="9"/>
    </row>
    <row r="621" ht="12.75">
      <c r="D621" s="9"/>
    </row>
    <row r="622" ht="12.75">
      <c r="D622" s="9"/>
    </row>
    <row r="623" ht="12.75">
      <c r="D623" s="9"/>
    </row>
    <row r="624" ht="12.75">
      <c r="D624" s="9"/>
    </row>
    <row r="625" ht="12.75">
      <c r="D625" s="9"/>
    </row>
    <row r="626" ht="12.75">
      <c r="D626" s="9"/>
    </row>
    <row r="627" ht="12.75">
      <c r="D627" s="9"/>
    </row>
    <row r="628" ht="12.75">
      <c r="D628" s="9"/>
    </row>
    <row r="629" ht="12.75">
      <c r="D629" s="9"/>
    </row>
    <row r="630" ht="12.75">
      <c r="D630" s="9"/>
    </row>
    <row r="631" ht="12.75">
      <c r="D631" s="9"/>
    </row>
    <row r="632" ht="12.75">
      <c r="D632" s="9"/>
    </row>
    <row r="633" ht="12.75">
      <c r="D633" s="9"/>
    </row>
    <row r="634" ht="12.75">
      <c r="D634" s="9"/>
    </row>
    <row r="635" ht="12.75">
      <c r="D635" s="9"/>
    </row>
    <row r="636" ht="12.75">
      <c r="D636" s="9"/>
    </row>
    <row r="637" ht="12.75">
      <c r="D637" s="9"/>
    </row>
    <row r="638" ht="12.75">
      <c r="D638" s="9"/>
    </row>
    <row r="639" ht="12.75">
      <c r="D639" s="9"/>
    </row>
    <row r="640" ht="12.75">
      <c r="D640" s="9"/>
    </row>
    <row r="641" ht="12.75">
      <c r="D641" s="9"/>
    </row>
    <row r="642" ht="12.75">
      <c r="D642" s="9"/>
    </row>
    <row r="643" ht="12.75">
      <c r="D643" s="9"/>
    </row>
    <row r="644" ht="12.75">
      <c r="D644" s="9"/>
    </row>
    <row r="645" ht="12.75">
      <c r="D645" s="9"/>
    </row>
    <row r="646" ht="12.75">
      <c r="D646" s="9"/>
    </row>
    <row r="647" ht="12.75">
      <c r="D647" s="9"/>
    </row>
    <row r="648" ht="12.75">
      <c r="D648" s="9"/>
    </row>
    <row r="649" ht="12.75">
      <c r="D649" s="9"/>
    </row>
    <row r="650" ht="12.75">
      <c r="D650" s="9"/>
    </row>
    <row r="651" ht="12.75">
      <c r="D651" s="9"/>
    </row>
    <row r="652" ht="12.75">
      <c r="D652" s="9"/>
    </row>
    <row r="653" ht="12.75">
      <c r="D653" s="9"/>
    </row>
    <row r="654" ht="12.75">
      <c r="D654" s="9"/>
    </row>
    <row r="655" ht="12.75">
      <c r="D655" s="9"/>
    </row>
    <row r="656" ht="12.75">
      <c r="D656" s="9"/>
    </row>
    <row r="657" ht="12.75">
      <c r="D657" s="9"/>
    </row>
    <row r="658" ht="12.75">
      <c r="D658" s="9"/>
    </row>
    <row r="659" ht="12.75">
      <c r="D659" s="9"/>
    </row>
    <row r="660" ht="12.75">
      <c r="D660" s="9"/>
    </row>
    <row r="661" ht="12.75">
      <c r="D661" s="9"/>
    </row>
    <row r="662" ht="12.75">
      <c r="D662" s="9"/>
    </row>
    <row r="663" ht="12.75">
      <c r="D663" s="9"/>
    </row>
    <row r="664" ht="12.75">
      <c r="D664" s="9"/>
    </row>
    <row r="665" ht="12.75">
      <c r="D665" s="9"/>
    </row>
    <row r="666" ht="12.75">
      <c r="D666" s="9"/>
    </row>
    <row r="667" ht="12.75">
      <c r="D667" s="9"/>
    </row>
    <row r="668" ht="12.75">
      <c r="D668" s="9"/>
    </row>
    <row r="669" ht="12.75">
      <c r="D669" s="9"/>
    </row>
    <row r="670" ht="12.75">
      <c r="D670" s="9"/>
    </row>
    <row r="671" ht="12.75">
      <c r="D671" s="9"/>
    </row>
    <row r="672" ht="12.75">
      <c r="D672" s="9"/>
    </row>
    <row r="673" ht="12.75">
      <c r="D673" s="9"/>
    </row>
    <row r="674" ht="12.75">
      <c r="D674" s="9"/>
    </row>
    <row r="675" ht="12.75">
      <c r="D675" s="9"/>
    </row>
    <row r="676" ht="12.75">
      <c r="D676" s="9"/>
    </row>
    <row r="677" ht="12.75">
      <c r="D677" s="9"/>
    </row>
    <row r="678" ht="12.75">
      <c r="D678" s="9"/>
    </row>
    <row r="679" ht="12.75">
      <c r="D679" s="9"/>
    </row>
    <row r="680" ht="12.75">
      <c r="D680" s="9"/>
    </row>
    <row r="681" ht="12.75">
      <c r="D681" s="9"/>
    </row>
    <row r="682" ht="12.75">
      <c r="D682" s="9"/>
    </row>
    <row r="683" ht="12.75">
      <c r="D683" s="9"/>
    </row>
    <row r="684" ht="12.75">
      <c r="D684" s="9"/>
    </row>
    <row r="685" ht="12.75">
      <c r="D685" s="9"/>
    </row>
    <row r="686" ht="12.75">
      <c r="D686" s="9"/>
    </row>
    <row r="687" ht="12.75">
      <c r="D687" s="9"/>
    </row>
    <row r="688" ht="12.75">
      <c r="D688" s="9"/>
    </row>
    <row r="689" ht="12.75">
      <c r="D689" s="9"/>
    </row>
    <row r="690" ht="12.75">
      <c r="D690" s="9"/>
    </row>
    <row r="691" ht="12.75">
      <c r="D691" s="9"/>
    </row>
    <row r="692" ht="12.75">
      <c r="D692" s="9"/>
    </row>
    <row r="693" ht="12.75">
      <c r="D693" s="9"/>
    </row>
    <row r="694" ht="12.75">
      <c r="D694" s="9"/>
    </row>
    <row r="695" ht="12.75">
      <c r="D695" s="9"/>
    </row>
    <row r="696" ht="12.75">
      <c r="D696" s="9"/>
    </row>
    <row r="697" ht="12.75">
      <c r="D697" s="9"/>
    </row>
    <row r="698" ht="12.75">
      <c r="D698" s="9"/>
    </row>
    <row r="699" ht="12.75">
      <c r="D699" s="9"/>
    </row>
    <row r="700" ht="12.75">
      <c r="D700" s="9"/>
    </row>
    <row r="701" ht="12.75">
      <c r="D701" s="9"/>
    </row>
    <row r="702" ht="12.75">
      <c r="D702" s="9"/>
    </row>
    <row r="703" ht="12.75">
      <c r="D703" s="9"/>
    </row>
    <row r="704" ht="12.75">
      <c r="D704" s="9"/>
    </row>
    <row r="705" ht="12.75">
      <c r="D705" s="9"/>
    </row>
    <row r="706" ht="12.75">
      <c r="D706" s="9"/>
    </row>
    <row r="707" ht="12.75">
      <c r="D707" s="9"/>
    </row>
    <row r="708" ht="12.75">
      <c r="D708" s="9"/>
    </row>
    <row r="709" ht="12.75">
      <c r="D709" s="9"/>
    </row>
    <row r="710" ht="12.75">
      <c r="D710" s="9"/>
    </row>
    <row r="711" ht="12.75">
      <c r="D711" s="9"/>
    </row>
    <row r="712" ht="12.75">
      <c r="D712" s="9"/>
    </row>
    <row r="713" ht="12.75">
      <c r="D713" s="9"/>
    </row>
    <row r="714" ht="12.75">
      <c r="D714" s="9"/>
    </row>
    <row r="715" ht="12.75">
      <c r="D715" s="9"/>
    </row>
    <row r="716" ht="12.75">
      <c r="D716" s="9"/>
    </row>
    <row r="717" ht="12.75">
      <c r="D717" s="9"/>
    </row>
    <row r="718" ht="12.75">
      <c r="D718" s="9"/>
    </row>
    <row r="719" ht="12.75">
      <c r="D719" s="9"/>
    </row>
    <row r="720" ht="12.75">
      <c r="D720" s="9"/>
    </row>
    <row r="721" ht="12.75">
      <c r="D721" s="9"/>
    </row>
    <row r="722" ht="12.75">
      <c r="D722" s="9"/>
    </row>
    <row r="723" ht="12.75">
      <c r="D723" s="9"/>
    </row>
    <row r="724" ht="12.75">
      <c r="D724" s="9"/>
    </row>
    <row r="725" ht="12.75">
      <c r="D725" s="9"/>
    </row>
    <row r="726" ht="12.75">
      <c r="D726" s="9"/>
    </row>
    <row r="727" ht="12.75">
      <c r="D727" s="9"/>
    </row>
    <row r="728" ht="12.75">
      <c r="D728" s="9"/>
    </row>
    <row r="729" ht="12.75">
      <c r="D729" s="9"/>
    </row>
    <row r="730" ht="12.75">
      <c r="D730" s="9"/>
    </row>
    <row r="731" ht="12.75">
      <c r="D731" s="9"/>
    </row>
    <row r="732" ht="12.75">
      <c r="D732" s="9"/>
    </row>
    <row r="733" ht="12.75">
      <c r="D733" s="9"/>
    </row>
    <row r="734" ht="12.75">
      <c r="D734" s="9"/>
    </row>
    <row r="735" ht="12.75">
      <c r="D735" s="9"/>
    </row>
    <row r="736" ht="12.75">
      <c r="D736" s="9"/>
    </row>
    <row r="737" ht="12.75">
      <c r="D737" s="9"/>
    </row>
    <row r="738" ht="12.75">
      <c r="D738" s="9"/>
    </row>
    <row r="739" ht="12.75">
      <c r="D739" s="9"/>
    </row>
    <row r="740" ht="12.75">
      <c r="D740" s="9"/>
    </row>
    <row r="741" ht="12.75">
      <c r="D741" s="9"/>
    </row>
    <row r="742" ht="12.75">
      <c r="D742" s="9"/>
    </row>
    <row r="743" ht="12.75">
      <c r="D743" s="9"/>
    </row>
    <row r="744" ht="12.75">
      <c r="D744" s="9"/>
    </row>
    <row r="745" ht="12.75">
      <c r="D745" s="9"/>
    </row>
    <row r="746" ht="12.75">
      <c r="D746" s="9"/>
    </row>
    <row r="747" ht="12.75">
      <c r="D747" s="9"/>
    </row>
    <row r="748" ht="12.75">
      <c r="D748" s="9"/>
    </row>
    <row r="749" ht="12.75">
      <c r="D749" s="9"/>
    </row>
    <row r="750" ht="12.75">
      <c r="D750" s="9"/>
    </row>
    <row r="751" ht="12.75">
      <c r="D751" s="9"/>
    </row>
    <row r="752" ht="12.75">
      <c r="D752" s="9"/>
    </row>
    <row r="753" ht="12.75">
      <c r="D753" s="9"/>
    </row>
    <row r="754" ht="12.75">
      <c r="D754" s="9"/>
    </row>
    <row r="755" ht="12.75">
      <c r="D755" s="9"/>
    </row>
    <row r="756" ht="12.75">
      <c r="D756" s="9"/>
    </row>
    <row r="757" ht="12.75">
      <c r="D757" s="9"/>
    </row>
    <row r="758" ht="12.75">
      <c r="D758" s="9"/>
    </row>
    <row r="759" ht="12.75">
      <c r="D759" s="9"/>
    </row>
    <row r="760" ht="12.75">
      <c r="D760" s="9"/>
    </row>
    <row r="761" ht="12.75">
      <c r="D761" s="9"/>
    </row>
    <row r="762" ht="12.75">
      <c r="D762" s="9"/>
    </row>
    <row r="763" ht="12.75">
      <c r="D763" s="9"/>
    </row>
    <row r="764" ht="12.75">
      <c r="D764" s="9"/>
    </row>
    <row r="765" ht="12.75">
      <c r="D765" s="9"/>
    </row>
    <row r="766" ht="12.75">
      <c r="D766" s="9"/>
    </row>
    <row r="767" ht="12.75">
      <c r="D767" s="9"/>
    </row>
    <row r="768" ht="12.75">
      <c r="D768" s="9"/>
    </row>
    <row r="769" ht="12.75">
      <c r="D769" s="9"/>
    </row>
    <row r="770" ht="12.75">
      <c r="D770" s="9"/>
    </row>
    <row r="771" ht="12.75">
      <c r="D771" s="9"/>
    </row>
    <row r="772" ht="12.75">
      <c r="D772" s="9"/>
    </row>
    <row r="773" ht="12.75">
      <c r="D773" s="9"/>
    </row>
    <row r="774" ht="12.75">
      <c r="D774" s="9"/>
    </row>
    <row r="775" ht="12.75">
      <c r="D775" s="9"/>
    </row>
    <row r="776" ht="12.75">
      <c r="D776" s="9"/>
    </row>
    <row r="777" ht="12.75">
      <c r="D777" s="9"/>
    </row>
    <row r="778" ht="12.75">
      <c r="D778" s="9"/>
    </row>
    <row r="779" ht="12.75">
      <c r="D779" s="9"/>
    </row>
    <row r="780" ht="12.75">
      <c r="D780" s="9"/>
    </row>
    <row r="781" ht="12.75">
      <c r="D781" s="9"/>
    </row>
    <row r="782" ht="12.75">
      <c r="D782" s="9"/>
    </row>
    <row r="783" ht="12.75">
      <c r="D783" s="9"/>
    </row>
    <row r="784" ht="12.75">
      <c r="D784" s="9"/>
    </row>
    <row r="785" ht="12.75">
      <c r="D785" s="9"/>
    </row>
    <row r="786" ht="12.75">
      <c r="D786" s="9"/>
    </row>
    <row r="787" ht="12.75">
      <c r="D787" s="9"/>
    </row>
    <row r="788" ht="12.75">
      <c r="D788" s="9"/>
    </row>
    <row r="789" ht="12.75">
      <c r="D789" s="9"/>
    </row>
    <row r="790" ht="12.75">
      <c r="D790" s="9"/>
    </row>
    <row r="791" ht="12.75">
      <c r="D791" s="9"/>
    </row>
    <row r="792" ht="12.75">
      <c r="D792" s="9"/>
    </row>
    <row r="793" ht="12.75">
      <c r="D793" s="9"/>
    </row>
    <row r="794" ht="12.75">
      <c r="D794" s="9"/>
    </row>
    <row r="795" ht="12.75">
      <c r="D795" s="9"/>
    </row>
    <row r="796" ht="12.75">
      <c r="D796" s="9"/>
    </row>
    <row r="797" ht="12.75">
      <c r="D797" s="9"/>
    </row>
    <row r="798" ht="12.75">
      <c r="D798" s="9"/>
    </row>
    <row r="799" ht="12.75">
      <c r="D799" s="9"/>
    </row>
    <row r="800" ht="12.75">
      <c r="D800" s="9"/>
    </row>
    <row r="801" ht="12.75">
      <c r="D801" s="9"/>
    </row>
    <row r="802" ht="12.75">
      <c r="D802" s="9"/>
    </row>
    <row r="803" ht="12.75">
      <c r="D803" s="9"/>
    </row>
    <row r="804" ht="12.75">
      <c r="D804" s="9"/>
    </row>
    <row r="805" ht="12.75">
      <c r="D805" s="9"/>
    </row>
    <row r="806" ht="12.75">
      <c r="D806" s="9"/>
    </row>
    <row r="807" ht="12.75">
      <c r="D807" s="9"/>
    </row>
    <row r="808" ht="12.75">
      <c r="D808" s="9"/>
    </row>
    <row r="809" ht="12.75">
      <c r="D809" s="9"/>
    </row>
    <row r="810" ht="12.75">
      <c r="D810" s="9"/>
    </row>
    <row r="811" ht="12.75">
      <c r="D811" s="9"/>
    </row>
    <row r="812" ht="12.75">
      <c r="D812" s="9"/>
    </row>
    <row r="813" ht="12.75">
      <c r="D813" s="9"/>
    </row>
    <row r="814" ht="12.75">
      <c r="D814" s="9"/>
    </row>
    <row r="815" ht="12.75">
      <c r="D815" s="9"/>
    </row>
    <row r="816" ht="12.75">
      <c r="D816" s="9"/>
    </row>
    <row r="817" ht="12.75">
      <c r="D817" s="9"/>
    </row>
    <row r="818" ht="12.75">
      <c r="D818" s="9"/>
    </row>
    <row r="819" ht="12.75">
      <c r="D819" s="9"/>
    </row>
    <row r="820" ht="12.75">
      <c r="D820" s="9"/>
    </row>
    <row r="821" ht="12.75">
      <c r="D821" s="9"/>
    </row>
    <row r="822" ht="12.75">
      <c r="D822" s="9"/>
    </row>
    <row r="823" ht="12.75">
      <c r="D823" s="9"/>
    </row>
    <row r="824" ht="12.75">
      <c r="D824" s="9"/>
    </row>
    <row r="825" ht="12.75">
      <c r="D825" s="9"/>
    </row>
    <row r="826" ht="12.75">
      <c r="D826" s="9"/>
    </row>
    <row r="827" ht="12.75">
      <c r="D827" s="9"/>
    </row>
    <row r="828" ht="12.75">
      <c r="D828" s="9"/>
    </row>
    <row r="829" ht="12.75">
      <c r="D829" s="9"/>
    </row>
    <row r="830" ht="12.75">
      <c r="D830" s="9"/>
    </row>
    <row r="831" ht="12.75">
      <c r="D831" s="9"/>
    </row>
    <row r="832" ht="12.75">
      <c r="D832" s="9"/>
    </row>
    <row r="833" ht="12.75">
      <c r="D833" s="9"/>
    </row>
    <row r="834" ht="12.75">
      <c r="D834" s="9"/>
    </row>
    <row r="835" ht="12.75">
      <c r="D835" s="9"/>
    </row>
    <row r="836" ht="12.75">
      <c r="D836" s="9"/>
    </row>
    <row r="837" ht="12.75">
      <c r="D837" s="9"/>
    </row>
    <row r="838" ht="12.75">
      <c r="D838" s="9"/>
    </row>
    <row r="839" ht="12.75">
      <c r="D839" s="9"/>
    </row>
    <row r="840" ht="12.75">
      <c r="D840" s="9"/>
    </row>
    <row r="841" ht="12.75">
      <c r="D841" s="9"/>
    </row>
    <row r="842" ht="12.75">
      <c r="D842" s="9"/>
    </row>
    <row r="843" ht="12.75">
      <c r="D843" s="9"/>
    </row>
    <row r="844" ht="12.75">
      <c r="D844" s="9"/>
    </row>
    <row r="845" ht="12.75">
      <c r="D845" s="9"/>
    </row>
    <row r="846" ht="12.75">
      <c r="D846" s="9"/>
    </row>
    <row r="847" ht="12.75">
      <c r="D847" s="9"/>
    </row>
    <row r="848" ht="12.75">
      <c r="D848" s="9"/>
    </row>
    <row r="849" ht="12.75">
      <c r="D849" s="9"/>
    </row>
    <row r="850" ht="12.75">
      <c r="D850" s="9"/>
    </row>
    <row r="851" ht="12.75">
      <c r="D851" s="9"/>
    </row>
    <row r="852" ht="12.75">
      <c r="D852" s="9"/>
    </row>
    <row r="853" ht="12.75">
      <c r="D853" s="9"/>
    </row>
    <row r="854" ht="12.75">
      <c r="D854" s="9"/>
    </row>
    <row r="855" ht="12.75">
      <c r="D855" s="9"/>
    </row>
    <row r="856" ht="12.75">
      <c r="D856" s="9"/>
    </row>
    <row r="857" ht="12.75">
      <c r="D857" s="9"/>
    </row>
    <row r="858" ht="12.75">
      <c r="D858" s="9"/>
    </row>
    <row r="859" ht="12.75">
      <c r="D859" s="9"/>
    </row>
    <row r="860" ht="12.75">
      <c r="D860" s="9"/>
    </row>
    <row r="861" ht="12.75">
      <c r="D861" s="9"/>
    </row>
    <row r="862" ht="12.75">
      <c r="D862" s="9"/>
    </row>
    <row r="863" ht="12.75">
      <c r="D863" s="9"/>
    </row>
    <row r="864" ht="12.75">
      <c r="D864" s="9"/>
    </row>
    <row r="865" ht="12.75">
      <c r="D865" s="9"/>
    </row>
    <row r="866" ht="12.75">
      <c r="D866" s="9"/>
    </row>
    <row r="867" ht="12.75">
      <c r="D867" s="9"/>
    </row>
    <row r="868" ht="12.75">
      <c r="D868" s="9"/>
    </row>
    <row r="869" ht="12.75">
      <c r="D869" s="9"/>
    </row>
    <row r="870" ht="12.75">
      <c r="D870" s="9"/>
    </row>
    <row r="871" ht="12.75">
      <c r="D871" s="9"/>
    </row>
    <row r="872" ht="12.75">
      <c r="D872" s="9"/>
    </row>
    <row r="873" ht="12.75">
      <c r="D873" s="9"/>
    </row>
    <row r="874" ht="12.75">
      <c r="D874" s="9"/>
    </row>
    <row r="875" ht="12.75">
      <c r="D875" s="9"/>
    </row>
    <row r="876" ht="12.75">
      <c r="D876" s="9"/>
    </row>
    <row r="877" ht="12.75">
      <c r="D877" s="9"/>
    </row>
    <row r="878" ht="12.75">
      <c r="D878" s="9"/>
    </row>
    <row r="879" ht="12.75">
      <c r="D879" s="9"/>
    </row>
    <row r="880" ht="12.75">
      <c r="D880" s="9"/>
    </row>
    <row r="881" ht="12.75">
      <c r="D881" s="9"/>
    </row>
    <row r="882" ht="12.75">
      <c r="D882" s="9"/>
    </row>
    <row r="883" ht="12.75">
      <c r="D883" s="9"/>
    </row>
    <row r="884" ht="12.75">
      <c r="D884" s="9"/>
    </row>
    <row r="885" ht="12.75">
      <c r="D885" s="9"/>
    </row>
    <row r="886" ht="12.75">
      <c r="D886" s="9"/>
    </row>
    <row r="887" ht="12.75">
      <c r="D887" s="9"/>
    </row>
    <row r="888" ht="12.75">
      <c r="D888" s="9"/>
    </row>
    <row r="889" ht="12.75">
      <c r="D889" s="9"/>
    </row>
    <row r="890" ht="12.75">
      <c r="D890" s="9"/>
    </row>
    <row r="891" ht="12.75">
      <c r="D891" s="9"/>
    </row>
    <row r="892" ht="12.75">
      <c r="D892" s="9"/>
    </row>
    <row r="893" ht="12.75">
      <c r="D893" s="9"/>
    </row>
    <row r="894" ht="12.75">
      <c r="D894" s="9"/>
    </row>
    <row r="895" ht="12.75">
      <c r="D895" s="9"/>
    </row>
    <row r="896" ht="12.75">
      <c r="D896" s="9"/>
    </row>
    <row r="897" ht="12.75">
      <c r="D897" s="9"/>
    </row>
    <row r="898" ht="12.75">
      <c r="D898" s="9"/>
    </row>
    <row r="899" ht="12.75">
      <c r="D899" s="9"/>
    </row>
    <row r="900" ht="12.75">
      <c r="D900" s="9"/>
    </row>
    <row r="901" ht="12.75">
      <c r="D901" s="9"/>
    </row>
    <row r="902" ht="12.75">
      <c r="D902" s="9"/>
    </row>
    <row r="903" ht="12.75">
      <c r="D903" s="9"/>
    </row>
    <row r="904" ht="12.75">
      <c r="D904" s="9"/>
    </row>
    <row r="905" ht="12.75">
      <c r="D905" s="9"/>
    </row>
    <row r="906" ht="12.75">
      <c r="D906" s="9"/>
    </row>
    <row r="907" ht="12.75">
      <c r="D907" s="9"/>
    </row>
    <row r="908" ht="12.75">
      <c r="D908" s="9"/>
    </row>
    <row r="909" ht="12.75">
      <c r="D909" s="9"/>
    </row>
    <row r="910" ht="12.75">
      <c r="D910" s="9"/>
    </row>
    <row r="911" ht="12.75">
      <c r="D911" s="9"/>
    </row>
    <row r="912" ht="12.75">
      <c r="D912" s="9"/>
    </row>
    <row r="913" ht="12.75">
      <c r="D913" s="9"/>
    </row>
    <row r="914" ht="12.75">
      <c r="D914" s="9"/>
    </row>
    <row r="915" ht="12.75">
      <c r="D915" s="9"/>
    </row>
    <row r="916" ht="12.75">
      <c r="D916" s="9"/>
    </row>
    <row r="917" ht="12.75">
      <c r="D917" s="9"/>
    </row>
    <row r="918" ht="12.75">
      <c r="D918" s="9"/>
    </row>
    <row r="919" ht="12.75">
      <c r="D919" s="9"/>
    </row>
    <row r="920" ht="12.75">
      <c r="D920" s="9"/>
    </row>
    <row r="921" ht="12.75">
      <c r="D921" s="9"/>
    </row>
    <row r="922" ht="12.75">
      <c r="D922" s="9"/>
    </row>
    <row r="923" ht="12.75"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  <row r="932" ht="12.75">
      <c r="D932" s="9"/>
    </row>
    <row r="933" ht="12.75">
      <c r="D933" s="9"/>
    </row>
    <row r="934" ht="12.75">
      <c r="D934" s="9"/>
    </row>
    <row r="935" ht="12.75">
      <c r="D935" s="9"/>
    </row>
    <row r="936" ht="12.75">
      <c r="D936" s="9"/>
    </row>
    <row r="937" ht="12.75">
      <c r="D937" s="9"/>
    </row>
    <row r="938" ht="12.75">
      <c r="D938" s="9"/>
    </row>
    <row r="939" ht="12.75">
      <c r="D939" s="9"/>
    </row>
    <row r="940" ht="12.75">
      <c r="D940" s="9"/>
    </row>
    <row r="941" ht="12.75">
      <c r="D941" s="9"/>
    </row>
    <row r="942" ht="12.75">
      <c r="D942" s="9"/>
    </row>
    <row r="943" ht="12.75">
      <c r="D943" s="9"/>
    </row>
    <row r="944" ht="12.75">
      <c r="D944" s="9"/>
    </row>
    <row r="945" ht="12.75">
      <c r="D945" s="9"/>
    </row>
    <row r="946" ht="12.75">
      <c r="D946" s="9"/>
    </row>
    <row r="947" ht="12.75">
      <c r="D947" s="9"/>
    </row>
    <row r="948" ht="12.75">
      <c r="D948" s="9"/>
    </row>
    <row r="949" ht="12.75">
      <c r="D949" s="9"/>
    </row>
    <row r="950" ht="12.75">
      <c r="D950" s="9"/>
    </row>
    <row r="951" ht="12.75">
      <c r="D951" s="9"/>
    </row>
    <row r="952" ht="12.75">
      <c r="D952" s="9"/>
    </row>
    <row r="953" ht="12.75">
      <c r="D953" s="9"/>
    </row>
    <row r="954" ht="12.75">
      <c r="D954" s="9"/>
    </row>
    <row r="955" ht="12.75">
      <c r="D955" s="9"/>
    </row>
    <row r="956" ht="12.75">
      <c r="D956" s="9"/>
    </row>
    <row r="957" ht="12.75">
      <c r="D957" s="9"/>
    </row>
    <row r="958" ht="12.75">
      <c r="D958" s="9"/>
    </row>
    <row r="959" ht="12.75">
      <c r="D959" s="9"/>
    </row>
    <row r="960" ht="12.75">
      <c r="D960" s="9"/>
    </row>
    <row r="961" ht="12.75">
      <c r="D961" s="9"/>
    </row>
    <row r="962" ht="12.75">
      <c r="D962" s="9"/>
    </row>
    <row r="963" ht="12.75">
      <c r="D963" s="9"/>
    </row>
    <row r="964" ht="12.75">
      <c r="D964" s="9"/>
    </row>
    <row r="965" ht="12.75">
      <c r="D965" s="9"/>
    </row>
    <row r="966" ht="12.75">
      <c r="D966" s="9"/>
    </row>
    <row r="967" ht="12.75">
      <c r="D967" s="9"/>
    </row>
    <row r="968" ht="12.75">
      <c r="D968" s="9"/>
    </row>
    <row r="969" ht="12.75">
      <c r="D969" s="9"/>
    </row>
    <row r="970" ht="12.75">
      <c r="D970" s="9"/>
    </row>
    <row r="971" ht="12.75">
      <c r="D971" s="9"/>
    </row>
    <row r="972" ht="12.75">
      <c r="D972" s="9"/>
    </row>
    <row r="973" ht="12.75">
      <c r="D973" s="9"/>
    </row>
    <row r="974" ht="12.75">
      <c r="D974" s="9"/>
    </row>
    <row r="975" ht="12.75">
      <c r="D975" s="9"/>
    </row>
    <row r="976" ht="12.75">
      <c r="D976" s="9"/>
    </row>
    <row r="977" ht="12.75">
      <c r="D977" s="9"/>
    </row>
    <row r="978" ht="12.75">
      <c r="D978" s="9"/>
    </row>
    <row r="979" ht="12.75">
      <c r="D979" s="9"/>
    </row>
    <row r="980" ht="12.75">
      <c r="D980" s="9"/>
    </row>
    <row r="981" ht="12.75">
      <c r="D981" s="9"/>
    </row>
    <row r="982" ht="12.75">
      <c r="D982" s="9"/>
    </row>
    <row r="983" ht="12.75">
      <c r="D983" s="9"/>
    </row>
    <row r="984" ht="12.75">
      <c r="D984" s="9"/>
    </row>
    <row r="985" ht="12.75">
      <c r="D985" s="9"/>
    </row>
    <row r="986" ht="12.75">
      <c r="D986" s="9"/>
    </row>
    <row r="987" ht="12.75">
      <c r="D987" s="9"/>
    </row>
    <row r="988" ht="12.75">
      <c r="D988" s="9"/>
    </row>
    <row r="989" ht="12.75">
      <c r="D989" s="9"/>
    </row>
    <row r="990" ht="12.75">
      <c r="D990" s="9"/>
    </row>
    <row r="991" ht="12.75">
      <c r="D991" s="9"/>
    </row>
    <row r="992" ht="12.75">
      <c r="D992" s="9"/>
    </row>
    <row r="993" ht="12.75">
      <c r="D993" s="9"/>
    </row>
    <row r="994" ht="12.75">
      <c r="D994" s="9"/>
    </row>
    <row r="995" ht="12.75">
      <c r="D995" s="9"/>
    </row>
    <row r="996" ht="12.75">
      <c r="D996" s="9"/>
    </row>
    <row r="997" ht="12.75">
      <c r="D997" s="9"/>
    </row>
    <row r="998" ht="12.75">
      <c r="D998" s="9"/>
    </row>
    <row r="999" ht="12.75">
      <c r="D999" s="9"/>
    </row>
    <row r="1000" ht="12.75">
      <c r="D1000" s="9"/>
    </row>
    <row r="1001" ht="12.75">
      <c r="D1001" s="9"/>
    </row>
    <row r="1002" ht="12.75">
      <c r="D1002" s="9"/>
    </row>
    <row r="1003" ht="12.75">
      <c r="D1003" s="9"/>
    </row>
    <row r="1004" ht="12.75">
      <c r="D1004" s="9"/>
    </row>
    <row r="1005" ht="12.75">
      <c r="D1005" s="9"/>
    </row>
    <row r="1006" ht="12.75">
      <c r="D1006" s="9"/>
    </row>
    <row r="1007" ht="12.75">
      <c r="D1007" s="9"/>
    </row>
    <row r="1008" ht="12.75">
      <c r="D1008" s="9"/>
    </row>
    <row r="1009" ht="12.75">
      <c r="D1009" s="9"/>
    </row>
    <row r="1010" ht="12.75">
      <c r="D1010" s="9"/>
    </row>
    <row r="1011" ht="12.75">
      <c r="D1011" s="9"/>
    </row>
    <row r="1012" ht="12.75">
      <c r="D1012" s="9"/>
    </row>
    <row r="1013" ht="12.75">
      <c r="D1013" s="9"/>
    </row>
    <row r="1014" ht="12.75">
      <c r="D1014" s="9"/>
    </row>
    <row r="1015" ht="12.75">
      <c r="D1015" s="9"/>
    </row>
    <row r="1016" ht="12.75">
      <c r="D1016" s="9"/>
    </row>
    <row r="1017" ht="12.75">
      <c r="D1017" s="9"/>
    </row>
    <row r="1018" ht="12.75">
      <c r="D1018" s="9"/>
    </row>
    <row r="1019" ht="12.75">
      <c r="D1019" s="9"/>
    </row>
    <row r="1020" ht="12.75">
      <c r="D1020" s="9"/>
    </row>
    <row r="1021" ht="12.75">
      <c r="D1021" s="9"/>
    </row>
    <row r="1022" ht="12.75">
      <c r="D1022" s="9"/>
    </row>
    <row r="1023" ht="12.75">
      <c r="D1023" s="9"/>
    </row>
    <row r="1024" ht="12.75">
      <c r="D1024" s="9"/>
    </row>
    <row r="1025" ht="12.75">
      <c r="D1025" s="9"/>
    </row>
    <row r="1026" ht="12.75">
      <c r="D1026" s="9"/>
    </row>
    <row r="1027" ht="12.75">
      <c r="D1027" s="9"/>
    </row>
    <row r="1028" ht="12.75">
      <c r="D1028" s="9"/>
    </row>
    <row r="1029" ht="12.75">
      <c r="D1029" s="9"/>
    </row>
    <row r="1030" ht="12.75">
      <c r="D1030" s="9"/>
    </row>
    <row r="1031" ht="12.75">
      <c r="D1031" s="9"/>
    </row>
    <row r="1032" ht="12.75">
      <c r="D1032" s="9"/>
    </row>
    <row r="1033" ht="12.75">
      <c r="D1033" s="9"/>
    </row>
    <row r="1034" ht="12.75">
      <c r="D1034" s="9"/>
    </row>
    <row r="1035" ht="12.75">
      <c r="D1035" s="9"/>
    </row>
    <row r="1036" ht="12.75">
      <c r="D1036" s="9"/>
    </row>
    <row r="1037" ht="12.75">
      <c r="D1037" s="9"/>
    </row>
    <row r="1038" ht="12.75">
      <c r="D1038" s="9"/>
    </row>
    <row r="1039" ht="12.75">
      <c r="D1039" s="9"/>
    </row>
    <row r="1040" ht="12.75">
      <c r="D1040" s="9"/>
    </row>
    <row r="1041" ht="12.75">
      <c r="D1041" s="9"/>
    </row>
    <row r="1042" ht="12.75">
      <c r="D1042" s="9"/>
    </row>
    <row r="1043" ht="12.75">
      <c r="D1043" s="9"/>
    </row>
    <row r="1044" ht="12.75">
      <c r="D1044" s="9"/>
    </row>
    <row r="1045" ht="12.75">
      <c r="D1045" s="9"/>
    </row>
    <row r="1046" ht="12.75">
      <c r="D1046" s="9"/>
    </row>
    <row r="1047" ht="12.75">
      <c r="D1047" s="9"/>
    </row>
    <row r="1048" ht="12.75">
      <c r="D1048" s="9"/>
    </row>
    <row r="1049" ht="12.75">
      <c r="D1049" s="9"/>
    </row>
    <row r="1050" ht="12.75">
      <c r="D1050" s="9"/>
    </row>
    <row r="1051" ht="12.75">
      <c r="D1051" s="9"/>
    </row>
    <row r="1052" ht="12.75">
      <c r="D1052" s="9"/>
    </row>
    <row r="1053" ht="12.75">
      <c r="D1053" s="9"/>
    </row>
    <row r="1054" ht="12.75">
      <c r="D1054" s="9"/>
    </row>
    <row r="1055" ht="12.75">
      <c r="D1055" s="9"/>
    </row>
    <row r="1056" ht="12.75">
      <c r="D1056" s="9"/>
    </row>
    <row r="1057" ht="12.75">
      <c r="D1057" s="9"/>
    </row>
    <row r="1058" ht="12.75">
      <c r="D1058" s="9"/>
    </row>
    <row r="1059" ht="12.75">
      <c r="D1059" s="9"/>
    </row>
    <row r="1060" ht="12.75">
      <c r="D1060" s="9"/>
    </row>
    <row r="1061" ht="12.75">
      <c r="D1061" s="9"/>
    </row>
    <row r="1062" ht="12.75">
      <c r="D1062" s="9"/>
    </row>
    <row r="1063" ht="12.75">
      <c r="D1063" s="9"/>
    </row>
    <row r="1064" ht="12.75">
      <c r="D1064" s="9"/>
    </row>
    <row r="1065" ht="12.75">
      <c r="D1065" s="9"/>
    </row>
    <row r="1066" ht="12.75">
      <c r="D1066" s="9"/>
    </row>
    <row r="1067" ht="12.75">
      <c r="D1067" s="9"/>
    </row>
    <row r="1068" ht="12.75">
      <c r="D1068" s="9"/>
    </row>
    <row r="1069" ht="12.75">
      <c r="D1069" s="9"/>
    </row>
    <row r="1070" ht="12.75">
      <c r="D1070" s="9"/>
    </row>
    <row r="1071" ht="12.75">
      <c r="D1071" s="9"/>
    </row>
    <row r="1072" ht="12.75">
      <c r="D1072" s="9"/>
    </row>
    <row r="1073" ht="12.75">
      <c r="D1073" s="9"/>
    </row>
    <row r="1074" ht="12.75">
      <c r="D1074" s="9"/>
    </row>
    <row r="1075" ht="12.75">
      <c r="D1075" s="9"/>
    </row>
    <row r="1076" ht="12.75">
      <c r="D1076" s="9"/>
    </row>
    <row r="1077" ht="12.75">
      <c r="D1077" s="9"/>
    </row>
    <row r="1078" ht="12.75">
      <c r="D1078" s="9"/>
    </row>
    <row r="1079" ht="12.75">
      <c r="D1079" s="9"/>
    </row>
    <row r="1080" ht="12.75">
      <c r="D1080" s="9"/>
    </row>
    <row r="1081" ht="12.75">
      <c r="D1081" s="9"/>
    </row>
    <row r="1082" ht="12.75">
      <c r="D1082" s="9"/>
    </row>
    <row r="1083" ht="12.75">
      <c r="D1083" s="9"/>
    </row>
    <row r="1084" ht="12.75">
      <c r="D1084" s="9"/>
    </row>
    <row r="1085" ht="12.75">
      <c r="D1085" s="9"/>
    </row>
    <row r="1086" ht="12.75">
      <c r="D1086" s="9"/>
    </row>
    <row r="1087" ht="12.75">
      <c r="D1087" s="9"/>
    </row>
    <row r="1088" ht="12.75">
      <c r="D1088" s="9"/>
    </row>
    <row r="1089" ht="12.75">
      <c r="D1089" s="9"/>
    </row>
    <row r="1090" ht="12.75">
      <c r="D1090" s="9"/>
    </row>
    <row r="1091" ht="12.75">
      <c r="D1091" s="9"/>
    </row>
    <row r="1092" ht="12.75">
      <c r="D1092" s="9"/>
    </row>
    <row r="1093" ht="12.75">
      <c r="D1093" s="9"/>
    </row>
    <row r="1094" ht="12.75">
      <c r="D1094" s="9"/>
    </row>
    <row r="1095" ht="12.75">
      <c r="D1095" s="9"/>
    </row>
    <row r="1096" ht="12.75">
      <c r="D1096" s="9"/>
    </row>
    <row r="1097" ht="12.75">
      <c r="D1097" s="9"/>
    </row>
    <row r="1098" ht="12.75">
      <c r="D1098" s="9"/>
    </row>
    <row r="1099" ht="12.75">
      <c r="D1099" s="9"/>
    </row>
    <row r="1100" ht="12.75">
      <c r="D1100" s="9"/>
    </row>
    <row r="1101" ht="12.75">
      <c r="D1101" s="9"/>
    </row>
    <row r="1102" ht="12.75">
      <c r="D1102" s="9"/>
    </row>
    <row r="1103" ht="12.75">
      <c r="D1103" s="9"/>
    </row>
    <row r="1104" ht="12.75">
      <c r="D1104" s="9"/>
    </row>
    <row r="1105" ht="12.75">
      <c r="D1105" s="9"/>
    </row>
    <row r="1106" ht="12.75">
      <c r="D1106" s="9"/>
    </row>
    <row r="1107" ht="12.75">
      <c r="D1107" s="9"/>
    </row>
    <row r="1108" ht="12.75">
      <c r="D1108" s="9"/>
    </row>
    <row r="1109" ht="12.75">
      <c r="D1109" s="9"/>
    </row>
    <row r="1110" ht="12.75">
      <c r="D1110" s="9"/>
    </row>
    <row r="1111" ht="12.75">
      <c r="D1111" s="9"/>
    </row>
    <row r="1112" ht="12.75">
      <c r="D1112" s="9"/>
    </row>
    <row r="1113" ht="12.75">
      <c r="D1113" s="9"/>
    </row>
    <row r="1114" ht="12.75">
      <c r="D1114" s="9"/>
    </row>
    <row r="1115" ht="12.75">
      <c r="D1115" s="9"/>
    </row>
    <row r="1116" ht="12.75">
      <c r="D1116" s="9"/>
    </row>
    <row r="1117" ht="12.75">
      <c r="D1117" s="9"/>
    </row>
    <row r="1118" ht="12.75">
      <c r="D1118" s="9"/>
    </row>
    <row r="1119" ht="12.75">
      <c r="D1119" s="9"/>
    </row>
    <row r="1120" ht="12.75">
      <c r="D1120" s="9"/>
    </row>
    <row r="1121" ht="12.75">
      <c r="D1121" s="9"/>
    </row>
    <row r="1122" ht="12.75">
      <c r="D1122" s="9"/>
    </row>
    <row r="1123" ht="12.75">
      <c r="D1123" s="9"/>
    </row>
    <row r="1124" ht="12.75">
      <c r="D1124" s="9"/>
    </row>
    <row r="1125" ht="12.75">
      <c r="D1125" s="9"/>
    </row>
    <row r="1126" ht="12.75">
      <c r="D1126" s="9"/>
    </row>
    <row r="1127" ht="12.75">
      <c r="D1127" s="9"/>
    </row>
    <row r="1128" ht="12.75">
      <c r="D1128" s="9"/>
    </row>
    <row r="1129" ht="12.75">
      <c r="D1129" s="9"/>
    </row>
    <row r="1130" ht="12.75">
      <c r="D1130" s="9"/>
    </row>
    <row r="1131" ht="12.75">
      <c r="D1131" s="9"/>
    </row>
    <row r="1132" ht="12.75">
      <c r="D1132" s="9"/>
    </row>
    <row r="1133" ht="12.75">
      <c r="D1133" s="9"/>
    </row>
    <row r="1134" ht="12.75">
      <c r="D1134" s="9"/>
    </row>
    <row r="1135" ht="12.75">
      <c r="D1135" s="9"/>
    </row>
    <row r="1136" ht="12.75">
      <c r="D1136" s="9"/>
    </row>
    <row r="1137" ht="12.75">
      <c r="D1137" s="9"/>
    </row>
    <row r="1138" ht="12.75">
      <c r="D1138" s="9"/>
    </row>
    <row r="1139" ht="12.75">
      <c r="D1139" s="9"/>
    </row>
    <row r="1140" ht="12.75">
      <c r="D1140" s="9"/>
    </row>
    <row r="1141" ht="12.75">
      <c r="D1141" s="9"/>
    </row>
    <row r="1142" ht="12.75">
      <c r="D1142" s="9"/>
    </row>
    <row r="1143" ht="12.75">
      <c r="D1143" s="9"/>
    </row>
    <row r="1144" ht="12.75">
      <c r="D1144" s="9"/>
    </row>
    <row r="1145" ht="12.75">
      <c r="D1145" s="9"/>
    </row>
    <row r="1146" ht="12.75">
      <c r="D1146" s="9"/>
    </row>
    <row r="1147" ht="12.75">
      <c r="D1147" s="9"/>
    </row>
    <row r="1148" ht="12.75">
      <c r="D1148" s="9"/>
    </row>
    <row r="1149" ht="12.75">
      <c r="D1149" s="9"/>
    </row>
    <row r="1150" ht="12.75">
      <c r="D1150" s="9"/>
    </row>
    <row r="1151" ht="12.75">
      <c r="D1151" s="9"/>
    </row>
    <row r="1152" ht="12.75">
      <c r="D1152" s="9"/>
    </row>
    <row r="1153" ht="12.75">
      <c r="D1153" s="9"/>
    </row>
    <row r="1154" ht="12.75">
      <c r="D1154" s="9"/>
    </row>
    <row r="1155" ht="12.75">
      <c r="D1155" s="9"/>
    </row>
    <row r="1156" ht="12.75">
      <c r="D1156" s="9"/>
    </row>
    <row r="1157" ht="12.75">
      <c r="D1157" s="9"/>
    </row>
    <row r="1158" ht="12.75">
      <c r="D1158" s="9"/>
    </row>
    <row r="1159" ht="12.75">
      <c r="D1159" s="9"/>
    </row>
    <row r="1160" ht="12.75">
      <c r="D1160" s="9"/>
    </row>
    <row r="1161" ht="12.75">
      <c r="D1161" s="9"/>
    </row>
    <row r="1162" ht="12.75">
      <c r="D1162" s="9"/>
    </row>
    <row r="1163" ht="12.75">
      <c r="D1163" s="9"/>
    </row>
    <row r="1164" ht="12.75">
      <c r="D1164" s="9"/>
    </row>
    <row r="1165" ht="12.75">
      <c r="D1165" s="9"/>
    </row>
    <row r="1166" ht="12.75">
      <c r="D1166" s="9"/>
    </row>
    <row r="1167" ht="12.75">
      <c r="D1167" s="9"/>
    </row>
    <row r="1168" ht="12.75">
      <c r="D1168" s="9"/>
    </row>
    <row r="1169" ht="12.75">
      <c r="D1169" s="9"/>
    </row>
    <row r="1170" ht="12.75">
      <c r="D1170" s="9"/>
    </row>
    <row r="1171" ht="12.75">
      <c r="D1171" s="9"/>
    </row>
    <row r="1172" ht="12.75">
      <c r="D1172" s="9"/>
    </row>
    <row r="1173" ht="12.75">
      <c r="D1173" s="9"/>
    </row>
    <row r="1174" ht="12.75">
      <c r="D1174" s="9"/>
    </row>
    <row r="1175" ht="12.75">
      <c r="D1175" s="9"/>
    </row>
    <row r="1176" ht="12.75">
      <c r="D1176" s="9"/>
    </row>
    <row r="1177" ht="12.75">
      <c r="D1177" s="9"/>
    </row>
    <row r="1178" ht="12.75">
      <c r="D1178" s="9"/>
    </row>
    <row r="1179" ht="12.75">
      <c r="D1179" s="9"/>
    </row>
    <row r="1180" ht="12.75">
      <c r="D1180" s="9"/>
    </row>
    <row r="1181" ht="12.75">
      <c r="D1181" s="9"/>
    </row>
    <row r="1182" ht="12.75">
      <c r="D1182" s="9"/>
    </row>
    <row r="1183" ht="12.75">
      <c r="D1183" s="9"/>
    </row>
    <row r="1184" ht="12.75">
      <c r="D1184" s="9"/>
    </row>
    <row r="1185" ht="12.75">
      <c r="D1185" s="9"/>
    </row>
    <row r="1186" ht="12.75">
      <c r="D1186" s="9"/>
    </row>
    <row r="1187" ht="12.75">
      <c r="D1187" s="9"/>
    </row>
    <row r="1188" ht="12.75">
      <c r="D1188" s="9"/>
    </row>
    <row r="1189" ht="12.75">
      <c r="D1189" s="9"/>
    </row>
    <row r="1190" ht="12.75">
      <c r="D1190" s="9"/>
    </row>
    <row r="1191" ht="12.75">
      <c r="D1191" s="9"/>
    </row>
    <row r="1192" ht="12.75">
      <c r="D1192" s="9"/>
    </row>
    <row r="1193" ht="12.75">
      <c r="D1193" s="9"/>
    </row>
    <row r="1194" ht="12.75">
      <c r="D1194" s="9"/>
    </row>
    <row r="1195" ht="12.75">
      <c r="D1195" s="9"/>
    </row>
    <row r="1196" ht="12.75">
      <c r="D1196" s="9"/>
    </row>
    <row r="1197" ht="12.75">
      <c r="D1197" s="9"/>
    </row>
    <row r="1198" ht="12.75">
      <c r="D1198" s="9"/>
    </row>
    <row r="1199" ht="12.75">
      <c r="D1199" s="9"/>
    </row>
    <row r="1200" ht="12.75">
      <c r="D1200" s="9"/>
    </row>
    <row r="1201" ht="12.75">
      <c r="D1201" s="9"/>
    </row>
    <row r="1202" ht="12.75">
      <c r="D1202" s="9"/>
    </row>
    <row r="1203" ht="12.75">
      <c r="D1203" s="9"/>
    </row>
    <row r="1204" ht="12.75">
      <c r="D1204" s="9"/>
    </row>
    <row r="1205" ht="12.75">
      <c r="D1205" s="9"/>
    </row>
    <row r="1206" ht="12.75">
      <c r="D1206" s="9"/>
    </row>
    <row r="1207" ht="12.75">
      <c r="D1207" s="9"/>
    </row>
    <row r="1208" ht="12.75">
      <c r="D1208" s="9"/>
    </row>
    <row r="1209" ht="12.75">
      <c r="D1209" s="9"/>
    </row>
    <row r="1210" ht="12.75">
      <c r="D1210" s="9"/>
    </row>
    <row r="1211" ht="12.75">
      <c r="D1211" s="9"/>
    </row>
    <row r="1212" ht="12.75">
      <c r="D1212" s="9"/>
    </row>
    <row r="1213" ht="12.75">
      <c r="D1213" s="9"/>
    </row>
    <row r="1214" ht="12.75">
      <c r="D1214" s="9"/>
    </row>
    <row r="1215" ht="12.75">
      <c r="D1215" s="9"/>
    </row>
    <row r="1216" ht="12.75">
      <c r="D1216" s="9"/>
    </row>
    <row r="1217" ht="12.75">
      <c r="D1217" s="9"/>
    </row>
    <row r="1218" ht="12.75">
      <c r="D1218" s="9"/>
    </row>
    <row r="1219" ht="12.75">
      <c r="D1219" s="9"/>
    </row>
    <row r="1220" ht="12.75">
      <c r="D1220" s="9"/>
    </row>
    <row r="1221" ht="12.75">
      <c r="D1221" s="9"/>
    </row>
    <row r="1222" ht="12.75">
      <c r="D1222" s="9"/>
    </row>
    <row r="1223" ht="12.75">
      <c r="D1223" s="9"/>
    </row>
    <row r="1224" ht="12.75">
      <c r="D1224" s="9"/>
    </row>
    <row r="1225" ht="12.75">
      <c r="D1225" s="9"/>
    </row>
    <row r="1226" ht="12.75">
      <c r="D1226" s="9"/>
    </row>
    <row r="1227" ht="12.75">
      <c r="D1227" s="9"/>
    </row>
    <row r="1228" ht="12.75">
      <c r="D1228" s="9"/>
    </row>
    <row r="1229" ht="12.75">
      <c r="D1229" s="9"/>
    </row>
    <row r="1230" ht="12.75">
      <c r="D1230" s="9"/>
    </row>
    <row r="1231" ht="12.75">
      <c r="D1231" s="9"/>
    </row>
    <row r="1232" ht="12.75">
      <c r="D1232" s="9"/>
    </row>
    <row r="1233" ht="12.75">
      <c r="D1233" s="9"/>
    </row>
    <row r="1234" ht="12.75">
      <c r="D1234" s="9"/>
    </row>
    <row r="1235" ht="12.75">
      <c r="D1235" s="9"/>
    </row>
    <row r="1236" ht="12.75">
      <c r="D1236" s="9"/>
    </row>
    <row r="1237" ht="12.75">
      <c r="D1237" s="9"/>
    </row>
    <row r="1238" ht="12.75">
      <c r="D1238" s="9"/>
    </row>
    <row r="1239" ht="12.75">
      <c r="D1239" s="9"/>
    </row>
    <row r="1240" ht="12.75">
      <c r="D1240" s="9"/>
    </row>
    <row r="1241" ht="12.75">
      <c r="D1241" s="9"/>
    </row>
    <row r="1242" ht="12.75">
      <c r="D1242" s="9"/>
    </row>
    <row r="1243" ht="12.75">
      <c r="D1243" s="9"/>
    </row>
    <row r="1244" ht="12.75">
      <c r="D1244" s="9"/>
    </row>
    <row r="1245" ht="12.75">
      <c r="D1245" s="9"/>
    </row>
    <row r="1246" ht="12.75">
      <c r="D1246" s="9"/>
    </row>
    <row r="1247" ht="12.75">
      <c r="D1247" s="9"/>
    </row>
    <row r="1248" ht="12.75">
      <c r="D1248" s="9"/>
    </row>
    <row r="1249" ht="12.75">
      <c r="D1249" s="9"/>
    </row>
    <row r="1250" ht="12.75">
      <c r="D1250" s="9"/>
    </row>
    <row r="1251" ht="12.75">
      <c r="D1251" s="9"/>
    </row>
    <row r="1252" ht="12.75">
      <c r="D1252" s="9"/>
    </row>
    <row r="1253" ht="12.75">
      <c r="D1253" s="9"/>
    </row>
    <row r="1254" ht="12.75">
      <c r="D1254" s="9"/>
    </row>
    <row r="1255" ht="12.75">
      <c r="D1255" s="9"/>
    </row>
    <row r="1256" ht="12.75">
      <c r="D1256" s="9"/>
    </row>
    <row r="1257" ht="12.75">
      <c r="D1257" s="9"/>
    </row>
    <row r="1258" ht="12.75">
      <c r="D1258" s="9"/>
    </row>
    <row r="1259" ht="12.75">
      <c r="D1259" s="9"/>
    </row>
    <row r="1260" ht="12.75">
      <c r="D1260" s="9"/>
    </row>
    <row r="1261" ht="12.75">
      <c r="D1261" s="9"/>
    </row>
    <row r="1262" ht="12.75">
      <c r="D1262" s="9"/>
    </row>
    <row r="1263" ht="12.75">
      <c r="D1263" s="9"/>
    </row>
    <row r="1264" ht="12.75">
      <c r="D1264" s="9"/>
    </row>
    <row r="1265" ht="12.75">
      <c r="D1265" s="9"/>
    </row>
    <row r="1266" ht="12.75">
      <c r="D1266" s="9"/>
    </row>
    <row r="1267" ht="12.75">
      <c r="D1267" s="9"/>
    </row>
    <row r="1268" ht="12.75">
      <c r="D1268" s="9"/>
    </row>
    <row r="1269" ht="12.75">
      <c r="D1269" s="9"/>
    </row>
    <row r="1270" ht="12.75">
      <c r="D1270" s="9"/>
    </row>
    <row r="1271" ht="12.75">
      <c r="D1271" s="9"/>
    </row>
    <row r="1272" ht="12.75">
      <c r="D1272" s="9"/>
    </row>
    <row r="1273" ht="12.75">
      <c r="D1273" s="9"/>
    </row>
    <row r="1274" ht="12.75">
      <c r="D1274" s="9"/>
    </row>
    <row r="1275" ht="12.75">
      <c r="D1275" s="9"/>
    </row>
    <row r="1276" ht="12.75">
      <c r="D1276" s="9"/>
    </row>
    <row r="1277" ht="12.75">
      <c r="D1277" s="9"/>
    </row>
    <row r="1278" ht="12.75">
      <c r="D1278" s="9"/>
    </row>
    <row r="1279" ht="12.75">
      <c r="D1279" s="9"/>
    </row>
    <row r="1280" ht="12.75">
      <c r="D1280" s="9"/>
    </row>
    <row r="1281" ht="12.75">
      <c r="D1281" s="9"/>
    </row>
    <row r="1282" ht="12.75">
      <c r="D1282" s="9"/>
    </row>
    <row r="1283" ht="12.75">
      <c r="D1283" s="9"/>
    </row>
    <row r="1284" ht="12.75">
      <c r="D1284" s="9"/>
    </row>
    <row r="1285" ht="12.75">
      <c r="D1285" s="9"/>
    </row>
    <row r="1286" ht="12.75">
      <c r="D1286" s="9"/>
    </row>
    <row r="1287" ht="12.75">
      <c r="D1287" s="9"/>
    </row>
    <row r="1288" ht="12.75">
      <c r="D1288" s="9"/>
    </row>
    <row r="1289" ht="12.75">
      <c r="D1289" s="9"/>
    </row>
    <row r="1290" ht="12.75">
      <c r="D1290" s="9"/>
    </row>
    <row r="1291" ht="12.75">
      <c r="D1291" s="9"/>
    </row>
    <row r="1292" ht="12.75">
      <c r="D1292" s="9"/>
    </row>
    <row r="1293" ht="12.75">
      <c r="D1293" s="9"/>
    </row>
    <row r="1294" ht="12.75">
      <c r="D1294" s="9"/>
    </row>
    <row r="1295" ht="12.75">
      <c r="D1295" s="9"/>
    </row>
    <row r="1296" ht="12.75">
      <c r="D1296" s="9"/>
    </row>
    <row r="1297" ht="12.75">
      <c r="D1297" s="9"/>
    </row>
    <row r="1298" ht="12.75">
      <c r="D1298" s="9"/>
    </row>
    <row r="1299" ht="12.75">
      <c r="D1299" s="9"/>
    </row>
    <row r="1300" ht="12.75">
      <c r="D1300" s="9"/>
    </row>
    <row r="1301" ht="12.75">
      <c r="D1301" s="9"/>
    </row>
    <row r="1302" ht="12.75">
      <c r="D1302" s="9"/>
    </row>
    <row r="1303" ht="12.75">
      <c r="D1303" s="9"/>
    </row>
    <row r="1304" ht="12.75">
      <c r="D1304" s="9"/>
    </row>
    <row r="1305" ht="12.75">
      <c r="D1305" s="9"/>
    </row>
    <row r="1306" ht="12.75">
      <c r="D1306" s="9"/>
    </row>
    <row r="1307" ht="12.75">
      <c r="D1307" s="9"/>
    </row>
    <row r="1308" ht="12.75">
      <c r="D1308" s="9"/>
    </row>
    <row r="1309" ht="12.75">
      <c r="D1309" s="9"/>
    </row>
    <row r="1310" ht="12.75">
      <c r="D1310" s="9"/>
    </row>
    <row r="1311" ht="12.75">
      <c r="D1311" s="9"/>
    </row>
    <row r="1312" ht="12.75">
      <c r="D1312" s="9"/>
    </row>
    <row r="1313" ht="12.75">
      <c r="D1313" s="9"/>
    </row>
    <row r="1314" ht="12.75">
      <c r="D1314" s="9"/>
    </row>
    <row r="1315" ht="12.75">
      <c r="D1315" s="9"/>
    </row>
    <row r="1316" ht="12.75">
      <c r="D1316" s="9"/>
    </row>
    <row r="1317" ht="12.75">
      <c r="D1317" s="9"/>
    </row>
    <row r="1318" ht="12.75">
      <c r="D1318" s="9"/>
    </row>
    <row r="1319" ht="12.75">
      <c r="D1319" s="9"/>
    </row>
    <row r="1320" ht="12.75">
      <c r="D1320" s="9"/>
    </row>
    <row r="1321" ht="12.75">
      <c r="D1321" s="9"/>
    </row>
    <row r="1322" ht="12.75">
      <c r="D1322" s="9"/>
    </row>
    <row r="1323" ht="12.75">
      <c r="D1323" s="9"/>
    </row>
    <row r="1324" ht="12.75">
      <c r="D1324" s="9"/>
    </row>
    <row r="1325" ht="12.75">
      <c r="D1325" s="9"/>
    </row>
    <row r="1326" ht="12.75">
      <c r="D1326" s="9"/>
    </row>
    <row r="1327" ht="12.75">
      <c r="D1327" s="9"/>
    </row>
    <row r="1328" ht="12.75">
      <c r="D1328" s="9"/>
    </row>
    <row r="1329" ht="12.75">
      <c r="D1329" s="9"/>
    </row>
    <row r="1330" ht="12.75">
      <c r="D1330" s="9"/>
    </row>
    <row r="1331" ht="12.75">
      <c r="D1331" s="9"/>
    </row>
    <row r="1332" ht="12.75">
      <c r="D1332" s="9"/>
    </row>
    <row r="1333" ht="12.75">
      <c r="D1333" s="9"/>
    </row>
    <row r="1334" ht="12.75">
      <c r="D1334" s="9"/>
    </row>
    <row r="1335" ht="12.75">
      <c r="D1335" s="9"/>
    </row>
    <row r="1336" ht="12.75">
      <c r="D1336" s="9"/>
    </row>
    <row r="1337" ht="12.75">
      <c r="D1337" s="9"/>
    </row>
    <row r="1338" ht="12.75">
      <c r="D1338" s="9"/>
    </row>
    <row r="1339" ht="12.75">
      <c r="D1339" s="9"/>
    </row>
    <row r="1340" ht="12.75">
      <c r="D1340" s="9"/>
    </row>
    <row r="1341" ht="12.75">
      <c r="D1341" s="9"/>
    </row>
    <row r="1342" ht="12.75">
      <c r="D1342" s="9"/>
    </row>
    <row r="1343" ht="12.75">
      <c r="D1343" s="9"/>
    </row>
    <row r="1344" ht="12.75">
      <c r="D1344" s="9"/>
    </row>
    <row r="1345" ht="12.75">
      <c r="D1345" s="9"/>
    </row>
    <row r="1346" ht="12.75">
      <c r="D1346" s="9"/>
    </row>
    <row r="1347" ht="12.75">
      <c r="D1347" s="9"/>
    </row>
    <row r="1348" ht="12.75">
      <c r="D1348" s="9"/>
    </row>
    <row r="1349" ht="12.75">
      <c r="D1349" s="9"/>
    </row>
    <row r="1350" ht="12.75">
      <c r="D1350" s="9"/>
    </row>
    <row r="1351" ht="12.75">
      <c r="D1351" s="9"/>
    </row>
    <row r="1352" ht="12.75">
      <c r="D1352" s="9"/>
    </row>
    <row r="1353" ht="12.75">
      <c r="D1353" s="9"/>
    </row>
    <row r="1354" ht="12.75">
      <c r="D1354" s="9"/>
    </row>
    <row r="1355" ht="12.75">
      <c r="D1355" s="9"/>
    </row>
    <row r="1356" ht="12.75">
      <c r="D1356" s="9"/>
    </row>
    <row r="1357" ht="12.75">
      <c r="D1357" s="9"/>
    </row>
    <row r="1358" ht="12.75">
      <c r="D1358" s="9"/>
    </row>
    <row r="1359" ht="12.75">
      <c r="D1359" s="9"/>
    </row>
    <row r="1360" ht="12.75">
      <c r="D1360" s="9"/>
    </row>
    <row r="1361" ht="12.75">
      <c r="D1361" s="9"/>
    </row>
    <row r="1362" ht="12.75">
      <c r="D1362" s="9"/>
    </row>
    <row r="1363" ht="12.75">
      <c r="D1363" s="9"/>
    </row>
    <row r="1364" ht="12.75">
      <c r="D1364" s="9"/>
    </row>
    <row r="1365" ht="12.75">
      <c r="D1365" s="9"/>
    </row>
    <row r="1366" ht="12.75">
      <c r="D1366" s="9"/>
    </row>
    <row r="1367" ht="12.75">
      <c r="D1367" s="9"/>
    </row>
    <row r="1368" ht="12.75">
      <c r="D1368" s="9"/>
    </row>
    <row r="1369" ht="12.75">
      <c r="D1369" s="9"/>
    </row>
    <row r="1370" ht="12.75">
      <c r="D1370" s="9"/>
    </row>
    <row r="1371" ht="12.75">
      <c r="D1371" s="9"/>
    </row>
    <row r="1372" ht="12.75">
      <c r="D1372" s="9"/>
    </row>
    <row r="1373" ht="12.75">
      <c r="D1373" s="9"/>
    </row>
    <row r="1374" ht="12.75">
      <c r="D1374" s="9"/>
    </row>
    <row r="1375" ht="12.75">
      <c r="D1375" s="9"/>
    </row>
    <row r="1376" ht="12.75">
      <c r="D1376" s="9"/>
    </row>
    <row r="1377" ht="12.75">
      <c r="D1377" s="9"/>
    </row>
    <row r="1378" ht="12.75">
      <c r="D1378" s="9"/>
    </row>
    <row r="1379" ht="12.75">
      <c r="D1379" s="9"/>
    </row>
    <row r="1380" ht="12.75">
      <c r="D1380" s="9"/>
    </row>
    <row r="1381" ht="12.75">
      <c r="D1381" s="9"/>
    </row>
    <row r="1382" ht="12.75">
      <c r="D1382" s="9"/>
    </row>
    <row r="1383" ht="12.75">
      <c r="D1383" s="9"/>
    </row>
    <row r="1384" ht="12.75">
      <c r="D1384" s="9"/>
    </row>
    <row r="1385" ht="12.75">
      <c r="D1385" s="9"/>
    </row>
    <row r="1386" ht="12.75">
      <c r="D1386" s="9"/>
    </row>
    <row r="1387" ht="12.75">
      <c r="D1387" s="9"/>
    </row>
    <row r="1388" ht="12.75">
      <c r="D1388" s="9"/>
    </row>
    <row r="1389" ht="12.75">
      <c r="D1389" s="9"/>
    </row>
    <row r="1390" ht="12.75">
      <c r="D1390" s="9"/>
    </row>
    <row r="1391" ht="12.75">
      <c r="D1391" s="9"/>
    </row>
    <row r="1392" ht="12.75">
      <c r="D1392" s="9"/>
    </row>
    <row r="1393" ht="12.75">
      <c r="D1393" s="9"/>
    </row>
    <row r="1394" ht="12.75">
      <c r="D1394" s="9"/>
    </row>
    <row r="1395" ht="12.75">
      <c r="D1395" s="9"/>
    </row>
    <row r="1396" ht="12.75">
      <c r="D1396" s="9"/>
    </row>
    <row r="1397" ht="12.75">
      <c r="D1397" s="9"/>
    </row>
    <row r="1398" ht="12.75">
      <c r="D1398" s="9"/>
    </row>
    <row r="1399" ht="12.75">
      <c r="D1399" s="9"/>
    </row>
    <row r="1400" ht="12.75">
      <c r="D1400" s="9"/>
    </row>
    <row r="1401" ht="12.75">
      <c r="D1401" s="9"/>
    </row>
    <row r="1402" ht="12.75">
      <c r="D1402" s="9"/>
    </row>
    <row r="1403" ht="12.75">
      <c r="D1403" s="9"/>
    </row>
    <row r="1404" ht="12.75">
      <c r="D1404" s="9"/>
    </row>
    <row r="1405" ht="12.75">
      <c r="D1405" s="9"/>
    </row>
    <row r="1406" ht="12.75">
      <c r="D1406" s="9"/>
    </row>
    <row r="1407" ht="12.75">
      <c r="D1407" s="9"/>
    </row>
    <row r="1408" ht="12.75">
      <c r="D1408" s="9"/>
    </row>
    <row r="1409" ht="12.75">
      <c r="D1409" s="9"/>
    </row>
    <row r="1410" ht="12.75">
      <c r="D1410" s="9"/>
    </row>
    <row r="1411" ht="12.75">
      <c r="D1411" s="9"/>
    </row>
    <row r="1412" ht="12.75">
      <c r="D1412" s="9"/>
    </row>
    <row r="1413" ht="12.75">
      <c r="D1413" s="9"/>
    </row>
    <row r="1414" ht="12.75">
      <c r="D1414" s="9"/>
    </row>
    <row r="1415" ht="12.75">
      <c r="D1415" s="9"/>
    </row>
    <row r="1416" ht="12.75">
      <c r="D1416" s="9"/>
    </row>
    <row r="1417" ht="12.75">
      <c r="D1417" s="9"/>
    </row>
    <row r="1418" ht="12.75">
      <c r="D1418" s="9"/>
    </row>
    <row r="1419" ht="12.75">
      <c r="D1419" s="9"/>
    </row>
    <row r="1420" ht="12.75">
      <c r="D1420" s="9"/>
    </row>
    <row r="1421" ht="12.75">
      <c r="D1421" s="9"/>
    </row>
    <row r="1422" ht="12.75">
      <c r="D1422" s="9"/>
    </row>
    <row r="1423" ht="12.75">
      <c r="D1423" s="9"/>
    </row>
    <row r="1424" ht="12.75">
      <c r="D1424" s="9"/>
    </row>
    <row r="1425" ht="12.75">
      <c r="D1425" s="9"/>
    </row>
    <row r="1426" ht="12.75">
      <c r="D1426" s="9"/>
    </row>
    <row r="1427" ht="12.75">
      <c r="D1427" s="9"/>
    </row>
    <row r="1428" ht="12.75">
      <c r="D1428" s="9"/>
    </row>
    <row r="1429" ht="12.75">
      <c r="D1429" s="9"/>
    </row>
    <row r="1430" ht="12.75">
      <c r="D1430" s="9"/>
    </row>
    <row r="1431" ht="12.75">
      <c r="D1431" s="9"/>
    </row>
    <row r="1432" ht="12.75">
      <c r="D1432" s="9"/>
    </row>
    <row r="1433" ht="12.75">
      <c r="D1433" s="9"/>
    </row>
    <row r="1434" ht="12.75">
      <c r="D1434" s="9"/>
    </row>
    <row r="1435" ht="12.75">
      <c r="D1435" s="9"/>
    </row>
    <row r="1436" ht="12.75">
      <c r="D1436" s="9"/>
    </row>
    <row r="1437" ht="12.75">
      <c r="D1437" s="9"/>
    </row>
    <row r="1438" ht="12.75">
      <c r="D1438" s="9"/>
    </row>
    <row r="1439" ht="12.75">
      <c r="D1439" s="9"/>
    </row>
    <row r="1440" ht="12.75">
      <c r="D1440" s="9"/>
    </row>
    <row r="1441" ht="12.75">
      <c r="D1441" s="9"/>
    </row>
    <row r="1442" ht="12.75">
      <c r="D1442" s="9"/>
    </row>
    <row r="1443" ht="12.75">
      <c r="D1443" s="9"/>
    </row>
    <row r="1444" ht="12.75">
      <c r="D1444" s="9"/>
    </row>
    <row r="1445" ht="12.75">
      <c r="D1445" s="9"/>
    </row>
    <row r="1446" ht="12.75">
      <c r="D1446" s="9"/>
    </row>
    <row r="1447" ht="12.75">
      <c r="D1447" s="9"/>
    </row>
    <row r="1448" ht="12.75">
      <c r="D1448" s="9"/>
    </row>
    <row r="1449" ht="12.75">
      <c r="D1449" s="9"/>
    </row>
    <row r="1450" ht="12.75">
      <c r="D1450" s="9"/>
    </row>
    <row r="1451" ht="12.75">
      <c r="D1451" s="9"/>
    </row>
    <row r="1452" ht="12.75">
      <c r="D1452" s="9"/>
    </row>
    <row r="1453" ht="12.75">
      <c r="D1453" s="9"/>
    </row>
    <row r="1454" ht="12.75">
      <c r="D1454" s="9"/>
    </row>
    <row r="1455" ht="12.75">
      <c r="D1455" s="9"/>
    </row>
    <row r="1456" ht="12.75">
      <c r="D1456" s="9"/>
    </row>
    <row r="1457" ht="12.75">
      <c r="D1457" s="9"/>
    </row>
    <row r="1458" ht="12.75">
      <c r="D1458" s="9"/>
    </row>
    <row r="1459" ht="12.75">
      <c r="D1459" s="9"/>
    </row>
    <row r="1460" ht="12.75">
      <c r="D1460" s="9"/>
    </row>
    <row r="1461" ht="12.75">
      <c r="D1461" s="9"/>
    </row>
    <row r="1462" ht="12.75">
      <c r="D1462" s="9"/>
    </row>
    <row r="1463" ht="12.75">
      <c r="D1463" s="9"/>
    </row>
    <row r="1464" ht="12.75">
      <c r="D1464" s="9"/>
    </row>
    <row r="1465" ht="12.75">
      <c r="D1465" s="9"/>
    </row>
    <row r="1466" ht="12.75">
      <c r="D1466" s="9"/>
    </row>
    <row r="1467" ht="12.75">
      <c r="D1467" s="9"/>
    </row>
    <row r="1468" ht="12.75">
      <c r="D1468" s="9"/>
    </row>
    <row r="1469" ht="12.75">
      <c r="D1469" s="9"/>
    </row>
    <row r="1470" ht="12.75">
      <c r="D1470" s="9"/>
    </row>
    <row r="1471" ht="12.75">
      <c r="D1471" s="9"/>
    </row>
    <row r="1472" ht="12.75">
      <c r="D1472" s="9"/>
    </row>
    <row r="1473" ht="12.75">
      <c r="D1473" s="9"/>
    </row>
    <row r="1474" ht="12.75">
      <c r="D1474" s="9"/>
    </row>
    <row r="1475" ht="12.75">
      <c r="D1475" s="9"/>
    </row>
    <row r="1476" ht="12.75">
      <c r="D1476" s="9"/>
    </row>
    <row r="1477" ht="12.75">
      <c r="D1477" s="9"/>
    </row>
    <row r="1478" ht="12.75">
      <c r="D1478" s="9"/>
    </row>
    <row r="1479" ht="12.75">
      <c r="D1479" s="9"/>
    </row>
    <row r="1480" ht="12.75">
      <c r="D1480" s="9"/>
    </row>
    <row r="1481" ht="12.75">
      <c r="D1481" s="9"/>
    </row>
    <row r="1482" ht="12.75">
      <c r="D1482" s="9"/>
    </row>
    <row r="1483" ht="12.75">
      <c r="D1483" s="9"/>
    </row>
    <row r="1484" ht="12.75">
      <c r="D1484" s="9"/>
    </row>
    <row r="1485" ht="12.75">
      <c r="D1485" s="9"/>
    </row>
    <row r="1486" ht="12.75">
      <c r="D1486" s="9"/>
    </row>
    <row r="1487" ht="12.75">
      <c r="D1487" s="9"/>
    </row>
    <row r="1488" ht="12.75">
      <c r="D1488" s="9"/>
    </row>
    <row r="1489" ht="12.75">
      <c r="D1489" s="9"/>
    </row>
    <row r="1490" ht="12.75">
      <c r="D1490" s="9"/>
    </row>
    <row r="1491" ht="12.75">
      <c r="D1491" s="9"/>
    </row>
    <row r="1492" ht="12.75">
      <c r="D1492" s="9"/>
    </row>
    <row r="1493" ht="12.75">
      <c r="D1493" s="9"/>
    </row>
    <row r="1494" ht="12.75">
      <c r="D1494" s="9"/>
    </row>
    <row r="1495" ht="12.75">
      <c r="D1495" s="9"/>
    </row>
    <row r="1496" ht="12.75">
      <c r="D1496" s="9"/>
    </row>
    <row r="1497" ht="12.75">
      <c r="D1497" s="9"/>
    </row>
    <row r="1498" ht="12.75">
      <c r="D1498" s="9"/>
    </row>
    <row r="1499" ht="12.75">
      <c r="D1499" s="9"/>
    </row>
    <row r="1500" ht="12.75">
      <c r="D1500" s="9"/>
    </row>
    <row r="1501" ht="12.75">
      <c r="D1501" s="9"/>
    </row>
    <row r="1502" ht="12.75">
      <c r="D1502" s="9"/>
    </row>
    <row r="1503" ht="12.75">
      <c r="D1503" s="9"/>
    </row>
    <row r="1504" ht="12.75">
      <c r="D1504" s="9"/>
    </row>
    <row r="1505" ht="12.75">
      <c r="D1505" s="9"/>
    </row>
    <row r="1506" ht="12.75">
      <c r="D1506" s="9"/>
    </row>
    <row r="1507" ht="12.75">
      <c r="D1507" s="9"/>
    </row>
    <row r="1508" ht="12.75">
      <c r="D1508" s="9"/>
    </row>
    <row r="1509" ht="12.75">
      <c r="D1509" s="9"/>
    </row>
    <row r="1510" ht="12.75">
      <c r="D1510" s="9"/>
    </row>
    <row r="1511" ht="12.75">
      <c r="D1511" s="9"/>
    </row>
    <row r="1512" ht="12.75">
      <c r="D1512" s="9"/>
    </row>
    <row r="1513" ht="12.75">
      <c r="D1513" s="9"/>
    </row>
    <row r="1514" ht="12.75">
      <c r="D1514" s="9"/>
    </row>
    <row r="1515" ht="12.75">
      <c r="D1515" s="9"/>
    </row>
    <row r="1516" ht="12.75">
      <c r="D1516" s="9"/>
    </row>
    <row r="1517" ht="12.75">
      <c r="D1517" s="9"/>
    </row>
    <row r="1518" ht="12.75">
      <c r="D1518" s="9"/>
    </row>
    <row r="1519" ht="12.75">
      <c r="D1519" s="9"/>
    </row>
    <row r="1520" ht="12.75">
      <c r="D1520" s="9"/>
    </row>
    <row r="1521" ht="12.75">
      <c r="D1521" s="9"/>
    </row>
    <row r="1522" ht="12.75">
      <c r="D1522" s="9"/>
    </row>
    <row r="1523" ht="12.75">
      <c r="D1523" s="9"/>
    </row>
    <row r="1524" ht="12.75">
      <c r="D1524" s="9"/>
    </row>
    <row r="1525" ht="12.75">
      <c r="D1525" s="9"/>
    </row>
    <row r="1526" ht="12.75">
      <c r="D1526" s="9"/>
    </row>
    <row r="1527" ht="12.75">
      <c r="D1527" s="9"/>
    </row>
    <row r="1528" ht="12.75">
      <c r="D1528" s="9"/>
    </row>
    <row r="1529" ht="12.75">
      <c r="D1529" s="9"/>
    </row>
    <row r="1530" ht="12.75">
      <c r="D1530" s="9"/>
    </row>
    <row r="1531" ht="12.75">
      <c r="D1531" s="9"/>
    </row>
    <row r="1532" ht="12.75">
      <c r="D1532" s="9"/>
    </row>
    <row r="1533" ht="12.75">
      <c r="D1533" s="9"/>
    </row>
    <row r="1534" ht="12.75">
      <c r="D1534" s="9"/>
    </row>
    <row r="1535" ht="12.75">
      <c r="D1535" s="9"/>
    </row>
    <row r="1536" ht="12.75">
      <c r="D1536" s="9"/>
    </row>
    <row r="1537" ht="12.75">
      <c r="D1537" s="9"/>
    </row>
    <row r="1538" ht="12.75">
      <c r="D1538" s="9"/>
    </row>
    <row r="1539" ht="12.75">
      <c r="D1539" s="9"/>
    </row>
    <row r="1540" ht="12.75">
      <c r="D1540" s="9"/>
    </row>
    <row r="1541" ht="12.75">
      <c r="D1541" s="9"/>
    </row>
    <row r="1542" ht="12.75">
      <c r="D1542" s="9"/>
    </row>
    <row r="1543" ht="12.75">
      <c r="D1543" s="9"/>
    </row>
    <row r="1544" ht="12.75">
      <c r="D1544" s="9"/>
    </row>
    <row r="1545" ht="12.75">
      <c r="D1545" s="9"/>
    </row>
    <row r="1546" ht="12.75">
      <c r="D1546" s="9"/>
    </row>
    <row r="1547" ht="12.75">
      <c r="D1547" s="9"/>
    </row>
    <row r="1548" ht="12.75">
      <c r="D1548" s="9"/>
    </row>
    <row r="1549" ht="12.75">
      <c r="D1549" s="9"/>
    </row>
    <row r="1550" ht="12.75">
      <c r="D1550" s="9"/>
    </row>
    <row r="1551" ht="12.75">
      <c r="D1551" s="9"/>
    </row>
    <row r="1552" ht="12.75">
      <c r="D1552" s="9"/>
    </row>
    <row r="1553" ht="12.75">
      <c r="D1553" s="9"/>
    </row>
    <row r="1554" ht="12.75">
      <c r="D1554" s="9"/>
    </row>
    <row r="1555" ht="12.75">
      <c r="D1555" s="9"/>
    </row>
    <row r="1556" ht="12.75">
      <c r="D1556" s="9"/>
    </row>
    <row r="1557" ht="12.75">
      <c r="D1557" s="9"/>
    </row>
    <row r="1558" ht="12.75">
      <c r="D1558" s="9"/>
    </row>
    <row r="1559" ht="12.75">
      <c r="D1559" s="9"/>
    </row>
    <row r="1560" ht="12.75">
      <c r="D1560" s="9"/>
    </row>
    <row r="1561" ht="12.75">
      <c r="D1561" s="9"/>
    </row>
    <row r="1562" ht="12.75">
      <c r="D1562" s="9"/>
    </row>
    <row r="1563" ht="12.75">
      <c r="D1563" s="9"/>
    </row>
    <row r="1564" ht="12.75">
      <c r="D1564" s="9"/>
    </row>
    <row r="1565" ht="12.75">
      <c r="D1565" s="9"/>
    </row>
    <row r="1566" ht="12.75">
      <c r="D1566" s="9"/>
    </row>
    <row r="1567" ht="12.75">
      <c r="D1567" s="9"/>
    </row>
    <row r="1568" ht="12.75">
      <c r="D1568" s="9"/>
    </row>
    <row r="1569" ht="12.75">
      <c r="D1569" s="9"/>
    </row>
    <row r="1570" ht="12.75">
      <c r="D1570" s="9"/>
    </row>
    <row r="1571" ht="12.75">
      <c r="D1571" s="9"/>
    </row>
    <row r="1572" ht="12.75">
      <c r="D1572" s="9"/>
    </row>
    <row r="1573" ht="12.75">
      <c r="D1573" s="9"/>
    </row>
    <row r="1574" ht="12.75">
      <c r="D1574" s="9"/>
    </row>
    <row r="1575" ht="12.75">
      <c r="D1575" s="9"/>
    </row>
    <row r="1576" ht="12.75">
      <c r="D1576" s="9"/>
    </row>
    <row r="1577" ht="12.75">
      <c r="D1577" s="9"/>
    </row>
    <row r="1578" ht="12.75">
      <c r="D1578" s="9"/>
    </row>
    <row r="1579" ht="12.75">
      <c r="D1579" s="9"/>
    </row>
    <row r="1580" ht="12.75">
      <c r="D1580" s="9"/>
    </row>
    <row r="1581" ht="12.75">
      <c r="D1581" s="9"/>
    </row>
    <row r="1582" ht="12.75">
      <c r="D1582" s="9"/>
    </row>
    <row r="1583" ht="12.75">
      <c r="D1583" s="9"/>
    </row>
    <row r="1584" ht="12.75">
      <c r="D1584" s="9"/>
    </row>
    <row r="1585" ht="12.75">
      <c r="D1585" s="9"/>
    </row>
    <row r="1586" ht="12.75">
      <c r="D1586" s="9"/>
    </row>
    <row r="1587" ht="12.75">
      <c r="D1587" s="9"/>
    </row>
    <row r="1588" ht="12.75">
      <c r="D1588" s="9"/>
    </row>
    <row r="1589" ht="12.75">
      <c r="D1589" s="9"/>
    </row>
    <row r="1590" ht="12.75">
      <c r="D1590" s="9"/>
    </row>
    <row r="1591" ht="12.75">
      <c r="D1591" s="9"/>
    </row>
    <row r="1592" ht="12.75">
      <c r="D1592" s="9"/>
    </row>
    <row r="1593" ht="12.75">
      <c r="D1593" s="9"/>
    </row>
    <row r="1594" ht="12.75">
      <c r="D1594" s="9"/>
    </row>
    <row r="1595" ht="12.75">
      <c r="D1595" s="9"/>
    </row>
    <row r="1596" ht="12.75">
      <c r="D1596" s="9"/>
    </row>
    <row r="1597" ht="12.75">
      <c r="D1597" s="9"/>
    </row>
    <row r="1598" ht="12.75">
      <c r="D1598" s="9"/>
    </row>
    <row r="1599" ht="12.75">
      <c r="D1599" s="9"/>
    </row>
    <row r="1600" ht="12.75">
      <c r="D1600" s="9"/>
    </row>
    <row r="1601" ht="12.75">
      <c r="D1601" s="9"/>
    </row>
    <row r="1602" ht="12.75">
      <c r="D1602" s="9"/>
    </row>
    <row r="1603" ht="12.75">
      <c r="D1603" s="9"/>
    </row>
    <row r="1604" ht="12.75">
      <c r="D1604" s="9"/>
    </row>
    <row r="1605" ht="12.75">
      <c r="D1605" s="9"/>
    </row>
    <row r="1606" ht="12.75">
      <c r="D1606" s="9"/>
    </row>
    <row r="1607" ht="12.75">
      <c r="D1607" s="9"/>
    </row>
    <row r="1608" ht="12.75">
      <c r="D1608" s="9"/>
    </row>
    <row r="1609" ht="12.75">
      <c r="D1609" s="9"/>
    </row>
    <row r="1610" ht="12.75">
      <c r="D1610" s="9"/>
    </row>
    <row r="1611" ht="12.75">
      <c r="D1611" s="9"/>
    </row>
    <row r="1612" ht="12.75">
      <c r="D1612" s="9"/>
    </row>
    <row r="1613" ht="12.75">
      <c r="D1613" s="9"/>
    </row>
    <row r="1614" ht="12.75">
      <c r="D1614" s="9"/>
    </row>
    <row r="1615" ht="12.75">
      <c r="D1615" s="9"/>
    </row>
    <row r="1616" ht="12.75">
      <c r="D1616" s="9"/>
    </row>
    <row r="1617" ht="12.75">
      <c r="D1617" s="9"/>
    </row>
    <row r="1618" ht="12.75">
      <c r="D1618" s="9"/>
    </row>
    <row r="1619" ht="12.75">
      <c r="D1619" s="9"/>
    </row>
    <row r="1620" ht="12.75">
      <c r="D1620" s="9"/>
    </row>
    <row r="1621" ht="12.75">
      <c r="D1621" s="9"/>
    </row>
    <row r="1622" ht="12.75">
      <c r="D1622" s="9"/>
    </row>
    <row r="1623" ht="12.75">
      <c r="D1623" s="9"/>
    </row>
    <row r="1624" ht="12.75">
      <c r="D1624" s="9"/>
    </row>
    <row r="1625" ht="12.75">
      <c r="D1625" s="9"/>
    </row>
    <row r="1626" ht="12.75">
      <c r="D1626" s="9"/>
    </row>
    <row r="1627" ht="12.75">
      <c r="D1627" s="9"/>
    </row>
    <row r="1628" ht="12.75">
      <c r="D1628" s="9"/>
    </row>
    <row r="1629" ht="12.75">
      <c r="D1629" s="9"/>
    </row>
    <row r="1630" ht="12.75">
      <c r="D1630" s="9"/>
    </row>
    <row r="1631" ht="12.75">
      <c r="D1631" s="9"/>
    </row>
    <row r="1632" ht="12.75">
      <c r="D1632" s="9"/>
    </row>
    <row r="1633" ht="12.75">
      <c r="D1633" s="9"/>
    </row>
    <row r="1634" ht="12.75">
      <c r="D1634" s="9"/>
    </row>
    <row r="1635" ht="12.75">
      <c r="D1635" s="9"/>
    </row>
    <row r="1636" ht="12.75">
      <c r="D1636" s="9"/>
    </row>
    <row r="1637" ht="12.75">
      <c r="D1637" s="9"/>
    </row>
    <row r="1638" ht="12.75">
      <c r="D1638" s="9"/>
    </row>
    <row r="1639" ht="12.75">
      <c r="D1639" s="9"/>
    </row>
    <row r="1640" ht="12.75">
      <c r="D1640" s="9"/>
    </row>
    <row r="1641" ht="12.75">
      <c r="D1641" s="9"/>
    </row>
    <row r="1642" ht="12.75">
      <c r="D1642" s="9"/>
    </row>
    <row r="1643" ht="12.75">
      <c r="D1643" s="9"/>
    </row>
    <row r="1644" ht="12.75">
      <c r="D1644" s="9"/>
    </row>
    <row r="1645" ht="12.75">
      <c r="D1645" s="9"/>
    </row>
    <row r="1646" ht="12.75">
      <c r="D1646" s="9"/>
    </row>
    <row r="1647" ht="12.75">
      <c r="D1647" s="9"/>
    </row>
    <row r="1648" ht="12.75">
      <c r="D1648" s="9"/>
    </row>
    <row r="1649" ht="12.75">
      <c r="D1649" s="9"/>
    </row>
    <row r="1650" ht="12.75">
      <c r="D1650" s="9"/>
    </row>
    <row r="1651" ht="12.75">
      <c r="D1651" s="9"/>
    </row>
    <row r="1652" ht="12.75">
      <c r="D1652" s="9"/>
    </row>
    <row r="1653" ht="12.75">
      <c r="D1653" s="9"/>
    </row>
    <row r="1654" ht="12.75">
      <c r="D1654" s="9"/>
    </row>
    <row r="1655" ht="12.75">
      <c r="D1655" s="9"/>
    </row>
    <row r="1656" ht="12.75">
      <c r="D1656" s="9"/>
    </row>
    <row r="1657" ht="12.75">
      <c r="D1657" s="9"/>
    </row>
    <row r="1658" ht="12.75">
      <c r="D1658" s="9"/>
    </row>
    <row r="1659" ht="12.75">
      <c r="D1659" s="9"/>
    </row>
    <row r="1660" ht="12.75">
      <c r="D1660" s="9"/>
    </row>
    <row r="1661" ht="12.75">
      <c r="D1661" s="9"/>
    </row>
    <row r="1662" ht="12.75">
      <c r="D1662" s="9"/>
    </row>
    <row r="1663" ht="12.75">
      <c r="D1663" s="9"/>
    </row>
    <row r="1664" ht="12.75">
      <c r="D1664" s="9"/>
    </row>
    <row r="1665" ht="12.75">
      <c r="D1665" s="9"/>
    </row>
    <row r="1666" ht="12.75">
      <c r="D1666" s="9"/>
    </row>
    <row r="1667" ht="12.75">
      <c r="D1667" s="9"/>
    </row>
    <row r="1668" ht="12.75">
      <c r="D1668" s="9"/>
    </row>
    <row r="1669" ht="12.75">
      <c r="D1669" s="9"/>
    </row>
    <row r="1670" ht="12.75">
      <c r="D1670" s="9"/>
    </row>
    <row r="1671" ht="12.75">
      <c r="D1671" s="9"/>
    </row>
    <row r="1672" ht="12.75">
      <c r="D1672" s="9"/>
    </row>
    <row r="1673" ht="12.75">
      <c r="D1673" s="9"/>
    </row>
    <row r="1674" ht="12.75">
      <c r="D1674" s="9"/>
    </row>
    <row r="1675" ht="12.75">
      <c r="D1675" s="9"/>
    </row>
    <row r="1676" ht="12.75">
      <c r="D1676" s="9"/>
    </row>
    <row r="1677" ht="12.75">
      <c r="D1677" s="9"/>
    </row>
    <row r="1678" ht="12.75">
      <c r="D1678" s="9"/>
    </row>
    <row r="1679" ht="12.75">
      <c r="D1679" s="9"/>
    </row>
    <row r="1680" ht="12.75">
      <c r="D1680" s="9"/>
    </row>
    <row r="1681" ht="12.75">
      <c r="D1681" s="9"/>
    </row>
    <row r="1682" ht="12.75">
      <c r="D1682" s="9"/>
    </row>
    <row r="1683" ht="12.75">
      <c r="D1683" s="9"/>
    </row>
    <row r="1684" ht="12.75">
      <c r="D1684" s="9"/>
    </row>
    <row r="1685" ht="12.75">
      <c r="D1685" s="9"/>
    </row>
    <row r="1686" ht="12.75">
      <c r="D1686" s="9"/>
    </row>
    <row r="1687" ht="12.75">
      <c r="D1687" s="9"/>
    </row>
    <row r="1688" ht="12.75">
      <c r="D1688" s="9"/>
    </row>
    <row r="1689" ht="12.75">
      <c r="D1689" s="9"/>
    </row>
    <row r="1690" ht="12.75">
      <c r="D1690" s="9"/>
    </row>
    <row r="1691" ht="12.75">
      <c r="D1691" s="9"/>
    </row>
    <row r="1692" ht="12.75">
      <c r="D1692" s="9"/>
    </row>
    <row r="1693" ht="12.75">
      <c r="D1693" s="9"/>
    </row>
    <row r="1694" ht="12.75">
      <c r="D1694" s="9"/>
    </row>
    <row r="1695" ht="12.75">
      <c r="D1695" s="9"/>
    </row>
    <row r="1696" ht="12.75">
      <c r="D1696" s="9"/>
    </row>
    <row r="1697" ht="12.75">
      <c r="D1697" s="9"/>
    </row>
    <row r="1698" ht="12.75">
      <c r="D1698" s="9"/>
    </row>
    <row r="1699" ht="12.75">
      <c r="D1699" s="9"/>
    </row>
    <row r="1700" ht="12.75">
      <c r="D1700" s="9"/>
    </row>
    <row r="1701" ht="12.75">
      <c r="D1701" s="9"/>
    </row>
    <row r="1702" ht="12.75">
      <c r="D1702" s="9"/>
    </row>
    <row r="1703" ht="12.75">
      <c r="D1703" s="9"/>
    </row>
    <row r="1704" ht="12.75">
      <c r="D1704" s="9"/>
    </row>
    <row r="1705" ht="12.75">
      <c r="D1705" s="9"/>
    </row>
    <row r="1706" ht="12.75">
      <c r="D1706" s="9"/>
    </row>
    <row r="1707" ht="12.75">
      <c r="D1707" s="9"/>
    </row>
    <row r="1708" ht="12.75">
      <c r="D1708" s="9"/>
    </row>
    <row r="1709" ht="12.75">
      <c r="D1709" s="9"/>
    </row>
    <row r="1710" ht="12.75">
      <c r="D1710" s="9"/>
    </row>
    <row r="1711" ht="12.75">
      <c r="D1711" s="9"/>
    </row>
    <row r="1712" ht="12.75">
      <c r="D1712" s="9"/>
    </row>
    <row r="1713" ht="12.75">
      <c r="D1713" s="9"/>
    </row>
    <row r="1714" ht="12.75">
      <c r="D1714" s="9"/>
    </row>
    <row r="1715" ht="12.75">
      <c r="D1715" s="9"/>
    </row>
    <row r="1716" ht="12.75">
      <c r="D1716" s="9"/>
    </row>
    <row r="1717" ht="12.75">
      <c r="D1717" s="9"/>
    </row>
    <row r="1718" ht="12.75">
      <c r="D1718" s="9"/>
    </row>
    <row r="1719" ht="12.75">
      <c r="D1719" s="9"/>
    </row>
    <row r="1720" ht="12.75">
      <c r="D1720" s="9"/>
    </row>
    <row r="1721" ht="12.75">
      <c r="D1721" s="9"/>
    </row>
    <row r="1722" ht="12.75">
      <c r="D1722" s="9"/>
    </row>
    <row r="1723" ht="12.75">
      <c r="D1723" s="9"/>
    </row>
    <row r="1724" ht="12.75">
      <c r="D1724" s="9"/>
    </row>
    <row r="1725" ht="12.75">
      <c r="D1725" s="9"/>
    </row>
    <row r="1726" ht="12.75">
      <c r="D1726" s="9"/>
    </row>
    <row r="1727" ht="12.75">
      <c r="D1727" s="9"/>
    </row>
    <row r="1728" ht="12.75">
      <c r="D1728" s="9"/>
    </row>
    <row r="1729" ht="12.75">
      <c r="D1729" s="9"/>
    </row>
    <row r="1730" ht="12.75">
      <c r="D1730" s="9"/>
    </row>
    <row r="1731" ht="12.75">
      <c r="D1731" s="9"/>
    </row>
    <row r="1732" ht="12.75">
      <c r="D1732" s="9"/>
    </row>
    <row r="1733" ht="12.75">
      <c r="D1733" s="9"/>
    </row>
    <row r="1734" ht="12.75">
      <c r="D1734" s="9"/>
    </row>
    <row r="1735" ht="12.75">
      <c r="D1735" s="9"/>
    </row>
    <row r="1736" ht="12.75">
      <c r="D1736" s="9"/>
    </row>
    <row r="1737" ht="12.75">
      <c r="D1737" s="9"/>
    </row>
    <row r="1738" ht="12.75">
      <c r="D1738" s="9"/>
    </row>
    <row r="1739" ht="12.75">
      <c r="D1739" s="9"/>
    </row>
    <row r="1740" ht="12.75">
      <c r="D1740" s="9"/>
    </row>
    <row r="1741" ht="12.75">
      <c r="D1741" s="9"/>
    </row>
    <row r="1742" ht="12.75">
      <c r="D1742" s="9"/>
    </row>
    <row r="1743" ht="12.75">
      <c r="D1743" s="9"/>
    </row>
    <row r="1744" ht="12.75">
      <c r="D1744" s="9"/>
    </row>
    <row r="1745" ht="12.75">
      <c r="D1745" s="9"/>
    </row>
    <row r="1746" ht="12.75">
      <c r="D1746" s="9"/>
    </row>
    <row r="1747" ht="12.75">
      <c r="D1747" s="9"/>
    </row>
    <row r="1748" ht="12.75">
      <c r="D1748" s="9"/>
    </row>
    <row r="1749" ht="12.75">
      <c r="D1749" s="9"/>
    </row>
    <row r="1750" ht="12.75">
      <c r="D1750" s="9"/>
    </row>
    <row r="1751" ht="12.75">
      <c r="D1751" s="9"/>
    </row>
    <row r="1752" ht="12.75">
      <c r="D1752" s="9"/>
    </row>
    <row r="1753" ht="12.75">
      <c r="D1753" s="9"/>
    </row>
    <row r="1754" ht="12.75">
      <c r="D1754" s="9"/>
    </row>
    <row r="1755" ht="12.75">
      <c r="D1755" s="9"/>
    </row>
    <row r="1756" ht="12.75">
      <c r="D1756" s="9"/>
    </row>
    <row r="1757" ht="12.75">
      <c r="D1757" s="9"/>
    </row>
    <row r="1758" ht="12.75">
      <c r="D1758" s="9"/>
    </row>
    <row r="1759" ht="12.75">
      <c r="D1759" s="9"/>
    </row>
    <row r="1760" ht="12.75">
      <c r="D1760" s="9"/>
    </row>
    <row r="1761" ht="12.75">
      <c r="D1761" s="9"/>
    </row>
    <row r="1762" ht="12.75">
      <c r="D1762" s="9"/>
    </row>
    <row r="1763" ht="12.75">
      <c r="D1763" s="9"/>
    </row>
    <row r="1764" ht="12.75">
      <c r="D1764" s="9"/>
    </row>
    <row r="1765" ht="12.75">
      <c r="D1765" s="9"/>
    </row>
    <row r="1766" ht="12.75">
      <c r="D1766" s="9"/>
    </row>
    <row r="1767" ht="12.75">
      <c r="D1767" s="9"/>
    </row>
    <row r="1768" ht="12.75">
      <c r="D1768" s="9"/>
    </row>
    <row r="1769" ht="12.75">
      <c r="D1769" s="9"/>
    </row>
    <row r="1770" ht="12.75">
      <c r="D1770" s="9"/>
    </row>
    <row r="1771" ht="12.75">
      <c r="D1771" s="9"/>
    </row>
    <row r="1772" ht="12.75">
      <c r="D1772" s="9"/>
    </row>
    <row r="1773" ht="12.75">
      <c r="D1773" s="9"/>
    </row>
    <row r="1774" ht="12.75">
      <c r="D1774" s="9"/>
    </row>
    <row r="1775" ht="12.75">
      <c r="D1775" s="9"/>
    </row>
    <row r="1776" ht="12.75">
      <c r="D1776" s="9"/>
    </row>
    <row r="1777" ht="12.75">
      <c r="D1777" s="9"/>
    </row>
    <row r="1778" ht="12.75">
      <c r="D1778" s="9"/>
    </row>
    <row r="1779" ht="12.75">
      <c r="D1779" s="9"/>
    </row>
    <row r="1780" ht="12.75">
      <c r="D1780" s="9"/>
    </row>
    <row r="1781" ht="12.75">
      <c r="D1781" s="9"/>
    </row>
    <row r="1782" ht="12.75">
      <c r="D1782" s="9"/>
    </row>
    <row r="1783" ht="12.75">
      <c r="D1783" s="9"/>
    </row>
    <row r="1784" ht="12.75">
      <c r="D1784" s="9"/>
    </row>
    <row r="1785" ht="12.75">
      <c r="D1785" s="9"/>
    </row>
    <row r="1786" ht="12.75">
      <c r="D1786" s="9"/>
    </row>
    <row r="1787" ht="12.75">
      <c r="D1787" s="9"/>
    </row>
    <row r="1788" ht="12.75">
      <c r="D1788" s="9"/>
    </row>
    <row r="1789" ht="12.75">
      <c r="D1789" s="9"/>
    </row>
    <row r="1790" ht="12.75">
      <c r="D1790" s="9"/>
    </row>
    <row r="1791" ht="12.75">
      <c r="D1791" s="9"/>
    </row>
    <row r="1792" ht="12.75">
      <c r="D1792" s="9"/>
    </row>
    <row r="1793" ht="12.75">
      <c r="D1793" s="9"/>
    </row>
    <row r="1794" ht="12.75">
      <c r="D1794" s="9"/>
    </row>
    <row r="1795" ht="12.75">
      <c r="D1795" s="9"/>
    </row>
    <row r="1796" ht="12.75">
      <c r="D1796" s="9"/>
    </row>
    <row r="1797" ht="12.75">
      <c r="D1797" s="9"/>
    </row>
    <row r="1798" ht="12.75">
      <c r="D1798" s="9"/>
    </row>
    <row r="1799" ht="12.75">
      <c r="D1799" s="9"/>
    </row>
    <row r="1800" ht="12.75">
      <c r="D1800" s="9"/>
    </row>
    <row r="1801" ht="12.75">
      <c r="D1801" s="9"/>
    </row>
    <row r="1802" ht="12.75">
      <c r="D1802" s="9"/>
    </row>
    <row r="1803" ht="12.75">
      <c r="D1803" s="9"/>
    </row>
    <row r="1804" ht="12.75">
      <c r="D1804" s="9"/>
    </row>
    <row r="1805" ht="12.75">
      <c r="D1805" s="9"/>
    </row>
    <row r="1806" ht="12.75">
      <c r="D1806" s="9"/>
    </row>
    <row r="1807" ht="12.75">
      <c r="D1807" s="9"/>
    </row>
    <row r="1808" ht="12.75">
      <c r="D1808" s="9"/>
    </row>
    <row r="1809" ht="12.75">
      <c r="D1809" s="9"/>
    </row>
    <row r="1810" ht="12.75">
      <c r="D1810" s="9"/>
    </row>
    <row r="1811" ht="12.75">
      <c r="D1811" s="9"/>
    </row>
    <row r="1812" ht="12.75">
      <c r="D1812" s="9"/>
    </row>
    <row r="1813" ht="12.75">
      <c r="D1813" s="9"/>
    </row>
    <row r="1814" ht="12.75">
      <c r="D1814" s="9"/>
    </row>
    <row r="1815" ht="12.75">
      <c r="D1815" s="9"/>
    </row>
    <row r="1816" ht="12.75">
      <c r="D1816" s="9"/>
    </row>
    <row r="1817" ht="12.75">
      <c r="D1817" s="9"/>
    </row>
    <row r="1818" ht="12.75">
      <c r="D1818" s="9"/>
    </row>
    <row r="1819" ht="12.75">
      <c r="D1819" s="9"/>
    </row>
    <row r="1820" ht="12.75">
      <c r="D1820" s="9"/>
    </row>
    <row r="1821" ht="12.75">
      <c r="D1821" s="9"/>
    </row>
    <row r="1822" ht="12.75">
      <c r="D1822" s="9"/>
    </row>
    <row r="1823" ht="12.75">
      <c r="D1823" s="9"/>
    </row>
    <row r="1824" ht="12.75">
      <c r="D1824" s="9"/>
    </row>
    <row r="1825" ht="12.75">
      <c r="D1825" s="9"/>
    </row>
    <row r="1826" ht="12.75">
      <c r="D1826" s="9"/>
    </row>
    <row r="1827" ht="12.75">
      <c r="D1827" s="9"/>
    </row>
    <row r="1828" ht="12.75">
      <c r="D1828" s="9"/>
    </row>
    <row r="1829" ht="12.75">
      <c r="D1829" s="9"/>
    </row>
    <row r="1830" ht="12.75">
      <c r="D1830" s="9"/>
    </row>
    <row r="1831" ht="12.75">
      <c r="D1831" s="9"/>
    </row>
    <row r="1832" ht="12.75">
      <c r="D1832" s="9"/>
    </row>
    <row r="1833" ht="12.75">
      <c r="D1833" s="9"/>
    </row>
    <row r="1834" ht="12.75">
      <c r="D1834" s="9"/>
    </row>
    <row r="1835" ht="12.75">
      <c r="D1835" s="9"/>
    </row>
    <row r="1836" ht="12.75">
      <c r="D1836" s="9"/>
    </row>
    <row r="1837" ht="12.75">
      <c r="D1837" s="9"/>
    </row>
    <row r="1838" ht="12.75">
      <c r="D1838" s="9"/>
    </row>
    <row r="1839" ht="12.75">
      <c r="D1839" s="9"/>
    </row>
    <row r="1840" ht="12.75">
      <c r="D1840" s="9"/>
    </row>
    <row r="1841" ht="12.75">
      <c r="D1841" s="9"/>
    </row>
    <row r="1842" ht="12.75">
      <c r="D1842" s="9"/>
    </row>
    <row r="1843" ht="12.75">
      <c r="D1843" s="9"/>
    </row>
    <row r="1844" ht="12.75">
      <c r="D1844" s="9"/>
    </row>
    <row r="1845" ht="12.75">
      <c r="D1845" s="9"/>
    </row>
    <row r="1846" ht="12.75">
      <c r="D1846" s="9"/>
    </row>
    <row r="1847" ht="12.75">
      <c r="D1847" s="9"/>
    </row>
    <row r="1848" ht="12.75">
      <c r="D1848" s="9"/>
    </row>
    <row r="1849" ht="12.75">
      <c r="D1849" s="9"/>
    </row>
    <row r="1850" ht="12.75">
      <c r="D1850" s="9"/>
    </row>
    <row r="1851" ht="12.75">
      <c r="D1851" s="9"/>
    </row>
    <row r="1852" ht="12.75">
      <c r="D1852" s="9"/>
    </row>
    <row r="1853" ht="12.75">
      <c r="D1853" s="9"/>
    </row>
    <row r="1854" ht="12.75">
      <c r="D1854" s="9"/>
    </row>
    <row r="1855" ht="12.75">
      <c r="D1855" s="9"/>
    </row>
    <row r="1856" ht="12.75">
      <c r="D1856" s="9"/>
    </row>
    <row r="1857" ht="12.75">
      <c r="D1857" s="9"/>
    </row>
    <row r="1858" ht="12.75">
      <c r="D1858" s="9"/>
    </row>
    <row r="1859" ht="12.75">
      <c r="D1859" s="9"/>
    </row>
    <row r="1860" ht="12.75">
      <c r="D1860" s="9"/>
    </row>
    <row r="1861" ht="12.75">
      <c r="D1861" s="9"/>
    </row>
    <row r="1862" ht="12.75">
      <c r="D1862" s="9"/>
    </row>
    <row r="1863" ht="12.75">
      <c r="D1863" s="9"/>
    </row>
    <row r="1864" ht="12.75">
      <c r="D1864" s="9"/>
    </row>
    <row r="1865" ht="12.75">
      <c r="D1865" s="9"/>
    </row>
    <row r="1866" ht="12.75">
      <c r="D1866" s="9"/>
    </row>
    <row r="1867" ht="12.75">
      <c r="D1867" s="9"/>
    </row>
    <row r="1868" ht="12.75">
      <c r="D1868" s="9"/>
    </row>
    <row r="1869" ht="12.75">
      <c r="D1869" s="9"/>
    </row>
    <row r="1870" ht="12.75">
      <c r="D1870" s="9"/>
    </row>
    <row r="1871" ht="12.75">
      <c r="D1871" s="9"/>
    </row>
    <row r="1872" ht="12.75">
      <c r="D1872" s="9"/>
    </row>
    <row r="1873" ht="12.75">
      <c r="D1873" s="9"/>
    </row>
    <row r="1874" ht="12.75">
      <c r="D1874" s="9"/>
    </row>
    <row r="1875" ht="12.75">
      <c r="D1875" s="9"/>
    </row>
    <row r="1876" ht="12.75">
      <c r="D1876" s="9"/>
    </row>
    <row r="1877" ht="12.75">
      <c r="D1877" s="9"/>
    </row>
    <row r="1878" ht="12.75">
      <c r="D1878" s="9"/>
    </row>
    <row r="1879" ht="12.75">
      <c r="D1879" s="9"/>
    </row>
    <row r="1880" ht="12.75">
      <c r="D1880" s="9"/>
    </row>
    <row r="1881" ht="12.75">
      <c r="D1881" s="9"/>
    </row>
    <row r="1882" ht="12.75">
      <c r="D1882" s="9"/>
    </row>
    <row r="1883" ht="12.75">
      <c r="D1883" s="9"/>
    </row>
    <row r="1884" ht="12.75">
      <c r="D1884" s="9"/>
    </row>
    <row r="1885" ht="12.75">
      <c r="D1885" s="9"/>
    </row>
    <row r="1886" ht="12.75">
      <c r="D1886" s="9"/>
    </row>
    <row r="1887" ht="12.75">
      <c r="D1887" s="9"/>
    </row>
    <row r="1888" ht="12.75">
      <c r="D1888" s="9"/>
    </row>
    <row r="1889" ht="12.75">
      <c r="D1889" s="9"/>
    </row>
    <row r="1890" ht="12.75">
      <c r="D1890" s="9"/>
    </row>
    <row r="1891" ht="12.75">
      <c r="D1891" s="9"/>
    </row>
    <row r="1892" ht="12.75">
      <c r="D1892" s="9"/>
    </row>
    <row r="1893" ht="12.75">
      <c r="D1893" s="9"/>
    </row>
    <row r="1894" ht="12.75">
      <c r="D1894" s="9"/>
    </row>
    <row r="1895" ht="12.75">
      <c r="D1895" s="9"/>
    </row>
    <row r="1896" ht="12.75">
      <c r="D1896" s="9"/>
    </row>
    <row r="1897" ht="12.75">
      <c r="D1897" s="9"/>
    </row>
    <row r="1898" ht="12.75">
      <c r="D1898" s="9"/>
    </row>
    <row r="1899" ht="12.75">
      <c r="D1899" s="9"/>
    </row>
    <row r="1900" ht="12.75">
      <c r="D1900" s="9"/>
    </row>
    <row r="1901" ht="12.75">
      <c r="D1901" s="9"/>
    </row>
    <row r="1902" ht="12.75">
      <c r="D1902" s="9"/>
    </row>
    <row r="1903" ht="12.75">
      <c r="D1903" s="9"/>
    </row>
    <row r="1904" ht="12.75">
      <c r="D1904" s="9"/>
    </row>
    <row r="1905" ht="12.75">
      <c r="D1905" s="9"/>
    </row>
    <row r="1906" ht="12.75">
      <c r="D1906" s="9"/>
    </row>
    <row r="1907" ht="12.75">
      <c r="D1907" s="9"/>
    </row>
    <row r="1908" ht="12.75">
      <c r="D1908" s="9"/>
    </row>
    <row r="1909" ht="12.75">
      <c r="D1909" s="9"/>
    </row>
    <row r="1910" ht="12.75">
      <c r="D1910" s="9"/>
    </row>
    <row r="1911" ht="12.75">
      <c r="D1911" s="9"/>
    </row>
    <row r="1912" ht="12.75">
      <c r="D1912" s="9"/>
    </row>
    <row r="1913" ht="12.75">
      <c r="D1913" s="9"/>
    </row>
    <row r="1914" ht="12.75">
      <c r="D1914" s="9"/>
    </row>
    <row r="1915" ht="12.75">
      <c r="D1915" s="9"/>
    </row>
    <row r="1916" ht="12.75">
      <c r="D1916" s="9"/>
    </row>
    <row r="1917" ht="12.75">
      <c r="D1917" s="9"/>
    </row>
    <row r="1918" ht="12.75">
      <c r="D1918" s="9"/>
    </row>
    <row r="1919" ht="12.75">
      <c r="D1919" s="9"/>
    </row>
    <row r="1920" ht="12.75">
      <c r="D1920" s="9"/>
    </row>
    <row r="1921" ht="12.75">
      <c r="D1921" s="9"/>
    </row>
    <row r="1922" ht="12.75">
      <c r="D1922" s="9"/>
    </row>
    <row r="1923" ht="12.75">
      <c r="D1923" s="9"/>
    </row>
    <row r="1924" ht="12.75">
      <c r="D1924" s="9"/>
    </row>
    <row r="1925" ht="12.75">
      <c r="D1925" s="9"/>
    </row>
    <row r="1926" ht="12.75">
      <c r="D1926" s="9"/>
    </row>
    <row r="1927" ht="12.75">
      <c r="D1927" s="9"/>
    </row>
    <row r="1928" ht="12.75">
      <c r="D1928" s="9"/>
    </row>
    <row r="1929" ht="12.75">
      <c r="D1929" s="9"/>
    </row>
    <row r="1930" ht="12.75">
      <c r="D1930" s="9"/>
    </row>
    <row r="1931" ht="12.75">
      <c r="D1931" s="9"/>
    </row>
    <row r="1932" ht="12.75">
      <c r="D1932" s="9"/>
    </row>
    <row r="1933" ht="12.75">
      <c r="D1933" s="9"/>
    </row>
    <row r="1934" ht="12.75">
      <c r="D1934" s="9"/>
    </row>
    <row r="1935" ht="12.75">
      <c r="D1935" s="9"/>
    </row>
    <row r="1936" ht="12.75">
      <c r="D1936" s="9"/>
    </row>
    <row r="1937" ht="12.75">
      <c r="D1937" s="9"/>
    </row>
    <row r="1938" ht="12.75">
      <c r="D1938" s="9"/>
    </row>
    <row r="1939" ht="12.75">
      <c r="D1939" s="9"/>
    </row>
    <row r="1940" ht="12.75">
      <c r="D1940" s="9"/>
    </row>
    <row r="1941" ht="12.75">
      <c r="D1941" s="9"/>
    </row>
    <row r="1942" ht="12.75">
      <c r="D1942" s="9"/>
    </row>
    <row r="1943" ht="12.75">
      <c r="D1943" s="9"/>
    </row>
    <row r="1944" ht="12.75">
      <c r="D1944" s="9"/>
    </row>
    <row r="1945" ht="12.75">
      <c r="D1945" s="9"/>
    </row>
    <row r="1946" ht="12.75">
      <c r="D1946" s="9"/>
    </row>
    <row r="1947" ht="12.75">
      <c r="D1947" s="9"/>
    </row>
    <row r="1948" ht="12.75">
      <c r="D1948" s="9"/>
    </row>
    <row r="1949" ht="12.75">
      <c r="D1949" s="9"/>
    </row>
    <row r="1950" ht="12.75">
      <c r="D1950" s="9"/>
    </row>
    <row r="1951" ht="12.75">
      <c r="D1951" s="9"/>
    </row>
    <row r="1952" ht="12.75">
      <c r="D1952" s="9"/>
    </row>
    <row r="1953" ht="12.75">
      <c r="D1953" s="9"/>
    </row>
    <row r="1954" ht="12.75">
      <c r="D1954" s="9"/>
    </row>
    <row r="1955" ht="12.75">
      <c r="D1955" s="9"/>
    </row>
    <row r="1956" ht="12.75">
      <c r="D1956" s="9"/>
    </row>
    <row r="1957" ht="12.75">
      <c r="D1957" s="9"/>
    </row>
    <row r="1958" ht="12.75">
      <c r="D1958" s="9"/>
    </row>
    <row r="1959" ht="12.75">
      <c r="D1959" s="9"/>
    </row>
    <row r="1960" ht="12.75">
      <c r="D1960" s="9"/>
    </row>
    <row r="1961" ht="12.75">
      <c r="D1961" s="9"/>
    </row>
    <row r="1962" ht="12.75">
      <c r="D1962" s="9"/>
    </row>
    <row r="1963" ht="12.75">
      <c r="D1963" s="9"/>
    </row>
    <row r="1964" ht="12.75">
      <c r="D1964" s="9"/>
    </row>
    <row r="1965" ht="12.75">
      <c r="D1965" s="9"/>
    </row>
    <row r="1966" ht="12.75">
      <c r="D1966" s="9"/>
    </row>
    <row r="1967" ht="12.75">
      <c r="D1967" s="9"/>
    </row>
    <row r="1968" ht="12.75">
      <c r="D1968" s="9"/>
    </row>
    <row r="1969" ht="12.75">
      <c r="D1969" s="9"/>
    </row>
    <row r="1970" ht="12.75">
      <c r="D1970" s="9"/>
    </row>
    <row r="1971" ht="12.75">
      <c r="D1971" s="9"/>
    </row>
    <row r="1972" ht="12.75">
      <c r="D1972" s="9"/>
    </row>
    <row r="1973" ht="12.75">
      <c r="D1973" s="9"/>
    </row>
    <row r="1974" ht="12.75">
      <c r="D1974" s="9"/>
    </row>
    <row r="1975" ht="12.75">
      <c r="D1975" s="9"/>
    </row>
    <row r="1976" ht="12.75">
      <c r="D1976" s="9"/>
    </row>
    <row r="1977" ht="12.75">
      <c r="D1977" s="9"/>
    </row>
    <row r="1978" ht="12.75">
      <c r="D1978" s="9"/>
    </row>
    <row r="1979" ht="12.75">
      <c r="D1979" s="9"/>
    </row>
    <row r="1980" ht="12.75">
      <c r="D1980" s="9"/>
    </row>
    <row r="1981" ht="12.75">
      <c r="D1981" s="9"/>
    </row>
    <row r="1982" ht="12.75">
      <c r="D1982" s="9"/>
    </row>
    <row r="1983" ht="12.75">
      <c r="D1983" s="9"/>
    </row>
    <row r="1984" ht="12.75">
      <c r="D1984" s="9"/>
    </row>
    <row r="1985" ht="12.75">
      <c r="D1985" s="9"/>
    </row>
    <row r="1986" ht="12.75">
      <c r="D1986" s="9"/>
    </row>
    <row r="1987" ht="12.75">
      <c r="D1987" s="9"/>
    </row>
    <row r="1988" ht="12.75">
      <c r="D1988" s="9"/>
    </row>
    <row r="1989" ht="12.75">
      <c r="D1989" s="9"/>
    </row>
    <row r="1990" ht="12.75">
      <c r="D1990" s="9"/>
    </row>
    <row r="1991" ht="12.75">
      <c r="D1991" s="9"/>
    </row>
    <row r="1992" ht="12.75">
      <c r="D1992" s="9"/>
    </row>
    <row r="1993" ht="12.75">
      <c r="D1993" s="9"/>
    </row>
    <row r="1994" ht="12.75">
      <c r="D1994" s="9"/>
    </row>
    <row r="1995" ht="12.75">
      <c r="D1995" s="9"/>
    </row>
    <row r="1996" ht="12.75">
      <c r="D1996" s="9"/>
    </row>
    <row r="1997" ht="12.75">
      <c r="D1997" s="9"/>
    </row>
    <row r="1998" ht="12.75">
      <c r="D1998" s="9"/>
    </row>
    <row r="1999" ht="12.75">
      <c r="D1999" s="9"/>
    </row>
    <row r="2000" ht="12.75">
      <c r="D2000" s="9"/>
    </row>
    <row r="2001" ht="12.75">
      <c r="D2001" s="9"/>
    </row>
    <row r="2002" ht="12.75">
      <c r="D2002" s="9"/>
    </row>
    <row r="2003" ht="12.75">
      <c r="D2003" s="9"/>
    </row>
    <row r="2004" ht="12.75">
      <c r="D2004" s="9"/>
    </row>
    <row r="2005" ht="12.75">
      <c r="D2005" s="9"/>
    </row>
    <row r="2006" ht="12.75">
      <c r="D2006" s="9"/>
    </row>
    <row r="2007" ht="12.75">
      <c r="D2007" s="9"/>
    </row>
    <row r="2008" ht="12.75">
      <c r="D2008" s="9"/>
    </row>
    <row r="2009" ht="12.75">
      <c r="D2009" s="9"/>
    </row>
    <row r="2010" ht="12.75">
      <c r="D2010" s="9"/>
    </row>
    <row r="2011" ht="12.75">
      <c r="D2011" s="9"/>
    </row>
    <row r="2012" ht="12.75">
      <c r="D2012" s="9"/>
    </row>
    <row r="2013" ht="12.75">
      <c r="D2013" s="9"/>
    </row>
    <row r="2014" ht="12.75">
      <c r="D2014" s="9"/>
    </row>
    <row r="2015" ht="12.75">
      <c r="D2015" s="9"/>
    </row>
    <row r="2016" ht="12.75">
      <c r="D2016" s="9"/>
    </row>
    <row r="2017" ht="12.75">
      <c r="D2017" s="9"/>
    </row>
    <row r="2018" ht="12.75">
      <c r="D2018" s="9"/>
    </row>
    <row r="2019" ht="12.75">
      <c r="D2019" s="9"/>
    </row>
    <row r="2020" ht="12.75">
      <c r="D2020" s="9"/>
    </row>
    <row r="2021" ht="12.75">
      <c r="D2021" s="9"/>
    </row>
    <row r="2022" ht="12.75">
      <c r="D2022" s="9"/>
    </row>
    <row r="2023" ht="12.75">
      <c r="D2023" s="9"/>
    </row>
    <row r="2024" ht="12.75">
      <c r="D2024" s="9"/>
    </row>
    <row r="2025" ht="12.75">
      <c r="D2025" s="9"/>
    </row>
    <row r="2026" ht="12.75">
      <c r="D2026" s="9"/>
    </row>
    <row r="2027" ht="12.75">
      <c r="D2027" s="9"/>
    </row>
    <row r="2028" ht="12.75">
      <c r="D2028" s="9"/>
    </row>
    <row r="2029" ht="12.75">
      <c r="D2029" s="9"/>
    </row>
    <row r="2030" ht="12.75">
      <c r="D2030" s="9"/>
    </row>
    <row r="2031" ht="12.75">
      <c r="D2031" s="9"/>
    </row>
    <row r="2032" ht="12.75">
      <c r="D2032" s="9"/>
    </row>
    <row r="2033" ht="12.75">
      <c r="D2033" s="9"/>
    </row>
    <row r="2034" ht="12.75">
      <c r="D2034" s="9"/>
    </row>
    <row r="2035" ht="12.75">
      <c r="D2035" s="9"/>
    </row>
    <row r="2036" ht="12.75">
      <c r="D2036" s="9"/>
    </row>
    <row r="2037" ht="12.75">
      <c r="D2037" s="9"/>
    </row>
    <row r="2038" ht="12.75">
      <c r="D2038" s="9"/>
    </row>
    <row r="2039" ht="12.75">
      <c r="D2039" s="9"/>
    </row>
    <row r="2040" ht="12.75">
      <c r="D2040" s="9"/>
    </row>
    <row r="2041" ht="12.75">
      <c r="D2041" s="9"/>
    </row>
    <row r="2042" ht="12.75">
      <c r="D2042" s="9"/>
    </row>
    <row r="2043" ht="12.75">
      <c r="D2043" s="9"/>
    </row>
    <row r="2044" ht="12.75">
      <c r="D2044" s="9"/>
    </row>
    <row r="2045" ht="12.75">
      <c r="D2045" s="9"/>
    </row>
    <row r="2046" ht="12.75">
      <c r="D2046" s="9"/>
    </row>
    <row r="2047" ht="12.75">
      <c r="D2047" s="9"/>
    </row>
    <row r="2048" ht="12.75">
      <c r="D2048" s="9"/>
    </row>
    <row r="2049" ht="12.75">
      <c r="D2049" s="9"/>
    </row>
    <row r="2050" ht="12.75">
      <c r="D2050" s="9"/>
    </row>
    <row r="2051" ht="12.75">
      <c r="D2051" s="9"/>
    </row>
    <row r="2052" ht="12.75">
      <c r="D2052" s="9"/>
    </row>
    <row r="2053" ht="12.75">
      <c r="D2053" s="9"/>
    </row>
    <row r="2054" ht="12.75">
      <c r="D2054" s="9"/>
    </row>
    <row r="2055" ht="12.75">
      <c r="D2055" s="9"/>
    </row>
    <row r="2056" ht="12.75">
      <c r="D2056" s="9"/>
    </row>
    <row r="2057" ht="12.75">
      <c r="D2057" s="9"/>
    </row>
    <row r="2058" ht="12.75">
      <c r="D2058" s="9"/>
    </row>
    <row r="2059" ht="12.75">
      <c r="D2059" s="9"/>
    </row>
    <row r="2060" ht="12.75">
      <c r="D2060" s="9"/>
    </row>
    <row r="2061" ht="12.75">
      <c r="D2061" s="9"/>
    </row>
    <row r="2062" ht="12.75">
      <c r="D2062" s="9"/>
    </row>
    <row r="2063" ht="12.75">
      <c r="D2063" s="9"/>
    </row>
    <row r="2064" ht="12.75">
      <c r="D2064" s="9"/>
    </row>
    <row r="2065" ht="12.75">
      <c r="D2065" s="9"/>
    </row>
    <row r="2066" ht="12.75">
      <c r="D2066" s="9"/>
    </row>
    <row r="2067" ht="12.75">
      <c r="D2067" s="9"/>
    </row>
    <row r="2068" ht="12.75">
      <c r="D2068" s="9"/>
    </row>
    <row r="2069" ht="12.75">
      <c r="D2069" s="9"/>
    </row>
    <row r="2070" ht="12.75">
      <c r="D2070" s="9"/>
    </row>
    <row r="2071" ht="12.75">
      <c r="D2071" s="9"/>
    </row>
    <row r="2072" ht="12.75">
      <c r="D2072" s="9"/>
    </row>
    <row r="2073" ht="12.75">
      <c r="D2073" s="9"/>
    </row>
    <row r="2074" ht="12.75">
      <c r="D2074" s="9"/>
    </row>
    <row r="2075" ht="12.75">
      <c r="D2075" s="9"/>
    </row>
    <row r="2076" ht="12.75">
      <c r="D2076" s="9"/>
    </row>
    <row r="2077" ht="12.75">
      <c r="D2077" s="9"/>
    </row>
    <row r="2078" ht="12.75">
      <c r="D2078" s="9"/>
    </row>
    <row r="2079" ht="12.75">
      <c r="D2079" s="9"/>
    </row>
    <row r="2080" ht="12.75">
      <c r="D2080" s="9"/>
    </row>
    <row r="2081" ht="12.75">
      <c r="D2081" s="9"/>
    </row>
    <row r="2082" ht="12.75">
      <c r="D2082" s="9"/>
    </row>
    <row r="2083" ht="12.75">
      <c r="D2083" s="9"/>
    </row>
    <row r="2084" ht="12.75">
      <c r="D2084" s="9"/>
    </row>
    <row r="2085" ht="12.75">
      <c r="D2085" s="9"/>
    </row>
    <row r="2086" ht="12.75">
      <c r="D2086" s="9"/>
    </row>
    <row r="2087" ht="12.75">
      <c r="D2087" s="9"/>
    </row>
    <row r="2088" ht="12.75">
      <c r="D2088" s="9"/>
    </row>
    <row r="2089" ht="12.75">
      <c r="D2089" s="9"/>
    </row>
    <row r="2090" ht="12.75">
      <c r="D2090" s="9"/>
    </row>
    <row r="2091" ht="12.75">
      <c r="D2091" s="9"/>
    </row>
    <row r="2092" ht="12.75">
      <c r="D2092" s="9"/>
    </row>
    <row r="2093" ht="12.75">
      <c r="D2093" s="9"/>
    </row>
    <row r="2094" ht="12.75">
      <c r="D2094" s="9"/>
    </row>
    <row r="2095" ht="12.75">
      <c r="D2095" s="9"/>
    </row>
    <row r="2096" ht="12.75">
      <c r="D2096" s="9"/>
    </row>
    <row r="2097" ht="12.75">
      <c r="D2097" s="9"/>
    </row>
    <row r="2098" ht="12.75">
      <c r="D2098" s="9"/>
    </row>
    <row r="2099" ht="12.75">
      <c r="D2099" s="9"/>
    </row>
    <row r="2100" ht="12.75">
      <c r="D2100" s="9"/>
    </row>
    <row r="2101" ht="12.75">
      <c r="D2101" s="9"/>
    </row>
    <row r="2102" ht="12.75">
      <c r="D2102" s="9"/>
    </row>
    <row r="2103" ht="12.75">
      <c r="D2103" s="9"/>
    </row>
    <row r="2104" ht="12.75">
      <c r="D2104" s="9"/>
    </row>
    <row r="2105" ht="12.75">
      <c r="D2105" s="9"/>
    </row>
    <row r="2106" ht="12.75">
      <c r="D2106" s="9"/>
    </row>
    <row r="2107" ht="12.75">
      <c r="D2107" s="9"/>
    </row>
    <row r="2108" ht="12.75">
      <c r="D2108" s="9"/>
    </row>
    <row r="2109" ht="12.75">
      <c r="D2109" s="9"/>
    </row>
    <row r="2110" ht="12.75">
      <c r="D2110" s="9"/>
    </row>
    <row r="2111" ht="12.75">
      <c r="D2111" s="9"/>
    </row>
    <row r="2112" ht="12.75">
      <c r="D2112" s="9"/>
    </row>
    <row r="2113" ht="12.75">
      <c r="D2113" s="9"/>
    </row>
    <row r="2114" ht="12.75">
      <c r="D2114" s="9"/>
    </row>
    <row r="2115" ht="12.75">
      <c r="D2115" s="9"/>
    </row>
    <row r="2116" ht="12.75">
      <c r="D2116" s="9"/>
    </row>
    <row r="2117" ht="12.75">
      <c r="D2117" s="9"/>
    </row>
    <row r="2118" ht="12.75">
      <c r="D2118" s="9"/>
    </row>
    <row r="2119" ht="12.75">
      <c r="D2119" s="9"/>
    </row>
    <row r="2120" ht="12.75">
      <c r="D2120" s="9"/>
    </row>
    <row r="2121" ht="12.75">
      <c r="D2121" s="9"/>
    </row>
    <row r="2122" ht="12.75">
      <c r="D2122" s="9"/>
    </row>
    <row r="2123" ht="12.75">
      <c r="D2123" s="9"/>
    </row>
    <row r="2124" ht="12.75">
      <c r="D2124" s="9"/>
    </row>
    <row r="2125" ht="12.75">
      <c r="D2125" s="9"/>
    </row>
    <row r="2126" ht="12.75">
      <c r="D2126" s="9"/>
    </row>
    <row r="2127" ht="12.75">
      <c r="D2127" s="9"/>
    </row>
    <row r="2128" ht="12.75">
      <c r="D2128" s="9"/>
    </row>
    <row r="2129" ht="12.75">
      <c r="D2129" s="9"/>
    </row>
    <row r="2130" ht="12.75">
      <c r="D2130" s="9"/>
    </row>
    <row r="2131" ht="12.75">
      <c r="D2131" s="9"/>
    </row>
    <row r="2132" ht="12.75">
      <c r="D2132" s="9"/>
    </row>
    <row r="2133" ht="12.75">
      <c r="D2133" s="9"/>
    </row>
    <row r="2134" ht="12.75">
      <c r="D2134" s="9"/>
    </row>
    <row r="2135" ht="12.75">
      <c r="D2135" s="9"/>
    </row>
    <row r="2136" ht="12.75">
      <c r="D2136" s="9"/>
    </row>
    <row r="2137" ht="12.75">
      <c r="D2137" s="9"/>
    </row>
    <row r="2138" ht="12.75">
      <c r="D2138" s="9"/>
    </row>
    <row r="2139" ht="12.75">
      <c r="D2139" s="9"/>
    </row>
    <row r="2140" ht="12.75">
      <c r="D2140" s="9"/>
    </row>
    <row r="2141" ht="12.75">
      <c r="D2141" s="9"/>
    </row>
    <row r="2142" ht="12.75">
      <c r="D2142" s="9"/>
    </row>
    <row r="2143" ht="12.75">
      <c r="D2143" s="9"/>
    </row>
    <row r="2144" ht="12.75">
      <c r="D2144" s="9"/>
    </row>
    <row r="2145" ht="12.75">
      <c r="D2145" s="9"/>
    </row>
    <row r="2146" ht="12.75">
      <c r="D2146" s="9"/>
    </row>
    <row r="2147" ht="12.75">
      <c r="D2147" s="9"/>
    </row>
    <row r="2148" ht="12.75">
      <c r="D2148" s="9"/>
    </row>
    <row r="2149" ht="12.75">
      <c r="D2149" s="9"/>
    </row>
    <row r="2150" ht="12.75">
      <c r="D2150" s="9"/>
    </row>
    <row r="2151" ht="12.75">
      <c r="D2151" s="9"/>
    </row>
    <row r="2152" ht="12.75">
      <c r="D2152" s="9"/>
    </row>
    <row r="2153" ht="12.75">
      <c r="D2153" s="9"/>
    </row>
    <row r="2154" ht="12.75">
      <c r="D2154" s="9"/>
    </row>
    <row r="2155" ht="12.75">
      <c r="D2155" s="9"/>
    </row>
    <row r="2156" ht="12.75">
      <c r="D2156" s="9"/>
    </row>
    <row r="2157" ht="12.75">
      <c r="D2157" s="9"/>
    </row>
    <row r="2158" ht="12.75">
      <c r="D2158" s="9"/>
    </row>
    <row r="2159" ht="12.75">
      <c r="D2159" s="9"/>
    </row>
    <row r="2160" ht="12.75">
      <c r="D2160" s="9"/>
    </row>
    <row r="2161" ht="12.75">
      <c r="D2161" s="9"/>
    </row>
    <row r="2162" ht="12.75">
      <c r="D2162" s="9"/>
    </row>
    <row r="2163" ht="12.75">
      <c r="D2163" s="9"/>
    </row>
    <row r="2164" ht="12.75">
      <c r="D2164" s="9"/>
    </row>
    <row r="2165" ht="12.75">
      <c r="D2165" s="9"/>
    </row>
    <row r="2166" ht="12.75">
      <c r="D2166" s="9"/>
    </row>
    <row r="2167" ht="12.75">
      <c r="D2167" s="9"/>
    </row>
    <row r="2168" ht="12.75">
      <c r="D2168" s="9"/>
    </row>
    <row r="2169" ht="12.75">
      <c r="D2169" s="9"/>
    </row>
    <row r="2170" ht="12.75">
      <c r="D2170" s="9"/>
    </row>
    <row r="2171" ht="12.75">
      <c r="D2171" s="9"/>
    </row>
    <row r="2172" ht="12.75">
      <c r="D2172" s="9"/>
    </row>
    <row r="2173" ht="12.75">
      <c r="D2173" s="9"/>
    </row>
    <row r="2174" ht="12.75">
      <c r="D2174" s="9"/>
    </row>
    <row r="2175" ht="12.75">
      <c r="D2175" s="9"/>
    </row>
    <row r="2176" ht="12.75">
      <c r="D2176" s="9"/>
    </row>
    <row r="2177" ht="12.75">
      <c r="D2177" s="9"/>
    </row>
    <row r="2178" ht="12.75">
      <c r="D2178" s="9"/>
    </row>
    <row r="2179" ht="12.75">
      <c r="D2179" s="9"/>
    </row>
    <row r="2180" ht="12.75">
      <c r="D2180" s="9"/>
    </row>
    <row r="2181" ht="12.75">
      <c r="D2181" s="9"/>
    </row>
    <row r="2182" ht="12.75">
      <c r="D2182" s="9"/>
    </row>
    <row r="2183" ht="12.75">
      <c r="D2183" s="9"/>
    </row>
    <row r="2184" ht="12.75">
      <c r="D2184" s="9"/>
    </row>
    <row r="2185" ht="12.75">
      <c r="D2185" s="9"/>
    </row>
    <row r="2186" ht="12.75">
      <c r="D2186" s="9"/>
    </row>
    <row r="2187" ht="12.75">
      <c r="D2187" s="9"/>
    </row>
    <row r="2188" ht="12.75">
      <c r="D2188" s="9"/>
    </row>
    <row r="2189" ht="12.75">
      <c r="D2189" s="9"/>
    </row>
    <row r="2190" ht="12.75">
      <c r="D2190" s="9"/>
    </row>
    <row r="2191" ht="12.75">
      <c r="D2191" s="9"/>
    </row>
    <row r="2192" ht="12.75">
      <c r="D2192" s="9"/>
    </row>
    <row r="2193" ht="12.75">
      <c r="D2193" s="9"/>
    </row>
    <row r="2194" ht="12.75">
      <c r="D2194" s="9"/>
    </row>
    <row r="2195" ht="12.75">
      <c r="D2195" s="9"/>
    </row>
    <row r="2196" ht="12.75">
      <c r="D2196" s="9"/>
    </row>
    <row r="2197" ht="12.75">
      <c r="D2197" s="9"/>
    </row>
    <row r="2198" ht="12.75">
      <c r="D2198" s="9"/>
    </row>
    <row r="2199" ht="12.75">
      <c r="D2199" s="9"/>
    </row>
    <row r="2200" ht="12.75">
      <c r="D2200" s="9"/>
    </row>
    <row r="2201" ht="12.75">
      <c r="D2201" s="9"/>
    </row>
    <row r="2202" ht="12.75">
      <c r="D2202" s="9"/>
    </row>
    <row r="2203" ht="12.75">
      <c r="D2203" s="9"/>
    </row>
    <row r="2204" ht="12.75">
      <c r="D2204" s="9"/>
    </row>
    <row r="2205" ht="12.75">
      <c r="D2205" s="9"/>
    </row>
    <row r="2206" ht="12.75">
      <c r="D2206" s="9"/>
    </row>
    <row r="2207" ht="12.75">
      <c r="D2207" s="9"/>
    </row>
    <row r="2208" ht="12.75">
      <c r="D2208" s="9"/>
    </row>
    <row r="2209" ht="12.75">
      <c r="D2209" s="9"/>
    </row>
    <row r="2210" ht="12.75">
      <c r="D2210" s="9"/>
    </row>
    <row r="2211" ht="12.75">
      <c r="D2211" s="9"/>
    </row>
    <row r="2212" ht="12.75">
      <c r="D2212" s="9"/>
    </row>
    <row r="2213" ht="12.75">
      <c r="D2213" s="9"/>
    </row>
    <row r="2214" ht="12.75">
      <c r="D2214" s="9"/>
    </row>
    <row r="2215" ht="12.75">
      <c r="D2215" s="9"/>
    </row>
    <row r="2216" ht="12.75">
      <c r="D2216" s="9"/>
    </row>
    <row r="2217" ht="12.75">
      <c r="D2217" s="9"/>
    </row>
    <row r="2218" ht="12.75">
      <c r="D2218" s="9"/>
    </row>
    <row r="2219" ht="12.75">
      <c r="D2219" s="9"/>
    </row>
    <row r="2220" ht="12.75">
      <c r="D2220" s="9"/>
    </row>
    <row r="2221" ht="12.75">
      <c r="D2221" s="9"/>
    </row>
    <row r="2222" ht="12.75">
      <c r="D2222" s="9"/>
    </row>
    <row r="2223" ht="12.75">
      <c r="D2223" s="9"/>
    </row>
    <row r="2224" ht="12.75">
      <c r="D2224" s="9"/>
    </row>
    <row r="2225" ht="12.75">
      <c r="D2225" s="9"/>
    </row>
    <row r="2226" ht="12.75">
      <c r="D2226" s="9"/>
    </row>
    <row r="2227" ht="12.75">
      <c r="D2227" s="9"/>
    </row>
    <row r="2228" ht="12.75">
      <c r="D2228" s="9"/>
    </row>
    <row r="2229" ht="12.75">
      <c r="D2229" s="9"/>
    </row>
    <row r="2230" ht="12.75">
      <c r="D2230" s="9"/>
    </row>
    <row r="2231" ht="12.75">
      <c r="D2231" s="9"/>
    </row>
    <row r="2232" ht="12.75">
      <c r="D2232" s="9"/>
    </row>
    <row r="2233" ht="12.75">
      <c r="D2233" s="9"/>
    </row>
    <row r="2234" ht="12.75">
      <c r="D2234" s="9"/>
    </row>
    <row r="2235" ht="12.75">
      <c r="D2235" s="9"/>
    </row>
    <row r="2236" ht="12.75">
      <c r="D2236" s="9"/>
    </row>
    <row r="2237" ht="12.75">
      <c r="D2237" s="9"/>
    </row>
    <row r="2238" ht="12.75">
      <c r="D2238" s="9"/>
    </row>
    <row r="2239" ht="12.75">
      <c r="D2239" s="9"/>
    </row>
    <row r="2240" ht="12.75">
      <c r="D2240" s="9"/>
    </row>
    <row r="2241" ht="12.75">
      <c r="D2241" s="9"/>
    </row>
    <row r="2242" ht="12.75">
      <c r="D2242" s="9"/>
    </row>
    <row r="2243" ht="12.75">
      <c r="D2243" s="9"/>
    </row>
    <row r="2244" ht="12.75">
      <c r="D2244" s="9"/>
    </row>
    <row r="2245" ht="12.75">
      <c r="D2245" s="9"/>
    </row>
    <row r="2246" ht="12.75">
      <c r="D2246" s="9"/>
    </row>
    <row r="2247" ht="12.75">
      <c r="D2247" s="9"/>
    </row>
    <row r="2248" ht="12.75">
      <c r="D2248" s="9"/>
    </row>
    <row r="2249" ht="12.75">
      <c r="D2249" s="9"/>
    </row>
    <row r="2250" ht="12.75">
      <c r="D2250" s="9"/>
    </row>
    <row r="2251" ht="12.75">
      <c r="D2251" s="9"/>
    </row>
    <row r="2252" ht="12.75">
      <c r="D2252" s="9"/>
    </row>
    <row r="2253" ht="12.75">
      <c r="D2253" s="9"/>
    </row>
    <row r="2254" ht="12.75">
      <c r="D2254" s="9"/>
    </row>
    <row r="2255" ht="12.75">
      <c r="D2255" s="9"/>
    </row>
    <row r="2256" ht="12.75">
      <c r="D2256" s="9"/>
    </row>
    <row r="2257" ht="12.75">
      <c r="D2257" s="9"/>
    </row>
    <row r="2258" ht="12.75">
      <c r="D2258" s="9"/>
    </row>
    <row r="2259" ht="12.75">
      <c r="D2259" s="9"/>
    </row>
    <row r="2260" ht="12.75">
      <c r="D2260" s="9"/>
    </row>
    <row r="2261" ht="12.75">
      <c r="D2261" s="9"/>
    </row>
    <row r="2262" ht="12.75">
      <c r="D2262" s="9"/>
    </row>
    <row r="2263" ht="12.75">
      <c r="D2263" s="9"/>
    </row>
    <row r="2264" ht="12.75">
      <c r="D2264" s="9"/>
    </row>
    <row r="2265" ht="12.75">
      <c r="D2265" s="9"/>
    </row>
    <row r="2266" ht="12.75">
      <c r="D2266" s="9"/>
    </row>
    <row r="2267" ht="12.75">
      <c r="D2267" s="9"/>
    </row>
    <row r="2268" ht="12.75">
      <c r="D2268" s="9"/>
    </row>
    <row r="2269" ht="12.75">
      <c r="D2269" s="9"/>
    </row>
    <row r="2270" ht="12.75">
      <c r="D2270" s="9"/>
    </row>
    <row r="2271" ht="12.75">
      <c r="D2271" s="9"/>
    </row>
    <row r="2272" ht="12.75">
      <c r="D2272" s="9"/>
    </row>
    <row r="2273" ht="12.75">
      <c r="D2273" s="9"/>
    </row>
    <row r="2274" ht="12.75">
      <c r="D2274" s="9"/>
    </row>
    <row r="2275" ht="12.75">
      <c r="D2275" s="9"/>
    </row>
    <row r="2276" ht="12.75">
      <c r="D2276" s="9"/>
    </row>
    <row r="2277" ht="12.75">
      <c r="D2277" s="9"/>
    </row>
    <row r="2278" ht="12.75">
      <c r="D2278" s="9"/>
    </row>
    <row r="2279" ht="12.75">
      <c r="D2279" s="9"/>
    </row>
    <row r="2280" ht="12.75">
      <c r="D2280" s="9"/>
    </row>
    <row r="2281" ht="12.75">
      <c r="D2281" s="9"/>
    </row>
    <row r="2282" ht="12.75">
      <c r="D2282" s="9"/>
    </row>
    <row r="2283" ht="12.75">
      <c r="D2283" s="9"/>
    </row>
    <row r="2284" ht="12.75">
      <c r="D2284" s="9"/>
    </row>
    <row r="2285" ht="12.75">
      <c r="D2285" s="9"/>
    </row>
    <row r="2286" ht="12.75">
      <c r="D2286" s="9"/>
    </row>
    <row r="2287" ht="12.75">
      <c r="D2287" s="9"/>
    </row>
    <row r="2288" ht="12.75">
      <c r="D2288" s="9"/>
    </row>
    <row r="2289" ht="12.75">
      <c r="D2289" s="9"/>
    </row>
    <row r="2290" ht="12.75">
      <c r="D2290" s="9"/>
    </row>
    <row r="2291" ht="12.75">
      <c r="D2291" s="9"/>
    </row>
    <row r="2292" ht="12.75">
      <c r="D2292" s="9"/>
    </row>
    <row r="2293" ht="12.75">
      <c r="D2293" s="9"/>
    </row>
    <row r="2294" ht="12.75">
      <c r="D2294" s="9"/>
    </row>
    <row r="2295" ht="12.75">
      <c r="D2295" s="9"/>
    </row>
    <row r="2296" ht="12.75">
      <c r="D2296" s="9"/>
    </row>
    <row r="2297" ht="12.75">
      <c r="D2297" s="9"/>
    </row>
    <row r="2298" ht="12.75">
      <c r="D2298" s="9"/>
    </row>
    <row r="2299" ht="12.75">
      <c r="D2299" s="9"/>
    </row>
    <row r="2300" ht="12.75">
      <c r="D2300" s="9"/>
    </row>
    <row r="2301" ht="12.75">
      <c r="D2301" s="9"/>
    </row>
    <row r="2302" ht="12.75">
      <c r="D2302" s="9"/>
    </row>
    <row r="2303" ht="12.75">
      <c r="D2303" s="9"/>
    </row>
    <row r="2304" ht="12.75">
      <c r="D2304" s="9"/>
    </row>
    <row r="2305" ht="12.75">
      <c r="D2305" s="9"/>
    </row>
    <row r="2306" ht="12.75">
      <c r="D2306" s="9"/>
    </row>
    <row r="2307" ht="12.75">
      <c r="D2307" s="9"/>
    </row>
    <row r="2308" ht="12.75">
      <c r="D2308" s="9"/>
    </row>
    <row r="2309" ht="12.75">
      <c r="D2309" s="9"/>
    </row>
    <row r="2310" ht="12.75">
      <c r="D2310" s="9"/>
    </row>
    <row r="2311" ht="12.75">
      <c r="D2311" s="9"/>
    </row>
    <row r="2312" ht="12.75">
      <c r="D2312" s="9"/>
    </row>
    <row r="2313" ht="12.75">
      <c r="D2313" s="9"/>
    </row>
    <row r="2314" ht="12.75">
      <c r="D2314" s="9"/>
    </row>
    <row r="2315" ht="12.75">
      <c r="D2315" s="9"/>
    </row>
    <row r="2316" ht="12.75">
      <c r="D2316" s="9"/>
    </row>
    <row r="2317" ht="12.75">
      <c r="D2317" s="9"/>
    </row>
    <row r="2318" ht="12.75">
      <c r="D2318" s="9"/>
    </row>
    <row r="2319" ht="12.75">
      <c r="D2319" s="9"/>
    </row>
    <row r="2320" ht="12.75">
      <c r="D2320" s="9"/>
    </row>
    <row r="2321" ht="12.75">
      <c r="D2321" s="9"/>
    </row>
    <row r="2322" ht="12.75">
      <c r="D2322" s="9"/>
    </row>
    <row r="2323" ht="12.75">
      <c r="D2323" s="9"/>
    </row>
    <row r="2324" ht="12.75">
      <c r="D2324" s="9"/>
    </row>
    <row r="2325" ht="12.75">
      <c r="D2325" s="9"/>
    </row>
    <row r="2326" ht="12.75">
      <c r="D2326" s="9"/>
    </row>
    <row r="2327" ht="12.75">
      <c r="D2327" s="9"/>
    </row>
    <row r="2328" ht="12.75">
      <c r="D2328" s="9"/>
    </row>
    <row r="2329" ht="12.75">
      <c r="D2329" s="9"/>
    </row>
    <row r="2330" ht="12.75">
      <c r="D2330" s="9"/>
    </row>
    <row r="2331" ht="12.75">
      <c r="D2331" s="9"/>
    </row>
    <row r="2332" ht="12.75">
      <c r="D2332" s="9"/>
    </row>
    <row r="2333" ht="12.75">
      <c r="D2333" s="9"/>
    </row>
    <row r="2334" ht="12.75">
      <c r="D2334" s="9"/>
    </row>
    <row r="2335" ht="12.75">
      <c r="D2335" s="9"/>
    </row>
    <row r="2336" ht="12.75">
      <c r="D2336" s="9"/>
    </row>
    <row r="2337" ht="12.75">
      <c r="D2337" s="9"/>
    </row>
    <row r="2338" ht="12.75">
      <c r="D2338" s="9"/>
    </row>
    <row r="2339" ht="12.75">
      <c r="D2339" s="9"/>
    </row>
    <row r="2340" ht="12.75">
      <c r="D2340" s="9"/>
    </row>
    <row r="2341" ht="12.75">
      <c r="D2341" s="9"/>
    </row>
    <row r="2342" ht="12.75">
      <c r="D2342" s="9"/>
    </row>
    <row r="2343" ht="12.75">
      <c r="D2343" s="9"/>
    </row>
    <row r="2344" ht="12.75">
      <c r="D2344" s="9"/>
    </row>
    <row r="2345" ht="12.75">
      <c r="D2345" s="9"/>
    </row>
    <row r="2346" ht="12.75">
      <c r="D2346" s="9"/>
    </row>
    <row r="2347" ht="12.75">
      <c r="D2347" s="9"/>
    </row>
    <row r="2348" ht="12.75">
      <c r="D2348" s="9"/>
    </row>
    <row r="2349" ht="12.75">
      <c r="D2349" s="9"/>
    </row>
    <row r="2350" ht="12.75">
      <c r="D2350" s="9"/>
    </row>
    <row r="2351" ht="12.75">
      <c r="D2351" s="9"/>
    </row>
    <row r="2352" ht="12.75">
      <c r="D2352" s="9"/>
    </row>
    <row r="2353" ht="12.75">
      <c r="D2353" s="9"/>
    </row>
    <row r="2354" ht="12.75">
      <c r="D2354" s="9"/>
    </row>
    <row r="2355" ht="12.75">
      <c r="D2355" s="9"/>
    </row>
    <row r="2356" ht="12.75">
      <c r="D2356" s="9"/>
    </row>
    <row r="2357" ht="12.75">
      <c r="D2357" s="9"/>
    </row>
    <row r="2358" ht="12.75">
      <c r="D2358" s="9"/>
    </row>
    <row r="2359" ht="12.75">
      <c r="D2359" s="9"/>
    </row>
    <row r="2360" ht="12.75">
      <c r="D2360" s="9"/>
    </row>
    <row r="2361" ht="12.75">
      <c r="D2361" s="9"/>
    </row>
    <row r="2362" ht="12.75">
      <c r="D2362" s="9"/>
    </row>
    <row r="2363" ht="12.75">
      <c r="D2363" s="9"/>
    </row>
    <row r="2364" ht="12.75">
      <c r="D2364" s="9"/>
    </row>
    <row r="2365" ht="12.75">
      <c r="D2365" s="9"/>
    </row>
    <row r="2366" ht="12.75">
      <c r="D2366" s="9"/>
    </row>
    <row r="2367" ht="12.75">
      <c r="D2367" s="9"/>
    </row>
    <row r="2368" ht="12.75">
      <c r="D2368" s="9"/>
    </row>
    <row r="2369" ht="12.75">
      <c r="D2369" s="9"/>
    </row>
    <row r="2370" ht="12.75">
      <c r="D2370" s="9"/>
    </row>
    <row r="2371" ht="12.75">
      <c r="D2371" s="9"/>
    </row>
    <row r="2372" ht="12.75">
      <c r="D2372" s="9"/>
    </row>
    <row r="2373" ht="12.75">
      <c r="D2373" s="9"/>
    </row>
    <row r="2374" ht="12.75">
      <c r="D2374" s="9"/>
    </row>
    <row r="2375" ht="12.75">
      <c r="D2375" s="9"/>
    </row>
    <row r="2376" ht="12.75">
      <c r="D2376" s="9"/>
    </row>
    <row r="2377" ht="12.75">
      <c r="D2377" s="9"/>
    </row>
    <row r="2378" ht="12.75">
      <c r="D2378" s="9"/>
    </row>
    <row r="2379" ht="12.75">
      <c r="D2379" s="9"/>
    </row>
    <row r="2380" ht="12.75">
      <c r="D2380" s="9"/>
    </row>
    <row r="2381" ht="12.75">
      <c r="D2381" s="9"/>
    </row>
    <row r="2382" ht="12.75">
      <c r="D2382" s="9"/>
    </row>
    <row r="2383" ht="12.75">
      <c r="D2383" s="9"/>
    </row>
    <row r="2384" ht="12.75">
      <c r="D2384" s="9"/>
    </row>
    <row r="2385" ht="12.75">
      <c r="D2385" s="9"/>
    </row>
    <row r="2386" ht="12.75">
      <c r="D2386" s="9"/>
    </row>
    <row r="2387" ht="12.75">
      <c r="D2387" s="9"/>
    </row>
    <row r="2388" ht="12.75">
      <c r="D2388" s="9"/>
    </row>
    <row r="2389" ht="12.75">
      <c r="D2389" s="9"/>
    </row>
    <row r="2390" ht="12.75">
      <c r="D2390" s="9"/>
    </row>
    <row r="2391" ht="12.75">
      <c r="D2391" s="9"/>
    </row>
    <row r="2392" ht="12.75">
      <c r="D2392" s="9"/>
    </row>
    <row r="2393" ht="12.75">
      <c r="D2393" s="9"/>
    </row>
    <row r="2394" ht="12.75">
      <c r="D2394" s="9"/>
    </row>
    <row r="2395" ht="12.75">
      <c r="D2395" s="9"/>
    </row>
    <row r="2396" ht="12.75">
      <c r="D2396" s="9"/>
    </row>
    <row r="2397" ht="12.75">
      <c r="D2397" s="9"/>
    </row>
    <row r="2398" ht="12.75">
      <c r="D2398" s="9"/>
    </row>
    <row r="2399" ht="12.75">
      <c r="D2399" s="9"/>
    </row>
    <row r="2400" ht="12.75">
      <c r="D2400" s="9"/>
    </row>
    <row r="2401" ht="12.75">
      <c r="D2401" s="9"/>
    </row>
    <row r="2402" ht="12.75">
      <c r="D2402" s="9"/>
    </row>
    <row r="2403" ht="12.75">
      <c r="D2403" s="9"/>
    </row>
    <row r="2404" ht="12.75">
      <c r="D2404" s="9"/>
    </row>
    <row r="2405" ht="12.75">
      <c r="D2405" s="9"/>
    </row>
    <row r="2406" ht="12.75">
      <c r="D2406" s="9"/>
    </row>
    <row r="2407" ht="12.75">
      <c r="D2407" s="9"/>
    </row>
    <row r="2408" ht="12.75">
      <c r="D2408" s="9"/>
    </row>
    <row r="2409" ht="12.75">
      <c r="D2409" s="9"/>
    </row>
    <row r="2410" ht="12.75">
      <c r="D2410" s="9"/>
    </row>
    <row r="2411" ht="12.75">
      <c r="D2411" s="9"/>
    </row>
    <row r="2412" ht="12.75">
      <c r="D2412" s="9"/>
    </row>
    <row r="2413" ht="12.75">
      <c r="D2413" s="9"/>
    </row>
    <row r="2414" ht="12.75">
      <c r="D2414" s="9"/>
    </row>
    <row r="2415" ht="12.75">
      <c r="D2415" s="9"/>
    </row>
    <row r="2416" ht="12.75">
      <c r="D2416" s="9"/>
    </row>
    <row r="2417" ht="12.75">
      <c r="D2417" s="9"/>
    </row>
    <row r="2418" ht="12.75">
      <c r="D2418" s="9"/>
    </row>
    <row r="2419" ht="12.75">
      <c r="D2419" s="9"/>
    </row>
    <row r="2420" ht="12.75">
      <c r="D2420" s="9"/>
    </row>
    <row r="2421" ht="12.75">
      <c r="D2421" s="9"/>
    </row>
    <row r="2422" ht="12.75">
      <c r="D2422" s="9"/>
    </row>
    <row r="2423" ht="12.75">
      <c r="D2423" s="9"/>
    </row>
    <row r="2424" ht="12.75">
      <c r="D2424" s="9"/>
    </row>
    <row r="2425" ht="12.75">
      <c r="D2425" s="9"/>
    </row>
    <row r="2426" ht="12.75">
      <c r="D2426" s="9"/>
    </row>
    <row r="2427" ht="12.75">
      <c r="D2427" s="9"/>
    </row>
    <row r="2428" ht="12.75">
      <c r="D2428" s="9"/>
    </row>
    <row r="2429" ht="12.75">
      <c r="D2429" s="9"/>
    </row>
    <row r="2430" ht="12.75">
      <c r="D2430" s="9"/>
    </row>
    <row r="2431" ht="12.75">
      <c r="D2431" s="9"/>
    </row>
    <row r="2432" ht="12.75">
      <c r="D2432" s="9"/>
    </row>
    <row r="2433" ht="12.75">
      <c r="D2433" s="9"/>
    </row>
    <row r="2434" ht="12.75">
      <c r="D2434" s="9"/>
    </row>
    <row r="2435" ht="12.75">
      <c r="D2435" s="9"/>
    </row>
    <row r="2436" ht="12.75">
      <c r="D2436" s="9"/>
    </row>
    <row r="2437" ht="12.75">
      <c r="D2437" s="9"/>
    </row>
    <row r="2438" ht="12.75">
      <c r="D2438" s="9"/>
    </row>
    <row r="2439" ht="12.75">
      <c r="D2439" s="9"/>
    </row>
    <row r="2440" ht="12.75">
      <c r="D2440" s="9"/>
    </row>
    <row r="2441" ht="12.75">
      <c r="D2441" s="9"/>
    </row>
    <row r="2442" ht="12.75">
      <c r="D2442" s="9"/>
    </row>
    <row r="2443" ht="12.75">
      <c r="D2443" s="9"/>
    </row>
    <row r="2444" ht="12.75">
      <c r="D2444" s="9"/>
    </row>
    <row r="2445" ht="12.75">
      <c r="D2445" s="9"/>
    </row>
    <row r="2446" ht="12.75">
      <c r="D2446" s="9"/>
    </row>
    <row r="2447" ht="12.75">
      <c r="D2447" s="9"/>
    </row>
    <row r="2448" ht="12.75">
      <c r="D2448" s="9"/>
    </row>
    <row r="2449" ht="12.75">
      <c r="D2449" s="9"/>
    </row>
    <row r="2450" ht="12.75">
      <c r="D2450" s="9"/>
    </row>
    <row r="2451" ht="12.75">
      <c r="D2451" s="9"/>
    </row>
    <row r="2452" ht="12.75">
      <c r="D2452" s="9"/>
    </row>
    <row r="2453" ht="12.75">
      <c r="D2453" s="9"/>
    </row>
    <row r="2454" ht="12.75">
      <c r="D2454" s="9"/>
    </row>
    <row r="2455" ht="12.75">
      <c r="D2455" s="9"/>
    </row>
    <row r="2456" ht="12.75">
      <c r="D2456" s="9"/>
    </row>
    <row r="2457" ht="12.75">
      <c r="D2457" s="9"/>
    </row>
    <row r="2458" ht="12.75">
      <c r="D2458" s="9"/>
    </row>
    <row r="2459" ht="12.75">
      <c r="D2459" s="9"/>
    </row>
    <row r="2460" ht="12.75">
      <c r="D2460" s="9"/>
    </row>
    <row r="2461" ht="12.75">
      <c r="D2461" s="9"/>
    </row>
    <row r="2462" ht="12.75">
      <c r="D2462" s="9"/>
    </row>
    <row r="2463" ht="12.75">
      <c r="D2463" s="9"/>
    </row>
    <row r="2464" ht="12.75">
      <c r="D2464" s="9"/>
    </row>
    <row r="2465" ht="12.75">
      <c r="D2465" s="9"/>
    </row>
    <row r="2466" ht="12.75">
      <c r="D2466" s="9"/>
    </row>
    <row r="2467" ht="12.75">
      <c r="D2467" s="9"/>
    </row>
    <row r="2468" ht="12.75">
      <c r="D2468" s="9"/>
    </row>
    <row r="2469" ht="12.75">
      <c r="D2469" s="9"/>
    </row>
    <row r="2470" ht="12.75">
      <c r="D2470" s="9"/>
    </row>
    <row r="2471" ht="12.75">
      <c r="D2471" s="9"/>
    </row>
    <row r="2472" ht="12.75">
      <c r="D2472" s="9"/>
    </row>
    <row r="2473" ht="12.75">
      <c r="D2473" s="9"/>
    </row>
    <row r="2474" ht="12.75">
      <c r="D2474" s="9"/>
    </row>
    <row r="2475" ht="12.75">
      <c r="D2475" s="9"/>
    </row>
    <row r="2476" ht="12.75">
      <c r="D2476" s="9"/>
    </row>
    <row r="2477" ht="12.75">
      <c r="D2477" s="9"/>
    </row>
    <row r="2478" ht="12.75">
      <c r="D2478" s="9"/>
    </row>
    <row r="2479" ht="12.75">
      <c r="D2479" s="9"/>
    </row>
    <row r="2480" ht="12.75">
      <c r="D2480" s="9"/>
    </row>
    <row r="2481" ht="12.75">
      <c r="D2481" s="9"/>
    </row>
    <row r="2482" ht="12.75">
      <c r="D2482" s="9"/>
    </row>
    <row r="2483" ht="12.75">
      <c r="D2483" s="9"/>
    </row>
    <row r="2484" ht="12.75">
      <c r="D2484" s="9"/>
    </row>
    <row r="2485" ht="12.75">
      <c r="D2485" s="9"/>
    </row>
    <row r="2486" ht="12.75">
      <c r="D2486" s="9"/>
    </row>
    <row r="2487" ht="12.75">
      <c r="D2487" s="9"/>
    </row>
    <row r="2488" ht="12.75">
      <c r="D2488" s="9"/>
    </row>
    <row r="2489" ht="12.75">
      <c r="D2489" s="9"/>
    </row>
    <row r="2490" ht="12.75">
      <c r="D2490" s="9"/>
    </row>
    <row r="2491" ht="12.75">
      <c r="D2491" s="9"/>
    </row>
    <row r="2492" ht="12.75">
      <c r="D2492" s="9"/>
    </row>
    <row r="2493" ht="12.75">
      <c r="D2493" s="9"/>
    </row>
    <row r="2494" ht="12.75">
      <c r="D2494" s="9"/>
    </row>
    <row r="2495" ht="12.75">
      <c r="D2495" s="9"/>
    </row>
    <row r="2496" ht="12.75">
      <c r="D2496" s="9"/>
    </row>
    <row r="2497" ht="12.75">
      <c r="D2497" s="9"/>
    </row>
    <row r="2498" ht="12.75">
      <c r="D2498" s="9"/>
    </row>
    <row r="2499" ht="12.75">
      <c r="D2499" s="9"/>
    </row>
    <row r="2500" ht="12.75">
      <c r="D2500" s="9"/>
    </row>
    <row r="2501" ht="12.75">
      <c r="D2501" s="9"/>
    </row>
    <row r="2502" ht="12.75">
      <c r="D2502" s="9"/>
    </row>
    <row r="2503" ht="12.75">
      <c r="D2503" s="9"/>
    </row>
    <row r="2504" ht="12.75">
      <c r="D2504" s="9"/>
    </row>
    <row r="2505" ht="12.75">
      <c r="D2505" s="9"/>
    </row>
    <row r="2506" ht="12.75">
      <c r="D2506" s="9"/>
    </row>
    <row r="2507" ht="12.75">
      <c r="D2507" s="9"/>
    </row>
    <row r="2508" ht="12.75">
      <c r="D2508" s="9"/>
    </row>
    <row r="2509" ht="12.75">
      <c r="D2509" s="9"/>
    </row>
    <row r="2510" ht="12.75">
      <c r="D2510" s="9"/>
    </row>
    <row r="2511" ht="12.75">
      <c r="D2511" s="9"/>
    </row>
    <row r="2512" ht="12.75">
      <c r="D2512" s="9"/>
    </row>
    <row r="2513" ht="12.75">
      <c r="D2513" s="9"/>
    </row>
    <row r="2514" ht="12.75">
      <c r="D2514" s="9"/>
    </row>
    <row r="2515" ht="12.75">
      <c r="D2515" s="9"/>
    </row>
    <row r="2516" ht="12.75">
      <c r="D2516" s="9"/>
    </row>
    <row r="2517" ht="12.75">
      <c r="D2517" s="9"/>
    </row>
    <row r="2518" ht="12.75">
      <c r="D2518" s="9"/>
    </row>
    <row r="2519" ht="12.75">
      <c r="D2519" s="9"/>
    </row>
    <row r="2520" ht="12.75">
      <c r="D2520" s="9"/>
    </row>
    <row r="2521" ht="12.75">
      <c r="D2521" s="9"/>
    </row>
    <row r="2522" ht="12.75">
      <c r="D2522" s="9"/>
    </row>
    <row r="2523" ht="12.75">
      <c r="D2523" s="9"/>
    </row>
    <row r="2524" ht="12.75">
      <c r="D2524" s="9"/>
    </row>
    <row r="2525" ht="12.75">
      <c r="D2525" s="9"/>
    </row>
    <row r="2526" ht="12.75">
      <c r="D2526" s="9"/>
    </row>
    <row r="2527" ht="12.75">
      <c r="D2527" s="9"/>
    </row>
    <row r="2528" ht="12.75">
      <c r="D2528" s="9"/>
    </row>
    <row r="2529" ht="12.75">
      <c r="D2529" s="9"/>
    </row>
    <row r="2530" ht="12.75">
      <c r="D2530" s="9"/>
    </row>
    <row r="2531" ht="12.75">
      <c r="D2531" s="9"/>
    </row>
    <row r="2532" ht="12.75">
      <c r="D2532" s="9"/>
    </row>
    <row r="2533" ht="12.75">
      <c r="D2533" s="9"/>
    </row>
    <row r="2534" ht="12.75">
      <c r="D2534" s="9"/>
    </row>
    <row r="2535" ht="12.75">
      <c r="D2535" s="9"/>
    </row>
    <row r="2536" ht="12.75">
      <c r="D2536" s="9"/>
    </row>
    <row r="2537" ht="12.75">
      <c r="D2537" s="9"/>
    </row>
    <row r="2538" ht="12.75">
      <c r="D2538" s="9"/>
    </row>
    <row r="2539" ht="12.75">
      <c r="D2539" s="9"/>
    </row>
    <row r="2540" ht="12.75">
      <c r="D2540" s="9"/>
    </row>
    <row r="2541" ht="12.75">
      <c r="D2541" s="9"/>
    </row>
    <row r="2542" ht="12.75">
      <c r="D2542" s="9"/>
    </row>
    <row r="2543" ht="12.75">
      <c r="D2543" s="9"/>
    </row>
    <row r="2544" ht="12.75">
      <c r="D2544" s="9"/>
    </row>
    <row r="2545" ht="12.75">
      <c r="D2545" s="9"/>
    </row>
    <row r="2546" ht="12.75">
      <c r="D2546" s="9"/>
    </row>
    <row r="2547" ht="12.75">
      <c r="D2547" s="9"/>
    </row>
    <row r="2548" ht="12.75">
      <c r="D2548" s="9"/>
    </row>
    <row r="2549" ht="12.75">
      <c r="D2549" s="9"/>
    </row>
    <row r="2550" ht="12.75">
      <c r="D2550" s="9"/>
    </row>
    <row r="2551" ht="12.75">
      <c r="D2551" s="9"/>
    </row>
    <row r="2552" ht="12.75">
      <c r="D2552" s="9"/>
    </row>
    <row r="2553" ht="12.75">
      <c r="D2553" s="9"/>
    </row>
    <row r="2554" ht="12.75">
      <c r="D2554" s="9"/>
    </row>
    <row r="2555" ht="12.75">
      <c r="D2555" s="9"/>
    </row>
    <row r="2556" ht="12.75">
      <c r="D2556" s="9"/>
    </row>
    <row r="2557" ht="12.75">
      <c r="D2557" s="9"/>
    </row>
    <row r="2558" ht="12.75">
      <c r="D2558" s="9"/>
    </row>
    <row r="2559" ht="12.75">
      <c r="D2559" s="9"/>
    </row>
    <row r="2560" ht="12.75">
      <c r="D2560" s="9"/>
    </row>
    <row r="2561" ht="12.75">
      <c r="D2561" s="9"/>
    </row>
    <row r="2562" ht="12.75">
      <c r="D2562" s="9"/>
    </row>
    <row r="2563" ht="12.75">
      <c r="D2563" s="9"/>
    </row>
    <row r="2564" ht="12.75">
      <c r="D2564" s="9"/>
    </row>
    <row r="2565" ht="12.75">
      <c r="D2565" s="9"/>
    </row>
    <row r="2566" ht="12.75">
      <c r="D2566" s="9"/>
    </row>
    <row r="2567" ht="12.75">
      <c r="D2567" s="9"/>
    </row>
    <row r="2568" ht="12.75">
      <c r="D2568" s="9"/>
    </row>
    <row r="2569" ht="12.75">
      <c r="D2569" s="9"/>
    </row>
    <row r="2570" ht="12.75">
      <c r="D2570" s="9"/>
    </row>
    <row r="2571" ht="12.75">
      <c r="D2571" s="9"/>
    </row>
    <row r="2572" ht="12.75">
      <c r="D2572" s="9"/>
    </row>
    <row r="2573" ht="12.75">
      <c r="D2573" s="9"/>
    </row>
    <row r="2574" ht="12.75">
      <c r="D2574" s="9"/>
    </row>
    <row r="2575" ht="12.75">
      <c r="D2575" s="9"/>
    </row>
    <row r="2576" ht="12.75">
      <c r="D2576" s="9"/>
    </row>
    <row r="2577" ht="12.75">
      <c r="D2577" s="9"/>
    </row>
    <row r="2578" ht="12.75">
      <c r="D2578" s="9"/>
    </row>
    <row r="2579" ht="12.75">
      <c r="D2579" s="9"/>
    </row>
    <row r="2580" ht="12.75">
      <c r="D2580" s="9"/>
    </row>
    <row r="2581" ht="12.75">
      <c r="D2581" s="9"/>
    </row>
    <row r="2582" ht="12.75">
      <c r="D2582" s="9"/>
    </row>
    <row r="2583" ht="12.75">
      <c r="D2583" s="9"/>
    </row>
    <row r="2584" ht="12.75">
      <c r="D2584" s="9"/>
    </row>
    <row r="2585" ht="12.75">
      <c r="D2585" s="9"/>
    </row>
    <row r="2586" ht="12.75">
      <c r="D2586" s="9"/>
    </row>
    <row r="2587" ht="12.75">
      <c r="D2587" s="9"/>
    </row>
    <row r="2588" ht="12.75">
      <c r="D2588" s="9"/>
    </row>
    <row r="2589" ht="12.75">
      <c r="D2589" s="9"/>
    </row>
    <row r="2590" ht="12.75">
      <c r="D2590" s="9"/>
    </row>
    <row r="2591" ht="12.75">
      <c r="D2591" s="9"/>
    </row>
    <row r="2592" ht="12.75">
      <c r="D2592" s="9"/>
    </row>
    <row r="2593" ht="12.75">
      <c r="D2593" s="9"/>
    </row>
    <row r="2594" ht="12.75">
      <c r="D2594" s="9"/>
    </row>
    <row r="2595" ht="12.75">
      <c r="D2595" s="9"/>
    </row>
    <row r="2596" ht="12.75">
      <c r="D2596" s="9"/>
    </row>
    <row r="2597" ht="12.75">
      <c r="D2597" s="9"/>
    </row>
    <row r="2598" ht="12.75">
      <c r="D2598" s="9"/>
    </row>
    <row r="2599" ht="12.75">
      <c r="D2599" s="9"/>
    </row>
    <row r="2600" ht="12.75">
      <c r="D2600" s="9"/>
    </row>
    <row r="2601" ht="12.75">
      <c r="D2601" s="9"/>
    </row>
    <row r="2602" ht="12.75">
      <c r="D2602" s="9"/>
    </row>
    <row r="2603" ht="12.75">
      <c r="D2603" s="9"/>
    </row>
    <row r="2604" ht="12.75">
      <c r="D2604" s="9"/>
    </row>
    <row r="2605" ht="12.75">
      <c r="D2605" s="9"/>
    </row>
    <row r="2606" ht="12.75">
      <c r="D2606" s="9"/>
    </row>
    <row r="2607" ht="12.75">
      <c r="D2607" s="9"/>
    </row>
    <row r="2608" ht="12.75">
      <c r="D2608" s="9"/>
    </row>
    <row r="2609" ht="12.75">
      <c r="D2609" s="9"/>
    </row>
    <row r="2610" ht="12.75">
      <c r="D2610" s="9"/>
    </row>
    <row r="2611" ht="12.75">
      <c r="D2611" s="9"/>
    </row>
    <row r="2612" ht="12.75">
      <c r="D2612" s="9"/>
    </row>
    <row r="2613" ht="12.75">
      <c r="D2613" s="9"/>
    </row>
    <row r="2614" ht="12.75">
      <c r="D2614" s="9"/>
    </row>
    <row r="2615" ht="12.75">
      <c r="D2615" s="9"/>
    </row>
    <row r="2616" ht="12.75">
      <c r="D2616" s="9"/>
    </row>
    <row r="2617" ht="12.75">
      <c r="D2617" s="9"/>
    </row>
    <row r="2618" ht="12.75">
      <c r="D2618" s="9"/>
    </row>
    <row r="2619" ht="12.75">
      <c r="D2619" s="9"/>
    </row>
    <row r="2620" ht="12.75">
      <c r="D2620" s="9"/>
    </row>
    <row r="2621" ht="12.75">
      <c r="D2621" s="9"/>
    </row>
    <row r="2622" ht="12.75">
      <c r="D2622" s="9"/>
    </row>
    <row r="2623" ht="12.75">
      <c r="D2623" s="9"/>
    </row>
    <row r="2624" ht="12.75">
      <c r="D2624" s="9"/>
    </row>
    <row r="2625" ht="12.75">
      <c r="D2625" s="9"/>
    </row>
    <row r="2626" ht="12.75">
      <c r="D2626" s="9"/>
    </row>
    <row r="2627" ht="12.75">
      <c r="D2627" s="9"/>
    </row>
    <row r="2628" ht="12.75">
      <c r="D2628" s="9"/>
    </row>
    <row r="2629" ht="12.75">
      <c r="D2629" s="9"/>
    </row>
    <row r="2630" ht="12.75">
      <c r="D2630" s="9"/>
    </row>
    <row r="2631" ht="12.75">
      <c r="D2631" s="9"/>
    </row>
    <row r="2632" ht="12.75">
      <c r="D2632" s="9"/>
    </row>
    <row r="2633" ht="12.75">
      <c r="D2633" s="9"/>
    </row>
    <row r="2634" ht="12.75">
      <c r="D2634" s="9"/>
    </row>
    <row r="2635" ht="12.75">
      <c r="D2635" s="9"/>
    </row>
    <row r="2636" ht="12.75">
      <c r="D2636" s="9"/>
    </row>
    <row r="2637" ht="12.75">
      <c r="D2637" s="9"/>
    </row>
    <row r="2638" ht="12.75">
      <c r="D2638" s="9"/>
    </row>
    <row r="2639" ht="12.75">
      <c r="D2639" s="9"/>
    </row>
    <row r="2640" ht="12.75">
      <c r="D2640" s="9"/>
    </row>
    <row r="2641" ht="12.75">
      <c r="D2641" s="9"/>
    </row>
    <row r="2642" ht="12.75">
      <c r="D2642" s="9"/>
    </row>
    <row r="2643" ht="12.75">
      <c r="D2643" s="9"/>
    </row>
    <row r="2644" ht="12.75">
      <c r="D2644" s="9"/>
    </row>
    <row r="2645" ht="12.75">
      <c r="D2645" s="9"/>
    </row>
    <row r="2646" ht="12.75">
      <c r="D2646" s="9"/>
    </row>
    <row r="2647" ht="12.75">
      <c r="D2647" s="9"/>
    </row>
    <row r="2648" ht="12.75">
      <c r="D2648" s="9"/>
    </row>
    <row r="2649" ht="12.75">
      <c r="D2649" s="9"/>
    </row>
    <row r="2650" ht="12.75">
      <c r="D2650" s="9"/>
    </row>
    <row r="2651" ht="12.75">
      <c r="D2651" s="9"/>
    </row>
    <row r="2652" ht="12.75">
      <c r="D2652" s="9"/>
    </row>
    <row r="2653" ht="12.75">
      <c r="D2653" s="9"/>
    </row>
    <row r="2654" ht="12.75">
      <c r="D2654" s="9"/>
    </row>
    <row r="2655" ht="12.75">
      <c r="D2655" s="9"/>
    </row>
    <row r="2656" ht="12.75">
      <c r="D2656" s="9"/>
    </row>
    <row r="2657" ht="12.75">
      <c r="D2657" s="9"/>
    </row>
    <row r="2658" ht="12.75">
      <c r="D2658" s="9"/>
    </row>
    <row r="2659" ht="12.75">
      <c r="D2659" s="9"/>
    </row>
    <row r="2660" ht="12.75">
      <c r="D2660" s="9"/>
    </row>
    <row r="2661" ht="12.75">
      <c r="D2661" s="9"/>
    </row>
    <row r="2662" ht="12.75">
      <c r="D2662" s="9"/>
    </row>
    <row r="2663" ht="12.75">
      <c r="D2663" s="9"/>
    </row>
    <row r="2664" ht="12.75">
      <c r="D2664" s="9"/>
    </row>
    <row r="2665" ht="12.75">
      <c r="D2665" s="9"/>
    </row>
    <row r="2666" ht="12.75">
      <c r="D2666" s="9"/>
    </row>
    <row r="2667" ht="12.75">
      <c r="D2667" s="9"/>
    </row>
    <row r="2668" ht="12.75">
      <c r="D2668" s="9"/>
    </row>
    <row r="2669" ht="12.75">
      <c r="D2669" s="9"/>
    </row>
    <row r="2670" ht="12.75">
      <c r="D2670" s="9"/>
    </row>
    <row r="2671" ht="12.75">
      <c r="D2671" s="9"/>
    </row>
    <row r="2672" ht="12.75">
      <c r="D2672" s="9"/>
    </row>
    <row r="2673" ht="12.75">
      <c r="D2673" s="9"/>
    </row>
    <row r="2674" ht="12.75">
      <c r="D2674" s="9"/>
    </row>
    <row r="2675" ht="12.75">
      <c r="D2675" s="9"/>
    </row>
    <row r="2676" ht="12.75">
      <c r="D2676" s="9"/>
    </row>
    <row r="2677" ht="12.75">
      <c r="D2677" s="9"/>
    </row>
    <row r="2678" ht="12.75">
      <c r="D2678" s="9"/>
    </row>
    <row r="2679" ht="12.75">
      <c r="D2679" s="9"/>
    </row>
    <row r="2680" ht="12.75">
      <c r="D2680" s="9"/>
    </row>
    <row r="2681" ht="12.75">
      <c r="D2681" s="9"/>
    </row>
    <row r="2682" ht="12.75">
      <c r="D2682" s="9"/>
    </row>
    <row r="2683" ht="12.75">
      <c r="D2683" s="9"/>
    </row>
    <row r="2684" ht="12.75">
      <c r="D2684" s="9"/>
    </row>
    <row r="2685" ht="12.75">
      <c r="D2685" s="9"/>
    </row>
    <row r="2686" ht="12.75">
      <c r="D2686" s="9"/>
    </row>
    <row r="2687" ht="12.75">
      <c r="D2687" s="9"/>
    </row>
    <row r="2688" ht="12.75">
      <c r="D2688" s="9"/>
    </row>
    <row r="2689" ht="12.75">
      <c r="D2689" s="9"/>
    </row>
    <row r="2690" ht="12.75">
      <c r="D2690" s="9"/>
    </row>
    <row r="2691" ht="12.75">
      <c r="D2691" s="9"/>
    </row>
    <row r="2692" ht="12.75">
      <c r="D2692" s="9"/>
    </row>
    <row r="2693" ht="12.75">
      <c r="D2693" s="9"/>
    </row>
    <row r="2694" ht="12.75">
      <c r="D2694" s="9"/>
    </row>
    <row r="2695" ht="12.75">
      <c r="D2695" s="9"/>
    </row>
    <row r="2696" ht="12.75">
      <c r="D2696" s="9"/>
    </row>
    <row r="2697" ht="12.75">
      <c r="D2697" s="9"/>
    </row>
    <row r="2698" ht="12.75">
      <c r="D2698" s="9"/>
    </row>
    <row r="2699" ht="12.75">
      <c r="D2699" s="9"/>
    </row>
    <row r="2700" ht="12.75">
      <c r="D2700" s="9"/>
    </row>
    <row r="2701" ht="12.75">
      <c r="D2701" s="9"/>
    </row>
    <row r="2702" ht="12.75">
      <c r="D2702" s="9"/>
    </row>
    <row r="2703" ht="12.75">
      <c r="D2703" s="9"/>
    </row>
    <row r="2704" ht="12.75">
      <c r="D2704" s="9"/>
    </row>
    <row r="2705" ht="12.75">
      <c r="D2705" s="9"/>
    </row>
    <row r="2706" ht="12.75">
      <c r="D2706" s="9"/>
    </row>
    <row r="2707" ht="12.75">
      <c r="D2707" s="9"/>
    </row>
    <row r="2708" ht="12.75">
      <c r="D2708" s="9"/>
    </row>
    <row r="2709" ht="12.75">
      <c r="D2709" s="9"/>
    </row>
    <row r="2710" ht="12.75">
      <c r="D2710" s="9"/>
    </row>
    <row r="2711" ht="12.75">
      <c r="D2711" s="9"/>
    </row>
    <row r="2712" ht="12.75">
      <c r="D2712" s="9"/>
    </row>
    <row r="2713" ht="12.75">
      <c r="D2713" s="9"/>
    </row>
    <row r="2714" ht="12.75">
      <c r="D2714" s="9"/>
    </row>
    <row r="2715" ht="12.75">
      <c r="D2715" s="9"/>
    </row>
    <row r="2716" ht="12.75">
      <c r="D2716" s="9"/>
    </row>
    <row r="2717" ht="12.75">
      <c r="D2717" s="9"/>
    </row>
    <row r="2718" ht="12.75">
      <c r="D2718" s="9"/>
    </row>
    <row r="2719" ht="12.75">
      <c r="D2719" s="9"/>
    </row>
    <row r="2720" ht="12.75">
      <c r="D2720" s="9"/>
    </row>
    <row r="2721" ht="12.75">
      <c r="D2721" s="9"/>
    </row>
    <row r="2722" ht="12.75">
      <c r="D2722" s="9"/>
    </row>
    <row r="2723" ht="12.75">
      <c r="D2723" s="9"/>
    </row>
    <row r="2724" ht="12.75">
      <c r="D2724" s="9"/>
    </row>
    <row r="2725" ht="12.75">
      <c r="D2725" s="9"/>
    </row>
    <row r="2726" ht="12.75">
      <c r="D2726" s="9"/>
    </row>
    <row r="2727" ht="12.75">
      <c r="D2727" s="9"/>
    </row>
    <row r="2728" ht="12.75">
      <c r="D2728" s="9"/>
    </row>
    <row r="2729" ht="12.75">
      <c r="D2729" s="9"/>
    </row>
    <row r="2730" ht="12.75">
      <c r="D2730" s="9"/>
    </row>
    <row r="2731" ht="12.75">
      <c r="D2731" s="9"/>
    </row>
    <row r="2732" ht="12.75">
      <c r="D2732" s="9"/>
    </row>
    <row r="2733" ht="12.75">
      <c r="D2733" s="9"/>
    </row>
    <row r="2734" ht="12.75">
      <c r="D2734" s="9"/>
    </row>
    <row r="2735" ht="12.75">
      <c r="D2735" s="9"/>
    </row>
    <row r="2736" ht="12.75">
      <c r="D2736" s="9"/>
    </row>
    <row r="2737" ht="12.75">
      <c r="D2737" s="9"/>
    </row>
    <row r="2738" ht="12.75">
      <c r="D2738" s="9"/>
    </row>
    <row r="2739" ht="12.75">
      <c r="D2739" s="9"/>
    </row>
    <row r="2740" ht="12.75">
      <c r="D2740" s="9"/>
    </row>
    <row r="2741" ht="12.75">
      <c r="D2741" s="9"/>
    </row>
    <row r="2742" ht="12.75">
      <c r="D2742" s="9"/>
    </row>
    <row r="2743" ht="12.75">
      <c r="D2743" s="9"/>
    </row>
    <row r="2744" ht="12.75">
      <c r="D2744" s="9"/>
    </row>
    <row r="2745" ht="12.75">
      <c r="D2745" s="9"/>
    </row>
    <row r="2746" ht="12.75">
      <c r="D2746" s="9"/>
    </row>
    <row r="2747" ht="12.75">
      <c r="D2747" s="9"/>
    </row>
    <row r="2748" ht="12.75">
      <c r="D2748" s="9"/>
    </row>
    <row r="2749" ht="12.75">
      <c r="D2749" s="9"/>
    </row>
    <row r="2750" ht="12.75">
      <c r="D2750" s="9"/>
    </row>
    <row r="2751" ht="12.75">
      <c r="D2751" s="9"/>
    </row>
    <row r="2752" ht="12.75">
      <c r="D2752" s="9"/>
    </row>
    <row r="2753" ht="12.75">
      <c r="D2753" s="9"/>
    </row>
    <row r="2754" ht="12.75">
      <c r="D2754" s="9"/>
    </row>
    <row r="2755" ht="12.75">
      <c r="D2755" s="9"/>
    </row>
    <row r="2756" ht="12.75">
      <c r="D2756" s="9"/>
    </row>
    <row r="2757" ht="12.75">
      <c r="D2757" s="9"/>
    </row>
    <row r="2758" ht="12.75">
      <c r="D2758" s="9"/>
    </row>
    <row r="2759" ht="12.75">
      <c r="D2759" s="9"/>
    </row>
    <row r="2760" ht="12.75">
      <c r="D2760" s="9"/>
    </row>
    <row r="2761" ht="12.75">
      <c r="D2761" s="9"/>
    </row>
    <row r="2762" ht="12.75">
      <c r="D2762" s="9"/>
    </row>
    <row r="2763" ht="12.75">
      <c r="D2763" s="9"/>
    </row>
    <row r="2764" ht="12.75">
      <c r="D2764" s="9"/>
    </row>
    <row r="2765" ht="12.75">
      <c r="D2765" s="9"/>
    </row>
    <row r="2766" ht="12.75">
      <c r="D2766" s="9"/>
    </row>
    <row r="2767" ht="12.75">
      <c r="D2767" s="9"/>
    </row>
    <row r="2768" ht="12.75">
      <c r="D2768" s="9"/>
    </row>
    <row r="2769" ht="12.75">
      <c r="D2769" s="9"/>
    </row>
    <row r="2770" ht="12.75">
      <c r="D2770" s="9"/>
    </row>
    <row r="2771" ht="12.75">
      <c r="D2771" s="9"/>
    </row>
    <row r="2772" ht="12.75">
      <c r="D2772" s="9"/>
    </row>
    <row r="2773" ht="12.75">
      <c r="D2773" s="9"/>
    </row>
    <row r="2774" ht="12.75">
      <c r="D2774" s="9"/>
    </row>
    <row r="2775" ht="12.75">
      <c r="D2775" s="9"/>
    </row>
    <row r="2776" ht="12.75">
      <c r="D2776" s="9"/>
    </row>
    <row r="2777" ht="12.75">
      <c r="D2777" s="9"/>
    </row>
    <row r="2778" ht="12.75">
      <c r="D2778" s="9"/>
    </row>
    <row r="2779" ht="12.75">
      <c r="D2779" s="9"/>
    </row>
    <row r="2780" ht="12.75">
      <c r="D2780" s="9"/>
    </row>
    <row r="2781" ht="12.75">
      <c r="D2781" s="9"/>
    </row>
    <row r="2782" ht="12.75">
      <c r="D2782" s="9"/>
    </row>
    <row r="2783" ht="12.75">
      <c r="D2783" s="9"/>
    </row>
    <row r="2784" ht="12.75">
      <c r="D2784" s="9"/>
    </row>
    <row r="2785" ht="12.75">
      <c r="D2785" s="9"/>
    </row>
    <row r="2786" ht="12.75">
      <c r="D2786" s="9"/>
    </row>
    <row r="2787" ht="12.75">
      <c r="D2787" s="9"/>
    </row>
    <row r="2788" ht="12.75">
      <c r="D2788" s="9"/>
    </row>
    <row r="2789" ht="12.75">
      <c r="D2789" s="9"/>
    </row>
    <row r="2790" ht="12.75">
      <c r="D2790" s="9"/>
    </row>
    <row r="2791" ht="12.75">
      <c r="D2791" s="9"/>
    </row>
    <row r="2792" ht="12.75">
      <c r="D2792" s="9"/>
    </row>
    <row r="2793" ht="12.75">
      <c r="D2793" s="9"/>
    </row>
    <row r="2794" ht="12.75">
      <c r="D2794" s="9"/>
    </row>
    <row r="2795" ht="12.75">
      <c r="D2795" s="9"/>
    </row>
    <row r="2796" ht="12.75">
      <c r="D2796" s="9"/>
    </row>
    <row r="2797" ht="12.75">
      <c r="D2797" s="9"/>
    </row>
    <row r="2798" ht="12.75">
      <c r="D2798" s="9"/>
    </row>
    <row r="2799" ht="12.75">
      <c r="D2799" s="9"/>
    </row>
    <row r="2800" ht="12.75">
      <c r="D2800" s="9"/>
    </row>
    <row r="2801" ht="12.75">
      <c r="D2801" s="9"/>
    </row>
    <row r="2802" ht="12.75">
      <c r="D2802" s="9"/>
    </row>
    <row r="2803" ht="12.75">
      <c r="D2803" s="9"/>
    </row>
    <row r="2804" ht="12.75">
      <c r="D2804" s="9"/>
    </row>
    <row r="2805" ht="12.75">
      <c r="D2805" s="9"/>
    </row>
    <row r="2806" ht="12.75">
      <c r="D2806" s="9"/>
    </row>
    <row r="2807" ht="12.75">
      <c r="D2807" s="9"/>
    </row>
    <row r="2808" ht="12.75">
      <c r="D2808" s="9"/>
    </row>
    <row r="2809" ht="12.75">
      <c r="D2809" s="9"/>
    </row>
    <row r="2810" ht="12.75">
      <c r="D2810" s="9"/>
    </row>
    <row r="2811" ht="12.75">
      <c r="D2811" s="9"/>
    </row>
    <row r="2812" ht="12.75">
      <c r="D2812" s="9"/>
    </row>
    <row r="2813" ht="12.75">
      <c r="D2813" s="9"/>
    </row>
    <row r="2814" ht="12.75">
      <c r="D2814" s="9"/>
    </row>
    <row r="2815" ht="12.75">
      <c r="D2815" s="9"/>
    </row>
    <row r="2816" ht="12.75">
      <c r="D2816" s="9"/>
    </row>
    <row r="2817" ht="12.75">
      <c r="D2817" s="9"/>
    </row>
    <row r="2818" ht="12.75">
      <c r="D2818" s="9"/>
    </row>
    <row r="2819" ht="12.75">
      <c r="D2819" s="9"/>
    </row>
    <row r="2820" ht="12.75">
      <c r="D2820" s="9"/>
    </row>
    <row r="2821" ht="12.75">
      <c r="D2821" s="9"/>
    </row>
    <row r="2822" ht="12.75">
      <c r="D2822" s="9"/>
    </row>
    <row r="2823" ht="12.75">
      <c r="D2823" s="9"/>
    </row>
    <row r="2824" ht="12.75">
      <c r="D2824" s="9"/>
    </row>
    <row r="2825" ht="12.75">
      <c r="D2825" s="9"/>
    </row>
    <row r="2826" ht="12.75">
      <c r="D2826" s="9"/>
    </row>
    <row r="2827" ht="12.75">
      <c r="D2827" s="9"/>
    </row>
    <row r="2828" ht="12.75">
      <c r="D2828" s="9"/>
    </row>
    <row r="2829" ht="12.75">
      <c r="D2829" s="9"/>
    </row>
    <row r="2830" ht="12.75">
      <c r="D2830" s="9"/>
    </row>
    <row r="2831" ht="12.75">
      <c r="D2831" s="9"/>
    </row>
    <row r="2832" ht="12.75">
      <c r="D2832" s="9"/>
    </row>
    <row r="2833" ht="12.75">
      <c r="D2833" s="9"/>
    </row>
    <row r="2834" ht="12.75">
      <c r="D2834" s="9"/>
    </row>
    <row r="2835" ht="12.75">
      <c r="D2835" s="9"/>
    </row>
    <row r="2836" ht="12.75">
      <c r="D2836" s="9"/>
    </row>
    <row r="2837" ht="12.75">
      <c r="D2837" s="9"/>
    </row>
    <row r="2838" ht="12.75">
      <c r="D2838" s="9"/>
    </row>
    <row r="2839" ht="12.75">
      <c r="D2839" s="9"/>
    </row>
    <row r="2840" ht="12.75">
      <c r="D2840" s="9"/>
    </row>
    <row r="2841" ht="12.75">
      <c r="D2841" s="9"/>
    </row>
    <row r="2842" ht="12.75">
      <c r="D2842" s="9"/>
    </row>
    <row r="2843" ht="12.75">
      <c r="D2843" s="9"/>
    </row>
    <row r="2844" ht="12.75">
      <c r="D2844" s="9"/>
    </row>
    <row r="2845" ht="12.75">
      <c r="D2845" s="9"/>
    </row>
    <row r="2846" ht="12.75">
      <c r="D2846" s="9"/>
    </row>
    <row r="2847" ht="12.75">
      <c r="D2847" s="9"/>
    </row>
    <row r="2848" ht="12.75">
      <c r="D2848" s="9"/>
    </row>
    <row r="2849" ht="12.75">
      <c r="D2849" s="9"/>
    </row>
    <row r="2850" ht="12.75">
      <c r="D2850" s="9"/>
    </row>
    <row r="2851" ht="12.75">
      <c r="D2851" s="9"/>
    </row>
    <row r="2852" ht="12.75">
      <c r="D2852" s="9"/>
    </row>
    <row r="2853" ht="12.75">
      <c r="D2853" s="9"/>
    </row>
    <row r="2854" ht="12.75">
      <c r="D2854" s="9"/>
    </row>
    <row r="2855" ht="12.75">
      <c r="D2855" s="9"/>
    </row>
    <row r="2856" ht="12.75">
      <c r="D2856" s="9"/>
    </row>
    <row r="2857" ht="12.75">
      <c r="D2857" s="9"/>
    </row>
    <row r="2858" ht="12.75">
      <c r="D2858" s="9"/>
    </row>
    <row r="2859" ht="12.75">
      <c r="D2859" s="9"/>
    </row>
    <row r="2860" ht="12.75">
      <c r="D2860" s="9"/>
    </row>
    <row r="2861" ht="12.75">
      <c r="D2861" s="9"/>
    </row>
    <row r="2862" ht="12.75">
      <c r="D2862" s="9"/>
    </row>
    <row r="2863" ht="12.75">
      <c r="D2863" s="9"/>
    </row>
    <row r="2864" ht="12.75">
      <c r="D2864" s="9"/>
    </row>
    <row r="2865" ht="12.75">
      <c r="D2865" s="9"/>
    </row>
    <row r="2866" ht="12.75">
      <c r="D2866" s="9"/>
    </row>
    <row r="2867" ht="12.75">
      <c r="D2867" s="9"/>
    </row>
    <row r="2868" ht="12.75">
      <c r="D2868" s="9"/>
    </row>
    <row r="2869" ht="12.75">
      <c r="D2869" s="9"/>
    </row>
    <row r="2870" ht="12.75">
      <c r="D2870" s="9"/>
    </row>
    <row r="2871" ht="12.75">
      <c r="D2871" s="9"/>
    </row>
    <row r="2872" ht="12.75">
      <c r="D2872" s="9"/>
    </row>
    <row r="2873" ht="12.75">
      <c r="D2873" s="9"/>
    </row>
    <row r="2874" ht="12.75">
      <c r="D2874" s="9"/>
    </row>
    <row r="2875" ht="12.75">
      <c r="D2875" s="9"/>
    </row>
    <row r="2876" ht="12.75">
      <c r="D2876" s="9"/>
    </row>
    <row r="2877" ht="12.75">
      <c r="D2877" s="9"/>
    </row>
    <row r="2878" ht="12.75">
      <c r="D2878" s="9"/>
    </row>
    <row r="2879" ht="12.75">
      <c r="D2879" s="9"/>
    </row>
    <row r="2880" ht="12.75">
      <c r="D2880" s="9"/>
    </row>
    <row r="2881" ht="12.75">
      <c r="D2881" s="9"/>
    </row>
    <row r="2882" ht="12.75">
      <c r="D2882" s="9"/>
    </row>
    <row r="2883" ht="12.75">
      <c r="D2883" s="9"/>
    </row>
    <row r="2884" ht="12.75">
      <c r="D2884" s="9"/>
    </row>
    <row r="2885" ht="12.75">
      <c r="D2885" s="9"/>
    </row>
    <row r="2886" ht="12.75">
      <c r="D2886" s="9"/>
    </row>
    <row r="2887" ht="12.75">
      <c r="D2887" s="9"/>
    </row>
    <row r="2888" ht="12.75">
      <c r="D2888" s="9"/>
    </row>
    <row r="2889" ht="12.75">
      <c r="D2889" s="9"/>
    </row>
    <row r="2890" ht="12.75">
      <c r="D2890" s="9"/>
    </row>
    <row r="2891" ht="12.75">
      <c r="D2891" s="9"/>
    </row>
    <row r="2892" ht="12.75">
      <c r="D2892" s="9"/>
    </row>
    <row r="2893" ht="12.75">
      <c r="D2893" s="9"/>
    </row>
    <row r="2894" ht="12.75">
      <c r="D2894" s="9"/>
    </row>
    <row r="2895" ht="12.75">
      <c r="D2895" s="9"/>
    </row>
    <row r="2896" ht="12.75">
      <c r="D2896" s="9"/>
    </row>
    <row r="2897" ht="12.75">
      <c r="D2897" s="9"/>
    </row>
    <row r="2898" ht="12.75">
      <c r="D2898" s="9"/>
    </row>
    <row r="2899" ht="12.75">
      <c r="D2899" s="9"/>
    </row>
    <row r="2900" ht="12.75">
      <c r="D2900" s="9"/>
    </row>
    <row r="2901" ht="12.75">
      <c r="D2901" s="9"/>
    </row>
    <row r="2902" ht="12.75">
      <c r="D2902" s="9"/>
    </row>
    <row r="2903" ht="12.75">
      <c r="D2903" s="9"/>
    </row>
    <row r="2904" ht="12.75">
      <c r="D2904" s="9"/>
    </row>
    <row r="2905" ht="12.75">
      <c r="D2905" s="9"/>
    </row>
    <row r="2906" ht="12.75">
      <c r="D2906" s="9"/>
    </row>
    <row r="2907" ht="12.75">
      <c r="D2907" s="9"/>
    </row>
    <row r="2908" ht="12.75">
      <c r="D2908" s="9"/>
    </row>
    <row r="2909" ht="12.75">
      <c r="D2909" s="9"/>
    </row>
    <row r="2910" ht="12.75">
      <c r="D2910" s="9"/>
    </row>
    <row r="2911" ht="12.75">
      <c r="D2911" s="9"/>
    </row>
    <row r="2912" ht="12.75">
      <c r="D2912" s="9"/>
    </row>
    <row r="2913" ht="12.75">
      <c r="D2913" s="9"/>
    </row>
    <row r="2914" ht="12.75">
      <c r="D2914" s="9"/>
    </row>
    <row r="2915" ht="12.75">
      <c r="D2915" s="9"/>
    </row>
    <row r="2916" ht="12.75">
      <c r="D2916" s="9"/>
    </row>
    <row r="2917" ht="12.75">
      <c r="D2917" s="9"/>
    </row>
    <row r="2918" ht="12.75">
      <c r="D2918" s="9"/>
    </row>
    <row r="2919" ht="12.75">
      <c r="D2919" s="9"/>
    </row>
    <row r="2920" ht="12.75">
      <c r="D2920" s="9"/>
    </row>
    <row r="2921" ht="12.75">
      <c r="D2921" s="9"/>
    </row>
    <row r="2922" ht="12.75">
      <c r="D2922" s="9"/>
    </row>
    <row r="2923" ht="12.75">
      <c r="D2923" s="9"/>
    </row>
    <row r="2924" ht="12.75">
      <c r="D2924" s="9"/>
    </row>
    <row r="2925" ht="12.75">
      <c r="D2925" s="9"/>
    </row>
    <row r="2926" ht="12.75">
      <c r="D2926" s="9"/>
    </row>
    <row r="2927" ht="12.75">
      <c r="D2927" s="9"/>
    </row>
    <row r="2928" ht="12.75">
      <c r="D2928" s="9"/>
    </row>
    <row r="2929" ht="12.75">
      <c r="D2929" s="9"/>
    </row>
    <row r="2930" ht="12.75">
      <c r="D2930" s="9"/>
    </row>
    <row r="2931" ht="12.75">
      <c r="D2931" s="9"/>
    </row>
    <row r="2932" ht="12.75">
      <c r="D2932" s="9"/>
    </row>
    <row r="2933" ht="12.75">
      <c r="D2933" s="9"/>
    </row>
    <row r="2934" ht="12.75">
      <c r="D2934" s="9"/>
    </row>
    <row r="2935" ht="12.75">
      <c r="D2935" s="9"/>
    </row>
    <row r="2936" ht="12.75">
      <c r="D2936" s="9"/>
    </row>
    <row r="2937" ht="12.75">
      <c r="D2937" s="9"/>
    </row>
    <row r="2938" ht="12.75">
      <c r="D2938" s="9"/>
    </row>
    <row r="2939" ht="12.75">
      <c r="D2939" s="9"/>
    </row>
    <row r="2940" ht="12.75">
      <c r="D2940" s="9"/>
    </row>
    <row r="2941" ht="12.75">
      <c r="D2941" s="9"/>
    </row>
    <row r="2942" ht="12.75">
      <c r="D2942" s="9"/>
    </row>
    <row r="2943" ht="12.75">
      <c r="D2943" s="9"/>
    </row>
    <row r="2944" ht="12.75">
      <c r="D2944" s="9"/>
    </row>
    <row r="2945" ht="12.75">
      <c r="D2945" s="9"/>
    </row>
    <row r="2946" ht="12.75">
      <c r="D2946" s="9"/>
    </row>
    <row r="2947" ht="12.75">
      <c r="D2947" s="9"/>
    </row>
    <row r="2948" ht="12.75">
      <c r="D2948" s="9"/>
    </row>
    <row r="2949" ht="12.75">
      <c r="D2949" s="9"/>
    </row>
    <row r="2950" ht="12.75">
      <c r="D2950" s="9"/>
    </row>
    <row r="2951" ht="12.75">
      <c r="D2951" s="9"/>
    </row>
    <row r="2952" ht="12.75">
      <c r="D2952" s="9"/>
    </row>
    <row r="2953" ht="12.75">
      <c r="D2953" s="9"/>
    </row>
    <row r="2954" ht="12.75">
      <c r="D2954" s="9"/>
    </row>
    <row r="2955" ht="12.75">
      <c r="D2955" s="9"/>
    </row>
    <row r="2956" ht="12.75">
      <c r="D2956" s="9"/>
    </row>
    <row r="2957" ht="12.75">
      <c r="D2957" s="9"/>
    </row>
    <row r="2958" ht="12.75">
      <c r="D2958" s="9"/>
    </row>
    <row r="2959" ht="12.75">
      <c r="D2959" s="9"/>
    </row>
    <row r="2960" ht="12.75">
      <c r="D2960" s="9"/>
    </row>
    <row r="2961" ht="12.75">
      <c r="D2961" s="9"/>
    </row>
    <row r="2962" ht="12.75">
      <c r="D2962" s="9"/>
    </row>
    <row r="2963" ht="12.75">
      <c r="D2963" s="9"/>
    </row>
    <row r="2964" ht="12.75">
      <c r="D2964" s="9"/>
    </row>
    <row r="2965" ht="12.75">
      <c r="D2965" s="9"/>
    </row>
    <row r="2966" ht="12.75">
      <c r="D2966" s="9"/>
    </row>
    <row r="2967" ht="12.75">
      <c r="D2967" s="9"/>
    </row>
    <row r="2968" ht="12.75">
      <c r="D2968" s="9"/>
    </row>
    <row r="2969" ht="12.75">
      <c r="D2969" s="9"/>
    </row>
    <row r="2970" ht="12.75">
      <c r="D2970" s="9"/>
    </row>
    <row r="2971" ht="12.75">
      <c r="D2971" s="9"/>
    </row>
    <row r="2972" ht="12.75">
      <c r="D2972" s="9"/>
    </row>
    <row r="2973" ht="12.75">
      <c r="D2973" s="9"/>
    </row>
    <row r="2974" ht="12.75">
      <c r="D2974" s="9"/>
    </row>
    <row r="2975" ht="12.75">
      <c r="D2975" s="9"/>
    </row>
    <row r="2976" ht="12.75">
      <c r="D2976" s="9"/>
    </row>
    <row r="2977" ht="12.75">
      <c r="D2977" s="9"/>
    </row>
    <row r="2978" ht="12.75">
      <c r="D2978" s="9"/>
    </row>
    <row r="2979" ht="12.75">
      <c r="D2979" s="9"/>
    </row>
    <row r="2980" ht="12.75">
      <c r="D2980" s="9"/>
    </row>
    <row r="2981" ht="12.75">
      <c r="D2981" s="9"/>
    </row>
    <row r="2982" ht="12.75">
      <c r="D2982" s="9"/>
    </row>
    <row r="2983" ht="12.75">
      <c r="D2983" s="9"/>
    </row>
    <row r="2984" ht="12.75">
      <c r="D2984" s="9"/>
    </row>
    <row r="2985" ht="12.75">
      <c r="D2985" s="9"/>
    </row>
    <row r="2986" ht="12.75">
      <c r="D2986" s="9"/>
    </row>
    <row r="2987" ht="12.75">
      <c r="D2987" s="9"/>
    </row>
    <row r="2988" ht="12.75">
      <c r="D2988" s="9"/>
    </row>
    <row r="2989" ht="12.75">
      <c r="D2989" s="9"/>
    </row>
    <row r="2990" ht="12.75">
      <c r="D2990" s="9"/>
    </row>
    <row r="2991" ht="12.75">
      <c r="D2991" s="9"/>
    </row>
    <row r="2992" ht="12.75">
      <c r="D2992" s="9"/>
    </row>
    <row r="2993" ht="12.75">
      <c r="D2993" s="9"/>
    </row>
    <row r="2994" ht="12.75">
      <c r="D2994" s="9"/>
    </row>
    <row r="2995" ht="12.75">
      <c r="D2995" s="9"/>
    </row>
    <row r="2996" ht="12.75">
      <c r="D2996" s="9"/>
    </row>
    <row r="2997" ht="12.75">
      <c r="D2997" s="9"/>
    </row>
    <row r="2998" ht="12.75">
      <c r="D2998" s="9"/>
    </row>
    <row r="2999" ht="12.75">
      <c r="D2999" s="9"/>
    </row>
    <row r="3000" ht="12.75">
      <c r="D3000" s="9"/>
    </row>
    <row r="3001" ht="12.75">
      <c r="D3001" s="9"/>
    </row>
    <row r="3002" ht="12.75">
      <c r="D3002" s="9"/>
    </row>
    <row r="3003" ht="12.75">
      <c r="D3003" s="9"/>
    </row>
    <row r="3004" ht="12.75">
      <c r="D3004" s="9"/>
    </row>
    <row r="3005" ht="12.75">
      <c r="D3005" s="9"/>
    </row>
    <row r="3006" ht="12.75">
      <c r="D3006" s="9"/>
    </row>
    <row r="3007" ht="12.75">
      <c r="D3007" s="9"/>
    </row>
    <row r="3008" ht="12.75">
      <c r="D3008" s="9"/>
    </row>
    <row r="3009" ht="12.75">
      <c r="D3009" s="9"/>
    </row>
    <row r="3010" ht="12.75">
      <c r="D3010" s="9"/>
    </row>
    <row r="3011" ht="12.75">
      <c r="D3011" s="9"/>
    </row>
    <row r="3012" ht="12.75">
      <c r="D3012" s="9"/>
    </row>
    <row r="3013" ht="12.75">
      <c r="D3013" s="9"/>
    </row>
    <row r="3014" ht="12.75">
      <c r="D3014" s="9"/>
    </row>
    <row r="3015" ht="12.75">
      <c r="D3015" s="9"/>
    </row>
    <row r="3016" ht="12.75">
      <c r="D3016" s="9"/>
    </row>
    <row r="3017" ht="12.75">
      <c r="D3017" s="9"/>
    </row>
    <row r="3018" ht="12.75">
      <c r="D3018" s="9"/>
    </row>
    <row r="3019" ht="12.75">
      <c r="D3019" s="9"/>
    </row>
    <row r="3020" ht="12.75">
      <c r="D3020" s="9"/>
    </row>
    <row r="3021" ht="12.75">
      <c r="D3021" s="9"/>
    </row>
    <row r="3022" ht="12.75">
      <c r="D3022" s="9"/>
    </row>
    <row r="3023" ht="12.75">
      <c r="D3023" s="9"/>
    </row>
    <row r="3024" ht="12.75">
      <c r="D3024" s="9"/>
    </row>
    <row r="3025" ht="12.75">
      <c r="D3025" s="9"/>
    </row>
    <row r="3026" ht="12.75">
      <c r="D3026" s="9"/>
    </row>
    <row r="3027" ht="12.75">
      <c r="D3027" s="9"/>
    </row>
    <row r="3028" ht="12.75">
      <c r="D3028" s="9"/>
    </row>
    <row r="3029" ht="12.75">
      <c r="D3029" s="9"/>
    </row>
    <row r="3030" ht="12.75">
      <c r="D3030" s="9"/>
    </row>
    <row r="3031" ht="12.75">
      <c r="D3031" s="9"/>
    </row>
    <row r="3032" ht="12.75">
      <c r="D3032" s="9"/>
    </row>
    <row r="3033" ht="12.75">
      <c r="D3033" s="9"/>
    </row>
    <row r="3034" ht="12.75">
      <c r="D3034" s="9"/>
    </row>
    <row r="3035" ht="12.75">
      <c r="D3035" s="9"/>
    </row>
    <row r="3036" ht="12.75">
      <c r="D3036" s="9"/>
    </row>
    <row r="3037" ht="12.75">
      <c r="D3037" s="9"/>
    </row>
    <row r="3038" ht="12.75">
      <c r="D3038" s="9"/>
    </row>
    <row r="3039" ht="12.75">
      <c r="D3039" s="9"/>
    </row>
    <row r="3040" ht="12.75">
      <c r="D3040" s="9"/>
    </row>
    <row r="3041" ht="12.75">
      <c r="D3041" s="9"/>
    </row>
    <row r="3042" ht="12.75">
      <c r="D3042" s="9"/>
    </row>
    <row r="3043" ht="12.75">
      <c r="D3043" s="9"/>
    </row>
    <row r="3044" ht="12.75">
      <c r="D3044" s="9"/>
    </row>
    <row r="3045" ht="12.75">
      <c r="D3045" s="9"/>
    </row>
    <row r="3046" ht="12.75">
      <c r="D3046" s="9"/>
    </row>
    <row r="3047" ht="12.75">
      <c r="D3047" s="9"/>
    </row>
    <row r="3048" ht="12.75">
      <c r="D3048" s="9"/>
    </row>
    <row r="3049" ht="12.75">
      <c r="D3049" s="9"/>
    </row>
    <row r="3050" ht="12.75">
      <c r="D3050" s="9"/>
    </row>
    <row r="3051" ht="12.75">
      <c r="D3051" s="9"/>
    </row>
    <row r="3052" ht="12.75">
      <c r="D3052" s="9"/>
    </row>
    <row r="3053" ht="12.75">
      <c r="D3053" s="9"/>
    </row>
    <row r="3054" ht="12.75">
      <c r="D3054" s="9"/>
    </row>
    <row r="3055" ht="12.75">
      <c r="D3055" s="9"/>
    </row>
    <row r="3056" ht="12.75">
      <c r="D3056" s="9"/>
    </row>
    <row r="3057" ht="12.75">
      <c r="D3057" s="9"/>
    </row>
    <row r="3058" ht="12.75">
      <c r="D3058" s="9"/>
    </row>
    <row r="3059" ht="12.75">
      <c r="D3059" s="9"/>
    </row>
    <row r="3060" ht="12.75">
      <c r="D3060" s="9"/>
    </row>
    <row r="3061" ht="12.75">
      <c r="D3061" s="9"/>
    </row>
    <row r="3062" ht="12.75">
      <c r="D3062" s="9"/>
    </row>
    <row r="3063" ht="12.75">
      <c r="D3063" s="9"/>
    </row>
    <row r="3064" ht="12.75">
      <c r="D3064" s="9"/>
    </row>
    <row r="3065" ht="12.75">
      <c r="D3065" s="9"/>
    </row>
    <row r="3066" ht="12.75">
      <c r="D3066" s="9"/>
    </row>
    <row r="3067" ht="12.75">
      <c r="D3067" s="9"/>
    </row>
    <row r="3068" ht="12.75">
      <c r="D3068" s="9"/>
    </row>
    <row r="3069" ht="12.75">
      <c r="D3069" s="9"/>
    </row>
    <row r="3070" ht="12.75">
      <c r="D3070" s="9"/>
    </row>
    <row r="3071" ht="12.75">
      <c r="D3071" s="9"/>
    </row>
    <row r="3072" ht="12.75">
      <c r="D3072" s="9"/>
    </row>
    <row r="3073" ht="12.75">
      <c r="D3073" s="9"/>
    </row>
    <row r="3074" ht="12.75">
      <c r="D3074" s="9"/>
    </row>
    <row r="3075" ht="12.75">
      <c r="D3075" s="9"/>
    </row>
    <row r="3076" ht="12.75">
      <c r="D3076" s="9"/>
    </row>
    <row r="3077" ht="12.75">
      <c r="D3077" s="9"/>
    </row>
    <row r="3078" ht="12.75">
      <c r="D3078" s="9"/>
    </row>
    <row r="3079" ht="12.75">
      <c r="D3079" s="9"/>
    </row>
    <row r="3080" ht="12.75">
      <c r="D3080" s="9"/>
    </row>
    <row r="3081" ht="12.75">
      <c r="D3081" s="9"/>
    </row>
    <row r="3082" ht="12.75">
      <c r="D3082" s="9"/>
    </row>
    <row r="3083" ht="12.75">
      <c r="D3083" s="9"/>
    </row>
    <row r="3084" ht="12.75">
      <c r="D3084" s="9"/>
    </row>
    <row r="3085" ht="12.75">
      <c r="D3085" s="9"/>
    </row>
    <row r="3086" ht="12.75">
      <c r="D3086" s="9"/>
    </row>
    <row r="3087" ht="12.75">
      <c r="D3087" s="9"/>
    </row>
    <row r="3088" ht="12.75">
      <c r="D3088" s="9"/>
    </row>
    <row r="3089" ht="12.75">
      <c r="D3089" s="9"/>
    </row>
    <row r="3090" ht="12.75">
      <c r="D3090" s="9"/>
    </row>
    <row r="3091" ht="12.75">
      <c r="D3091" s="9"/>
    </row>
    <row r="3092" ht="12.75">
      <c r="D3092" s="9"/>
    </row>
    <row r="3093" ht="12.75">
      <c r="D3093" s="9"/>
    </row>
    <row r="3094" ht="12.75">
      <c r="D3094" s="9"/>
    </row>
    <row r="3095" ht="12.75">
      <c r="D3095" s="9"/>
    </row>
    <row r="3096" ht="12.75">
      <c r="D3096" s="9"/>
    </row>
    <row r="3097" ht="12.75">
      <c r="D3097" s="9"/>
    </row>
    <row r="3098" ht="12.75">
      <c r="D3098" s="9"/>
    </row>
    <row r="3099" ht="12.75">
      <c r="D3099" s="9"/>
    </row>
    <row r="3100" ht="12.75">
      <c r="D3100" s="9"/>
    </row>
    <row r="3101" ht="12.75">
      <c r="D3101" s="9"/>
    </row>
    <row r="3102" ht="12.75">
      <c r="D3102" s="9"/>
    </row>
    <row r="3103" ht="12.75">
      <c r="D3103" s="9"/>
    </row>
    <row r="3104" ht="12.75">
      <c r="D3104" s="9"/>
    </row>
    <row r="3105" ht="12.75">
      <c r="D3105" s="9"/>
    </row>
    <row r="3106" ht="12.75">
      <c r="D3106" s="9"/>
    </row>
    <row r="3107" ht="12.75">
      <c r="D3107" s="9"/>
    </row>
    <row r="3108" ht="12.75">
      <c r="D3108" s="9"/>
    </row>
    <row r="3109" ht="12.75">
      <c r="D3109" s="9"/>
    </row>
    <row r="3110" ht="12.75">
      <c r="D3110" s="9"/>
    </row>
    <row r="3111" ht="12.75">
      <c r="D3111" s="9"/>
    </row>
    <row r="3112" ht="12.75">
      <c r="D3112" s="9"/>
    </row>
    <row r="3113" ht="12.75">
      <c r="D3113" s="9"/>
    </row>
    <row r="3114" ht="12.75">
      <c r="D3114" s="9"/>
    </row>
    <row r="3115" ht="12.75">
      <c r="D3115" s="9"/>
    </row>
    <row r="3116" ht="12.75">
      <c r="D3116" s="9"/>
    </row>
    <row r="3117" ht="12.75">
      <c r="D3117" s="9"/>
    </row>
    <row r="3118" ht="12.75">
      <c r="D3118" s="9"/>
    </row>
    <row r="3119" ht="12.75">
      <c r="D3119" s="9"/>
    </row>
    <row r="3120" ht="12.75">
      <c r="D3120" s="9"/>
    </row>
    <row r="3121" ht="12.75">
      <c r="D3121" s="9"/>
    </row>
    <row r="3122" ht="12.75">
      <c r="D3122" s="9"/>
    </row>
    <row r="3123" ht="12.75">
      <c r="D3123" s="9"/>
    </row>
    <row r="3124" ht="12.75">
      <c r="D3124" s="9"/>
    </row>
    <row r="3125" ht="12.75">
      <c r="D3125" s="9"/>
    </row>
    <row r="3126" ht="12.75">
      <c r="D3126" s="9"/>
    </row>
    <row r="3127" ht="12.75">
      <c r="D3127" s="9"/>
    </row>
    <row r="3128" ht="12.75">
      <c r="D3128" s="9"/>
    </row>
    <row r="3129" ht="12.75">
      <c r="D3129" s="9"/>
    </row>
    <row r="3130" ht="12.75">
      <c r="D3130" s="9"/>
    </row>
    <row r="3131" ht="12.75">
      <c r="D3131" s="9"/>
    </row>
    <row r="3132" ht="12.75">
      <c r="D3132" s="9"/>
    </row>
    <row r="3133" ht="12.75">
      <c r="D3133" s="9"/>
    </row>
    <row r="3134" ht="12.75">
      <c r="D3134" s="9"/>
    </row>
    <row r="3135" ht="12.75">
      <c r="D3135" s="9"/>
    </row>
    <row r="3136" ht="12.75">
      <c r="D3136" s="9"/>
    </row>
    <row r="3137" ht="12.75">
      <c r="D3137" s="9"/>
    </row>
    <row r="3138" ht="12.75">
      <c r="D3138" s="9"/>
    </row>
    <row r="3139" ht="12.75">
      <c r="D3139" s="9"/>
    </row>
    <row r="3140" ht="12.75">
      <c r="D3140" s="9"/>
    </row>
    <row r="3141" ht="12.75">
      <c r="D3141" s="9"/>
    </row>
    <row r="3142" ht="12.75">
      <c r="D3142" s="9"/>
    </row>
    <row r="3143" ht="12.75">
      <c r="D3143" s="9"/>
    </row>
    <row r="3144" ht="12.75">
      <c r="D3144" s="9"/>
    </row>
    <row r="3145" ht="12.75">
      <c r="D3145" s="9"/>
    </row>
    <row r="3146" ht="12.75">
      <c r="D3146" s="9"/>
    </row>
    <row r="3147" ht="12.75">
      <c r="D3147" s="9"/>
    </row>
    <row r="3148" ht="12.75">
      <c r="D3148" s="9"/>
    </row>
    <row r="3149" ht="12.75">
      <c r="D3149" s="9"/>
    </row>
    <row r="3150" ht="12.75">
      <c r="D3150" s="9"/>
    </row>
    <row r="3151" ht="12.75">
      <c r="D3151" s="9"/>
    </row>
    <row r="3152" ht="12.75">
      <c r="D3152" s="9"/>
    </row>
    <row r="3153" ht="12.75">
      <c r="D3153" s="9"/>
    </row>
    <row r="3154" ht="12.75">
      <c r="D3154" s="9"/>
    </row>
    <row r="3155" ht="12.75">
      <c r="D3155" s="9"/>
    </row>
    <row r="3156" ht="12.75">
      <c r="D3156" s="9"/>
    </row>
    <row r="3157" ht="12.75">
      <c r="D3157" s="9"/>
    </row>
    <row r="3158" ht="12.75">
      <c r="D3158" s="9"/>
    </row>
    <row r="3159" ht="12.75">
      <c r="D3159" s="9"/>
    </row>
    <row r="3160" ht="12.75">
      <c r="D3160" s="9"/>
    </row>
    <row r="3161" ht="12.75">
      <c r="D3161" s="9"/>
    </row>
    <row r="3162" ht="12.75">
      <c r="D3162" s="9"/>
    </row>
    <row r="3163" ht="12.75">
      <c r="D3163" s="9"/>
    </row>
    <row r="3164" ht="12.75">
      <c r="D3164" s="9"/>
    </row>
    <row r="3165" ht="12.75">
      <c r="D3165" s="9"/>
    </row>
    <row r="3166" ht="12.75">
      <c r="D3166" s="9"/>
    </row>
    <row r="3167" ht="12.75">
      <c r="D3167" s="9"/>
    </row>
    <row r="3168" ht="12.75">
      <c r="D3168" s="9"/>
    </row>
    <row r="3169" ht="12.75">
      <c r="D3169" s="9"/>
    </row>
    <row r="3170" ht="12.75">
      <c r="D3170" s="9"/>
    </row>
    <row r="3171" ht="12.75">
      <c r="D3171" s="9"/>
    </row>
    <row r="3172" ht="12.75">
      <c r="D3172" s="9"/>
    </row>
    <row r="3173" ht="12.75">
      <c r="D3173" s="9"/>
    </row>
    <row r="3174" ht="12.75">
      <c r="D3174" s="9"/>
    </row>
    <row r="3175" ht="12.75">
      <c r="D3175" s="9"/>
    </row>
    <row r="3176" ht="12.75">
      <c r="D3176" s="9"/>
    </row>
    <row r="3177" ht="12.75">
      <c r="D3177" s="9"/>
    </row>
    <row r="3178" ht="12.75">
      <c r="D3178" s="9"/>
    </row>
    <row r="3179" ht="12.75">
      <c r="D3179" s="9"/>
    </row>
    <row r="3180" ht="12.75">
      <c r="D3180" s="9"/>
    </row>
    <row r="3181" ht="12.75">
      <c r="D3181" s="9"/>
    </row>
    <row r="3182" ht="12.75">
      <c r="D3182" s="9"/>
    </row>
    <row r="3183" ht="12.75">
      <c r="D3183" s="9"/>
    </row>
    <row r="3184" ht="12.75">
      <c r="D3184" s="9"/>
    </row>
    <row r="3185" ht="12.75">
      <c r="D3185" s="9"/>
    </row>
    <row r="3186" ht="12.75">
      <c r="D3186" s="9"/>
    </row>
    <row r="3187" ht="12.75">
      <c r="D3187" s="9"/>
    </row>
    <row r="3188" ht="12.75">
      <c r="D3188" s="9"/>
    </row>
    <row r="3189" ht="12.75">
      <c r="D3189" s="9"/>
    </row>
    <row r="3190" ht="12.75">
      <c r="D3190" s="9"/>
    </row>
    <row r="3191" ht="12.75">
      <c r="D3191" s="9"/>
    </row>
    <row r="3192" ht="12.75">
      <c r="D3192" s="9"/>
    </row>
    <row r="3193" ht="12.75">
      <c r="D3193" s="9"/>
    </row>
    <row r="3194" ht="12.75">
      <c r="D3194" s="9"/>
    </row>
    <row r="3195" ht="12.75">
      <c r="D3195" s="9"/>
    </row>
    <row r="3196" ht="12.75">
      <c r="D3196" s="9"/>
    </row>
    <row r="3197" ht="12.75">
      <c r="D3197" s="9"/>
    </row>
    <row r="3198" ht="12.75">
      <c r="D3198" s="9"/>
    </row>
    <row r="3199" ht="12.75">
      <c r="D3199" s="9"/>
    </row>
    <row r="3200" ht="12.75">
      <c r="D3200" s="9"/>
    </row>
    <row r="3201" ht="12.75">
      <c r="D3201" s="9"/>
    </row>
    <row r="3202" ht="12.75">
      <c r="D3202" s="9"/>
    </row>
    <row r="3203" ht="12.75">
      <c r="D3203" s="9"/>
    </row>
    <row r="3204" ht="12.75">
      <c r="D3204" s="9"/>
    </row>
    <row r="3205" ht="12.75">
      <c r="D3205" s="9"/>
    </row>
    <row r="3206" ht="12.75">
      <c r="D3206" s="9"/>
    </row>
    <row r="3207" ht="12.75">
      <c r="D3207" s="9"/>
    </row>
    <row r="3208" ht="12.75">
      <c r="D3208" s="9"/>
    </row>
    <row r="3209" ht="12.75">
      <c r="D3209" s="9"/>
    </row>
    <row r="3210" ht="12.75">
      <c r="D3210" s="9"/>
    </row>
    <row r="3211" ht="12.75">
      <c r="D3211" s="9"/>
    </row>
    <row r="3212" ht="12.75">
      <c r="D3212" s="9"/>
    </row>
    <row r="3213" ht="12.75">
      <c r="D3213" s="9"/>
    </row>
    <row r="3214" ht="12.75">
      <c r="D3214" s="9"/>
    </row>
    <row r="3215" ht="12.75">
      <c r="D3215" s="9"/>
    </row>
    <row r="3216" ht="12.75">
      <c r="D3216" s="9"/>
    </row>
    <row r="3217" ht="12.75">
      <c r="D3217" s="9"/>
    </row>
    <row r="3218" ht="12.75">
      <c r="D3218" s="9"/>
    </row>
    <row r="3219" ht="12.75">
      <c r="D3219" s="9"/>
    </row>
    <row r="3220" ht="12.75">
      <c r="D3220" s="9"/>
    </row>
    <row r="3221" ht="12.75">
      <c r="D3221" s="9"/>
    </row>
    <row r="3222" ht="12.75">
      <c r="D3222" s="9"/>
    </row>
    <row r="3223" ht="12.75">
      <c r="D3223" s="9"/>
    </row>
    <row r="3224" ht="12.75">
      <c r="D3224" s="9"/>
    </row>
    <row r="3225" ht="12.75">
      <c r="D3225" s="9"/>
    </row>
    <row r="3226" ht="12.75">
      <c r="D3226" s="9"/>
    </row>
    <row r="3227" ht="12.75">
      <c r="D3227" s="9"/>
    </row>
    <row r="3228" ht="12.75">
      <c r="D3228" s="9"/>
    </row>
    <row r="3229" ht="12.75">
      <c r="D3229" s="9"/>
    </row>
    <row r="3230" ht="12.75">
      <c r="D3230" s="9"/>
    </row>
    <row r="3231" ht="12.75">
      <c r="D3231" s="9"/>
    </row>
    <row r="3232" ht="12.75">
      <c r="D3232" s="9"/>
    </row>
    <row r="3233" ht="12.75">
      <c r="D3233" s="9"/>
    </row>
    <row r="3234" ht="12.75">
      <c r="D3234" s="9"/>
    </row>
    <row r="3235" ht="12.75">
      <c r="D3235" s="9"/>
    </row>
    <row r="3236" ht="12.75">
      <c r="D3236" s="9"/>
    </row>
    <row r="3237" ht="12.75">
      <c r="D3237" s="9"/>
    </row>
    <row r="3238" ht="12.75">
      <c r="D3238" s="9"/>
    </row>
    <row r="3239" ht="12.75">
      <c r="D3239" s="9"/>
    </row>
    <row r="3240" ht="12.75">
      <c r="D3240" s="9"/>
    </row>
    <row r="3241" ht="12.75">
      <c r="D3241" s="9"/>
    </row>
    <row r="3242" ht="12.75">
      <c r="D3242" s="9"/>
    </row>
    <row r="3243" ht="12.75">
      <c r="D3243" s="9"/>
    </row>
    <row r="3244" ht="12.75">
      <c r="D3244" s="9"/>
    </row>
    <row r="3245" ht="12.75">
      <c r="D3245" s="9"/>
    </row>
    <row r="3246" ht="12.75">
      <c r="D3246" s="9"/>
    </row>
    <row r="3247" ht="12.75">
      <c r="D3247" s="9"/>
    </row>
    <row r="3248" ht="12.75">
      <c r="D3248" s="9"/>
    </row>
    <row r="3249" ht="12.75">
      <c r="D3249" s="9"/>
    </row>
    <row r="3250" ht="12.75">
      <c r="D3250" s="9"/>
    </row>
    <row r="3251" ht="12.75">
      <c r="D3251" s="9"/>
    </row>
    <row r="3252" ht="12.75">
      <c r="D3252" s="9"/>
    </row>
    <row r="3253" ht="12.75">
      <c r="D3253" s="9"/>
    </row>
    <row r="3254" ht="12.75">
      <c r="D3254" s="9"/>
    </row>
    <row r="3255" ht="12.75">
      <c r="D3255" s="9"/>
    </row>
    <row r="3256" ht="12.75">
      <c r="D3256" s="9"/>
    </row>
    <row r="3257" ht="12.75">
      <c r="D3257" s="9"/>
    </row>
    <row r="3258" ht="12.75">
      <c r="D3258" s="9"/>
    </row>
    <row r="3259" ht="12.75">
      <c r="D3259" s="9"/>
    </row>
    <row r="3260" ht="12.75">
      <c r="D3260" s="9"/>
    </row>
    <row r="3261" ht="12.75">
      <c r="D3261" s="9"/>
    </row>
    <row r="3262" ht="12.75">
      <c r="D3262" s="9"/>
    </row>
    <row r="3263" ht="12.75">
      <c r="D3263" s="9"/>
    </row>
    <row r="3264" ht="12.75">
      <c r="D3264" s="9"/>
    </row>
    <row r="3265" ht="12.75">
      <c r="D3265" s="9"/>
    </row>
    <row r="3266" ht="12.75">
      <c r="D3266" s="9"/>
    </row>
    <row r="3267" ht="12.75">
      <c r="D3267" s="9"/>
    </row>
    <row r="3268" ht="12.75">
      <c r="D3268" s="9"/>
    </row>
    <row r="3269" ht="12.75">
      <c r="D3269" s="9"/>
    </row>
    <row r="3270" ht="12.75">
      <c r="D3270" s="9"/>
    </row>
    <row r="3271" ht="12.75">
      <c r="D3271" s="9"/>
    </row>
    <row r="3272" ht="12.75">
      <c r="D3272" s="9"/>
    </row>
    <row r="3273" ht="12.75">
      <c r="D3273" s="9"/>
    </row>
    <row r="3274" ht="12.75">
      <c r="D3274" s="9"/>
    </row>
    <row r="3275" ht="12.75">
      <c r="D3275" s="9"/>
    </row>
    <row r="3276" ht="12.75">
      <c r="D3276" s="9"/>
    </row>
    <row r="3277" ht="12.75">
      <c r="D3277" s="9"/>
    </row>
    <row r="3278" ht="12.75">
      <c r="D3278" s="9"/>
    </row>
    <row r="3279" ht="12.75">
      <c r="D3279" s="9"/>
    </row>
    <row r="3280" ht="12.75">
      <c r="D3280" s="9"/>
    </row>
    <row r="3281" ht="12.75">
      <c r="D3281" s="9"/>
    </row>
    <row r="3282" ht="12.75">
      <c r="D3282" s="9"/>
    </row>
    <row r="3283" ht="12.75">
      <c r="D3283" s="9"/>
    </row>
    <row r="3284" ht="12.75">
      <c r="D3284" s="9"/>
    </row>
    <row r="3285" ht="12.75">
      <c r="D3285" s="9"/>
    </row>
    <row r="3286" ht="12.75">
      <c r="D3286" s="9"/>
    </row>
    <row r="3287" ht="12.75">
      <c r="D3287" s="9"/>
    </row>
    <row r="3288" ht="12.75">
      <c r="D3288" s="9"/>
    </row>
    <row r="3289" ht="12.75">
      <c r="D3289" s="9"/>
    </row>
    <row r="3290" ht="12.75">
      <c r="D3290" s="9"/>
    </row>
    <row r="3291" ht="12.75">
      <c r="D3291" s="9"/>
    </row>
    <row r="3292" ht="12.75">
      <c r="D3292" s="9"/>
    </row>
    <row r="3293" ht="12.75">
      <c r="D3293" s="9"/>
    </row>
    <row r="3294" ht="12.75">
      <c r="D3294" s="9"/>
    </row>
    <row r="3295" ht="12.75">
      <c r="D3295" s="9"/>
    </row>
    <row r="3296" ht="12.75">
      <c r="D3296" s="9"/>
    </row>
    <row r="3297" ht="12.75">
      <c r="D3297" s="9"/>
    </row>
    <row r="3298" ht="12.75">
      <c r="D3298" s="9"/>
    </row>
    <row r="3299" ht="12.75">
      <c r="D3299" s="9"/>
    </row>
    <row r="3300" ht="12.75">
      <c r="D3300" s="9"/>
    </row>
    <row r="3301" ht="12.75">
      <c r="D3301" s="9"/>
    </row>
    <row r="3302" ht="12.75">
      <c r="D3302" s="9"/>
    </row>
    <row r="3303" ht="12.75">
      <c r="D3303" s="9"/>
    </row>
    <row r="3304" ht="12.75">
      <c r="D3304" s="9"/>
    </row>
    <row r="3305" ht="12.75">
      <c r="D3305" s="9"/>
    </row>
    <row r="3306" ht="12.75">
      <c r="D3306" s="9"/>
    </row>
    <row r="3307" ht="12.75">
      <c r="D3307" s="9"/>
    </row>
    <row r="3308" ht="12.75">
      <c r="D3308" s="9"/>
    </row>
    <row r="3309" ht="12.75">
      <c r="D3309" s="9"/>
    </row>
    <row r="3310" ht="12.75">
      <c r="D3310" s="9"/>
    </row>
    <row r="3311" ht="12.75">
      <c r="D3311" s="9"/>
    </row>
    <row r="3312" ht="12.75">
      <c r="D3312" s="9"/>
    </row>
    <row r="3313" ht="12.75">
      <c r="D3313" s="9"/>
    </row>
    <row r="3314" ht="12.75">
      <c r="D3314" s="9"/>
    </row>
    <row r="3315" ht="12.75">
      <c r="D3315" s="9"/>
    </row>
    <row r="3316" ht="12.75">
      <c r="D3316" s="9"/>
    </row>
    <row r="3317" ht="12.75">
      <c r="D3317" s="9"/>
    </row>
    <row r="3318" ht="12.75">
      <c r="D3318" s="9"/>
    </row>
    <row r="3319" ht="12.75">
      <c r="D3319" s="9"/>
    </row>
    <row r="3320" ht="12.75">
      <c r="D3320" s="9"/>
    </row>
    <row r="3321" ht="12.75">
      <c r="D3321" s="9"/>
    </row>
    <row r="3322" ht="12.75">
      <c r="D3322" s="9"/>
    </row>
    <row r="3323" ht="12.75">
      <c r="D3323" s="9"/>
    </row>
    <row r="3324" ht="12.75">
      <c r="D3324" s="9"/>
    </row>
    <row r="3325" ht="12.75">
      <c r="D3325" s="9"/>
    </row>
    <row r="3326" ht="12.75">
      <c r="D3326" s="9"/>
    </row>
    <row r="3327" ht="12.75">
      <c r="D3327" s="9"/>
    </row>
    <row r="3328" ht="12.75">
      <c r="D3328" s="9"/>
    </row>
    <row r="3329" ht="12.75">
      <c r="D3329" s="9"/>
    </row>
    <row r="3330" ht="12.75">
      <c r="D3330" s="9"/>
    </row>
    <row r="3331" ht="12.75">
      <c r="D3331" s="9"/>
    </row>
    <row r="3332" ht="12.75">
      <c r="D3332" s="9"/>
    </row>
    <row r="3333" ht="12.75">
      <c r="D3333" s="9"/>
    </row>
    <row r="3334" ht="12.75">
      <c r="D3334" s="9"/>
    </row>
    <row r="3335" ht="12.75">
      <c r="D3335" s="9"/>
    </row>
    <row r="3336" ht="12.75">
      <c r="D3336" s="9"/>
    </row>
    <row r="3337" ht="12.75">
      <c r="D3337" s="9"/>
    </row>
    <row r="3338" ht="12.75">
      <c r="D3338" s="9"/>
    </row>
    <row r="3339" ht="12.75">
      <c r="D3339" s="9"/>
    </row>
    <row r="3340" ht="12.75">
      <c r="D3340" s="9"/>
    </row>
    <row r="3341" ht="12.75">
      <c r="D3341" s="9"/>
    </row>
    <row r="3342" ht="12.75">
      <c r="D3342" s="9"/>
    </row>
    <row r="3343" ht="12.75">
      <c r="D3343" s="9"/>
    </row>
    <row r="3344" ht="12.75">
      <c r="D3344" s="9"/>
    </row>
    <row r="3345" ht="12.75">
      <c r="D3345" s="9"/>
    </row>
    <row r="3346" ht="12.75">
      <c r="D3346" s="9"/>
    </row>
    <row r="3347" ht="12.75">
      <c r="D3347" s="9"/>
    </row>
    <row r="3348" ht="12.75">
      <c r="D3348" s="9"/>
    </row>
    <row r="3349" ht="12.75">
      <c r="D3349" s="9"/>
    </row>
    <row r="3350" ht="12.75">
      <c r="D3350" s="9"/>
    </row>
    <row r="3351" ht="12.75">
      <c r="D3351" s="9"/>
    </row>
    <row r="3352" ht="12.75">
      <c r="D3352" s="9"/>
    </row>
    <row r="3353" ht="12.75">
      <c r="D3353" s="9"/>
    </row>
    <row r="3354" ht="12.75">
      <c r="D3354" s="9"/>
    </row>
    <row r="3355" ht="12.75">
      <c r="D3355" s="9"/>
    </row>
    <row r="3356" ht="12.75">
      <c r="D3356" s="9"/>
    </row>
    <row r="3357" ht="12.75">
      <c r="D3357" s="9"/>
    </row>
    <row r="3358" ht="12.75">
      <c r="D3358" s="9"/>
    </row>
    <row r="3359" ht="12.75">
      <c r="D3359" s="9"/>
    </row>
    <row r="3360" ht="12.75">
      <c r="D3360" s="9"/>
    </row>
    <row r="3361" ht="12.75">
      <c r="D3361" s="9"/>
    </row>
    <row r="3362" ht="12.75">
      <c r="D3362" s="9"/>
    </row>
    <row r="3363" ht="12.75">
      <c r="D3363" s="9"/>
    </row>
    <row r="3364" ht="12.75">
      <c r="D3364" s="9"/>
    </row>
    <row r="3365" ht="12.75">
      <c r="D3365" s="9"/>
    </row>
    <row r="3366" ht="12.75">
      <c r="D3366" s="9"/>
    </row>
    <row r="3367" ht="12.75">
      <c r="D3367" s="9"/>
    </row>
    <row r="3368" ht="12.75">
      <c r="D3368" s="9"/>
    </row>
    <row r="3369" ht="12.75">
      <c r="D3369" s="9"/>
    </row>
    <row r="3370" ht="12.75">
      <c r="D3370" s="9"/>
    </row>
    <row r="3371" ht="12.75">
      <c r="D3371" s="9"/>
    </row>
    <row r="3372" ht="12.75">
      <c r="D3372" s="9"/>
    </row>
    <row r="3373" ht="12.75">
      <c r="D3373" s="9"/>
    </row>
    <row r="3374" ht="12.75">
      <c r="D3374" s="9"/>
    </row>
    <row r="3375" ht="12.75">
      <c r="D3375" s="9"/>
    </row>
    <row r="3376" ht="12.75">
      <c r="D3376" s="9"/>
    </row>
    <row r="3377" ht="12.75">
      <c r="D3377" s="9"/>
    </row>
    <row r="3378" ht="12.75">
      <c r="D3378" s="9"/>
    </row>
    <row r="3379" ht="12.75">
      <c r="D3379" s="9"/>
    </row>
    <row r="3380" ht="12.75">
      <c r="D3380" s="9"/>
    </row>
    <row r="3381" ht="12.75">
      <c r="D3381" s="9"/>
    </row>
    <row r="3382" ht="12.75">
      <c r="D3382" s="9"/>
    </row>
    <row r="3383" ht="12.75">
      <c r="D3383" s="9"/>
    </row>
    <row r="3384" ht="12.75">
      <c r="D3384" s="9"/>
    </row>
    <row r="3385" ht="12.75">
      <c r="D3385" s="9"/>
    </row>
    <row r="3386" ht="12.75">
      <c r="D3386" s="9"/>
    </row>
    <row r="3387" ht="12.75">
      <c r="D3387" s="9"/>
    </row>
    <row r="3388" ht="12.75">
      <c r="D3388" s="9"/>
    </row>
    <row r="3389" ht="12.75">
      <c r="D3389" s="9"/>
    </row>
    <row r="3390" ht="12.75">
      <c r="D3390" s="9"/>
    </row>
    <row r="3391" ht="12.75">
      <c r="D3391" s="9"/>
    </row>
    <row r="3392" ht="12.75">
      <c r="D3392" s="9"/>
    </row>
    <row r="3393" ht="12.75">
      <c r="D3393" s="9"/>
    </row>
    <row r="3394" ht="12.75">
      <c r="D3394" s="9"/>
    </row>
    <row r="3395" ht="12.75">
      <c r="D3395" s="9"/>
    </row>
    <row r="3396" ht="12.75">
      <c r="D3396" s="9"/>
    </row>
    <row r="3397" ht="12.75">
      <c r="D3397" s="9"/>
    </row>
    <row r="3398" ht="12.75">
      <c r="D3398" s="9"/>
    </row>
    <row r="3399" ht="12.75">
      <c r="D3399" s="9"/>
    </row>
    <row r="3400" ht="12.75">
      <c r="D3400" s="9"/>
    </row>
    <row r="3401" ht="12.75">
      <c r="D3401" s="9"/>
    </row>
    <row r="3402" ht="12.75">
      <c r="D3402" s="9"/>
    </row>
    <row r="3403" ht="12.75">
      <c r="D3403" s="9"/>
    </row>
    <row r="3404" ht="12.75">
      <c r="D3404" s="9"/>
    </row>
    <row r="3405" ht="12.75">
      <c r="D3405" s="9"/>
    </row>
    <row r="3406" ht="12.75">
      <c r="D3406" s="9"/>
    </row>
    <row r="3407" ht="12.75">
      <c r="D3407" s="9"/>
    </row>
    <row r="3408" ht="12.75">
      <c r="D3408" s="9"/>
    </row>
    <row r="3409" ht="12.75">
      <c r="D3409" s="9"/>
    </row>
    <row r="3410" ht="12.75">
      <c r="D3410" s="9"/>
    </row>
    <row r="3411" ht="12.75">
      <c r="D3411" s="9"/>
    </row>
    <row r="3412" ht="12.75">
      <c r="D3412" s="9"/>
    </row>
    <row r="3413" ht="12.75">
      <c r="D3413" s="9"/>
    </row>
    <row r="3414" ht="12.75">
      <c r="D3414" s="9"/>
    </row>
    <row r="3415" ht="12.75">
      <c r="D3415" s="9"/>
    </row>
    <row r="3416" ht="12.75">
      <c r="D3416" s="9"/>
    </row>
    <row r="3417" ht="12.75">
      <c r="D3417" s="9"/>
    </row>
    <row r="3418" ht="12.75">
      <c r="D3418" s="9"/>
    </row>
    <row r="3419" ht="12.75">
      <c r="D3419" s="9"/>
    </row>
    <row r="3420" ht="12.75">
      <c r="D3420" s="9"/>
    </row>
    <row r="3421" ht="12.75">
      <c r="D3421" s="9"/>
    </row>
    <row r="3422" ht="12.75">
      <c r="D3422" s="9"/>
    </row>
    <row r="3423" ht="12.75">
      <c r="D3423" s="9"/>
    </row>
    <row r="3424" ht="12.75">
      <c r="D3424" s="9"/>
    </row>
    <row r="3425" ht="12.75">
      <c r="D3425" s="9"/>
    </row>
    <row r="3426" ht="12.75">
      <c r="D3426" s="9"/>
    </row>
    <row r="3427" ht="12.75">
      <c r="D3427" s="9"/>
    </row>
    <row r="3428" ht="12.75">
      <c r="D3428" s="9"/>
    </row>
    <row r="3429" ht="12.75">
      <c r="D3429" s="9"/>
    </row>
    <row r="3430" ht="12.75">
      <c r="D3430" s="9"/>
    </row>
    <row r="3431" ht="12.75">
      <c r="D3431" s="9"/>
    </row>
    <row r="3432" ht="12.75">
      <c r="D3432" s="9"/>
    </row>
    <row r="3433" ht="12.75">
      <c r="D3433" s="9"/>
    </row>
    <row r="3434" ht="12.75">
      <c r="D3434" s="9"/>
    </row>
    <row r="3435" ht="12.75">
      <c r="D3435" s="9"/>
    </row>
    <row r="3436" ht="12.75">
      <c r="D3436" s="9"/>
    </row>
    <row r="3437" ht="12.75">
      <c r="D3437" s="9"/>
    </row>
    <row r="3438" ht="12.75">
      <c r="D3438" s="9"/>
    </row>
    <row r="3439" ht="12.75">
      <c r="D3439" s="9"/>
    </row>
    <row r="3440" ht="12.75">
      <c r="D3440" s="9"/>
    </row>
    <row r="3441" ht="12.75">
      <c r="D3441" s="9"/>
    </row>
    <row r="3442" ht="12.75">
      <c r="D3442" s="9"/>
    </row>
    <row r="3443" ht="12.75">
      <c r="D3443" s="9"/>
    </row>
    <row r="3444" ht="12.75">
      <c r="D3444" s="9"/>
    </row>
    <row r="3445" ht="12.75">
      <c r="D3445" s="9"/>
    </row>
    <row r="3446" ht="12.75">
      <c r="D3446" s="9"/>
    </row>
    <row r="3447" ht="12.75">
      <c r="D3447" s="9"/>
    </row>
    <row r="3448" ht="12.75">
      <c r="D3448" s="9"/>
    </row>
    <row r="3449" ht="12.75">
      <c r="D3449" s="9"/>
    </row>
    <row r="3450" ht="12.75">
      <c r="D3450" s="9"/>
    </row>
    <row r="3451" ht="12.75">
      <c r="D3451" s="9"/>
    </row>
    <row r="3452" ht="12.75">
      <c r="D3452" s="9"/>
    </row>
    <row r="3453" ht="12.75">
      <c r="D3453" s="9"/>
    </row>
    <row r="3454" ht="12.75">
      <c r="D3454" s="9"/>
    </row>
    <row r="3455" ht="12.75">
      <c r="D3455" s="9"/>
    </row>
    <row r="3456" ht="12.75">
      <c r="D3456" s="9"/>
    </row>
    <row r="3457" ht="12.75">
      <c r="D3457" s="9"/>
    </row>
    <row r="3458" ht="12.75">
      <c r="D3458" s="9"/>
    </row>
    <row r="3459" ht="12.75">
      <c r="D3459" s="9"/>
    </row>
    <row r="3460" ht="12.75">
      <c r="D3460" s="9"/>
    </row>
    <row r="3461" ht="12.75">
      <c r="D3461" s="9"/>
    </row>
    <row r="3462" ht="12.75">
      <c r="D3462" s="9"/>
    </row>
    <row r="3463" ht="12.75">
      <c r="D3463" s="9"/>
    </row>
    <row r="3464" ht="12.75">
      <c r="D3464" s="9"/>
    </row>
    <row r="3465" ht="12.75">
      <c r="D3465" s="9"/>
    </row>
    <row r="3466" ht="12.75">
      <c r="D3466" s="9"/>
    </row>
    <row r="3467" ht="12.75">
      <c r="D3467" s="9"/>
    </row>
    <row r="3468" ht="12.75">
      <c r="D3468" s="9"/>
    </row>
    <row r="3469" ht="12.75">
      <c r="D3469" s="9"/>
    </row>
    <row r="3470" ht="12.75">
      <c r="D3470" s="9"/>
    </row>
    <row r="3471" ht="12.75">
      <c r="D3471" s="9"/>
    </row>
    <row r="3472" ht="12.75">
      <c r="D3472" s="9"/>
    </row>
    <row r="3473" ht="12.75">
      <c r="D3473" s="9"/>
    </row>
    <row r="3474" ht="12.75">
      <c r="D3474" s="9"/>
    </row>
    <row r="3475" ht="12.75">
      <c r="D3475" s="9"/>
    </row>
    <row r="3476" ht="12.75">
      <c r="D3476" s="9"/>
    </row>
    <row r="3477" ht="12.75">
      <c r="D3477" s="9"/>
    </row>
    <row r="3478" ht="12.75">
      <c r="D3478" s="9"/>
    </row>
    <row r="3479" ht="12.75">
      <c r="D3479" s="9"/>
    </row>
    <row r="3480" ht="12.75">
      <c r="D3480" s="9"/>
    </row>
    <row r="3481" ht="12.75">
      <c r="D3481" s="9"/>
    </row>
    <row r="3482" ht="12.75">
      <c r="D3482" s="9"/>
    </row>
    <row r="3483" ht="12.75">
      <c r="D3483" s="9"/>
    </row>
    <row r="3484" ht="12.75">
      <c r="D3484" s="9"/>
    </row>
    <row r="3485" ht="12.75">
      <c r="D3485" s="9"/>
    </row>
    <row r="3486" ht="12.75">
      <c r="D3486" s="9"/>
    </row>
    <row r="3487" ht="12.75">
      <c r="D3487" s="9"/>
    </row>
    <row r="3488" ht="12.75">
      <c r="D3488" s="9"/>
    </row>
    <row r="3489" ht="12.75">
      <c r="D3489" s="9"/>
    </row>
    <row r="3490" ht="12.75">
      <c r="D3490" s="9"/>
    </row>
    <row r="3491" ht="12.75">
      <c r="D3491" s="9"/>
    </row>
    <row r="3492" ht="12.75">
      <c r="D3492" s="9"/>
    </row>
    <row r="3493" ht="12.75">
      <c r="D3493" s="9"/>
    </row>
    <row r="3494" ht="12.75">
      <c r="D3494" s="9"/>
    </row>
    <row r="3495" ht="12.75">
      <c r="D3495" s="9"/>
    </row>
    <row r="3496" ht="12.75">
      <c r="D3496" s="9"/>
    </row>
    <row r="3497" ht="12.75">
      <c r="D3497" s="9"/>
    </row>
    <row r="3498" ht="12.75">
      <c r="D3498" s="9"/>
    </row>
    <row r="3499" ht="12.75">
      <c r="D3499" s="9"/>
    </row>
    <row r="3500" ht="12.75">
      <c r="D3500" s="9"/>
    </row>
    <row r="3501" ht="12.75">
      <c r="D3501" s="9"/>
    </row>
    <row r="3502" ht="12.75">
      <c r="D3502" s="9"/>
    </row>
    <row r="3503" ht="12.75">
      <c r="D3503" s="9"/>
    </row>
    <row r="3504" ht="12.75">
      <c r="D3504" s="9"/>
    </row>
    <row r="3505" ht="12.75">
      <c r="D3505" s="9"/>
    </row>
    <row r="3506" ht="12.75">
      <c r="D3506" s="9"/>
    </row>
    <row r="3507" ht="12.75">
      <c r="D3507" s="9"/>
    </row>
    <row r="3508" ht="12.75">
      <c r="D3508" s="9"/>
    </row>
    <row r="3509" ht="12.75">
      <c r="D3509" s="9"/>
    </row>
    <row r="3510" ht="12.75">
      <c r="D3510" s="9"/>
    </row>
    <row r="3511" ht="12.75">
      <c r="D3511" s="9"/>
    </row>
    <row r="3512" ht="12.75">
      <c r="D3512" s="9"/>
    </row>
    <row r="3513" ht="12.75">
      <c r="D3513" s="9"/>
    </row>
    <row r="3514" ht="12.75">
      <c r="D3514" s="9"/>
    </row>
    <row r="3515" ht="12.75">
      <c r="D3515" s="9"/>
    </row>
    <row r="3516" ht="12.75">
      <c r="D3516" s="9"/>
    </row>
    <row r="3517" ht="12.75">
      <c r="D3517" s="9"/>
    </row>
    <row r="3518" ht="12.75">
      <c r="D3518" s="9"/>
    </row>
    <row r="3519" ht="12.75">
      <c r="D3519" s="9"/>
    </row>
    <row r="3520" ht="12.75">
      <c r="D3520" s="9"/>
    </row>
    <row r="3521" ht="12.75">
      <c r="D3521" s="9"/>
    </row>
    <row r="3522" ht="12.75">
      <c r="D3522" s="9"/>
    </row>
    <row r="3523" ht="12.75">
      <c r="D3523" s="9"/>
    </row>
    <row r="3524" ht="12.75">
      <c r="D3524" s="9"/>
    </row>
    <row r="3525" ht="12.75">
      <c r="D3525" s="9"/>
    </row>
    <row r="3526" ht="12.75">
      <c r="D3526" s="9"/>
    </row>
    <row r="3527" ht="12.75">
      <c r="D3527" s="9"/>
    </row>
    <row r="3528" ht="12.75">
      <c r="D3528" s="9"/>
    </row>
    <row r="3529" ht="12.75">
      <c r="D3529" s="9"/>
    </row>
    <row r="3530" ht="12.75">
      <c r="D3530" s="9"/>
    </row>
    <row r="3531" ht="12.75">
      <c r="D3531" s="9"/>
    </row>
    <row r="3532" ht="12.75">
      <c r="D3532" s="9"/>
    </row>
    <row r="3533" ht="12.75">
      <c r="D3533" s="9"/>
    </row>
    <row r="3534" ht="12.75">
      <c r="D3534" s="9"/>
    </row>
    <row r="3535" ht="12.75">
      <c r="D3535" s="9"/>
    </row>
    <row r="3536" ht="12.75">
      <c r="D3536" s="9"/>
    </row>
    <row r="3537" ht="12.75">
      <c r="D3537" s="9"/>
    </row>
    <row r="3538" ht="12.75">
      <c r="D3538" s="9"/>
    </row>
    <row r="3539" ht="12.75">
      <c r="D3539" s="9"/>
    </row>
    <row r="3540" ht="12.75">
      <c r="D3540" s="9"/>
    </row>
    <row r="3541" ht="12.75">
      <c r="D3541" s="9"/>
    </row>
    <row r="3542" ht="12.75">
      <c r="D3542" s="9"/>
    </row>
    <row r="3543" ht="12.75">
      <c r="D3543" s="9"/>
    </row>
    <row r="3544" ht="12.75">
      <c r="D3544" s="9"/>
    </row>
    <row r="3545" ht="12.75">
      <c r="D3545" s="9"/>
    </row>
    <row r="3546" ht="12.75">
      <c r="D3546" s="9"/>
    </row>
    <row r="3547" ht="12.75">
      <c r="D3547" s="9"/>
    </row>
    <row r="3548" ht="12.75">
      <c r="D3548" s="9"/>
    </row>
    <row r="3549" ht="12.75">
      <c r="D3549" s="9"/>
    </row>
    <row r="3550" ht="12.75">
      <c r="D3550" s="9"/>
    </row>
    <row r="3551" ht="12.75">
      <c r="D3551" s="9"/>
    </row>
    <row r="3552" ht="12.75">
      <c r="D3552" s="9"/>
    </row>
    <row r="3553" ht="12.75">
      <c r="D3553" s="9"/>
    </row>
    <row r="3554" ht="12.75">
      <c r="D3554" s="9"/>
    </row>
    <row r="3555" ht="12.75">
      <c r="D3555" s="9"/>
    </row>
    <row r="3556" ht="12.75">
      <c r="D3556" s="9"/>
    </row>
    <row r="3557" ht="12.75">
      <c r="D3557" s="9"/>
    </row>
    <row r="3558" ht="12.75">
      <c r="D3558" s="9"/>
    </row>
    <row r="3559" ht="12.75">
      <c r="D3559" s="9"/>
    </row>
    <row r="3560" ht="12.75">
      <c r="D3560" s="9"/>
    </row>
    <row r="3561" ht="12.75">
      <c r="D3561" s="9"/>
    </row>
    <row r="3562" ht="12.75">
      <c r="D3562" s="9"/>
    </row>
    <row r="3563" ht="12.75">
      <c r="D3563" s="9"/>
    </row>
    <row r="3564" ht="12.75">
      <c r="D3564" s="9"/>
    </row>
    <row r="3565" ht="12.75">
      <c r="D3565" s="9"/>
    </row>
    <row r="3566" ht="12.75">
      <c r="D3566" s="9"/>
    </row>
    <row r="3567" ht="12.75">
      <c r="D3567" s="9"/>
    </row>
    <row r="3568" ht="12.75">
      <c r="D3568" s="9"/>
    </row>
    <row r="3569" ht="12.75">
      <c r="D3569" s="9"/>
    </row>
    <row r="3570" ht="12.75">
      <c r="D3570" s="9"/>
    </row>
    <row r="3571" ht="12.75">
      <c r="D3571" s="9"/>
    </row>
    <row r="3572" ht="12.75">
      <c r="D3572" s="9"/>
    </row>
    <row r="3573" ht="12.75">
      <c r="D3573" s="9"/>
    </row>
    <row r="3574" ht="12.75">
      <c r="D3574" s="9"/>
    </row>
    <row r="3575" ht="12.75">
      <c r="D3575" s="9"/>
    </row>
    <row r="3576" ht="12.75">
      <c r="D3576" s="9"/>
    </row>
    <row r="3577" ht="12.75">
      <c r="D3577" s="9"/>
    </row>
    <row r="3578" ht="12.75">
      <c r="D3578" s="9"/>
    </row>
    <row r="3579" ht="12.75">
      <c r="D3579" s="9"/>
    </row>
    <row r="3580" ht="12.75">
      <c r="D3580" s="9"/>
    </row>
    <row r="3581" ht="12.75">
      <c r="D3581" s="9"/>
    </row>
    <row r="3582" ht="12.75">
      <c r="D3582" s="9"/>
    </row>
    <row r="3583" ht="12.75">
      <c r="D3583" s="9"/>
    </row>
    <row r="3584" ht="12.75">
      <c r="D3584" s="9"/>
    </row>
    <row r="3585" ht="12.75">
      <c r="D3585" s="9"/>
    </row>
    <row r="3586" ht="12.75">
      <c r="D3586" s="9"/>
    </row>
    <row r="3587" ht="12.75">
      <c r="D3587" s="9"/>
    </row>
    <row r="3588" ht="12.75">
      <c r="D3588" s="9"/>
    </row>
    <row r="3589" ht="12.75">
      <c r="D3589" s="9"/>
    </row>
    <row r="3590" ht="12.75">
      <c r="D3590" s="9"/>
    </row>
    <row r="3591" ht="12.75">
      <c r="D3591" s="9"/>
    </row>
    <row r="3592" ht="12.75">
      <c r="D3592" s="9"/>
    </row>
    <row r="3593" ht="12.75">
      <c r="D3593" s="9"/>
    </row>
    <row r="3594" ht="12.75">
      <c r="D3594" s="9"/>
    </row>
    <row r="3595" ht="12.75">
      <c r="D3595" s="9"/>
    </row>
    <row r="3596" ht="12.75">
      <c r="D3596" s="9"/>
    </row>
    <row r="3597" ht="12.75">
      <c r="D3597" s="9"/>
    </row>
    <row r="3598" ht="12.75">
      <c r="D3598" s="9"/>
    </row>
    <row r="3599" ht="12.75">
      <c r="D3599" s="9"/>
    </row>
    <row r="3600" ht="12.75">
      <c r="D3600" s="9"/>
    </row>
    <row r="3601" ht="12.75">
      <c r="D3601" s="9"/>
    </row>
    <row r="3602" ht="12.75">
      <c r="D3602" s="9"/>
    </row>
    <row r="3603" ht="12.75">
      <c r="D3603" s="9"/>
    </row>
    <row r="3604" ht="12.75">
      <c r="D3604" s="9"/>
    </row>
    <row r="3605" ht="12.75">
      <c r="D3605" s="9"/>
    </row>
    <row r="3606" ht="12.75">
      <c r="D3606" s="9"/>
    </row>
    <row r="3607" ht="12.75">
      <c r="D3607" s="9"/>
    </row>
    <row r="3608" ht="12.75">
      <c r="D3608" s="9"/>
    </row>
    <row r="3609" ht="12.75">
      <c r="D3609" s="9"/>
    </row>
    <row r="3610" ht="12.75">
      <c r="D3610" s="9"/>
    </row>
    <row r="3611" ht="12.75">
      <c r="D3611" s="9"/>
    </row>
    <row r="3612" ht="12.75">
      <c r="D3612" s="9"/>
    </row>
    <row r="3613" ht="12.75">
      <c r="D3613" s="9"/>
    </row>
    <row r="3614" ht="12.75">
      <c r="D3614" s="9"/>
    </row>
    <row r="3615" ht="12.75">
      <c r="D3615" s="9"/>
    </row>
    <row r="3616" ht="12.75">
      <c r="D3616" s="9"/>
    </row>
    <row r="3617" ht="12.75">
      <c r="D3617" s="9"/>
    </row>
    <row r="3618" ht="12.75">
      <c r="D3618" s="9"/>
    </row>
    <row r="3619" ht="12.75">
      <c r="D3619" s="9"/>
    </row>
    <row r="3620" ht="12.75">
      <c r="D3620" s="9"/>
    </row>
    <row r="3621" ht="12.75">
      <c r="D3621" s="9"/>
    </row>
    <row r="3622" ht="12.75">
      <c r="D3622" s="9"/>
    </row>
    <row r="3623" ht="12.75">
      <c r="D3623" s="9"/>
    </row>
    <row r="3624" ht="12.75">
      <c r="D3624" s="9"/>
    </row>
    <row r="3625" ht="12.75">
      <c r="D3625" s="9"/>
    </row>
    <row r="3626" ht="12.75">
      <c r="D3626" s="9"/>
    </row>
    <row r="3627" ht="12.75">
      <c r="D3627" s="9"/>
    </row>
    <row r="3628" ht="12.75">
      <c r="D3628" s="9"/>
    </row>
    <row r="3629" ht="12.75">
      <c r="D3629" s="9"/>
    </row>
    <row r="3630" ht="12.75">
      <c r="D3630" s="9"/>
    </row>
    <row r="3631" ht="12.75">
      <c r="D3631" s="9"/>
    </row>
    <row r="3632" ht="12.75">
      <c r="D3632" s="9"/>
    </row>
    <row r="3633" ht="12.75">
      <c r="D3633" s="9"/>
    </row>
    <row r="3634" ht="12.75">
      <c r="D3634" s="9"/>
    </row>
    <row r="3635" ht="12.75">
      <c r="D3635" s="9"/>
    </row>
    <row r="3636" ht="12.75">
      <c r="D3636" s="9"/>
    </row>
    <row r="3637" ht="12.75">
      <c r="D3637" s="9"/>
    </row>
    <row r="3638" ht="12.75">
      <c r="D3638" s="9"/>
    </row>
    <row r="3639" ht="12.75">
      <c r="D3639" s="9"/>
    </row>
    <row r="3640" ht="12.75">
      <c r="D3640" s="9"/>
    </row>
    <row r="3641" ht="12.75">
      <c r="D3641" s="9"/>
    </row>
    <row r="3642" ht="12.75">
      <c r="D3642" s="9"/>
    </row>
    <row r="3643" ht="12.75">
      <c r="D3643" s="9"/>
    </row>
    <row r="3644" ht="12.75">
      <c r="D3644" s="9"/>
    </row>
    <row r="3645" ht="12.75">
      <c r="D3645" s="9"/>
    </row>
    <row r="3646" ht="12.75">
      <c r="D3646" s="9"/>
    </row>
    <row r="3647" ht="12.75">
      <c r="D3647" s="9"/>
    </row>
    <row r="3648" ht="12.75">
      <c r="D3648" s="9"/>
    </row>
    <row r="3649" ht="12.75">
      <c r="D3649" s="9"/>
    </row>
    <row r="3650" ht="12.75">
      <c r="D3650" s="9"/>
    </row>
    <row r="3651" ht="12.75">
      <c r="D3651" s="9"/>
    </row>
    <row r="3652" ht="12.75">
      <c r="D3652" s="9"/>
    </row>
    <row r="3653" ht="12.75">
      <c r="D3653" s="9"/>
    </row>
    <row r="3654" ht="12.75">
      <c r="D3654" s="9"/>
    </row>
    <row r="3655" ht="12.75">
      <c r="D3655" s="9"/>
    </row>
    <row r="3656" ht="12.75">
      <c r="D3656" s="9"/>
    </row>
    <row r="3657" ht="12.75">
      <c r="D3657" s="9"/>
    </row>
    <row r="3658" ht="12.75">
      <c r="D3658" s="9"/>
    </row>
    <row r="3659" ht="12.75">
      <c r="D3659" s="9"/>
    </row>
    <row r="3660" ht="12.75">
      <c r="D3660" s="9"/>
    </row>
    <row r="3661" ht="12.75">
      <c r="D3661" s="9"/>
    </row>
    <row r="3662" ht="12.75">
      <c r="D3662" s="9"/>
    </row>
    <row r="3663" ht="12.75">
      <c r="D3663" s="9"/>
    </row>
    <row r="3664" ht="12.75">
      <c r="D3664" s="9"/>
    </row>
    <row r="3665" ht="12.75">
      <c r="D3665" s="9"/>
    </row>
    <row r="3666" ht="12.75">
      <c r="D3666" s="9"/>
    </row>
    <row r="3667" ht="12.75">
      <c r="D3667" s="9"/>
    </row>
    <row r="3668" ht="12.75">
      <c r="D3668" s="9"/>
    </row>
    <row r="3669" ht="12.75">
      <c r="D3669" s="9"/>
    </row>
    <row r="3670" ht="12.75">
      <c r="D3670" s="9"/>
    </row>
    <row r="3671" ht="12.75">
      <c r="D3671" s="9"/>
    </row>
    <row r="3672" ht="12.75">
      <c r="D3672" s="9"/>
    </row>
    <row r="3673" ht="12.75">
      <c r="D3673" s="9"/>
    </row>
    <row r="3674" ht="12.75">
      <c r="D3674" s="9"/>
    </row>
    <row r="3675" ht="12.75">
      <c r="D3675" s="9"/>
    </row>
    <row r="3676" ht="12.75">
      <c r="D3676" s="9"/>
    </row>
    <row r="3677" ht="12.75">
      <c r="D3677" s="9"/>
    </row>
    <row r="3678" ht="12.75">
      <c r="D3678" s="9"/>
    </row>
    <row r="3679" ht="12.75">
      <c r="D3679" s="9"/>
    </row>
    <row r="3680" ht="12.75">
      <c r="D3680" s="9"/>
    </row>
    <row r="3681" ht="12.75">
      <c r="D3681" s="9"/>
    </row>
    <row r="3682" ht="12.75">
      <c r="D3682" s="9"/>
    </row>
    <row r="3683" ht="12.75">
      <c r="D3683" s="9"/>
    </row>
    <row r="3684" ht="12.75">
      <c r="D3684" s="9"/>
    </row>
    <row r="3685" ht="12.75">
      <c r="D3685" s="9"/>
    </row>
    <row r="3686" ht="12.75">
      <c r="D3686" s="9"/>
    </row>
    <row r="3687" ht="12.75">
      <c r="D3687" s="9"/>
    </row>
    <row r="3688" ht="12.75">
      <c r="D3688" s="9"/>
    </row>
    <row r="3689" ht="12.75">
      <c r="D3689" s="9"/>
    </row>
    <row r="3690" ht="12.75">
      <c r="D3690" s="9"/>
    </row>
    <row r="3691" ht="12.75">
      <c r="D3691" s="9"/>
    </row>
    <row r="3692" ht="12.75">
      <c r="D3692" s="9"/>
    </row>
    <row r="3693" ht="12.75">
      <c r="D3693" s="9"/>
    </row>
    <row r="3694" ht="12.75">
      <c r="D3694" s="9"/>
    </row>
    <row r="3695" ht="12.75">
      <c r="D3695" s="9"/>
    </row>
    <row r="3696" ht="12.75">
      <c r="D3696" s="9"/>
    </row>
    <row r="3697" ht="12.75">
      <c r="D3697" s="9"/>
    </row>
    <row r="3698" ht="12.75">
      <c r="D3698" s="9"/>
    </row>
    <row r="3699" ht="12.75">
      <c r="D3699" s="9"/>
    </row>
    <row r="3700" ht="12.75">
      <c r="D3700" s="9"/>
    </row>
    <row r="3701" ht="12.75">
      <c r="D3701" s="9"/>
    </row>
    <row r="3702" ht="12.75">
      <c r="D3702" s="9"/>
    </row>
    <row r="3703" ht="12.75">
      <c r="D3703" s="9"/>
    </row>
    <row r="3704" ht="12.75">
      <c r="D3704" s="9"/>
    </row>
    <row r="3705" ht="12.75">
      <c r="D3705" s="9"/>
    </row>
    <row r="3706" ht="12.75">
      <c r="D3706" s="9"/>
    </row>
    <row r="3707" ht="12.75">
      <c r="D3707" s="9"/>
    </row>
    <row r="3708" ht="12.75">
      <c r="D3708" s="9"/>
    </row>
    <row r="3709" ht="12.75">
      <c r="D3709" s="9"/>
    </row>
    <row r="3710" ht="12.75">
      <c r="D3710" s="9"/>
    </row>
    <row r="3711" ht="12.75">
      <c r="D3711" s="9"/>
    </row>
    <row r="3712" ht="12.75">
      <c r="D3712" s="9"/>
    </row>
    <row r="3713" ht="12.75">
      <c r="D3713" s="9"/>
    </row>
    <row r="3714" ht="12.75">
      <c r="D3714" s="9"/>
    </row>
    <row r="3715" ht="12.75">
      <c r="D3715" s="9"/>
    </row>
    <row r="3716" ht="12.75">
      <c r="D3716" s="9"/>
    </row>
    <row r="3717" ht="12.75">
      <c r="D3717" s="9"/>
    </row>
    <row r="3718" ht="12.75">
      <c r="D3718" s="9"/>
    </row>
    <row r="3719" ht="12.75">
      <c r="D3719" s="9"/>
    </row>
    <row r="3720" ht="12.75">
      <c r="D3720" s="9"/>
    </row>
    <row r="3721" ht="12.75">
      <c r="D3721" s="9"/>
    </row>
    <row r="3722" ht="12.75">
      <c r="D3722" s="9"/>
    </row>
    <row r="3723" ht="12.75">
      <c r="D3723" s="9"/>
    </row>
    <row r="3724" ht="12.75">
      <c r="D3724" s="9"/>
    </row>
    <row r="3725" ht="12.75">
      <c r="D3725" s="9"/>
    </row>
    <row r="3726" ht="12.75">
      <c r="D3726" s="9"/>
    </row>
    <row r="3727" ht="12.75">
      <c r="D3727" s="9"/>
    </row>
    <row r="3728" ht="12.75">
      <c r="D3728" s="9"/>
    </row>
    <row r="3729" ht="12.75">
      <c r="D3729" s="9"/>
    </row>
    <row r="3730" ht="12.75">
      <c r="D3730" s="9"/>
    </row>
    <row r="3731" ht="12.75">
      <c r="D3731" s="9"/>
    </row>
    <row r="3732" ht="12.75">
      <c r="D3732" s="9"/>
    </row>
    <row r="3733" ht="12.75">
      <c r="D3733" s="9"/>
    </row>
    <row r="3734" ht="12.75">
      <c r="D3734" s="9"/>
    </row>
    <row r="3735" ht="12.75">
      <c r="D3735" s="9"/>
    </row>
    <row r="3736" ht="12.75">
      <c r="D3736" s="9"/>
    </row>
    <row r="3737" ht="12.75">
      <c r="D3737" s="9"/>
    </row>
    <row r="3738" ht="12.75">
      <c r="D3738" s="9"/>
    </row>
    <row r="3739" ht="12.75">
      <c r="D3739" s="9"/>
    </row>
    <row r="3740" ht="12.75">
      <c r="D3740" s="9"/>
    </row>
    <row r="3741" ht="12.75">
      <c r="D3741" s="9"/>
    </row>
    <row r="3742" ht="12.75">
      <c r="D3742" s="9"/>
    </row>
    <row r="3743" ht="12.75">
      <c r="D3743" s="9"/>
    </row>
    <row r="3744" ht="12.75">
      <c r="D3744" s="9"/>
    </row>
    <row r="3745" ht="12.75">
      <c r="D3745" s="9"/>
    </row>
    <row r="3746" ht="12.75">
      <c r="D3746" s="9"/>
    </row>
    <row r="3747" ht="12.75">
      <c r="D3747" s="9"/>
    </row>
    <row r="3748" ht="12.75">
      <c r="D3748" s="9"/>
    </row>
    <row r="3749" ht="12.75">
      <c r="D3749" s="9"/>
    </row>
    <row r="3750" ht="12.75">
      <c r="D3750" s="9"/>
    </row>
    <row r="3751" ht="12.75">
      <c r="D3751" s="9"/>
    </row>
    <row r="3752" ht="12.75">
      <c r="D3752" s="9"/>
    </row>
    <row r="3753" ht="12.75">
      <c r="D3753" s="9"/>
    </row>
    <row r="3754" ht="12.75">
      <c r="D3754" s="9"/>
    </row>
    <row r="3755" ht="12.75">
      <c r="D3755" s="9"/>
    </row>
    <row r="3756" ht="12.75">
      <c r="D3756" s="9"/>
    </row>
    <row r="3757" ht="12.75">
      <c r="D3757" s="9"/>
    </row>
    <row r="3758" ht="12.75">
      <c r="D3758" s="9"/>
    </row>
    <row r="3759" ht="12.75">
      <c r="D3759" s="9"/>
    </row>
    <row r="3760" ht="12.75">
      <c r="D3760" s="9"/>
    </row>
    <row r="3761" ht="12.75">
      <c r="D3761" s="9"/>
    </row>
    <row r="3762" ht="12.75">
      <c r="D3762" s="9"/>
    </row>
    <row r="3763" ht="12.75">
      <c r="D3763" s="9"/>
    </row>
    <row r="3764" ht="12.75">
      <c r="D3764" s="9"/>
    </row>
    <row r="3765" ht="12.75">
      <c r="D3765" s="9"/>
    </row>
    <row r="3766" ht="12.75">
      <c r="D3766" s="9"/>
    </row>
    <row r="3767" ht="12.75">
      <c r="D3767" s="9"/>
    </row>
    <row r="3768" ht="12.75">
      <c r="D3768" s="9"/>
    </row>
    <row r="3769" ht="12.75">
      <c r="D3769" s="9"/>
    </row>
    <row r="3770" ht="12.75">
      <c r="D3770" s="9"/>
    </row>
    <row r="3771" ht="12.75">
      <c r="D3771" s="9"/>
    </row>
    <row r="3772" ht="12.75">
      <c r="D3772" s="9"/>
    </row>
    <row r="3773" ht="12.75">
      <c r="D3773" s="9"/>
    </row>
    <row r="3774" ht="12.75">
      <c r="D3774" s="9"/>
    </row>
    <row r="3775" ht="12.75">
      <c r="D3775" s="9"/>
    </row>
    <row r="3776" ht="12.75">
      <c r="D3776" s="9"/>
    </row>
    <row r="3777" ht="12.75">
      <c r="D3777" s="9"/>
    </row>
    <row r="3778" ht="12.75">
      <c r="D3778" s="9"/>
    </row>
    <row r="3779" ht="12.75">
      <c r="D3779" s="9"/>
    </row>
    <row r="3780" ht="12.75">
      <c r="D3780" s="9"/>
    </row>
    <row r="3781" ht="12.75">
      <c r="D3781" s="9"/>
    </row>
    <row r="3782" ht="12.75">
      <c r="D3782" s="9"/>
    </row>
    <row r="3783" ht="12.75">
      <c r="D3783" s="9"/>
    </row>
    <row r="3784" ht="12.75">
      <c r="D3784" s="9"/>
    </row>
    <row r="3785" ht="12.75">
      <c r="D3785" s="9"/>
    </row>
    <row r="3786" ht="12.75">
      <c r="D3786" s="9"/>
    </row>
    <row r="3787" ht="12.75">
      <c r="D3787" s="9"/>
    </row>
    <row r="3788" ht="12.75">
      <c r="D3788" s="9"/>
    </row>
    <row r="3789" ht="12.75">
      <c r="D3789" s="9"/>
    </row>
    <row r="3790" ht="12.75">
      <c r="D3790" s="9"/>
    </row>
    <row r="3791" ht="12.75">
      <c r="D3791" s="9"/>
    </row>
    <row r="3792" ht="12.75">
      <c r="D3792" s="9"/>
    </row>
    <row r="3793" ht="12.75">
      <c r="D3793" s="9"/>
    </row>
    <row r="3794" ht="12.75">
      <c r="D3794" s="9"/>
    </row>
    <row r="3795" ht="12.75">
      <c r="D3795" s="9"/>
    </row>
    <row r="3796" ht="12.75">
      <c r="D3796" s="9"/>
    </row>
    <row r="3797" ht="12.75">
      <c r="D3797" s="9"/>
    </row>
    <row r="3798" ht="12.75">
      <c r="D3798" s="9"/>
    </row>
    <row r="3799" ht="12.75">
      <c r="D3799" s="9"/>
    </row>
    <row r="3800" ht="12.75">
      <c r="D3800" s="9"/>
    </row>
    <row r="3801" ht="12.75">
      <c r="D3801" s="9"/>
    </row>
    <row r="3802" ht="12.75">
      <c r="D3802" s="9"/>
    </row>
    <row r="3803" ht="12.75">
      <c r="D3803" s="9"/>
    </row>
    <row r="3804" ht="12.75">
      <c r="D3804" s="9"/>
    </row>
    <row r="3805" ht="12.75">
      <c r="D3805" s="9"/>
    </row>
    <row r="3806" ht="12.75">
      <c r="D3806" s="9"/>
    </row>
    <row r="3807" ht="12.75">
      <c r="D3807" s="9"/>
    </row>
    <row r="3808" ht="12.75">
      <c r="D3808" s="9"/>
    </row>
    <row r="3809" ht="12.75">
      <c r="D3809" s="9"/>
    </row>
    <row r="3810" ht="12.75">
      <c r="D3810" s="9"/>
    </row>
    <row r="3811" ht="12.75">
      <c r="D3811" s="9"/>
    </row>
    <row r="3812" ht="12.75">
      <c r="D3812" s="9"/>
    </row>
    <row r="3813" ht="12.75">
      <c r="D3813" s="9"/>
    </row>
    <row r="3814" ht="12.75">
      <c r="D3814" s="9"/>
    </row>
    <row r="3815" ht="12.75">
      <c r="D3815" s="9"/>
    </row>
    <row r="3816" ht="12.75">
      <c r="D3816" s="9"/>
    </row>
    <row r="3817" ht="12.75">
      <c r="D3817" s="9"/>
    </row>
    <row r="3818" ht="12.75">
      <c r="D3818" s="9"/>
    </row>
    <row r="3819" ht="12.75">
      <c r="D3819" s="9"/>
    </row>
    <row r="3820" ht="12.75">
      <c r="D3820" s="9"/>
    </row>
    <row r="3821" ht="12.75">
      <c r="D3821" s="9"/>
    </row>
    <row r="3822" ht="12.75">
      <c r="D3822" s="9"/>
    </row>
    <row r="3823" ht="12.75">
      <c r="D3823" s="9"/>
    </row>
    <row r="3824" ht="12.75">
      <c r="D3824" s="9"/>
    </row>
    <row r="3825" ht="12.75">
      <c r="D3825" s="9"/>
    </row>
    <row r="3826" ht="12.75">
      <c r="D3826" s="9"/>
    </row>
    <row r="3827" ht="12.75">
      <c r="D3827" s="9"/>
    </row>
    <row r="3828" ht="12.75">
      <c r="D3828" s="9"/>
    </row>
    <row r="3829" ht="12.75">
      <c r="D3829" s="9"/>
    </row>
    <row r="3830" ht="12.75">
      <c r="D3830" s="9"/>
    </row>
    <row r="3831" ht="12.75">
      <c r="D3831" s="9"/>
    </row>
    <row r="3832" ht="12.75">
      <c r="D3832" s="9"/>
    </row>
    <row r="3833" ht="12.75">
      <c r="D3833" s="9"/>
    </row>
    <row r="3834" ht="12.75">
      <c r="D3834" s="9"/>
    </row>
    <row r="3835" ht="12.75">
      <c r="D3835" s="9"/>
    </row>
    <row r="3836" ht="12.75">
      <c r="D3836" s="9"/>
    </row>
    <row r="3837" ht="12.75">
      <c r="D3837" s="9"/>
    </row>
    <row r="3838" ht="12.75">
      <c r="D3838" s="9"/>
    </row>
    <row r="3839" ht="12.75">
      <c r="D3839" s="9"/>
    </row>
    <row r="3840" ht="12.75">
      <c r="D3840" s="9"/>
    </row>
    <row r="3841" ht="12.75">
      <c r="D3841" s="9"/>
    </row>
    <row r="3842" ht="12.75">
      <c r="D3842" s="9"/>
    </row>
    <row r="3843" ht="12.75">
      <c r="D3843" s="9"/>
    </row>
    <row r="3844" ht="12.75">
      <c r="D3844" s="9"/>
    </row>
    <row r="3845" ht="12.75">
      <c r="D3845" s="9"/>
    </row>
    <row r="3846" ht="12.75">
      <c r="D3846" s="9"/>
    </row>
    <row r="3847" ht="12.75">
      <c r="D3847" s="9"/>
    </row>
    <row r="3848" ht="12.75">
      <c r="D3848" s="9"/>
    </row>
    <row r="3849" ht="12.75">
      <c r="D3849" s="9"/>
    </row>
    <row r="3850" ht="12.75">
      <c r="D3850" s="9"/>
    </row>
    <row r="3851" ht="12.75">
      <c r="D3851" s="9"/>
    </row>
    <row r="3852" ht="12.75">
      <c r="D3852" s="9"/>
    </row>
    <row r="3853" ht="12.75">
      <c r="D3853" s="9"/>
    </row>
    <row r="3854" ht="12.75">
      <c r="D3854" s="9"/>
    </row>
    <row r="3855" ht="12.75">
      <c r="D3855" s="9"/>
    </row>
    <row r="3856" ht="12.75">
      <c r="D3856" s="9"/>
    </row>
    <row r="3857" ht="12.75">
      <c r="D3857" s="9"/>
    </row>
    <row r="3858" ht="12.75">
      <c r="D3858" s="9"/>
    </row>
    <row r="3859" ht="12.75">
      <c r="D3859" s="9"/>
    </row>
    <row r="3860" ht="12.75">
      <c r="D3860" s="9"/>
    </row>
    <row r="3861" ht="12.75">
      <c r="D3861" s="9"/>
    </row>
    <row r="3862" ht="12.75">
      <c r="D3862" s="9"/>
    </row>
    <row r="3863" ht="12.75">
      <c r="D3863" s="9"/>
    </row>
    <row r="3864" ht="12.75">
      <c r="D3864" s="9"/>
    </row>
    <row r="3865" ht="12.75">
      <c r="D3865" s="9"/>
    </row>
    <row r="3866" ht="12.75">
      <c r="D3866" s="9"/>
    </row>
    <row r="3867" ht="12.75">
      <c r="D3867" s="9"/>
    </row>
    <row r="3868" ht="12.75">
      <c r="D3868" s="9"/>
    </row>
    <row r="3869" ht="12.75">
      <c r="D3869" s="9"/>
    </row>
    <row r="3870" ht="12.75">
      <c r="D3870" s="9"/>
    </row>
    <row r="3871" ht="12.75">
      <c r="D3871" s="9"/>
    </row>
    <row r="3872" ht="12.75">
      <c r="D3872" s="9"/>
    </row>
    <row r="3873" ht="12.75">
      <c r="D3873" s="9"/>
    </row>
    <row r="3874" ht="12.75">
      <c r="D3874" s="9"/>
    </row>
    <row r="3875" ht="12.75">
      <c r="D3875" s="9"/>
    </row>
    <row r="3876" ht="12.75">
      <c r="D3876" s="9"/>
    </row>
    <row r="3877" ht="12.75">
      <c r="D3877" s="9"/>
    </row>
    <row r="3878" ht="12.75">
      <c r="D3878" s="9"/>
    </row>
    <row r="3879" ht="12.75">
      <c r="D3879" s="9"/>
    </row>
    <row r="3880" ht="12.75">
      <c r="D3880" s="9"/>
    </row>
    <row r="3881" ht="12.75">
      <c r="D3881" s="9"/>
    </row>
    <row r="3882" ht="12.75">
      <c r="D3882" s="9"/>
    </row>
    <row r="3883" ht="12.75">
      <c r="D3883" s="9"/>
    </row>
    <row r="3884" ht="12.75">
      <c r="D3884" s="9"/>
    </row>
    <row r="3885" ht="12.75">
      <c r="D3885" s="9"/>
    </row>
    <row r="3886" ht="12.75">
      <c r="D3886" s="9"/>
    </row>
    <row r="3887" ht="12.75">
      <c r="D3887" s="9"/>
    </row>
    <row r="3888" ht="12.75">
      <c r="D3888" s="9"/>
    </row>
    <row r="3889" ht="12.75">
      <c r="D3889" s="9"/>
    </row>
    <row r="3890" ht="12.75">
      <c r="D3890" s="9"/>
    </row>
    <row r="3891" ht="12.75">
      <c r="D3891" s="9"/>
    </row>
    <row r="3892" ht="12.75">
      <c r="D3892" s="9"/>
    </row>
    <row r="3893" ht="12.75">
      <c r="D3893" s="9"/>
    </row>
    <row r="3894" ht="12.75">
      <c r="D3894" s="9"/>
    </row>
    <row r="3895" ht="12.75">
      <c r="D3895" s="9"/>
    </row>
    <row r="3896" ht="12.75">
      <c r="D3896" s="9"/>
    </row>
    <row r="3897" ht="12.75">
      <c r="D3897" s="9"/>
    </row>
    <row r="3898" ht="12.75">
      <c r="D3898" s="9"/>
    </row>
    <row r="3899" ht="12.75">
      <c r="D3899" s="9"/>
    </row>
    <row r="3900" ht="12.75">
      <c r="D3900" s="9"/>
    </row>
    <row r="3901" ht="12.75">
      <c r="D3901" s="9"/>
    </row>
    <row r="3902" ht="12.75">
      <c r="D3902" s="9"/>
    </row>
    <row r="3903" ht="12.75">
      <c r="D3903" s="9"/>
    </row>
    <row r="3904" ht="12.75">
      <c r="D3904" s="9"/>
    </row>
    <row r="3905" ht="12.75">
      <c r="D3905" s="9"/>
    </row>
    <row r="3906" ht="12.75">
      <c r="D3906" s="9"/>
    </row>
    <row r="3907" ht="12.75">
      <c r="D3907" s="9"/>
    </row>
    <row r="3908" ht="12.75">
      <c r="D3908" s="9"/>
    </row>
    <row r="3909" ht="12.75">
      <c r="D3909" s="9"/>
    </row>
    <row r="3910" ht="12.75">
      <c r="D3910" s="9"/>
    </row>
    <row r="3911" ht="12.75">
      <c r="D3911" s="9"/>
    </row>
    <row r="3912" ht="12.75">
      <c r="D3912" s="9"/>
    </row>
    <row r="3913" ht="12.75">
      <c r="D3913" s="9"/>
    </row>
    <row r="3914" ht="12.75">
      <c r="D3914" s="9"/>
    </row>
    <row r="3915" ht="12.75">
      <c r="D3915" s="9"/>
    </row>
    <row r="3916" ht="12.75">
      <c r="D3916" s="9"/>
    </row>
    <row r="3917" ht="12.75">
      <c r="D3917" s="9"/>
    </row>
    <row r="3918" ht="12.75">
      <c r="D3918" s="9"/>
    </row>
    <row r="3919" ht="12.75">
      <c r="D3919" s="9"/>
    </row>
    <row r="3920" ht="12.75">
      <c r="D3920" s="9"/>
    </row>
    <row r="3921" ht="12.75">
      <c r="D3921" s="9"/>
    </row>
    <row r="3922" ht="12.75">
      <c r="D3922" s="9"/>
    </row>
    <row r="3923" ht="12.75">
      <c r="D3923" s="9"/>
    </row>
    <row r="3924" ht="12.75">
      <c r="D3924" s="9"/>
    </row>
    <row r="3925" ht="12.75">
      <c r="D3925" s="9"/>
    </row>
    <row r="3926" ht="12.75">
      <c r="D3926" s="9"/>
    </row>
    <row r="3927" ht="12.75">
      <c r="D3927" s="9"/>
    </row>
    <row r="3928" ht="12.75">
      <c r="D3928" s="9"/>
    </row>
    <row r="3929" ht="12.75">
      <c r="D3929" s="9"/>
    </row>
    <row r="3930" ht="12.75">
      <c r="D3930" s="9"/>
    </row>
    <row r="3931" ht="12.75">
      <c r="D3931" s="9"/>
    </row>
    <row r="3932" ht="12.75">
      <c r="D3932" s="9"/>
    </row>
    <row r="3933" ht="12.75">
      <c r="D3933" s="9"/>
    </row>
    <row r="3934" ht="12.75">
      <c r="D3934" s="9"/>
    </row>
    <row r="3935" ht="12.75">
      <c r="D3935" s="9"/>
    </row>
    <row r="3936" ht="12.75">
      <c r="D3936" s="9"/>
    </row>
    <row r="3937" ht="12.75">
      <c r="D3937" s="9"/>
    </row>
    <row r="3938" ht="12.75">
      <c r="D3938" s="9"/>
    </row>
    <row r="3939" ht="12.75">
      <c r="D3939" s="9"/>
    </row>
    <row r="3940" ht="12.75">
      <c r="D3940" s="9"/>
    </row>
    <row r="3941" ht="12.75">
      <c r="D3941" s="9"/>
    </row>
    <row r="3942" ht="12.75">
      <c r="D3942" s="9"/>
    </row>
    <row r="3943" ht="12.75">
      <c r="D3943" s="9"/>
    </row>
    <row r="3944" ht="12.75">
      <c r="D3944" s="9"/>
    </row>
    <row r="3945" ht="12.75">
      <c r="D3945" s="9"/>
    </row>
    <row r="3946" ht="12.75">
      <c r="D3946" s="9"/>
    </row>
    <row r="3947" ht="12.75">
      <c r="D3947" s="9"/>
    </row>
    <row r="3948" ht="12.75">
      <c r="D3948" s="9"/>
    </row>
    <row r="3949" ht="12.75">
      <c r="D3949" s="9"/>
    </row>
    <row r="3950" ht="12.75">
      <c r="D3950" s="9"/>
    </row>
    <row r="3951" ht="12.75">
      <c r="D3951" s="9"/>
    </row>
    <row r="3952" ht="12.75">
      <c r="D3952" s="9"/>
    </row>
    <row r="3953" ht="12.75">
      <c r="D3953" s="9"/>
    </row>
    <row r="3954" ht="12.75">
      <c r="D3954" s="9"/>
    </row>
    <row r="3955" ht="12.75">
      <c r="D3955" s="9"/>
    </row>
    <row r="3956" ht="12.75">
      <c r="D3956" s="9"/>
    </row>
    <row r="3957" ht="12.75">
      <c r="D3957" s="9"/>
    </row>
    <row r="3958" ht="12.75">
      <c r="D3958" s="9"/>
    </row>
    <row r="3959" ht="12.75">
      <c r="D3959" s="9"/>
    </row>
    <row r="3960" ht="12.75">
      <c r="D3960" s="9"/>
    </row>
    <row r="3961" ht="12.75">
      <c r="D3961" s="9"/>
    </row>
    <row r="3962" ht="12.75">
      <c r="D3962" s="9"/>
    </row>
    <row r="3963" ht="12.75">
      <c r="D3963" s="9"/>
    </row>
    <row r="3964" ht="12.75">
      <c r="D3964" s="9"/>
    </row>
    <row r="3965" ht="12.75">
      <c r="D3965" s="9"/>
    </row>
    <row r="3966" ht="12.75">
      <c r="D3966" s="9"/>
    </row>
    <row r="3967" ht="12.75">
      <c r="D3967" s="9"/>
    </row>
    <row r="3968" ht="12.75">
      <c r="D3968" s="9"/>
    </row>
    <row r="3969" ht="12.75">
      <c r="D3969" s="9"/>
    </row>
    <row r="3970" ht="12.75">
      <c r="D3970" s="9"/>
    </row>
    <row r="3971" ht="12.75">
      <c r="D3971" s="9"/>
    </row>
    <row r="3972" ht="12.75">
      <c r="D3972" s="9"/>
    </row>
    <row r="3973" ht="12.75">
      <c r="D3973" s="9"/>
    </row>
    <row r="3974" ht="12.75">
      <c r="D3974" s="9"/>
    </row>
    <row r="3975" ht="12.75">
      <c r="D3975" s="9"/>
    </row>
    <row r="3976" ht="12.75">
      <c r="D3976" s="9"/>
    </row>
    <row r="3977" ht="12.75">
      <c r="D3977" s="9"/>
    </row>
    <row r="3978" ht="12.75">
      <c r="D3978" s="9"/>
    </row>
    <row r="3979" ht="12.75">
      <c r="D3979" s="9"/>
    </row>
    <row r="3980" ht="12.75">
      <c r="D3980" s="9"/>
    </row>
    <row r="3981" ht="12.75">
      <c r="D3981" s="9"/>
    </row>
    <row r="3982" ht="12.75">
      <c r="D3982" s="9"/>
    </row>
    <row r="3983" ht="12.75">
      <c r="D3983" s="9"/>
    </row>
    <row r="3984" ht="12.75">
      <c r="D3984" s="9"/>
    </row>
    <row r="3985" ht="12.75">
      <c r="D3985" s="9"/>
    </row>
    <row r="3986" ht="12.75">
      <c r="D3986" s="9"/>
    </row>
    <row r="3987" ht="12.75">
      <c r="D3987" s="9"/>
    </row>
    <row r="3988" ht="12.75">
      <c r="D3988" s="9"/>
    </row>
    <row r="3989" ht="12.75">
      <c r="D3989" s="9"/>
    </row>
    <row r="3990" ht="12.75">
      <c r="D3990" s="9"/>
    </row>
    <row r="3991" ht="12.75">
      <c r="D3991" s="9"/>
    </row>
    <row r="3992" ht="12.75">
      <c r="D3992" s="9"/>
    </row>
    <row r="3993" ht="12.75">
      <c r="D3993" s="9"/>
    </row>
    <row r="3994" ht="12.75">
      <c r="D3994" s="9"/>
    </row>
    <row r="3995" ht="12.75">
      <c r="D3995" s="9"/>
    </row>
    <row r="3996" ht="12.75">
      <c r="D3996" s="9"/>
    </row>
    <row r="3997" ht="12.75">
      <c r="D3997" s="9"/>
    </row>
    <row r="3998" ht="12.75">
      <c r="D3998" s="9"/>
    </row>
    <row r="3999" ht="12.75">
      <c r="D3999" s="9"/>
    </row>
    <row r="4000" ht="12.75">
      <c r="D4000" s="9"/>
    </row>
    <row r="4001" ht="12.75">
      <c r="D4001" s="9"/>
    </row>
    <row r="4002" ht="12.75">
      <c r="D4002" s="9"/>
    </row>
    <row r="4003" ht="12.75">
      <c r="D4003" s="9"/>
    </row>
    <row r="4004" ht="12.75">
      <c r="D4004" s="9"/>
    </row>
    <row r="4005" ht="12.75">
      <c r="D4005" s="9"/>
    </row>
    <row r="4006" ht="12.75">
      <c r="D4006" s="9"/>
    </row>
    <row r="4007" ht="12.75">
      <c r="D4007" s="9"/>
    </row>
    <row r="4008" ht="12.75">
      <c r="D4008" s="9"/>
    </row>
    <row r="4009" ht="12.75">
      <c r="D4009" s="9"/>
    </row>
    <row r="4010" ht="12.75">
      <c r="D4010" s="9"/>
    </row>
    <row r="4011" ht="12.75">
      <c r="D4011" s="9"/>
    </row>
    <row r="4012" ht="12.75">
      <c r="D4012" s="9"/>
    </row>
    <row r="4013" ht="12.75">
      <c r="D4013" s="9"/>
    </row>
    <row r="4014" ht="12.75">
      <c r="D4014" s="9"/>
    </row>
    <row r="4015" ht="12.75">
      <c r="D4015" s="9"/>
    </row>
    <row r="4016" ht="12.75">
      <c r="D4016" s="9"/>
    </row>
    <row r="4017" ht="12.75">
      <c r="D4017" s="9"/>
    </row>
    <row r="4018" ht="12.75">
      <c r="D4018" s="9"/>
    </row>
    <row r="4019" ht="12.75">
      <c r="D4019" s="9"/>
    </row>
    <row r="4020" ht="12.75">
      <c r="D4020" s="9"/>
    </row>
    <row r="4021" ht="12.75">
      <c r="D4021" s="9"/>
    </row>
    <row r="4022" ht="12.75">
      <c r="D4022" s="9"/>
    </row>
    <row r="4023" ht="12.75">
      <c r="D4023" s="9"/>
    </row>
    <row r="4024" ht="12.75">
      <c r="D4024" s="9"/>
    </row>
    <row r="4025" ht="12.75">
      <c r="D4025" s="9"/>
    </row>
    <row r="4026" ht="12.75">
      <c r="D4026" s="9"/>
    </row>
    <row r="4027" ht="12.75">
      <c r="D4027" s="9"/>
    </row>
    <row r="4028" ht="12.75">
      <c r="D4028" s="9"/>
    </row>
    <row r="4029" ht="12.75">
      <c r="D4029" s="9"/>
    </row>
    <row r="4030" ht="12.75">
      <c r="D4030" s="9"/>
    </row>
    <row r="4031" ht="12.75">
      <c r="D4031" s="9"/>
    </row>
    <row r="4032" ht="12.75">
      <c r="D4032" s="9"/>
    </row>
    <row r="4033" ht="12.75">
      <c r="D4033" s="9"/>
    </row>
    <row r="4034" ht="12.75">
      <c r="D4034" s="9"/>
    </row>
    <row r="4035" ht="12.75">
      <c r="D4035" s="9"/>
    </row>
    <row r="4036" ht="12.75">
      <c r="D4036" s="9"/>
    </row>
    <row r="4037" ht="12.75">
      <c r="D4037" s="9"/>
    </row>
    <row r="4038" ht="12.75">
      <c r="D4038" s="9"/>
    </row>
    <row r="4039" ht="12.75">
      <c r="D4039" s="9"/>
    </row>
    <row r="4040" ht="12.75">
      <c r="D4040" s="9"/>
    </row>
    <row r="4041" ht="12.75">
      <c r="D4041" s="9"/>
    </row>
    <row r="4042" ht="12.75">
      <c r="D4042" s="9"/>
    </row>
    <row r="4043" ht="12.75">
      <c r="D4043" s="9"/>
    </row>
    <row r="4044" ht="12.75">
      <c r="D4044" s="9"/>
    </row>
    <row r="4045" ht="12.75">
      <c r="D4045" s="9"/>
    </row>
    <row r="4046" ht="12.75">
      <c r="D4046" s="9"/>
    </row>
    <row r="4047" ht="12.75">
      <c r="D4047" s="9"/>
    </row>
    <row r="4048" ht="12.75">
      <c r="D4048" s="9"/>
    </row>
    <row r="4049" ht="12.75">
      <c r="D4049" s="9"/>
    </row>
    <row r="4050" ht="12.75">
      <c r="D4050" s="9"/>
    </row>
    <row r="4051" ht="12.75">
      <c r="D4051" s="9"/>
    </row>
    <row r="4052" ht="12.75">
      <c r="D4052" s="9"/>
    </row>
    <row r="4053" ht="12.75">
      <c r="D4053" s="9"/>
    </row>
    <row r="4054" ht="12.75">
      <c r="D4054" s="9"/>
    </row>
    <row r="4055" ht="12.75">
      <c r="D4055" s="9"/>
    </row>
    <row r="4056" ht="12.75">
      <c r="D4056" s="9"/>
    </row>
    <row r="4057" ht="12.75">
      <c r="D4057" s="9"/>
    </row>
    <row r="4058" ht="12.75">
      <c r="D4058" s="9"/>
    </row>
    <row r="4059" ht="12.75">
      <c r="D4059" s="9"/>
    </row>
    <row r="4060" ht="12.75">
      <c r="D4060" s="9"/>
    </row>
    <row r="4061" ht="12.75">
      <c r="D4061" s="9"/>
    </row>
    <row r="4062" ht="12.75">
      <c r="D4062" s="9"/>
    </row>
    <row r="4063" ht="12.75">
      <c r="D4063" s="9"/>
    </row>
    <row r="4064" ht="12.75">
      <c r="D4064" s="9"/>
    </row>
    <row r="4065" ht="12.75">
      <c r="D4065" s="9"/>
    </row>
    <row r="4066" ht="12.75">
      <c r="D4066" s="9"/>
    </row>
    <row r="4067" ht="12.75">
      <c r="D4067" s="9"/>
    </row>
    <row r="4068" ht="12.75">
      <c r="D4068" s="9"/>
    </row>
    <row r="4069" ht="12.75">
      <c r="D4069" s="9"/>
    </row>
    <row r="4070" ht="12.75">
      <c r="D4070" s="9"/>
    </row>
    <row r="4071" ht="12.75">
      <c r="D4071" s="9"/>
    </row>
    <row r="4072" ht="12.75">
      <c r="D4072" s="9"/>
    </row>
    <row r="4073" ht="12.75">
      <c r="D4073" s="9"/>
    </row>
    <row r="4074" ht="12.75">
      <c r="D4074" s="9"/>
    </row>
    <row r="4075" ht="12.75">
      <c r="D4075" s="9"/>
    </row>
    <row r="4076" ht="12.75">
      <c r="D4076" s="9"/>
    </row>
    <row r="4077" ht="12.75">
      <c r="D4077" s="9"/>
    </row>
    <row r="4078" ht="12.75">
      <c r="D4078" s="9"/>
    </row>
    <row r="4079" ht="12.75">
      <c r="D4079" s="9"/>
    </row>
    <row r="4080" ht="12.75">
      <c r="D4080" s="9"/>
    </row>
    <row r="4081" ht="12.75">
      <c r="D4081" s="9"/>
    </row>
    <row r="4082" ht="12.75">
      <c r="D4082" s="9"/>
    </row>
    <row r="4083" ht="12.75">
      <c r="D4083" s="9"/>
    </row>
    <row r="4084" ht="12.75">
      <c r="D4084" s="9"/>
    </row>
    <row r="4085" ht="12.75">
      <c r="D4085" s="9"/>
    </row>
    <row r="4086" ht="12.75">
      <c r="D4086" s="9"/>
    </row>
    <row r="4087" ht="12.75">
      <c r="D4087" s="9"/>
    </row>
    <row r="4088" ht="12.75">
      <c r="D4088" s="9"/>
    </row>
    <row r="4089" ht="12.75">
      <c r="D4089" s="9"/>
    </row>
    <row r="4090" ht="12.75">
      <c r="D4090" s="9"/>
    </row>
    <row r="4091" ht="12.75">
      <c r="D4091" s="9"/>
    </row>
    <row r="4092" ht="12.75">
      <c r="D4092" s="9"/>
    </row>
    <row r="4093" ht="12.75">
      <c r="D4093" s="9"/>
    </row>
    <row r="4094" ht="12.75">
      <c r="D4094" s="9"/>
    </row>
    <row r="4095" ht="12.75">
      <c r="D4095" s="9"/>
    </row>
    <row r="4096" ht="12.75">
      <c r="D4096" s="9"/>
    </row>
    <row r="4097" ht="12.75">
      <c r="D4097" s="9"/>
    </row>
    <row r="4098" ht="12.75">
      <c r="D4098" s="9"/>
    </row>
    <row r="4099" ht="12.75">
      <c r="D4099" s="9"/>
    </row>
    <row r="4100" ht="12.75">
      <c r="D4100" s="9"/>
    </row>
    <row r="4101" ht="12.75">
      <c r="D4101" s="9"/>
    </row>
    <row r="4102" ht="12.75">
      <c r="D4102" s="9"/>
    </row>
    <row r="4103" ht="12.75">
      <c r="D4103" s="9"/>
    </row>
    <row r="4104" ht="12.75">
      <c r="D4104" s="9"/>
    </row>
    <row r="4105" ht="12.75">
      <c r="D4105" s="9"/>
    </row>
    <row r="4106" ht="12.75">
      <c r="D4106" s="9"/>
    </row>
    <row r="4107" ht="12.75">
      <c r="D4107" s="9"/>
    </row>
    <row r="4108" ht="12.75">
      <c r="D4108" s="9"/>
    </row>
    <row r="4109" ht="12.75">
      <c r="D4109" s="9"/>
    </row>
    <row r="4110" ht="12.75">
      <c r="D4110" s="9"/>
    </row>
    <row r="4111" ht="12.75">
      <c r="D4111" s="9"/>
    </row>
    <row r="4112" ht="12.75">
      <c r="D4112" s="9"/>
    </row>
    <row r="4113" ht="12.75">
      <c r="D4113" s="9"/>
    </row>
    <row r="4114" ht="12.75">
      <c r="D4114" s="9"/>
    </row>
    <row r="4115" ht="12.75">
      <c r="D4115" s="9"/>
    </row>
    <row r="4116" ht="12.75">
      <c r="D4116" s="9"/>
    </row>
    <row r="4117" ht="12.75">
      <c r="D4117" s="9"/>
    </row>
    <row r="4118" ht="12.75">
      <c r="D4118" s="9"/>
    </row>
    <row r="4119" ht="12.75">
      <c r="D4119" s="9"/>
    </row>
    <row r="4120" ht="12.75">
      <c r="D4120" s="9"/>
    </row>
    <row r="4121" ht="12.75">
      <c r="D4121" s="9"/>
    </row>
    <row r="4122" ht="12.75">
      <c r="D4122" s="9"/>
    </row>
    <row r="4123" ht="12.75">
      <c r="D4123" s="9"/>
    </row>
    <row r="4124" ht="12.75">
      <c r="D4124" s="9"/>
    </row>
    <row r="4125" ht="12.75">
      <c r="D4125" s="9"/>
    </row>
    <row r="4126" ht="12.75">
      <c r="D4126" s="9"/>
    </row>
    <row r="4127" ht="12.75">
      <c r="D4127" s="9"/>
    </row>
    <row r="4128" ht="12.75">
      <c r="D4128" s="9"/>
    </row>
    <row r="4129" ht="12.75">
      <c r="D4129" s="9"/>
    </row>
    <row r="4130" ht="12.75">
      <c r="D4130" s="9"/>
    </row>
    <row r="4131" ht="12.75">
      <c r="D4131" s="9"/>
    </row>
    <row r="4132" ht="12.75">
      <c r="D4132" s="9"/>
    </row>
    <row r="4133" ht="12.75">
      <c r="D4133" s="9"/>
    </row>
    <row r="4134" ht="12.75">
      <c r="D4134" s="9"/>
    </row>
    <row r="4135" ht="12.75">
      <c r="D4135" s="9"/>
    </row>
    <row r="4136" ht="12.75">
      <c r="D4136" s="9"/>
    </row>
    <row r="4137" ht="12.75">
      <c r="D4137" s="9"/>
    </row>
    <row r="4138" ht="12.75">
      <c r="D4138" s="9"/>
    </row>
    <row r="4139" ht="12.75">
      <c r="D4139" s="9"/>
    </row>
    <row r="4140" ht="12.75">
      <c r="D4140" s="9"/>
    </row>
    <row r="4141" ht="12.75">
      <c r="D4141" s="9"/>
    </row>
    <row r="4142" ht="12.75">
      <c r="D4142" s="9"/>
    </row>
    <row r="4143" ht="12.75">
      <c r="D4143" s="9"/>
    </row>
    <row r="4144" ht="12.75">
      <c r="D4144" s="9"/>
    </row>
    <row r="4145" ht="12.75">
      <c r="D4145" s="9"/>
    </row>
    <row r="4146" ht="12.75">
      <c r="D4146" s="9"/>
    </row>
    <row r="4147" ht="12.75">
      <c r="D4147" s="9"/>
    </row>
    <row r="4148" ht="12.75">
      <c r="D4148" s="9"/>
    </row>
    <row r="4149" ht="12.75">
      <c r="D4149" s="9"/>
    </row>
    <row r="4150" ht="12.75">
      <c r="D4150" s="9"/>
    </row>
    <row r="4151" ht="12.75">
      <c r="D4151" s="9"/>
    </row>
    <row r="4152" ht="12.75">
      <c r="D4152" s="9"/>
    </row>
    <row r="4153" ht="12.75">
      <c r="D4153" s="9"/>
    </row>
    <row r="4154" ht="12.75">
      <c r="D4154" s="9"/>
    </row>
    <row r="4155" ht="12.75">
      <c r="D4155" s="9"/>
    </row>
    <row r="4156" ht="12.75">
      <c r="D4156" s="9"/>
    </row>
    <row r="4157" ht="12.75">
      <c r="D4157" s="9"/>
    </row>
    <row r="4158" ht="12.75">
      <c r="D4158" s="9"/>
    </row>
    <row r="4159" ht="12.75">
      <c r="D4159" s="9"/>
    </row>
    <row r="4160" ht="12.75">
      <c r="D4160" s="9"/>
    </row>
    <row r="4161" ht="12.75">
      <c r="D4161" s="9"/>
    </row>
    <row r="4162" ht="12.75">
      <c r="D4162" s="9"/>
    </row>
    <row r="4163" ht="12.75">
      <c r="D4163" s="9"/>
    </row>
    <row r="4164" ht="12.75">
      <c r="D4164" s="9"/>
    </row>
    <row r="4165" ht="12.75">
      <c r="D4165" s="9"/>
    </row>
    <row r="4166" ht="12.75">
      <c r="D4166" s="9"/>
    </row>
    <row r="4167" ht="12.75">
      <c r="D4167" s="9"/>
    </row>
    <row r="4168" ht="12.75">
      <c r="D4168" s="9"/>
    </row>
    <row r="4169" ht="12.75">
      <c r="D4169" s="9"/>
    </row>
    <row r="4170" ht="12.75">
      <c r="D4170" s="9"/>
    </row>
    <row r="4171" ht="12.75">
      <c r="D4171" s="9"/>
    </row>
    <row r="4172" ht="12.75">
      <c r="D4172" s="9"/>
    </row>
    <row r="4173" ht="12.75">
      <c r="D4173" s="9"/>
    </row>
    <row r="4174" ht="12.75">
      <c r="D4174" s="9"/>
    </row>
    <row r="4175" ht="12.75">
      <c r="D4175" s="9"/>
    </row>
    <row r="4176" ht="12.75">
      <c r="D4176" s="9"/>
    </row>
    <row r="4177" ht="12.75">
      <c r="D4177" s="9"/>
    </row>
    <row r="4178" ht="12.75">
      <c r="D4178" s="9"/>
    </row>
    <row r="4179" ht="12.75">
      <c r="D4179" s="9"/>
    </row>
    <row r="4180" ht="12.75">
      <c r="D4180" s="9"/>
    </row>
    <row r="4181" ht="12.75">
      <c r="D4181" s="9"/>
    </row>
    <row r="4182" ht="12.75">
      <c r="D4182" s="9"/>
    </row>
    <row r="4183" ht="12.75">
      <c r="D4183" s="9"/>
    </row>
    <row r="4184" ht="12.75">
      <c r="D4184" s="9"/>
    </row>
    <row r="4185" ht="12.75">
      <c r="D4185" s="9"/>
    </row>
    <row r="4186" ht="12.75">
      <c r="D4186" s="9"/>
    </row>
    <row r="4187" ht="12.75">
      <c r="D4187" s="9"/>
    </row>
    <row r="4188" ht="12.75">
      <c r="D4188" s="9"/>
    </row>
    <row r="4189" ht="12.75">
      <c r="D4189" s="9"/>
    </row>
    <row r="4190" ht="12.75">
      <c r="D4190" s="9"/>
    </row>
    <row r="4191" ht="12.75">
      <c r="D4191" s="9"/>
    </row>
    <row r="4192" ht="12.75">
      <c r="D4192" s="9"/>
    </row>
    <row r="4193" ht="12.75">
      <c r="D4193" s="9"/>
    </row>
    <row r="4194" ht="12.75">
      <c r="D4194" s="9"/>
    </row>
    <row r="4195" ht="12.75">
      <c r="D4195" s="9"/>
    </row>
    <row r="4196" ht="12.75">
      <c r="D4196" s="9"/>
    </row>
    <row r="4197" ht="12.75">
      <c r="D4197" s="9"/>
    </row>
    <row r="4198" ht="12.75">
      <c r="D4198" s="9"/>
    </row>
    <row r="4199" ht="12.75">
      <c r="D4199" s="9"/>
    </row>
    <row r="4200" ht="12.75">
      <c r="D4200" s="9"/>
    </row>
    <row r="4201" ht="12.75">
      <c r="D4201" s="9"/>
    </row>
    <row r="4202" ht="12.75">
      <c r="D4202" s="9"/>
    </row>
    <row r="4203" ht="12.75">
      <c r="D4203" s="9"/>
    </row>
    <row r="4204" ht="12.75">
      <c r="D4204" s="9"/>
    </row>
    <row r="4205" ht="12.75">
      <c r="D4205" s="9"/>
    </row>
    <row r="4206" ht="12.75">
      <c r="D4206" s="9"/>
    </row>
    <row r="4207" ht="12.75">
      <c r="D4207" s="9"/>
    </row>
    <row r="4208" ht="12.75">
      <c r="D4208" s="9"/>
    </row>
    <row r="4209" ht="12.75">
      <c r="D4209" s="9"/>
    </row>
    <row r="4210" ht="12.75">
      <c r="D4210" s="9"/>
    </row>
    <row r="4211" ht="12.75">
      <c r="D4211" s="9"/>
    </row>
    <row r="4212" ht="12.75">
      <c r="D4212" s="9"/>
    </row>
    <row r="4213" ht="12.75">
      <c r="D4213" s="9"/>
    </row>
    <row r="4214" ht="12.75">
      <c r="D4214" s="9"/>
    </row>
    <row r="4215" ht="12.75">
      <c r="D4215" s="9"/>
    </row>
    <row r="4216" ht="12.75">
      <c r="D4216" s="9"/>
    </row>
    <row r="4217" ht="12.75">
      <c r="D4217" s="9"/>
    </row>
    <row r="4218" ht="12.75">
      <c r="D4218" s="9"/>
    </row>
    <row r="4219" ht="12.75">
      <c r="D4219" s="9"/>
    </row>
    <row r="4220" ht="12.75">
      <c r="D4220" s="9"/>
    </row>
    <row r="4221" ht="12.75">
      <c r="D4221" s="9"/>
    </row>
    <row r="4222" ht="12.75">
      <c r="D4222" s="9"/>
    </row>
    <row r="4223" ht="12.75">
      <c r="D4223" s="9"/>
    </row>
    <row r="4224" ht="12.75">
      <c r="D4224" s="9"/>
    </row>
    <row r="4225" ht="12.75">
      <c r="D4225" s="9"/>
    </row>
    <row r="4226" ht="12.75">
      <c r="D4226" s="9"/>
    </row>
    <row r="4227" ht="12.75">
      <c r="D4227" s="9"/>
    </row>
    <row r="4228" ht="12.75">
      <c r="D4228" s="9"/>
    </row>
    <row r="4229" ht="12.75">
      <c r="D4229" s="9"/>
    </row>
    <row r="4230" ht="12.75">
      <c r="D4230" s="9"/>
    </row>
    <row r="4231" ht="12.75">
      <c r="D4231" s="9"/>
    </row>
    <row r="4232" ht="12.75">
      <c r="D4232" s="9"/>
    </row>
    <row r="4233" ht="12.75">
      <c r="D4233" s="9"/>
    </row>
    <row r="4234" ht="12.75">
      <c r="D4234" s="9"/>
    </row>
    <row r="4235" ht="12.75">
      <c r="D4235" s="9"/>
    </row>
    <row r="4236" ht="12.75">
      <c r="D4236" s="9"/>
    </row>
    <row r="4237" ht="12.75">
      <c r="D4237" s="9"/>
    </row>
    <row r="4238" ht="12.75">
      <c r="D4238" s="9"/>
    </row>
    <row r="4239" ht="12.75">
      <c r="D4239" s="9"/>
    </row>
    <row r="4240" ht="12.75">
      <c r="D4240" s="9"/>
    </row>
    <row r="4241" ht="12.75">
      <c r="D4241" s="9"/>
    </row>
    <row r="4242" ht="12.75">
      <c r="D4242" s="9"/>
    </row>
    <row r="4243" ht="12.75">
      <c r="D4243" s="9"/>
    </row>
    <row r="4244" ht="12.75">
      <c r="D4244" s="9"/>
    </row>
    <row r="4245" ht="12.75">
      <c r="D4245" s="9"/>
    </row>
    <row r="4246" ht="12.75">
      <c r="D4246" s="9"/>
    </row>
    <row r="4247" ht="12.75">
      <c r="D4247" s="9"/>
    </row>
    <row r="4248" ht="12.75">
      <c r="D4248" s="9"/>
    </row>
    <row r="4249" ht="12.75">
      <c r="D4249" s="9"/>
    </row>
    <row r="4250" ht="12.75">
      <c r="D4250" s="9"/>
    </row>
    <row r="4251" ht="12.75">
      <c r="D4251" s="9"/>
    </row>
    <row r="4252" ht="12.75">
      <c r="D4252" s="9"/>
    </row>
    <row r="4253" ht="12.75">
      <c r="D4253" s="9"/>
    </row>
    <row r="4254" ht="12.75">
      <c r="D4254" s="9"/>
    </row>
    <row r="4255" ht="12.75">
      <c r="D4255" s="9"/>
    </row>
    <row r="4256" ht="12.75">
      <c r="D4256" s="9"/>
    </row>
    <row r="4257" ht="12.75">
      <c r="D4257" s="9"/>
    </row>
    <row r="4258" ht="12.75">
      <c r="D4258" s="9"/>
    </row>
    <row r="4259" ht="12.75">
      <c r="D4259" s="9"/>
    </row>
    <row r="4260" ht="12.75">
      <c r="D4260" s="9"/>
    </row>
    <row r="4261" ht="12.75">
      <c r="D4261" s="9"/>
    </row>
    <row r="4262" ht="12.75">
      <c r="D4262" s="9"/>
    </row>
    <row r="4263" ht="12.75">
      <c r="D4263" s="9"/>
    </row>
    <row r="4264" ht="12.75">
      <c r="D4264" s="9"/>
    </row>
    <row r="4265" ht="12.75">
      <c r="D4265" s="9"/>
    </row>
    <row r="4266" ht="12.75">
      <c r="D4266" s="9"/>
    </row>
    <row r="4267" ht="12.75">
      <c r="D4267" s="9"/>
    </row>
    <row r="4268" ht="12.75">
      <c r="D4268" s="9"/>
    </row>
    <row r="4269" ht="12.75">
      <c r="D4269" s="9"/>
    </row>
    <row r="4270" ht="12.75">
      <c r="D4270" s="9"/>
    </row>
    <row r="4271" ht="12.75">
      <c r="D4271" s="9"/>
    </row>
    <row r="4272" ht="12.75">
      <c r="D4272" s="9"/>
    </row>
    <row r="4273" ht="12.75">
      <c r="D4273" s="9"/>
    </row>
    <row r="4274" ht="12.75">
      <c r="D4274" s="9"/>
    </row>
    <row r="4275" ht="12.75">
      <c r="D4275" s="9"/>
    </row>
    <row r="4276" ht="12.75">
      <c r="D4276" s="9"/>
    </row>
    <row r="4277" ht="12.75">
      <c r="D4277" s="9"/>
    </row>
    <row r="4278" ht="12.75">
      <c r="D4278" s="9"/>
    </row>
    <row r="4279" ht="12.75">
      <c r="D4279" s="9"/>
    </row>
    <row r="4280" ht="12.75">
      <c r="D4280" s="9"/>
    </row>
    <row r="4281" ht="12.75">
      <c r="D4281" s="9"/>
    </row>
    <row r="4282" ht="12.75">
      <c r="D4282" s="9"/>
    </row>
    <row r="4283" ht="12.75">
      <c r="D4283" s="9"/>
    </row>
    <row r="4284" ht="12.75">
      <c r="D4284" s="9"/>
    </row>
    <row r="4285" ht="12.75">
      <c r="D4285" s="9"/>
    </row>
    <row r="4286" ht="12.75">
      <c r="D4286" s="9"/>
    </row>
    <row r="4287" ht="12.75">
      <c r="D4287" s="9"/>
    </row>
    <row r="4288" ht="12.75">
      <c r="D4288" s="9"/>
    </row>
    <row r="4289" ht="12.75">
      <c r="D4289" s="9"/>
    </row>
    <row r="4290" ht="12.75">
      <c r="D4290" s="9"/>
    </row>
    <row r="4291" ht="12.75">
      <c r="D4291" s="9"/>
    </row>
    <row r="4292" ht="12.75">
      <c r="D4292" s="9"/>
    </row>
    <row r="4293" ht="12.75">
      <c r="D4293" s="9"/>
    </row>
    <row r="4294" ht="12.75">
      <c r="D4294" s="9"/>
    </row>
    <row r="4295" ht="12.75">
      <c r="D4295" s="9"/>
    </row>
    <row r="4296" ht="12.75">
      <c r="D4296" s="9"/>
    </row>
    <row r="4297" ht="12.75">
      <c r="D4297" s="9"/>
    </row>
    <row r="4298" ht="12.75">
      <c r="D4298" s="9"/>
    </row>
    <row r="4299" ht="12.75">
      <c r="D4299" s="9"/>
    </row>
    <row r="4300" ht="12.75">
      <c r="D4300" s="9"/>
    </row>
    <row r="4301" ht="12.75">
      <c r="D4301" s="9"/>
    </row>
    <row r="4302" ht="12.75">
      <c r="D4302" s="9"/>
    </row>
    <row r="4303" ht="12.75">
      <c r="D4303" s="9"/>
    </row>
    <row r="4304" ht="12.75">
      <c r="D4304" s="9"/>
    </row>
    <row r="4305" ht="12.75">
      <c r="D4305" s="9"/>
    </row>
    <row r="4306" ht="12.75">
      <c r="D4306" s="9"/>
    </row>
    <row r="4307" ht="12.75">
      <c r="D4307" s="9"/>
    </row>
    <row r="4308" ht="12.75">
      <c r="D4308" s="9"/>
    </row>
    <row r="4309" ht="12.75">
      <c r="D4309" s="9"/>
    </row>
    <row r="4310" ht="12.75">
      <c r="D4310" s="9"/>
    </row>
    <row r="4311" ht="12.75">
      <c r="D4311" s="9"/>
    </row>
    <row r="4312" ht="12.75">
      <c r="D4312" s="9"/>
    </row>
    <row r="4313" ht="12.75">
      <c r="D4313" s="9"/>
    </row>
    <row r="4314" ht="12.75">
      <c r="D4314" s="9"/>
    </row>
    <row r="4315" ht="12.75">
      <c r="D4315" s="9"/>
    </row>
    <row r="4316" ht="12.75">
      <c r="D4316" s="9"/>
    </row>
    <row r="4317" ht="12.75">
      <c r="D4317" s="9"/>
    </row>
    <row r="4318" ht="12.75">
      <c r="D4318" s="9"/>
    </row>
    <row r="4319" ht="12.75">
      <c r="D4319" s="9"/>
    </row>
    <row r="4320" ht="12.75">
      <c r="D4320" s="9"/>
    </row>
    <row r="4321" ht="12.75">
      <c r="D4321" s="9"/>
    </row>
    <row r="4322" ht="12.75">
      <c r="D4322" s="9"/>
    </row>
    <row r="4323" ht="12.75">
      <c r="D4323" s="9"/>
    </row>
    <row r="4324" ht="12.75">
      <c r="D4324" s="9"/>
    </row>
    <row r="4325" ht="12.75">
      <c r="D4325" s="9"/>
    </row>
    <row r="4326" ht="12.75">
      <c r="D4326" s="9"/>
    </row>
    <row r="4327" ht="12.75">
      <c r="D4327" s="9"/>
    </row>
    <row r="4328" ht="12.75">
      <c r="D4328" s="9"/>
    </row>
    <row r="4329" ht="12.75">
      <c r="D4329" s="9"/>
    </row>
    <row r="4330" ht="12.75">
      <c r="D4330" s="9"/>
    </row>
    <row r="4331" ht="12.75">
      <c r="D4331" s="9"/>
    </row>
    <row r="4332" ht="12.75">
      <c r="D4332" s="9"/>
    </row>
    <row r="4333" ht="12.75">
      <c r="D4333" s="9"/>
    </row>
    <row r="4334" ht="12.75">
      <c r="D4334" s="9"/>
    </row>
    <row r="4335" ht="12.75">
      <c r="D4335" s="9"/>
    </row>
    <row r="4336" ht="12.75">
      <c r="D4336" s="9"/>
    </row>
    <row r="4337" ht="12.75">
      <c r="D4337" s="9"/>
    </row>
    <row r="4338" ht="12.75">
      <c r="D4338" s="9"/>
    </row>
    <row r="4339" ht="12.75">
      <c r="D4339" s="9"/>
    </row>
    <row r="4340" ht="12.75">
      <c r="D4340" s="9"/>
    </row>
    <row r="4341" ht="12.75">
      <c r="D4341" s="9"/>
    </row>
    <row r="4342" ht="12.75">
      <c r="D4342" s="9"/>
    </row>
    <row r="4343" ht="12.75">
      <c r="D4343" s="9"/>
    </row>
    <row r="4344" ht="12.75">
      <c r="D4344" s="9"/>
    </row>
    <row r="4345" ht="12.75">
      <c r="D4345" s="9"/>
    </row>
    <row r="4346" ht="12.75">
      <c r="D4346" s="9"/>
    </row>
    <row r="4347" ht="12.75">
      <c r="D4347" s="9"/>
    </row>
    <row r="4348" ht="12.75">
      <c r="D4348" s="9"/>
    </row>
    <row r="4349" ht="12.75">
      <c r="D4349" s="9"/>
    </row>
    <row r="4350" ht="12.75">
      <c r="D4350" s="9"/>
    </row>
    <row r="4351" ht="12.75">
      <c r="D4351" s="9"/>
    </row>
    <row r="4352" ht="12.75">
      <c r="D4352" s="9"/>
    </row>
    <row r="4353" ht="12.75">
      <c r="D4353" s="9"/>
    </row>
    <row r="4354" ht="12.75">
      <c r="D4354" s="9"/>
    </row>
    <row r="4355" ht="12.75">
      <c r="D4355" s="9"/>
    </row>
    <row r="4356" ht="12.75">
      <c r="D4356" s="9"/>
    </row>
    <row r="4357" ht="12.75">
      <c r="D4357" s="9"/>
    </row>
    <row r="4358" ht="12.75">
      <c r="D4358" s="9"/>
    </row>
    <row r="4359" ht="12.75">
      <c r="D4359" s="9"/>
    </row>
    <row r="4360" ht="12.75">
      <c r="D4360" s="9"/>
    </row>
    <row r="4361" ht="12.75">
      <c r="D4361" s="9"/>
    </row>
    <row r="4362" ht="12.75">
      <c r="D4362" s="9"/>
    </row>
    <row r="4363" ht="12.75">
      <c r="D4363" s="9"/>
    </row>
    <row r="4364" ht="12.75">
      <c r="D4364" s="9"/>
    </row>
    <row r="4365" ht="12.75">
      <c r="D4365" s="9"/>
    </row>
    <row r="4366" ht="12.75">
      <c r="D4366" s="9"/>
    </row>
    <row r="4367" ht="12.75">
      <c r="D4367" s="9"/>
    </row>
    <row r="4368" ht="12.75">
      <c r="D4368" s="9"/>
    </row>
    <row r="4369" ht="12.75">
      <c r="D4369" s="9"/>
    </row>
    <row r="4370" ht="12.75">
      <c r="D4370" s="9"/>
    </row>
    <row r="4371" ht="12.75">
      <c r="D4371" s="9"/>
    </row>
    <row r="4372" ht="12.75">
      <c r="D4372" s="9"/>
    </row>
    <row r="4373" ht="12.75">
      <c r="D4373" s="9"/>
    </row>
    <row r="4374" ht="12.75">
      <c r="D4374" s="9"/>
    </row>
    <row r="4375" ht="12.75">
      <c r="D4375" s="9"/>
    </row>
    <row r="4376" ht="12.75">
      <c r="D4376" s="9"/>
    </row>
    <row r="4377" ht="12.75">
      <c r="D4377" s="9"/>
    </row>
    <row r="4378" ht="12.75">
      <c r="D4378" s="9"/>
    </row>
    <row r="4379" ht="12.75">
      <c r="D4379" s="9"/>
    </row>
    <row r="4380" ht="12.75">
      <c r="D4380" s="9"/>
    </row>
    <row r="4381" ht="12.75">
      <c r="D4381" s="9"/>
    </row>
    <row r="4382" ht="12.75">
      <c r="D4382" s="9"/>
    </row>
    <row r="4383" ht="12.75">
      <c r="D4383" s="9"/>
    </row>
    <row r="4384" ht="12.75">
      <c r="D4384" s="9"/>
    </row>
    <row r="4385" ht="12.75">
      <c r="D4385" s="9"/>
    </row>
    <row r="4386" ht="12.75">
      <c r="D4386" s="9"/>
    </row>
    <row r="4387" ht="12.75">
      <c r="D4387" s="9"/>
    </row>
    <row r="4388" ht="12.75">
      <c r="D4388" s="9"/>
    </row>
    <row r="4389" ht="12.75">
      <c r="D4389" s="9"/>
    </row>
    <row r="4390" ht="12.75">
      <c r="D4390" s="9"/>
    </row>
    <row r="4391" ht="12.75">
      <c r="D4391" s="9"/>
    </row>
    <row r="4392" ht="12.75">
      <c r="D4392" s="9"/>
    </row>
    <row r="4393" ht="12.75">
      <c r="D4393" s="9"/>
    </row>
    <row r="4394" ht="12.75">
      <c r="D4394" s="9"/>
    </row>
    <row r="4395" ht="12.75">
      <c r="D4395" s="9"/>
    </row>
    <row r="4396" ht="12.75">
      <c r="D4396" s="9"/>
    </row>
    <row r="4397" ht="12.75">
      <c r="D4397" s="9"/>
    </row>
    <row r="4398" ht="12.75">
      <c r="D4398" s="9"/>
    </row>
    <row r="4399" ht="12.75">
      <c r="D4399" s="9"/>
    </row>
    <row r="4400" ht="12.75">
      <c r="D4400" s="9"/>
    </row>
    <row r="4401" ht="12.75">
      <c r="D4401" s="9"/>
    </row>
    <row r="4402" ht="12.75">
      <c r="D4402" s="9"/>
    </row>
    <row r="4403" ht="12.75">
      <c r="D4403" s="9"/>
    </row>
    <row r="4404" ht="12.75">
      <c r="D4404" s="9"/>
    </row>
    <row r="4405" ht="12.75">
      <c r="D4405" s="9"/>
    </row>
    <row r="4406" ht="12.75">
      <c r="D4406" s="9"/>
    </row>
    <row r="4407" ht="12.75">
      <c r="D4407" s="9"/>
    </row>
    <row r="4408" ht="12.75">
      <c r="D4408" s="9"/>
    </row>
    <row r="4409" ht="12.75">
      <c r="D4409" s="9"/>
    </row>
    <row r="4410" ht="12.75">
      <c r="D4410" s="9"/>
    </row>
    <row r="4411" ht="12.75">
      <c r="D4411" s="9"/>
    </row>
    <row r="4412" ht="12.75">
      <c r="D4412" s="9"/>
    </row>
    <row r="4413" ht="12.75">
      <c r="D4413" s="9"/>
    </row>
    <row r="4414" ht="12.75">
      <c r="D4414" s="9"/>
    </row>
    <row r="4415" ht="12.75">
      <c r="D4415" s="9"/>
    </row>
    <row r="4416" ht="12.75">
      <c r="D4416" s="9"/>
    </row>
    <row r="4417" ht="12.75">
      <c r="D4417" s="9"/>
    </row>
    <row r="4418" ht="12.75">
      <c r="D4418" s="9"/>
    </row>
    <row r="4419" ht="12.75">
      <c r="D4419" s="9"/>
    </row>
    <row r="4420" ht="12.75">
      <c r="D4420" s="9"/>
    </row>
    <row r="4421" ht="12.75">
      <c r="D4421" s="9"/>
    </row>
    <row r="4422" ht="12.75">
      <c r="D4422" s="9"/>
    </row>
    <row r="4423" ht="12.75">
      <c r="D4423" s="9"/>
    </row>
    <row r="4424" ht="12.75">
      <c r="D4424" s="9"/>
    </row>
    <row r="4425" ht="12.75">
      <c r="D4425" s="9"/>
    </row>
    <row r="4426" ht="12.75">
      <c r="D4426" s="9"/>
    </row>
    <row r="4427" ht="12.75">
      <c r="D4427" s="9"/>
    </row>
    <row r="4428" ht="12.75">
      <c r="D4428" s="9"/>
    </row>
    <row r="4429" ht="12.75">
      <c r="D4429" s="9"/>
    </row>
    <row r="4430" ht="12.75">
      <c r="D4430" s="9"/>
    </row>
    <row r="4431" ht="12.75">
      <c r="D4431" s="9"/>
    </row>
    <row r="4432" ht="12.75">
      <c r="D4432" s="9"/>
    </row>
    <row r="4433" ht="12.75">
      <c r="D4433" s="9"/>
    </row>
    <row r="4434" ht="12.75">
      <c r="D4434" s="9"/>
    </row>
    <row r="4435" ht="12.75">
      <c r="D4435" s="9"/>
    </row>
    <row r="4436" ht="12.75">
      <c r="D4436" s="9"/>
    </row>
    <row r="4437" ht="12.75">
      <c r="D4437" s="9"/>
    </row>
    <row r="4438" ht="12.75">
      <c r="D4438" s="9"/>
    </row>
    <row r="4439" ht="12.75">
      <c r="D4439" s="9"/>
    </row>
    <row r="4440" ht="12.75">
      <c r="D4440" s="9"/>
    </row>
    <row r="4441" ht="12.75">
      <c r="D4441" s="9"/>
    </row>
    <row r="4442" ht="12.75">
      <c r="D4442" s="9"/>
    </row>
    <row r="4443" ht="12.75">
      <c r="D4443" s="9"/>
    </row>
    <row r="4444" ht="12.75">
      <c r="D4444" s="9"/>
    </row>
    <row r="4445" ht="12.75">
      <c r="D4445" s="9"/>
    </row>
    <row r="4446" ht="12.75">
      <c r="D4446" s="9"/>
    </row>
    <row r="4447" ht="12.75">
      <c r="D4447" s="9"/>
    </row>
    <row r="4448" ht="12.75">
      <c r="D4448" s="9"/>
    </row>
    <row r="4449" ht="12.75">
      <c r="D4449" s="9"/>
    </row>
    <row r="4450" ht="12.75">
      <c r="D4450" s="9"/>
    </row>
    <row r="4451" ht="12.75">
      <c r="D4451" s="9"/>
    </row>
    <row r="4452" ht="12.75">
      <c r="D4452" s="9"/>
    </row>
    <row r="4453" ht="12.75">
      <c r="D4453" s="9"/>
    </row>
    <row r="4454" ht="12.75">
      <c r="D4454" s="9"/>
    </row>
    <row r="4455" ht="12.75">
      <c r="D4455" s="9"/>
    </row>
    <row r="4456" ht="12.75">
      <c r="D4456" s="9"/>
    </row>
    <row r="4457" ht="12.75">
      <c r="D4457" s="9"/>
    </row>
    <row r="4458" ht="12.75">
      <c r="D4458" s="9"/>
    </row>
    <row r="4459" ht="12.75">
      <c r="D4459" s="9"/>
    </row>
    <row r="4460" ht="12.75">
      <c r="D4460" s="9"/>
    </row>
    <row r="4461" ht="12.75">
      <c r="D4461" s="9"/>
    </row>
    <row r="4462" ht="12.75">
      <c r="D4462" s="9"/>
    </row>
    <row r="4463" ht="12.75">
      <c r="D4463" s="9"/>
    </row>
    <row r="4464" ht="12.75">
      <c r="D4464" s="9"/>
    </row>
    <row r="4465" ht="12.75">
      <c r="D4465" s="9"/>
    </row>
    <row r="4466" ht="12.75">
      <c r="D4466" s="9"/>
    </row>
    <row r="4467" ht="12.75">
      <c r="D4467" s="9"/>
    </row>
    <row r="4468" ht="12.75">
      <c r="D4468" s="9"/>
    </row>
    <row r="4469" ht="12.75">
      <c r="D4469" s="9"/>
    </row>
    <row r="4470" ht="12.75">
      <c r="D4470" s="9"/>
    </row>
    <row r="4471" ht="12.75">
      <c r="D4471" s="9"/>
    </row>
    <row r="4472" ht="12.75">
      <c r="D4472" s="9"/>
    </row>
    <row r="4473" ht="12.75">
      <c r="D4473" s="9"/>
    </row>
    <row r="4474" ht="12.75">
      <c r="D4474" s="9"/>
    </row>
    <row r="4475" ht="12.75">
      <c r="D4475" s="9"/>
    </row>
    <row r="4476" ht="12.75">
      <c r="D4476" s="9"/>
    </row>
    <row r="4477" ht="12.75">
      <c r="D4477" s="9"/>
    </row>
    <row r="4478" ht="12.75">
      <c r="D4478" s="9"/>
    </row>
    <row r="4479" ht="12.75">
      <c r="D4479" s="9"/>
    </row>
    <row r="4480" ht="12.75">
      <c r="D4480" s="9"/>
    </row>
    <row r="4481" ht="12.75">
      <c r="D4481" s="9"/>
    </row>
    <row r="4482" ht="12.75">
      <c r="D4482" s="9"/>
    </row>
    <row r="4483" ht="12.75">
      <c r="D4483" s="9"/>
    </row>
    <row r="4484" ht="12.75">
      <c r="D4484" s="9"/>
    </row>
    <row r="4485" ht="12.75">
      <c r="D4485" s="9"/>
    </row>
    <row r="4486" ht="12.75">
      <c r="D4486" s="9"/>
    </row>
    <row r="4487" ht="12.75">
      <c r="D4487" s="9"/>
    </row>
    <row r="4488" ht="12.75">
      <c r="D4488" s="9"/>
    </row>
    <row r="4489" ht="12.75">
      <c r="D4489" s="9"/>
    </row>
    <row r="4490" ht="12.75">
      <c r="D4490" s="9"/>
    </row>
    <row r="4491" ht="12.75">
      <c r="D4491" s="9"/>
    </row>
    <row r="4492" ht="12.75">
      <c r="D4492" s="9"/>
    </row>
    <row r="4493" ht="12.75">
      <c r="D4493" s="9"/>
    </row>
    <row r="4494" ht="12.75">
      <c r="D4494" s="9"/>
    </row>
    <row r="4495" ht="12.75">
      <c r="D4495" s="9"/>
    </row>
    <row r="4496" ht="12.75">
      <c r="D4496" s="9"/>
    </row>
    <row r="4497" ht="12.75">
      <c r="D4497" s="9"/>
    </row>
    <row r="4498" ht="12.75">
      <c r="D4498" s="9"/>
    </row>
    <row r="4499" ht="12.75">
      <c r="D4499" s="9"/>
    </row>
    <row r="4500" ht="12.75">
      <c r="D4500" s="9"/>
    </row>
    <row r="4501" ht="12.75">
      <c r="D4501" s="9"/>
    </row>
    <row r="4502" ht="12.75">
      <c r="D4502" s="9"/>
    </row>
    <row r="4503" ht="12.75">
      <c r="D4503" s="9"/>
    </row>
    <row r="4504" ht="12.75">
      <c r="D4504" s="9"/>
    </row>
    <row r="4505" ht="12.75">
      <c r="D4505" s="9"/>
    </row>
    <row r="4506" ht="12.75">
      <c r="D4506" s="9"/>
    </row>
    <row r="4507" ht="12.75">
      <c r="D4507" s="9"/>
    </row>
    <row r="4508" ht="12.75">
      <c r="D4508" s="9"/>
    </row>
    <row r="4509" ht="12.75">
      <c r="D4509" s="9"/>
    </row>
    <row r="4510" ht="12.75">
      <c r="D4510" s="9"/>
    </row>
    <row r="4511" ht="12.75">
      <c r="D4511" s="9"/>
    </row>
    <row r="4512" ht="12.75">
      <c r="D4512" s="9"/>
    </row>
    <row r="4513" ht="12.75">
      <c r="D4513" s="9"/>
    </row>
    <row r="4514" ht="12.75">
      <c r="D4514" s="9"/>
    </row>
    <row r="4515" ht="12.75">
      <c r="D4515" s="9"/>
    </row>
    <row r="4516" ht="12.75">
      <c r="D4516" s="9"/>
    </row>
    <row r="4517" ht="12.75">
      <c r="D4517" s="9"/>
    </row>
    <row r="4518" ht="12.75">
      <c r="D4518" s="9"/>
    </row>
    <row r="4519" ht="12.75">
      <c r="D4519" s="9"/>
    </row>
    <row r="4520" ht="12.75">
      <c r="D4520" s="9"/>
    </row>
    <row r="4521" ht="12.75">
      <c r="D4521" s="9"/>
    </row>
    <row r="4522" ht="12.75">
      <c r="D4522" s="9"/>
    </row>
    <row r="4523" ht="12.75">
      <c r="D4523" s="9"/>
    </row>
    <row r="4524" ht="12.75">
      <c r="D4524" s="9"/>
    </row>
    <row r="4525" ht="12.75">
      <c r="D4525" s="9"/>
    </row>
    <row r="4526" ht="12.75">
      <c r="D4526" s="9"/>
    </row>
    <row r="4527" ht="12.75">
      <c r="D4527" s="9"/>
    </row>
    <row r="4528" ht="12.75">
      <c r="D4528" s="9"/>
    </row>
    <row r="4529" ht="12.75">
      <c r="D4529" s="9"/>
    </row>
    <row r="4530" ht="12.75">
      <c r="D4530" s="9"/>
    </row>
    <row r="4531" ht="12.75">
      <c r="D4531" s="9"/>
    </row>
    <row r="4532" ht="12.75">
      <c r="D4532" s="9"/>
    </row>
    <row r="4533" ht="12.75">
      <c r="D4533" s="9"/>
    </row>
    <row r="4534" ht="12.75">
      <c r="D4534" s="9"/>
    </row>
    <row r="4535" ht="12.75">
      <c r="D4535" s="9"/>
    </row>
    <row r="4536" ht="12.75">
      <c r="D4536" s="9"/>
    </row>
    <row r="4537" ht="12.75">
      <c r="D4537" s="9"/>
    </row>
    <row r="4538" ht="12.75">
      <c r="D4538" s="9"/>
    </row>
    <row r="4539" ht="12.75">
      <c r="D4539" s="9"/>
    </row>
    <row r="4540" ht="12.75">
      <c r="D4540" s="9"/>
    </row>
    <row r="4541" ht="12.75">
      <c r="D4541" s="9"/>
    </row>
    <row r="4542" ht="12.75">
      <c r="D4542" s="9"/>
    </row>
    <row r="4543" ht="12.75">
      <c r="D4543" s="9"/>
    </row>
    <row r="4544" ht="12.75">
      <c r="D4544" s="9"/>
    </row>
    <row r="4545" ht="12.75">
      <c r="D4545" s="9"/>
    </row>
    <row r="4546" ht="12.75">
      <c r="D4546" s="9"/>
    </row>
    <row r="4547" ht="12.75">
      <c r="D4547" s="9"/>
    </row>
    <row r="4548" ht="12.75">
      <c r="D4548" s="9"/>
    </row>
    <row r="4549" ht="12.75">
      <c r="D4549" s="9"/>
    </row>
    <row r="4550" ht="12.75">
      <c r="D4550" s="9"/>
    </row>
    <row r="4551" ht="12.75">
      <c r="D4551" s="9"/>
    </row>
    <row r="4552" ht="12.75">
      <c r="D4552" s="9"/>
    </row>
    <row r="4553" ht="12.75">
      <c r="D4553" s="9"/>
    </row>
    <row r="4554" ht="12.75">
      <c r="D4554" s="9"/>
    </row>
    <row r="4555" ht="12.75">
      <c r="D4555" s="9"/>
    </row>
    <row r="4556" ht="12.75">
      <c r="D4556" s="9"/>
    </row>
    <row r="4557" ht="12.75">
      <c r="D4557" s="9"/>
    </row>
    <row r="4558" ht="12.75">
      <c r="D4558" s="9"/>
    </row>
    <row r="4559" ht="12.75">
      <c r="D4559" s="9"/>
    </row>
    <row r="4560" ht="12.75">
      <c r="D4560" s="9"/>
    </row>
    <row r="4561" ht="12.75">
      <c r="D4561" s="9"/>
    </row>
    <row r="4562" ht="12.75">
      <c r="D4562" s="9"/>
    </row>
    <row r="4563" ht="12.75">
      <c r="D4563" s="9"/>
    </row>
    <row r="4564" ht="12.75">
      <c r="D4564" s="9"/>
    </row>
    <row r="4565" ht="12.75">
      <c r="D4565" s="9"/>
    </row>
    <row r="4566" ht="12.75">
      <c r="D4566" s="9"/>
    </row>
    <row r="4567" ht="12.75">
      <c r="D4567" s="9"/>
    </row>
    <row r="4568" ht="12.75">
      <c r="D4568" s="9"/>
    </row>
    <row r="4569" ht="12.75">
      <c r="D4569" s="9"/>
    </row>
    <row r="4570" ht="12.75">
      <c r="D4570" s="9"/>
    </row>
    <row r="4571" ht="12.75">
      <c r="D4571" s="9"/>
    </row>
    <row r="4572" ht="12.75">
      <c r="D4572" s="9"/>
    </row>
    <row r="4573" ht="12.75">
      <c r="D4573" s="9"/>
    </row>
    <row r="4574" ht="12.75">
      <c r="D4574" s="9"/>
    </row>
    <row r="4575" ht="12.75">
      <c r="D4575" s="9"/>
    </row>
    <row r="4576" ht="12.75">
      <c r="D4576" s="9"/>
    </row>
    <row r="4577" ht="12.75">
      <c r="D4577" s="9"/>
    </row>
    <row r="4578" ht="12.75">
      <c r="D4578" s="9"/>
    </row>
    <row r="4579" ht="12.75">
      <c r="D4579" s="9"/>
    </row>
    <row r="4580" ht="12.75">
      <c r="D4580" s="9"/>
    </row>
    <row r="4581" ht="12.75">
      <c r="D4581" s="9"/>
    </row>
    <row r="4582" ht="12.75">
      <c r="D4582" s="9"/>
    </row>
    <row r="4583" ht="12.75">
      <c r="D4583" s="9"/>
    </row>
    <row r="4584" ht="12.75">
      <c r="D4584" s="9"/>
    </row>
    <row r="4585" ht="12.75">
      <c r="D4585" s="9"/>
    </row>
    <row r="4586" ht="12.75">
      <c r="D4586" s="9"/>
    </row>
    <row r="4587" ht="12.75">
      <c r="D4587" s="9"/>
    </row>
    <row r="4588" ht="12.75">
      <c r="D4588" s="9"/>
    </row>
    <row r="4589" ht="12.75">
      <c r="D4589" s="9"/>
    </row>
    <row r="4590" ht="12.75">
      <c r="D4590" s="9"/>
    </row>
    <row r="4591" ht="12.75">
      <c r="D4591" s="9"/>
    </row>
    <row r="4592" ht="12.75">
      <c r="D4592" s="9"/>
    </row>
    <row r="4593" ht="12.75">
      <c r="D4593" s="9"/>
    </row>
    <row r="4594" ht="12.75">
      <c r="D4594" s="9"/>
    </row>
    <row r="4595" ht="12.75">
      <c r="D4595" s="9"/>
    </row>
    <row r="4596" ht="12.75">
      <c r="D4596" s="9"/>
    </row>
    <row r="4597" ht="12.75">
      <c r="D4597" s="9"/>
    </row>
    <row r="4598" ht="12.75">
      <c r="D4598" s="9"/>
    </row>
    <row r="4599" ht="12.75">
      <c r="D4599" s="9"/>
    </row>
    <row r="4600" ht="12.75">
      <c r="D4600" s="9"/>
    </row>
    <row r="4601" ht="12.75">
      <c r="D4601" s="9"/>
    </row>
    <row r="4602" ht="12.75">
      <c r="D4602" s="9"/>
    </row>
    <row r="4603" ht="12.75">
      <c r="D4603" s="9"/>
    </row>
    <row r="4604" ht="12.75">
      <c r="D4604" s="9"/>
    </row>
    <row r="4605" ht="12.75">
      <c r="D4605" s="9"/>
    </row>
    <row r="4606" ht="12.75">
      <c r="D4606" s="9"/>
    </row>
    <row r="4607" ht="12.75">
      <c r="D4607" s="9"/>
    </row>
    <row r="4608" ht="12.75">
      <c r="D4608" s="9"/>
    </row>
    <row r="4609" ht="12.75">
      <c r="D4609" s="9"/>
    </row>
    <row r="4610" ht="12.75">
      <c r="D4610" s="9"/>
    </row>
    <row r="4611" ht="12.75">
      <c r="D4611" s="9"/>
    </row>
    <row r="4612" ht="12.75">
      <c r="D4612" s="9"/>
    </row>
    <row r="4613" ht="12.75">
      <c r="D4613" s="9"/>
    </row>
    <row r="4614" ht="12.75">
      <c r="D4614" s="9"/>
    </row>
    <row r="4615" ht="12.75">
      <c r="D4615" s="9"/>
    </row>
    <row r="4616" ht="12.75">
      <c r="D4616" s="9"/>
    </row>
    <row r="4617" ht="12.75">
      <c r="D4617" s="9"/>
    </row>
    <row r="4618" ht="12.75">
      <c r="D4618" s="9"/>
    </row>
    <row r="4619" ht="12.75">
      <c r="D4619" s="9"/>
    </row>
    <row r="4620" ht="12.75">
      <c r="D4620" s="9"/>
    </row>
    <row r="4621" ht="12.75">
      <c r="D4621" s="9"/>
    </row>
    <row r="4622" ht="12.75">
      <c r="D4622" s="9"/>
    </row>
    <row r="4623" ht="12.75">
      <c r="D4623" s="9"/>
    </row>
    <row r="4624" ht="12.75">
      <c r="D4624" s="9"/>
    </row>
    <row r="4625" ht="12.75">
      <c r="D4625" s="9"/>
    </row>
    <row r="4626" ht="12.75">
      <c r="D4626" s="9"/>
    </row>
    <row r="4627" ht="12.75">
      <c r="D4627" s="9"/>
    </row>
    <row r="4628" ht="12.75">
      <c r="D4628" s="9"/>
    </row>
    <row r="4629" ht="12.75">
      <c r="D4629" s="9"/>
    </row>
    <row r="4630" ht="12.75">
      <c r="D4630" s="9"/>
    </row>
    <row r="4631" ht="12.75">
      <c r="D4631" s="9"/>
    </row>
    <row r="4632" ht="12.75">
      <c r="D4632" s="9"/>
    </row>
    <row r="4633" ht="12.75">
      <c r="D4633" s="9"/>
    </row>
    <row r="4634" ht="12.75">
      <c r="D4634" s="9"/>
    </row>
    <row r="4635" ht="12.75">
      <c r="D4635" s="9"/>
    </row>
    <row r="4636" ht="12.75">
      <c r="D4636" s="9"/>
    </row>
    <row r="4637" ht="12.75">
      <c r="D4637" s="9"/>
    </row>
    <row r="4638" ht="12.75">
      <c r="D4638" s="9"/>
    </row>
    <row r="4639" ht="12.75">
      <c r="D4639" s="9"/>
    </row>
    <row r="4640" ht="12.75">
      <c r="D4640" s="9"/>
    </row>
    <row r="4641" ht="12.75">
      <c r="D4641" s="9"/>
    </row>
    <row r="4642" ht="12.75">
      <c r="D4642" s="9"/>
    </row>
    <row r="4643" ht="12.75">
      <c r="D4643" s="9"/>
    </row>
    <row r="4644" ht="12.75">
      <c r="D4644" s="9"/>
    </row>
    <row r="4645" ht="12.75">
      <c r="D4645" s="9"/>
    </row>
    <row r="4646" ht="12.75">
      <c r="D4646" s="9"/>
    </row>
    <row r="4647" ht="12.75">
      <c r="D4647" s="9"/>
    </row>
    <row r="4648" ht="12.75">
      <c r="D4648" s="9"/>
    </row>
    <row r="4649" ht="12.75">
      <c r="D4649" s="9"/>
    </row>
    <row r="4650" ht="12.75">
      <c r="D4650" s="9"/>
    </row>
    <row r="4651" ht="12.75">
      <c r="D4651" s="9"/>
    </row>
    <row r="4652" ht="12.75">
      <c r="D4652" s="9"/>
    </row>
    <row r="4653" ht="12.75">
      <c r="D4653" s="9"/>
    </row>
    <row r="4654" ht="12.75">
      <c r="D4654" s="9"/>
    </row>
    <row r="4655" ht="12.75">
      <c r="D4655" s="9"/>
    </row>
    <row r="4656" ht="12.75">
      <c r="D4656" s="9"/>
    </row>
    <row r="4657" ht="12.75">
      <c r="D4657" s="9"/>
    </row>
    <row r="4658" ht="12.75">
      <c r="D4658" s="9"/>
    </row>
    <row r="4659" ht="12.75">
      <c r="D4659" s="9"/>
    </row>
    <row r="4660" ht="12.75">
      <c r="D4660" s="9"/>
    </row>
    <row r="4661" ht="12.75">
      <c r="D4661" s="9"/>
    </row>
    <row r="4662" ht="12.75">
      <c r="D4662" s="9"/>
    </row>
    <row r="4663" ht="12.75">
      <c r="D4663" s="9"/>
    </row>
    <row r="4664" ht="12.75">
      <c r="D4664" s="9"/>
    </row>
    <row r="4665" ht="12.75">
      <c r="D4665" s="9"/>
    </row>
    <row r="4666" ht="12.75">
      <c r="D4666" s="9"/>
    </row>
    <row r="4667" ht="12.75">
      <c r="D4667" s="9"/>
    </row>
    <row r="4668" ht="12.75">
      <c r="D4668" s="9"/>
    </row>
    <row r="4669" ht="12.75">
      <c r="D4669" s="9"/>
    </row>
    <row r="4670" ht="12.75">
      <c r="D4670" s="9"/>
    </row>
    <row r="4671" ht="12.75">
      <c r="D4671" s="9"/>
    </row>
    <row r="4672" ht="12.75">
      <c r="D4672" s="9"/>
    </row>
    <row r="4673" ht="12.75">
      <c r="D4673" s="9"/>
    </row>
    <row r="4674" ht="12.75">
      <c r="D4674" s="9"/>
    </row>
    <row r="4675" ht="12.75">
      <c r="D4675" s="9"/>
    </row>
    <row r="4676" ht="12.75">
      <c r="D4676" s="9"/>
    </row>
    <row r="4677" ht="12.75">
      <c r="D4677" s="9"/>
    </row>
    <row r="4678" ht="12.75">
      <c r="D4678" s="9"/>
    </row>
    <row r="4679" ht="12.75">
      <c r="D4679" s="9"/>
    </row>
    <row r="4680" ht="12.75">
      <c r="D4680" s="9"/>
    </row>
    <row r="4681" ht="12.75">
      <c r="D4681" s="9"/>
    </row>
    <row r="4682" ht="12.75">
      <c r="D4682" s="9"/>
    </row>
    <row r="4683" ht="12.75">
      <c r="D4683" s="9"/>
    </row>
    <row r="4684" ht="12.75">
      <c r="D4684" s="9"/>
    </row>
    <row r="4685" ht="12.75">
      <c r="D4685" s="9"/>
    </row>
    <row r="4686" ht="12.75">
      <c r="D4686" s="9"/>
    </row>
    <row r="4687" ht="12.75">
      <c r="D4687" s="9"/>
    </row>
    <row r="4688" ht="12.75">
      <c r="D4688" s="9"/>
    </row>
    <row r="4689" ht="12.75">
      <c r="D4689" s="9"/>
    </row>
    <row r="4690" ht="12.75">
      <c r="D4690" s="9"/>
    </row>
    <row r="4691" ht="12.75">
      <c r="D4691" s="9"/>
    </row>
    <row r="4692" ht="12.75">
      <c r="D4692" s="9"/>
    </row>
    <row r="4693" ht="12.75">
      <c r="D4693" s="9"/>
    </row>
    <row r="4694" ht="12.75">
      <c r="D4694" s="9"/>
    </row>
    <row r="4695" ht="12.75">
      <c r="D4695" s="9"/>
    </row>
    <row r="4696" ht="12.75">
      <c r="D4696" s="9"/>
    </row>
    <row r="4697" ht="12.75">
      <c r="D4697" s="9"/>
    </row>
    <row r="4698" ht="12.75">
      <c r="D4698" s="9"/>
    </row>
    <row r="4699" ht="12.75">
      <c r="D4699" s="9"/>
    </row>
    <row r="4700" ht="12.75">
      <c r="D4700" s="9"/>
    </row>
    <row r="4701" ht="12.75">
      <c r="D4701" s="9"/>
    </row>
    <row r="4702" ht="12.75">
      <c r="D4702" s="9"/>
    </row>
    <row r="4703" ht="12.75">
      <c r="D4703" s="9"/>
    </row>
    <row r="4704" ht="12.75">
      <c r="D4704" s="9"/>
    </row>
    <row r="4705" ht="12.75">
      <c r="D4705" s="9"/>
    </row>
    <row r="4706" ht="12.75">
      <c r="D4706" s="9"/>
    </row>
    <row r="4707" ht="12.75">
      <c r="D4707" s="9"/>
    </row>
    <row r="4708" ht="12.75">
      <c r="D4708" s="9"/>
    </row>
    <row r="4709" ht="12.75">
      <c r="D4709" s="9"/>
    </row>
    <row r="4710" ht="12.75">
      <c r="D4710" s="9"/>
    </row>
    <row r="4711" ht="12.75">
      <c r="D4711" s="9"/>
    </row>
    <row r="4712" ht="12.75">
      <c r="D4712" s="9"/>
    </row>
    <row r="4713" ht="12.75">
      <c r="D4713" s="9"/>
    </row>
    <row r="4714" ht="12.75">
      <c r="D4714" s="9"/>
    </row>
    <row r="4715" ht="12.75">
      <c r="D4715" s="9"/>
    </row>
    <row r="4716" ht="12.75">
      <c r="D4716" s="9"/>
    </row>
    <row r="4717" ht="12.75">
      <c r="D4717" s="9"/>
    </row>
    <row r="4718" ht="12.75">
      <c r="D4718" s="9"/>
    </row>
    <row r="4719" ht="12.75">
      <c r="D4719" s="9"/>
    </row>
    <row r="4720" ht="12.75">
      <c r="D4720" s="9"/>
    </row>
    <row r="4721" ht="12.75">
      <c r="D4721" s="9"/>
    </row>
    <row r="4722" ht="12.75">
      <c r="D4722" s="9"/>
    </row>
    <row r="4723" ht="12.75">
      <c r="D4723" s="9"/>
    </row>
    <row r="4724" ht="12.75">
      <c r="D4724" s="9"/>
    </row>
    <row r="4725" ht="12.75">
      <c r="D4725" s="9"/>
    </row>
    <row r="4726" ht="12.75">
      <c r="D4726" s="9"/>
    </row>
    <row r="4727" ht="12.75">
      <c r="D4727" s="9"/>
    </row>
    <row r="4728" ht="12.75">
      <c r="D4728" s="9"/>
    </row>
    <row r="4729" ht="12.75">
      <c r="D4729" s="9"/>
    </row>
    <row r="4730" ht="12.75">
      <c r="D4730" s="9"/>
    </row>
    <row r="4731" ht="12.75">
      <c r="D4731" s="9"/>
    </row>
    <row r="4732" ht="12.75">
      <c r="D4732" s="9"/>
    </row>
    <row r="4733" ht="12.75">
      <c r="D4733" s="9"/>
    </row>
    <row r="4734" ht="12.75">
      <c r="D4734" s="9"/>
    </row>
    <row r="4735" ht="12.75">
      <c r="D4735" s="9"/>
    </row>
    <row r="4736" ht="12.75">
      <c r="D4736" s="9"/>
    </row>
    <row r="4737" ht="12.75">
      <c r="D4737" s="9"/>
    </row>
    <row r="4738" ht="12.75">
      <c r="D4738" s="9"/>
    </row>
    <row r="4739" ht="12.75">
      <c r="D4739" s="9"/>
    </row>
    <row r="4740" ht="12.75">
      <c r="D4740" s="9"/>
    </row>
    <row r="4741" ht="12.75">
      <c r="D4741" s="9"/>
    </row>
    <row r="4742" ht="12.75">
      <c r="D4742" s="9"/>
    </row>
    <row r="4743" ht="12.75">
      <c r="D4743" s="9"/>
    </row>
    <row r="4744" ht="12.75">
      <c r="D4744" s="9"/>
    </row>
    <row r="4745" ht="12.75">
      <c r="D4745" s="9"/>
    </row>
    <row r="4746" ht="12.75">
      <c r="D4746" s="9"/>
    </row>
    <row r="4747" ht="12.75">
      <c r="D4747" s="9"/>
    </row>
    <row r="4748" ht="12.75">
      <c r="D4748" s="9"/>
    </row>
    <row r="4749" ht="12.75">
      <c r="D4749" s="9"/>
    </row>
    <row r="4750" ht="12.75">
      <c r="D4750" s="9"/>
    </row>
    <row r="4751" ht="12.75">
      <c r="D4751" s="9"/>
    </row>
    <row r="4752" ht="12.75">
      <c r="D4752" s="9"/>
    </row>
    <row r="4753" ht="12.75">
      <c r="D4753" s="9"/>
    </row>
    <row r="4754" ht="12.75">
      <c r="D4754" s="9"/>
    </row>
    <row r="4755" ht="12.75">
      <c r="D4755" s="9"/>
    </row>
    <row r="4756" ht="12.75">
      <c r="D4756" s="9"/>
    </row>
    <row r="4757" ht="12.75">
      <c r="D4757" s="9"/>
    </row>
    <row r="4758" ht="12.75">
      <c r="D4758" s="9"/>
    </row>
    <row r="4759" ht="12.75">
      <c r="D4759" s="9"/>
    </row>
    <row r="4760" ht="12.75">
      <c r="D4760" s="9"/>
    </row>
    <row r="4761" ht="12.75">
      <c r="D4761" s="9"/>
    </row>
    <row r="4762" ht="12.75">
      <c r="D4762" s="9"/>
    </row>
    <row r="4763" ht="12.75">
      <c r="D4763" s="9"/>
    </row>
    <row r="4764" ht="12.75">
      <c r="D4764" s="9"/>
    </row>
    <row r="4765" ht="12.75">
      <c r="D4765" s="9"/>
    </row>
    <row r="4766" ht="12.75">
      <c r="D4766" s="9"/>
    </row>
    <row r="4767" ht="12.75">
      <c r="D4767" s="9"/>
    </row>
    <row r="4768" ht="12.75">
      <c r="D4768" s="9"/>
    </row>
    <row r="4769" ht="12.75">
      <c r="D4769" s="9"/>
    </row>
    <row r="4770" ht="12.75">
      <c r="D4770" s="9"/>
    </row>
    <row r="4771" ht="12.75">
      <c r="D4771" s="9"/>
    </row>
    <row r="4772" ht="12.75">
      <c r="D4772" s="9"/>
    </row>
    <row r="4773" ht="12.75">
      <c r="D4773" s="9"/>
    </row>
    <row r="4774" ht="12.75">
      <c r="D4774" s="9"/>
    </row>
    <row r="4775" ht="12.75">
      <c r="D4775" s="9"/>
    </row>
    <row r="4776" ht="12.75">
      <c r="D4776" s="9"/>
    </row>
    <row r="4777" ht="12.75">
      <c r="D4777" s="9"/>
    </row>
    <row r="4778" ht="12.75">
      <c r="D4778" s="9"/>
    </row>
    <row r="4779" ht="12.75">
      <c r="D4779" s="9"/>
    </row>
    <row r="4780" ht="12.75">
      <c r="D4780" s="9"/>
    </row>
    <row r="4781" ht="12.75">
      <c r="D4781" s="9"/>
    </row>
    <row r="4782" ht="12.75">
      <c r="D4782" s="9"/>
    </row>
    <row r="4783" ht="12.75">
      <c r="D4783" s="9"/>
    </row>
    <row r="4784" ht="12.75">
      <c r="D4784" s="9"/>
    </row>
    <row r="4785" ht="12.75">
      <c r="D4785" s="9"/>
    </row>
    <row r="4786" ht="12.75">
      <c r="D4786" s="9"/>
    </row>
    <row r="4787" ht="12.75">
      <c r="D4787" s="9"/>
    </row>
    <row r="4788" ht="12.75">
      <c r="D4788" s="9"/>
    </row>
    <row r="4789" ht="12.75">
      <c r="D4789" s="9"/>
    </row>
    <row r="4790" ht="12.75">
      <c r="D4790" s="9"/>
    </row>
    <row r="4791" ht="12.75">
      <c r="D4791" s="9"/>
    </row>
    <row r="4792" ht="12.75">
      <c r="D4792" s="9"/>
    </row>
    <row r="4793" ht="12.75">
      <c r="D4793" s="9"/>
    </row>
    <row r="4794" ht="12.75">
      <c r="D4794" s="9"/>
    </row>
    <row r="4795" ht="12.75">
      <c r="D4795" s="9"/>
    </row>
    <row r="4796" ht="12.75">
      <c r="D4796" s="9"/>
    </row>
    <row r="4797" ht="12.75">
      <c r="D4797" s="9"/>
    </row>
    <row r="4798" ht="12.75">
      <c r="D4798" s="9"/>
    </row>
    <row r="4799" ht="12.75">
      <c r="D4799" s="9"/>
    </row>
    <row r="4800" ht="12.75">
      <c r="D4800" s="9"/>
    </row>
    <row r="4801" ht="12.75">
      <c r="D4801" s="9"/>
    </row>
    <row r="4802" ht="12.75">
      <c r="D4802" s="9"/>
    </row>
    <row r="4803" ht="12.75">
      <c r="D4803" s="9"/>
    </row>
    <row r="4804" ht="12.75">
      <c r="D4804" s="9"/>
    </row>
    <row r="4805" ht="12.75">
      <c r="D4805" s="9"/>
    </row>
    <row r="4806" ht="12.75">
      <c r="D4806" s="9"/>
    </row>
    <row r="4807" ht="12.75">
      <c r="D4807" s="9"/>
    </row>
    <row r="4808" ht="12.75">
      <c r="D4808" s="9"/>
    </row>
    <row r="4809" ht="12.75">
      <c r="D4809" s="9"/>
    </row>
    <row r="4810" ht="12.75">
      <c r="D4810" s="9"/>
    </row>
    <row r="4811" ht="12.75">
      <c r="D4811" s="9"/>
    </row>
    <row r="4812" ht="12.75">
      <c r="D4812" s="9"/>
    </row>
    <row r="4813" ht="12.75">
      <c r="D4813" s="9"/>
    </row>
    <row r="4814" ht="12.75">
      <c r="D4814" s="9"/>
    </row>
    <row r="4815" ht="12.75">
      <c r="D4815" s="9"/>
    </row>
    <row r="4816" ht="12.75">
      <c r="D4816" s="9"/>
    </row>
    <row r="4817" ht="12.75">
      <c r="D4817" s="9"/>
    </row>
    <row r="4818" ht="12.75">
      <c r="D4818" s="9"/>
    </row>
    <row r="4819" ht="12.75">
      <c r="D4819" s="9"/>
    </row>
    <row r="4820" ht="12.75">
      <c r="D4820" s="9"/>
    </row>
    <row r="4821" ht="12.75">
      <c r="D4821" s="9"/>
    </row>
    <row r="4822" ht="12.75">
      <c r="D4822" s="9"/>
    </row>
    <row r="4823" ht="12.75">
      <c r="D4823" s="9"/>
    </row>
    <row r="4824" ht="12.75">
      <c r="D4824" s="9"/>
    </row>
    <row r="4825" ht="12.75">
      <c r="D4825" s="9"/>
    </row>
    <row r="4826" ht="12.75">
      <c r="D4826" s="9"/>
    </row>
    <row r="4827" ht="12.75">
      <c r="D4827" s="9"/>
    </row>
    <row r="4828" ht="12.75">
      <c r="D4828" s="9"/>
    </row>
    <row r="4829" ht="12.75">
      <c r="D4829" s="9"/>
    </row>
    <row r="4830" ht="12.75">
      <c r="D4830" s="9"/>
    </row>
    <row r="4831" ht="12.75">
      <c r="D4831" s="9"/>
    </row>
    <row r="4832" ht="12.75">
      <c r="D4832" s="9"/>
    </row>
    <row r="4833" ht="12.75">
      <c r="D4833" s="9"/>
    </row>
    <row r="4834" ht="12.75">
      <c r="D4834" s="9"/>
    </row>
    <row r="4835" ht="12.75">
      <c r="D4835" s="9"/>
    </row>
    <row r="4836" ht="12.75">
      <c r="D4836" s="9"/>
    </row>
    <row r="4837" ht="12.75">
      <c r="D4837" s="9"/>
    </row>
    <row r="4838" ht="12.75">
      <c r="D4838" s="9"/>
    </row>
    <row r="4839" ht="12.75">
      <c r="D4839" s="9"/>
    </row>
    <row r="4840" ht="12.75">
      <c r="D4840" s="9"/>
    </row>
    <row r="4841" ht="12.75">
      <c r="D4841" s="9"/>
    </row>
    <row r="4842" ht="12.75">
      <c r="D4842" s="9"/>
    </row>
    <row r="4843" ht="12.75">
      <c r="D4843" s="9"/>
    </row>
    <row r="4844" ht="12.75">
      <c r="D4844" s="9"/>
    </row>
    <row r="4845" ht="12.75">
      <c r="D4845" s="9"/>
    </row>
    <row r="4846" ht="12.75">
      <c r="D4846" s="9"/>
    </row>
    <row r="4847" ht="12.75">
      <c r="D4847" s="9"/>
    </row>
    <row r="4848" ht="12.75">
      <c r="D4848" s="9"/>
    </row>
    <row r="4849" ht="12.75">
      <c r="D4849" s="9"/>
    </row>
    <row r="4850" ht="12.75">
      <c r="D4850" s="9"/>
    </row>
    <row r="4851" ht="12.75">
      <c r="D4851" s="9"/>
    </row>
    <row r="4852" ht="12.75">
      <c r="D4852" s="9"/>
    </row>
    <row r="4853" ht="12.75">
      <c r="D4853" s="9"/>
    </row>
    <row r="4854" ht="12.75">
      <c r="D4854" s="9"/>
    </row>
    <row r="4855" ht="12.75">
      <c r="D4855" s="9"/>
    </row>
    <row r="4856" ht="12.75">
      <c r="D4856" s="9"/>
    </row>
    <row r="4857" ht="12.75">
      <c r="D4857" s="9"/>
    </row>
    <row r="4858" ht="12.75">
      <c r="D4858" s="9"/>
    </row>
    <row r="4859" ht="12.75">
      <c r="D4859" s="9"/>
    </row>
    <row r="4860" ht="12.75">
      <c r="D4860" s="9"/>
    </row>
    <row r="4861" ht="12.75">
      <c r="D4861" s="9"/>
    </row>
    <row r="4862" ht="12.75">
      <c r="D4862" s="9"/>
    </row>
    <row r="4863" ht="12.75">
      <c r="D4863" s="9"/>
    </row>
    <row r="4864" ht="12.75">
      <c r="D4864" s="9"/>
    </row>
    <row r="4865" ht="12.75">
      <c r="D4865" s="9"/>
    </row>
    <row r="4866" ht="12.75">
      <c r="D4866" s="9"/>
    </row>
    <row r="4867" ht="12.75">
      <c r="D4867" s="9"/>
    </row>
    <row r="4868" ht="12.75">
      <c r="D4868" s="9"/>
    </row>
    <row r="4869" ht="12.75">
      <c r="D4869" s="9"/>
    </row>
    <row r="4870" ht="12.75">
      <c r="D4870" s="9"/>
    </row>
    <row r="4871" ht="12.75">
      <c r="D4871" s="9"/>
    </row>
    <row r="4872" ht="12.75">
      <c r="D4872" s="9"/>
    </row>
    <row r="4873" ht="12.75">
      <c r="D4873" s="9"/>
    </row>
    <row r="4874" ht="12.75">
      <c r="D4874" s="9"/>
    </row>
    <row r="4875" ht="12.75">
      <c r="D4875" s="9"/>
    </row>
    <row r="4876" ht="12.75">
      <c r="D4876" s="9"/>
    </row>
    <row r="4877" ht="12.75">
      <c r="D4877" s="9"/>
    </row>
    <row r="4878" ht="12.75">
      <c r="D4878" s="9"/>
    </row>
    <row r="4879" ht="12.75">
      <c r="D4879" s="9"/>
    </row>
    <row r="4880" ht="12.75">
      <c r="D4880" s="9"/>
    </row>
    <row r="4881" ht="12.75">
      <c r="D4881" s="9"/>
    </row>
    <row r="4882" ht="12.75">
      <c r="D4882" s="9"/>
    </row>
    <row r="4883" ht="12.75">
      <c r="D4883" s="9"/>
    </row>
    <row r="4884" ht="12.75">
      <c r="D4884" s="9"/>
    </row>
    <row r="4885" ht="12.75">
      <c r="D4885" s="9"/>
    </row>
    <row r="4886" ht="12.75">
      <c r="D4886" s="9"/>
    </row>
    <row r="4887" ht="12.75">
      <c r="D4887" s="9"/>
    </row>
    <row r="4888" ht="12.75">
      <c r="D4888" s="9"/>
    </row>
    <row r="4889" ht="12.75">
      <c r="D4889" s="9"/>
    </row>
    <row r="4890" ht="12.75">
      <c r="D4890" s="9"/>
    </row>
    <row r="4891" ht="12.75">
      <c r="D4891" s="9"/>
    </row>
    <row r="4892" ht="12.75">
      <c r="D4892" s="9"/>
    </row>
    <row r="4893" ht="12.75">
      <c r="D4893" s="9"/>
    </row>
    <row r="4894" ht="12.75">
      <c r="D4894" s="9"/>
    </row>
    <row r="4895" ht="12.75">
      <c r="D4895" s="9"/>
    </row>
    <row r="4896" ht="12.75">
      <c r="D4896" s="9"/>
    </row>
    <row r="4897" ht="12.75">
      <c r="D4897" s="9"/>
    </row>
    <row r="4898" ht="12.75">
      <c r="D4898" s="9"/>
    </row>
    <row r="4899" ht="12.75">
      <c r="D4899" s="9"/>
    </row>
    <row r="4900" ht="12.75">
      <c r="D4900" s="9"/>
    </row>
    <row r="4901" ht="12.75">
      <c r="D4901" s="9"/>
    </row>
    <row r="4902" ht="12.75">
      <c r="D4902" s="9"/>
    </row>
    <row r="4903" ht="12.75">
      <c r="D4903" s="9"/>
    </row>
    <row r="4904" ht="12.75">
      <c r="D4904" s="9"/>
    </row>
    <row r="4905" ht="12.75">
      <c r="D4905" s="9"/>
    </row>
    <row r="4906" ht="12.75">
      <c r="D4906" s="9"/>
    </row>
    <row r="4907" ht="12.75">
      <c r="D4907" s="9"/>
    </row>
    <row r="4908" ht="12.75">
      <c r="D4908" s="9"/>
    </row>
    <row r="4909" ht="12.75">
      <c r="D4909" s="9"/>
    </row>
    <row r="4910" ht="12.75">
      <c r="D4910" s="9"/>
    </row>
    <row r="4911" ht="12.75">
      <c r="D4911" s="9"/>
    </row>
    <row r="4912" ht="12.75">
      <c r="D4912" s="9"/>
    </row>
    <row r="4913" ht="12.75">
      <c r="D4913" s="9"/>
    </row>
    <row r="4914" ht="12.75">
      <c r="D4914" s="9"/>
    </row>
    <row r="4915" ht="12.75">
      <c r="D4915" s="9"/>
    </row>
    <row r="4916" ht="12.75">
      <c r="D4916" s="9"/>
    </row>
    <row r="4917" ht="12.75">
      <c r="D4917" s="9"/>
    </row>
    <row r="4918" ht="12.75">
      <c r="D4918" s="9"/>
    </row>
    <row r="4919" ht="12.75">
      <c r="D4919" s="9"/>
    </row>
    <row r="4920" ht="12.75">
      <c r="D4920" s="9"/>
    </row>
    <row r="4921" ht="12.75">
      <c r="D4921" s="9"/>
    </row>
    <row r="4922" ht="12.75">
      <c r="D4922" s="9"/>
    </row>
    <row r="4923" ht="12.75">
      <c r="D4923" s="9"/>
    </row>
    <row r="4924" ht="12.75">
      <c r="D4924" s="9"/>
    </row>
    <row r="4925" ht="12.75">
      <c r="D4925" s="9"/>
    </row>
    <row r="4926" ht="12.75">
      <c r="D4926" s="9"/>
    </row>
    <row r="4927" ht="12.75">
      <c r="D4927" s="9"/>
    </row>
    <row r="4928" ht="12.75">
      <c r="D4928" s="9"/>
    </row>
    <row r="4929" ht="12.75">
      <c r="D4929" s="9"/>
    </row>
    <row r="4930" ht="12.75">
      <c r="D4930" s="9"/>
    </row>
    <row r="4931" ht="12.75">
      <c r="D4931" s="9"/>
    </row>
    <row r="4932" ht="12.75">
      <c r="D4932" s="9"/>
    </row>
    <row r="4933" ht="12.75">
      <c r="D4933" s="9"/>
    </row>
    <row r="4934" ht="12.75">
      <c r="D4934" s="9"/>
    </row>
    <row r="4935" ht="12.75">
      <c r="D4935" s="9"/>
    </row>
    <row r="4936" ht="12.75">
      <c r="D4936" s="9"/>
    </row>
    <row r="4937" ht="12.75">
      <c r="D4937" s="9"/>
    </row>
    <row r="4938" ht="12.75">
      <c r="D4938" s="9"/>
    </row>
    <row r="4939" ht="12.75">
      <c r="D4939" s="9"/>
    </row>
    <row r="4940" ht="12.75">
      <c r="D4940" s="9"/>
    </row>
    <row r="4941" ht="12.75">
      <c r="D4941" s="9"/>
    </row>
    <row r="4942" ht="12.75">
      <c r="D4942" s="9"/>
    </row>
    <row r="4943" ht="12.75">
      <c r="D4943" s="9"/>
    </row>
    <row r="4944" ht="12.75">
      <c r="D4944" s="9"/>
    </row>
    <row r="4945" ht="12.75">
      <c r="D4945" s="9"/>
    </row>
    <row r="4946" ht="12.75">
      <c r="D4946" s="9"/>
    </row>
    <row r="4947" ht="12.75">
      <c r="D4947" s="9"/>
    </row>
    <row r="4948" ht="12.75">
      <c r="D4948" s="9"/>
    </row>
    <row r="4949" ht="12.75">
      <c r="D4949" s="9"/>
    </row>
    <row r="4950" ht="12.75">
      <c r="D4950" s="9"/>
    </row>
    <row r="4951" ht="12.75">
      <c r="D4951" s="9"/>
    </row>
    <row r="4952" ht="12.75">
      <c r="D4952" s="9"/>
    </row>
    <row r="4953" ht="12.75">
      <c r="D4953" s="9"/>
    </row>
    <row r="4954" ht="12.75">
      <c r="D4954" s="9"/>
    </row>
    <row r="4955" ht="12.75">
      <c r="D4955" s="9"/>
    </row>
    <row r="4956" ht="12.75">
      <c r="D4956" s="9"/>
    </row>
    <row r="4957" ht="12.75">
      <c r="D4957" s="9"/>
    </row>
    <row r="4958" ht="12.75">
      <c r="D4958" s="9"/>
    </row>
    <row r="4959" ht="12.75">
      <c r="D4959" s="9"/>
    </row>
    <row r="4960" ht="12.75">
      <c r="D4960" s="9"/>
    </row>
    <row r="4961" ht="12.75">
      <c r="D4961" s="9"/>
    </row>
    <row r="4962" ht="12.75">
      <c r="D4962" s="9"/>
    </row>
    <row r="4963" ht="12.75">
      <c r="D4963" s="9"/>
    </row>
    <row r="4964" ht="12.75">
      <c r="D4964" s="9"/>
    </row>
    <row r="4965" ht="12.75">
      <c r="D4965" s="9"/>
    </row>
    <row r="4966" ht="12.75">
      <c r="D4966" s="9"/>
    </row>
    <row r="4967" ht="12.75">
      <c r="D4967" s="9"/>
    </row>
    <row r="4968" ht="12.75">
      <c r="D4968" s="9"/>
    </row>
    <row r="4969" ht="12.75">
      <c r="D4969" s="9"/>
    </row>
    <row r="4970" ht="12.75">
      <c r="D4970" s="9"/>
    </row>
    <row r="4971" ht="12.75">
      <c r="D4971" s="9"/>
    </row>
    <row r="4972" ht="12.75">
      <c r="D4972" s="9"/>
    </row>
    <row r="4973" ht="12.75">
      <c r="D4973" s="9"/>
    </row>
    <row r="4974" ht="12.75">
      <c r="D4974" s="9"/>
    </row>
    <row r="4975" ht="12.75">
      <c r="D4975" s="9"/>
    </row>
    <row r="4976" ht="12.75">
      <c r="D4976" s="9"/>
    </row>
    <row r="4977" ht="12.75">
      <c r="D4977" s="9"/>
    </row>
    <row r="4978" ht="12.75">
      <c r="D4978" s="9"/>
    </row>
    <row r="4979" ht="12.75">
      <c r="D4979" s="9"/>
    </row>
    <row r="4980" ht="12.75">
      <c r="D4980" s="9"/>
    </row>
    <row r="4981" ht="12.75">
      <c r="D4981" s="9"/>
    </row>
    <row r="4982" ht="12.75">
      <c r="D4982" s="9"/>
    </row>
    <row r="4983" ht="12.75">
      <c r="D4983" s="9"/>
    </row>
    <row r="4984" ht="12.75">
      <c r="D4984" s="9"/>
    </row>
    <row r="4985" ht="12.75">
      <c r="D4985" s="9"/>
    </row>
    <row r="4986" ht="12.75">
      <c r="D4986" s="9"/>
    </row>
    <row r="4987" ht="12.75">
      <c r="D4987" s="9"/>
    </row>
    <row r="4988" ht="12.75">
      <c r="D4988" s="9"/>
    </row>
    <row r="4989" ht="12.75">
      <c r="D4989" s="9"/>
    </row>
    <row r="4990" ht="12.75">
      <c r="D4990" s="9"/>
    </row>
    <row r="4991" ht="12.75">
      <c r="D4991" s="9"/>
    </row>
    <row r="4992" ht="12.75">
      <c r="D4992" s="9"/>
    </row>
    <row r="4993" ht="12.75">
      <c r="D4993" s="9"/>
    </row>
    <row r="4994" ht="12.75">
      <c r="D4994" s="9"/>
    </row>
    <row r="4995" ht="12.75">
      <c r="D4995" s="9"/>
    </row>
    <row r="4996" ht="12.75">
      <c r="D4996" s="9"/>
    </row>
    <row r="4997" ht="12.75">
      <c r="D4997" s="9"/>
    </row>
    <row r="4998" ht="12.75">
      <c r="D4998" s="9"/>
    </row>
    <row r="4999" ht="12.75">
      <c r="D4999" s="9"/>
    </row>
    <row r="5000" ht="12.75">
      <c r="D5000" s="9"/>
    </row>
    <row r="5001" ht="12.75">
      <c r="D5001" s="9"/>
    </row>
  </sheetData>
  <sheetProtection/>
  <mergeCells count="51">
    <mergeCell ref="A1:G1"/>
    <mergeCell ref="C2:G2"/>
    <mergeCell ref="C3:G3"/>
    <mergeCell ref="C4:G4"/>
    <mergeCell ref="A151:C151"/>
    <mergeCell ref="A152:G156"/>
    <mergeCell ref="C30:G30"/>
    <mergeCell ref="C31:G31"/>
    <mergeCell ref="C32:G32"/>
    <mergeCell ref="C34:G34"/>
    <mergeCell ref="C35:G35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6:G46"/>
    <mergeCell ref="C48:G48"/>
    <mergeCell ref="C49:G49"/>
    <mergeCell ref="C50:G50"/>
    <mergeCell ref="C52:G52"/>
    <mergeCell ref="C53:G53"/>
    <mergeCell ref="C54:G54"/>
    <mergeCell ref="C55:G55"/>
    <mergeCell ref="C56:G56"/>
    <mergeCell ref="C57:G57"/>
    <mergeCell ref="C58:G58"/>
    <mergeCell ref="C59:G59"/>
    <mergeCell ref="C60:G60"/>
    <mergeCell ref="C61:G61"/>
    <mergeCell ref="C125:G125"/>
    <mergeCell ref="C62:G62"/>
    <mergeCell ref="C70:G70"/>
    <mergeCell ref="C74:G74"/>
    <mergeCell ref="C101:G101"/>
    <mergeCell ref="C103:G103"/>
    <mergeCell ref="C105:G105"/>
    <mergeCell ref="C126:G126"/>
    <mergeCell ref="C140:G140"/>
    <mergeCell ref="C141:G141"/>
    <mergeCell ref="C143:G143"/>
    <mergeCell ref="C144:G144"/>
    <mergeCell ref="C107:G107"/>
    <mergeCell ref="C118:G118"/>
    <mergeCell ref="C119:G119"/>
    <mergeCell ref="C121:G121"/>
    <mergeCell ref="C122:G122"/>
  </mergeCells>
  <printOptions/>
  <pageMargins left="0.590551181102362" right="0.196850393700787" top="0.787401575" bottom="0.787401575" header="0.3" footer="0.3"/>
  <pageSetup horizontalDpi="600" verticalDpi="600" orientation="portrait" paperSize="9" r:id="rId3"/>
  <headerFooter>
    <oddFooter>&amp;LZpracováno programem BUILDpower S,  © RTS, a.s.&amp;RStránka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defuser;Dušan Krupala</dc:creator>
  <cp:keywords/>
  <dc:description/>
  <cp:lastModifiedBy>Stanislav Galas</cp:lastModifiedBy>
  <cp:lastPrinted>2019-03-19T12:27:02Z</cp:lastPrinted>
  <dcterms:created xsi:type="dcterms:W3CDTF">2009-04-08T07:15:50Z</dcterms:created>
  <dcterms:modified xsi:type="dcterms:W3CDTF">2022-06-15T12:35:16Z</dcterms:modified>
  <cp:category/>
  <cp:version/>
  <cp:contentType/>
  <cp:contentStatus/>
</cp:coreProperties>
</file>