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i26459\Desktop\OBEC LEDNICKÉ ROVNE\VEREJNÉ OBSTARÁVANIA\VO 2022\01_NÓRSKE FONDY\VÝSADBA STROMOV V PARKU\"/>
    </mc:Choice>
  </mc:AlternateContent>
  <bookViews>
    <workbookView xWindow="0" yWindow="0" windowWidth="28800" windowHeight="13725"/>
  </bookViews>
  <sheets>
    <sheet name="Výsadba stromov" sheetId="1" r:id="rId1"/>
  </sheets>
  <definedNames>
    <definedName name="_xlnm._FilterDatabase" localSheetId="0" hidden="1">#REF!</definedName>
    <definedName name="_xlnm._FilterDatabase" hidden="1">#REF!</definedName>
    <definedName name="aaa" localSheetId="0" hidden="1">#REF!</definedName>
    <definedName name="aaa" hidden="1">#REF!</definedName>
    <definedName name="fakt1R" localSheetId="0">#REF!</definedName>
    <definedName name="fakt1R">#REF!</definedName>
  </definedNames>
  <calcPr calcId="152511"/>
</workbook>
</file>

<file path=xl/calcChain.xml><?xml version="1.0" encoding="utf-8"?>
<calcChain xmlns="http://schemas.openxmlformats.org/spreadsheetml/2006/main">
  <c r="F6" i="1" l="1"/>
  <c r="F7" i="1" s="1"/>
  <c r="G9" i="1"/>
  <c r="G6" i="1"/>
  <c r="G5" i="1"/>
  <c r="G4" i="1"/>
  <c r="G3" i="1"/>
  <c r="F61" i="1"/>
  <c r="F58" i="1"/>
  <c r="F55" i="1"/>
  <c r="F52" i="1"/>
  <c r="F49" i="1"/>
  <c r="F8" i="1" l="1"/>
  <c r="G8" i="1" s="1"/>
  <c r="G7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14" i="1"/>
  <c r="G44" i="1" l="1"/>
  <c r="F11" i="1"/>
  <c r="G10" i="1" l="1"/>
  <c r="F63" i="1"/>
  <c r="G63" i="1" l="1"/>
  <c r="G61" i="1"/>
  <c r="G62" i="1" s="1"/>
  <c r="G55" i="1"/>
  <c r="G57" i="1" s="1"/>
  <c r="G49" i="1"/>
  <c r="G50" i="1" s="1"/>
  <c r="G46" i="1"/>
  <c r="G51" i="1" l="1"/>
  <c r="G45" i="1"/>
  <c r="G47" i="1" s="1"/>
  <c r="G56" i="1"/>
  <c r="G52" i="1"/>
  <c r="G58" i="1"/>
  <c r="G53" i="1" l="1"/>
  <c r="G54" i="1"/>
  <c r="G11" i="1"/>
  <c r="G12" i="1" s="1"/>
  <c r="G59" i="1"/>
  <c r="G60" i="1"/>
  <c r="G64" i="1" l="1"/>
  <c r="G66" i="1" s="1"/>
</calcChain>
</file>

<file path=xl/sharedStrings.xml><?xml version="1.0" encoding="utf-8"?>
<sst xmlns="http://schemas.openxmlformats.org/spreadsheetml/2006/main" count="171" uniqueCount="112">
  <si>
    <t>P.č.</t>
  </si>
  <si>
    <t>číslo</t>
  </si>
  <si>
    <t>popis položky</t>
  </si>
  <si>
    <t>m.j.</t>
  </si>
  <si>
    <t>j.cena</t>
  </si>
  <si>
    <t>mn.</t>
  </si>
  <si>
    <t>c.cena</t>
  </si>
  <si>
    <t>ks</t>
  </si>
  <si>
    <t>Mulčovanie rastlín pri hrúbke mulča nad 100 do 150 mm v rovine alebo na svahu do 1:5</t>
  </si>
  <si>
    <t>m2</t>
  </si>
  <si>
    <t>t</t>
  </si>
  <si>
    <t>Zaliatie rastlín vodou, plochy jednotlivo do 20 m2</t>
  </si>
  <si>
    <t>m3</t>
  </si>
  <si>
    <t>Dovoz vody pre zálievku rastlín na vzdialenosť do 6000 m</t>
  </si>
  <si>
    <t>Zakotvenie dreviny troma a viac kolmi pri priemere kolov do 100 mm pri dľžke kolov do 2 m do 3 m</t>
  </si>
  <si>
    <t>998231311</t>
  </si>
  <si>
    <t>Presun hmôt pre sadovnícke a krajinárske úpravy do 5000 m vodorovne bez zvislého presunu</t>
  </si>
  <si>
    <t>Práce spolu</t>
  </si>
  <si>
    <t>špecif. 8005</t>
  </si>
  <si>
    <t>ztratné</t>
  </si>
  <si>
    <t>%</t>
  </si>
  <si>
    <t>obstarávacie náklady</t>
  </si>
  <si>
    <t>špecif. 8001</t>
  </si>
  <si>
    <t>Záhradnícky substrát</t>
  </si>
  <si>
    <t>špecif. 8002</t>
  </si>
  <si>
    <t>Mulč - drvená kôra</t>
  </si>
  <si>
    <t>špecif. 8009</t>
  </si>
  <si>
    <t>Koly ku stromom dĺžka 2 - 3m</t>
  </si>
  <si>
    <t>špecif. 8012</t>
  </si>
  <si>
    <t>špecif. 8014</t>
  </si>
  <si>
    <t>špecif. 8010</t>
  </si>
  <si>
    <t>Úžitková voda</t>
  </si>
  <si>
    <t>Poplatky za skládkovanie odpadu</t>
  </si>
  <si>
    <t xml:space="preserve">Hĺbenie jamiek pre výsadbu v hornine 1 až 4 s výmenou pôdy do 50% v rovine alebo na svahu do 1:5 objemu nad 0, 125 do 0,40 </t>
  </si>
  <si>
    <t>010306 0207060</t>
  </si>
  <si>
    <t>010808 0101016</t>
  </si>
  <si>
    <t>Výsadba dreviny s balom v rovine alebo na svahu do 1:5, priemer balu nad 500 do 600 mm</t>
  </si>
  <si>
    <t>010805 05010020</t>
  </si>
  <si>
    <t>010808 08018010</t>
  </si>
  <si>
    <t>010808 08011010</t>
  </si>
  <si>
    <t>010808 08011090</t>
  </si>
  <si>
    <t>010808 05010520</t>
  </si>
  <si>
    <t>R</t>
  </si>
  <si>
    <t>Ochrana kmeňa náterom</t>
  </si>
  <si>
    <t>kg</t>
  </si>
  <si>
    <t>Príplatok k cene za každých ďalších aj začatých 1000 m (8000 m)</t>
  </si>
  <si>
    <t>Aesculus x carnea 'Briotii'  16 - 18 cm</t>
  </si>
  <si>
    <t>Acer campestre (KTS)  200 - 225 cm</t>
  </si>
  <si>
    <t>Alnus glutinosa  16 - 18 cm</t>
  </si>
  <si>
    <t>Alnus glutinosa 'Laciniata'  16 - 18 cm</t>
  </si>
  <si>
    <t>Aesculus hippocastanum  16 - 18 cm</t>
  </si>
  <si>
    <t>Acer platanoides 'Columnare'  20 - 25 cm</t>
  </si>
  <si>
    <t>Acer platanoides  16 - 18 cm</t>
  </si>
  <si>
    <t>Acer pseudoplatanus  16 - 18 cm</t>
  </si>
  <si>
    <t>Catalpa bignonioides  20 - 25 cm</t>
  </si>
  <si>
    <t>Fraxinus angustifolia  16 - 18 cm</t>
  </si>
  <si>
    <t>Fraxinus excelsior 'Diversifolia'  16 - 18 cm</t>
  </si>
  <si>
    <t>Fagus sylvatica  16 - 18 cm</t>
  </si>
  <si>
    <t>Fagus sylvatica 'Atropunicea'  16 - 18 cm</t>
  </si>
  <si>
    <t>Larix decidua  175 - 200 cm</t>
  </si>
  <si>
    <t>Liriodendron tulipifera  18 - 20 cm</t>
  </si>
  <si>
    <t>Populus alba  16 - 18 cm</t>
  </si>
  <si>
    <t>Prunus avium 'Plena'  18 - 20 cm</t>
  </si>
  <si>
    <t>Pseudotsuga menziesii  175 - 200 cm</t>
  </si>
  <si>
    <t>Pinus nigra  175 - 200 cm</t>
  </si>
  <si>
    <t>Pinus sylvestris  175 - 200 cm</t>
  </si>
  <si>
    <t>Quercus palustris  16 - 18 cm</t>
  </si>
  <si>
    <t>Quercus rubra  16 - 18 cm</t>
  </si>
  <si>
    <t>Quercus robur  14 - 16 cm</t>
  </si>
  <si>
    <t>Salix alba  18 - 20 cm</t>
  </si>
  <si>
    <t>Salix fragilis  18 - 20 cm</t>
  </si>
  <si>
    <t>Sophora japonica  16 - 18 cm</t>
  </si>
  <si>
    <t>Salix x sepulcralis  18 - 20 cm</t>
  </si>
  <si>
    <t>Tilia cordata  18 - 20 cm</t>
  </si>
  <si>
    <t>Tsuga canadensis  175 - 200 cm</t>
  </si>
  <si>
    <t>Taxodium distichum  175 - 200 cm</t>
  </si>
  <si>
    <t>Stromy s balom spolu</t>
  </si>
  <si>
    <t>špecif. 8003</t>
  </si>
  <si>
    <t>špecif. 8004</t>
  </si>
  <si>
    <t>špecif. 8006</t>
  </si>
  <si>
    <t>špecif. 8007</t>
  </si>
  <si>
    <t>špecif. 8008</t>
  </si>
  <si>
    <t>špecif. 8011</t>
  </si>
  <si>
    <t>špecif. 8013</t>
  </si>
  <si>
    <t>špecif. 8015</t>
  </si>
  <si>
    <t>špecif. 8016</t>
  </si>
  <si>
    <t>špecif. 8017</t>
  </si>
  <si>
    <t>špecif. 8018</t>
  </si>
  <si>
    <t>špecif. 8019</t>
  </si>
  <si>
    <t>špecif. 8020</t>
  </si>
  <si>
    <t>špecif. 8021</t>
  </si>
  <si>
    <t>špecif. 8022</t>
  </si>
  <si>
    <t>špecif. 8023</t>
  </si>
  <si>
    <t>špecif. 8024</t>
  </si>
  <si>
    <t>špecif. 8025</t>
  </si>
  <si>
    <t>špecif. 8026</t>
  </si>
  <si>
    <t>špecif. 8027</t>
  </si>
  <si>
    <t>špecif. 8028</t>
  </si>
  <si>
    <t>špecif. 8029</t>
  </si>
  <si>
    <t>špecif. 8030</t>
  </si>
  <si>
    <t>špecif. 8031</t>
  </si>
  <si>
    <t>špecif. 8032</t>
  </si>
  <si>
    <t>špecif. 8033</t>
  </si>
  <si>
    <t>špecif. 8035</t>
  </si>
  <si>
    <t>Práce</t>
  </si>
  <si>
    <t>Celkom bez DPH</t>
  </si>
  <si>
    <t>Ostatný materiál</t>
  </si>
  <si>
    <t>Materiál - stromy s balom 500 - 600 mm</t>
  </si>
  <si>
    <t>Materiál - stromy s balom 500 - 600 mm spolu</t>
  </si>
  <si>
    <t>ochranný náter Arbo-Flex 7 (0,15 kg na listnatý strom)</t>
  </si>
  <si>
    <t>Ostatný materiál spolu</t>
  </si>
  <si>
    <t>špecif. 8034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</si>
</sst>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6">
    <xf numFmtId="0" fontId="0" fillId="0" borderId="0" xfId="0"/>
    <xf numFmtId="0" fontId="3" fillId="0" borderId="0" xfId="1" applyFont="1" applyAlignment="1">
      <alignment horizontal="center" vertical="top"/>
    </xf>
    <xf numFmtId="0" fontId="3" fillId="0" borderId="0" xfId="1" applyFont="1"/>
    <xf numFmtId="0" fontId="2" fillId="0" borderId="0" xfId="1" applyFont="1" applyFill="1" applyBorder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0" fontId="3" fillId="0" borderId="0" xfId="1" applyFont="1" applyFill="1" applyBorder="1"/>
    <xf numFmtId="0" fontId="3" fillId="0" borderId="0" xfId="1" applyFont="1" applyFill="1"/>
    <xf numFmtId="2" fontId="3" fillId="0" borderId="0" xfId="1" applyNumberFormat="1" applyFont="1" applyFill="1"/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top"/>
    </xf>
    <xf numFmtId="49" fontId="3" fillId="0" borderId="8" xfId="2" applyNumberFormat="1" applyFont="1" applyFill="1" applyBorder="1" applyAlignment="1">
      <alignment vertical="top"/>
    </xf>
    <xf numFmtId="1" fontId="3" fillId="0" borderId="8" xfId="2" applyNumberFormat="1" applyFont="1" applyFill="1" applyBorder="1" applyAlignment="1">
      <alignment vertical="top" wrapText="1"/>
    </xf>
    <xf numFmtId="1" fontId="3" fillId="0" borderId="8" xfId="2" applyNumberFormat="1" applyFont="1" applyFill="1" applyBorder="1"/>
    <xf numFmtId="2" fontId="3" fillId="0" borderId="8" xfId="2" applyNumberFormat="1" applyFont="1" applyFill="1" applyBorder="1"/>
    <xf numFmtId="0" fontId="3" fillId="0" borderId="8" xfId="1" applyFont="1" applyFill="1" applyBorder="1"/>
    <xf numFmtId="4" fontId="3" fillId="0" borderId="9" xfId="1" applyNumberFormat="1" applyFont="1" applyFill="1" applyBorder="1"/>
    <xf numFmtId="0" fontId="3" fillId="0" borderId="10" xfId="1" applyFont="1" applyFill="1" applyBorder="1" applyAlignment="1">
      <alignment horizontal="center" vertical="top"/>
    </xf>
    <xf numFmtId="49" fontId="3" fillId="0" borderId="11" xfId="2" applyNumberFormat="1" applyFont="1" applyFill="1" applyBorder="1" applyAlignment="1">
      <alignment vertical="top"/>
    </xf>
    <xf numFmtId="1" fontId="3" fillId="0" borderId="11" xfId="2" applyNumberFormat="1" applyFont="1" applyFill="1" applyBorder="1" applyAlignment="1">
      <alignment vertical="top" wrapText="1"/>
    </xf>
    <xf numFmtId="1" fontId="3" fillId="0" borderId="11" xfId="2" applyNumberFormat="1" applyFont="1" applyFill="1" applyBorder="1"/>
    <xf numFmtId="2" fontId="3" fillId="0" borderId="11" xfId="2" applyNumberFormat="1" applyFont="1" applyFill="1" applyBorder="1"/>
    <xf numFmtId="0" fontId="3" fillId="0" borderId="11" xfId="1" applyFont="1" applyFill="1" applyBorder="1"/>
    <xf numFmtId="4" fontId="3" fillId="0" borderId="12" xfId="1" applyNumberFormat="1" applyFont="1" applyFill="1" applyBorder="1"/>
    <xf numFmtId="1" fontId="3" fillId="0" borderId="11" xfId="1" applyNumberFormat="1" applyFont="1" applyFill="1" applyBorder="1"/>
    <xf numFmtId="49" fontId="3" fillId="0" borderId="11" xfId="1" applyNumberFormat="1" applyFont="1" applyFill="1" applyBorder="1" applyAlignment="1">
      <alignment horizontal="left" vertical="top"/>
    </xf>
    <xf numFmtId="165" fontId="3" fillId="0" borderId="11" xfId="1" applyNumberFormat="1" applyFont="1" applyFill="1" applyBorder="1"/>
    <xf numFmtId="0" fontId="3" fillId="0" borderId="13" xfId="1" applyFont="1" applyFill="1" applyBorder="1" applyAlignment="1">
      <alignment horizontal="center" vertical="top"/>
    </xf>
    <xf numFmtId="49" fontId="3" fillId="0" borderId="14" xfId="2" applyNumberFormat="1" applyFont="1" applyFill="1" applyBorder="1" applyAlignment="1">
      <alignment vertical="top"/>
    </xf>
    <xf numFmtId="1" fontId="3" fillId="0" borderId="14" xfId="2" applyNumberFormat="1" applyFont="1" applyFill="1" applyBorder="1" applyAlignment="1">
      <alignment vertical="top" wrapText="1"/>
    </xf>
    <xf numFmtId="1" fontId="3" fillId="0" borderId="14" xfId="2" applyNumberFormat="1" applyFont="1" applyFill="1" applyBorder="1"/>
    <xf numFmtId="2" fontId="3" fillId="0" borderId="14" xfId="2" applyNumberFormat="1" applyFont="1" applyFill="1" applyBorder="1"/>
    <xf numFmtId="164" fontId="3" fillId="0" borderId="14" xfId="1" applyNumberFormat="1" applyFont="1" applyFill="1" applyBorder="1"/>
    <xf numFmtId="4" fontId="3" fillId="0" borderId="15" xfId="1" applyNumberFormat="1" applyFont="1" applyFill="1" applyBorder="1"/>
    <xf numFmtId="0" fontId="3" fillId="0" borderId="14" xfId="1" applyFont="1" applyFill="1" applyBorder="1"/>
    <xf numFmtId="0" fontId="2" fillId="0" borderId="2" xfId="1" applyFont="1" applyFill="1" applyBorder="1" applyAlignment="1">
      <alignment horizontal="center" vertical="center"/>
    </xf>
    <xf numFmtId="4" fontId="2" fillId="0" borderId="3" xfId="1" applyNumberFormat="1" applyFont="1" applyFill="1" applyBorder="1" applyAlignment="1">
      <alignment horizontal="center" vertical="center"/>
    </xf>
    <xf numFmtId="0" fontId="3" fillId="0" borderId="1" xfId="1" applyFont="1" applyFill="1" applyBorder="1"/>
    <xf numFmtId="0" fontId="2" fillId="0" borderId="2" xfId="1" applyFont="1" applyFill="1" applyBorder="1" applyAlignment="1">
      <alignment horizontal="left" vertical="center"/>
    </xf>
    <xf numFmtId="0" fontId="3" fillId="0" borderId="2" xfId="1" applyFont="1" applyFill="1" applyBorder="1"/>
    <xf numFmtId="0" fontId="3" fillId="0" borderId="8" xfId="1" applyFont="1" applyFill="1" applyBorder="1" applyAlignment="1">
      <alignment vertical="top"/>
    </xf>
    <xf numFmtId="0" fontId="3" fillId="0" borderId="8" xfId="1" applyFont="1" applyFill="1" applyBorder="1" applyAlignment="1">
      <alignment vertical="top" wrapText="1"/>
    </xf>
    <xf numFmtId="0" fontId="3" fillId="0" borderId="14" xfId="1" applyFont="1" applyFill="1" applyBorder="1" applyAlignment="1">
      <alignment vertical="top"/>
    </xf>
    <xf numFmtId="0" fontId="3" fillId="0" borderId="14" xfId="1" applyFont="1" applyFill="1" applyBorder="1" applyAlignment="1">
      <alignment vertical="top" wrapText="1"/>
    </xf>
    <xf numFmtId="4" fontId="3" fillId="0" borderId="8" xfId="1" applyNumberFormat="1" applyFont="1" applyFill="1" applyBorder="1"/>
    <xf numFmtId="0" fontId="3" fillId="0" borderId="11" xfId="1" applyFont="1" applyFill="1" applyBorder="1" applyAlignment="1">
      <alignment vertical="top"/>
    </xf>
    <xf numFmtId="0" fontId="3" fillId="0" borderId="11" xfId="1" applyFont="1" applyFill="1" applyBorder="1" applyAlignment="1">
      <alignment vertical="top" wrapText="1"/>
    </xf>
    <xf numFmtId="4" fontId="3" fillId="0" borderId="11" xfId="1" applyNumberFormat="1" applyFont="1" applyFill="1" applyBorder="1"/>
    <xf numFmtId="0" fontId="3" fillId="0" borderId="14" xfId="1" applyFont="1" applyFill="1" applyBorder="1" applyAlignment="1">
      <alignment horizontal="left" vertical="top"/>
    </xf>
    <xf numFmtId="4" fontId="3" fillId="0" borderId="14" xfId="1" applyNumberFormat="1" applyFont="1" applyFill="1" applyBorder="1"/>
    <xf numFmtId="0" fontId="2" fillId="0" borderId="0" xfId="1" applyFont="1" applyFill="1" applyBorder="1" applyAlignment="1">
      <alignment horizontal="left"/>
    </xf>
    <xf numFmtId="0" fontId="3" fillId="0" borderId="16" xfId="1" applyFont="1" applyFill="1" applyBorder="1" applyAlignment="1">
      <alignment horizontal="center" vertical="top"/>
    </xf>
    <xf numFmtId="49" fontId="3" fillId="0" borderId="17" xfId="2" applyNumberFormat="1" applyFont="1" applyFill="1" applyBorder="1" applyAlignment="1">
      <alignment vertical="top"/>
    </xf>
    <xf numFmtId="1" fontId="3" fillId="0" borderId="17" xfId="2" applyNumberFormat="1" applyFont="1" applyFill="1" applyBorder="1" applyAlignment="1">
      <alignment vertical="top" wrapText="1"/>
    </xf>
    <xf numFmtId="1" fontId="3" fillId="0" borderId="17" xfId="2" applyNumberFormat="1" applyFont="1" applyFill="1" applyBorder="1"/>
    <xf numFmtId="2" fontId="3" fillId="0" borderId="17" xfId="2" applyNumberFormat="1" applyFont="1" applyFill="1" applyBorder="1"/>
    <xf numFmtId="4" fontId="3" fillId="0" borderId="18" xfId="1" applyNumberFormat="1" applyFont="1" applyFill="1" applyBorder="1"/>
    <xf numFmtId="0" fontId="3" fillId="0" borderId="19" xfId="1" applyFont="1" applyFill="1" applyBorder="1" applyAlignment="1">
      <alignment horizontal="center" vertical="top"/>
    </xf>
    <xf numFmtId="0" fontId="3" fillId="0" borderId="20" xfId="1" applyFont="1" applyFill="1" applyBorder="1" applyAlignment="1">
      <alignment vertical="top"/>
    </xf>
    <xf numFmtId="0" fontId="3" fillId="0" borderId="20" xfId="1" applyFont="1" applyFill="1" applyBorder="1" applyAlignment="1">
      <alignment vertical="top" wrapText="1"/>
    </xf>
    <xf numFmtId="0" fontId="3" fillId="0" borderId="20" xfId="1" applyFont="1" applyFill="1" applyBorder="1"/>
    <xf numFmtId="4" fontId="3" fillId="0" borderId="21" xfId="1" applyNumberFormat="1" applyFont="1" applyFill="1" applyBorder="1"/>
    <xf numFmtId="0" fontId="2" fillId="0" borderId="11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4" fontId="3" fillId="0" borderId="2" xfId="1" applyNumberFormat="1" applyFont="1" applyFill="1" applyBorder="1" applyAlignment="1">
      <alignment vertical="center"/>
    </xf>
    <xf numFmtId="4" fontId="2" fillId="0" borderId="3" xfId="1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1" fontId="3" fillId="0" borderId="8" xfId="1" applyNumberFormat="1" applyFont="1" applyFill="1" applyBorder="1"/>
    <xf numFmtId="1" fontId="3" fillId="0" borderId="17" xfId="1" applyNumberFormat="1" applyFont="1" applyFill="1" applyBorder="1"/>
    <xf numFmtId="0" fontId="3" fillId="0" borderId="0" xfId="1" applyFont="1" applyFill="1" applyBorder="1" applyAlignment="1">
      <alignment vertical="center"/>
    </xf>
    <xf numFmtId="4" fontId="2" fillId="0" borderId="2" xfId="1" applyNumberFormat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4" fontId="5" fillId="0" borderId="2" xfId="1" applyNumberFormat="1" applyFont="1" applyFill="1" applyBorder="1" applyAlignment="1">
      <alignment vertical="center"/>
    </xf>
    <xf numFmtId="4" fontId="4" fillId="0" borderId="3" xfId="1" applyNumberFormat="1" applyFont="1" applyFill="1" applyBorder="1" applyAlignment="1">
      <alignment vertical="center"/>
    </xf>
    <xf numFmtId="0" fontId="5" fillId="0" borderId="0" xfId="1" applyFont="1" applyFill="1"/>
    <xf numFmtId="0" fontId="2" fillId="0" borderId="10" xfId="1" applyFont="1" applyFill="1" applyBorder="1"/>
    <xf numFmtId="0" fontId="2" fillId="0" borderId="11" xfId="1" applyFont="1" applyFill="1" applyBorder="1"/>
    <xf numFmtId="4" fontId="2" fillId="0" borderId="12" xfId="1" applyNumberFormat="1" applyFont="1" applyFill="1" applyBorder="1" applyAlignment="1">
      <alignment horizontal="right" vertical="center"/>
    </xf>
    <xf numFmtId="0" fontId="2" fillId="0" borderId="0" xfId="1" applyFont="1" applyFill="1" applyBorder="1"/>
  </cellXfs>
  <cellStyles count="3">
    <cellStyle name="Normálne" xfId="0" builtinId="0"/>
    <cellStyle name="Normálne 2" xfId="1"/>
    <cellStyle name="normálne_C823_1 200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workbookViewId="0">
      <pane ySplit="1" topLeftCell="A50" activePane="bottomLeft" state="frozen"/>
      <selection activeCell="B66" sqref="B66"/>
      <selection pane="bottomLeft" activeCell="G66" sqref="G66"/>
    </sheetView>
  </sheetViews>
  <sheetFormatPr defaultRowHeight="12.75" x14ac:dyDescent="0.2"/>
  <cols>
    <col min="1" max="1" width="4.140625" style="1" customWidth="1"/>
    <col min="2" max="2" width="17" style="2" customWidth="1"/>
    <col min="3" max="3" width="42.42578125" style="2" customWidth="1"/>
    <col min="4" max="4" width="4.7109375" style="2" customWidth="1"/>
    <col min="5" max="5" width="8.28515625" style="2" customWidth="1"/>
    <col min="6" max="6" width="8.5703125" style="2" customWidth="1"/>
    <col min="7" max="7" width="13.7109375" style="2" customWidth="1"/>
    <col min="8" max="252" width="8.7109375" style="2"/>
    <col min="253" max="253" width="4.140625" style="2" customWidth="1"/>
    <col min="254" max="254" width="10.42578125" style="2" customWidth="1"/>
    <col min="255" max="255" width="41" style="2" customWidth="1"/>
    <col min="256" max="256" width="4.7109375" style="2" customWidth="1"/>
    <col min="257" max="257" width="8.28515625" style="2" customWidth="1"/>
    <col min="258" max="258" width="6.7109375" style="2" customWidth="1"/>
    <col min="259" max="259" width="9.7109375" style="2" customWidth="1"/>
    <col min="260" max="260" width="6.28515625" style="2" customWidth="1"/>
    <col min="261" max="261" width="6.140625" style="2" customWidth="1"/>
    <col min="262" max="262" width="8.85546875" style="2" customWidth="1"/>
    <col min="263" max="508" width="8.7109375" style="2"/>
    <col min="509" max="509" width="4.140625" style="2" customWidth="1"/>
    <col min="510" max="510" width="10.42578125" style="2" customWidth="1"/>
    <col min="511" max="511" width="41" style="2" customWidth="1"/>
    <col min="512" max="512" width="4.7109375" style="2" customWidth="1"/>
    <col min="513" max="513" width="8.28515625" style="2" customWidth="1"/>
    <col min="514" max="514" width="6.7109375" style="2" customWidth="1"/>
    <col min="515" max="515" width="9.7109375" style="2" customWidth="1"/>
    <col min="516" max="516" width="6.28515625" style="2" customWidth="1"/>
    <col min="517" max="517" width="6.140625" style="2" customWidth="1"/>
    <col min="518" max="518" width="8.85546875" style="2" customWidth="1"/>
    <col min="519" max="764" width="8.7109375" style="2"/>
    <col min="765" max="765" width="4.140625" style="2" customWidth="1"/>
    <col min="766" max="766" width="10.42578125" style="2" customWidth="1"/>
    <col min="767" max="767" width="41" style="2" customWidth="1"/>
    <col min="768" max="768" width="4.7109375" style="2" customWidth="1"/>
    <col min="769" max="769" width="8.28515625" style="2" customWidth="1"/>
    <col min="770" max="770" width="6.7109375" style="2" customWidth="1"/>
    <col min="771" max="771" width="9.7109375" style="2" customWidth="1"/>
    <col min="772" max="772" width="6.28515625" style="2" customWidth="1"/>
    <col min="773" max="773" width="6.140625" style="2" customWidth="1"/>
    <col min="774" max="774" width="8.85546875" style="2" customWidth="1"/>
    <col min="775" max="1020" width="8.7109375" style="2"/>
    <col min="1021" max="1021" width="4.140625" style="2" customWidth="1"/>
    <col min="1022" max="1022" width="10.42578125" style="2" customWidth="1"/>
    <col min="1023" max="1023" width="41" style="2" customWidth="1"/>
    <col min="1024" max="1024" width="4.7109375" style="2" customWidth="1"/>
    <col min="1025" max="1025" width="8.28515625" style="2" customWidth="1"/>
    <col min="1026" max="1026" width="6.7109375" style="2" customWidth="1"/>
    <col min="1027" max="1027" width="9.7109375" style="2" customWidth="1"/>
    <col min="1028" max="1028" width="6.28515625" style="2" customWidth="1"/>
    <col min="1029" max="1029" width="6.140625" style="2" customWidth="1"/>
    <col min="1030" max="1030" width="8.85546875" style="2" customWidth="1"/>
    <col min="1031" max="1276" width="8.7109375" style="2"/>
    <col min="1277" max="1277" width="4.140625" style="2" customWidth="1"/>
    <col min="1278" max="1278" width="10.42578125" style="2" customWidth="1"/>
    <col min="1279" max="1279" width="41" style="2" customWidth="1"/>
    <col min="1280" max="1280" width="4.7109375" style="2" customWidth="1"/>
    <col min="1281" max="1281" width="8.28515625" style="2" customWidth="1"/>
    <col min="1282" max="1282" width="6.7109375" style="2" customWidth="1"/>
    <col min="1283" max="1283" width="9.7109375" style="2" customWidth="1"/>
    <col min="1284" max="1284" width="6.28515625" style="2" customWidth="1"/>
    <col min="1285" max="1285" width="6.140625" style="2" customWidth="1"/>
    <col min="1286" max="1286" width="8.85546875" style="2" customWidth="1"/>
    <col min="1287" max="1532" width="8.7109375" style="2"/>
    <col min="1533" max="1533" width="4.140625" style="2" customWidth="1"/>
    <col min="1534" max="1534" width="10.42578125" style="2" customWidth="1"/>
    <col min="1535" max="1535" width="41" style="2" customWidth="1"/>
    <col min="1536" max="1536" width="4.7109375" style="2" customWidth="1"/>
    <col min="1537" max="1537" width="8.28515625" style="2" customWidth="1"/>
    <col min="1538" max="1538" width="6.7109375" style="2" customWidth="1"/>
    <col min="1539" max="1539" width="9.7109375" style="2" customWidth="1"/>
    <col min="1540" max="1540" width="6.28515625" style="2" customWidth="1"/>
    <col min="1541" max="1541" width="6.140625" style="2" customWidth="1"/>
    <col min="1542" max="1542" width="8.85546875" style="2" customWidth="1"/>
    <col min="1543" max="1788" width="8.7109375" style="2"/>
    <col min="1789" max="1789" width="4.140625" style="2" customWidth="1"/>
    <col min="1790" max="1790" width="10.42578125" style="2" customWidth="1"/>
    <col min="1791" max="1791" width="41" style="2" customWidth="1"/>
    <col min="1792" max="1792" width="4.7109375" style="2" customWidth="1"/>
    <col min="1793" max="1793" width="8.28515625" style="2" customWidth="1"/>
    <col min="1794" max="1794" width="6.7109375" style="2" customWidth="1"/>
    <col min="1795" max="1795" width="9.7109375" style="2" customWidth="1"/>
    <col min="1796" max="1796" width="6.28515625" style="2" customWidth="1"/>
    <col min="1797" max="1797" width="6.140625" style="2" customWidth="1"/>
    <col min="1798" max="1798" width="8.85546875" style="2" customWidth="1"/>
    <col min="1799" max="2044" width="8.7109375" style="2"/>
    <col min="2045" max="2045" width="4.140625" style="2" customWidth="1"/>
    <col min="2046" max="2046" width="10.42578125" style="2" customWidth="1"/>
    <col min="2047" max="2047" width="41" style="2" customWidth="1"/>
    <col min="2048" max="2048" width="4.7109375" style="2" customWidth="1"/>
    <col min="2049" max="2049" width="8.28515625" style="2" customWidth="1"/>
    <col min="2050" max="2050" width="6.7109375" style="2" customWidth="1"/>
    <col min="2051" max="2051" width="9.7109375" style="2" customWidth="1"/>
    <col min="2052" max="2052" width="6.28515625" style="2" customWidth="1"/>
    <col min="2053" max="2053" width="6.140625" style="2" customWidth="1"/>
    <col min="2054" max="2054" width="8.85546875" style="2" customWidth="1"/>
    <col min="2055" max="2300" width="8.7109375" style="2"/>
    <col min="2301" max="2301" width="4.140625" style="2" customWidth="1"/>
    <col min="2302" max="2302" width="10.42578125" style="2" customWidth="1"/>
    <col min="2303" max="2303" width="41" style="2" customWidth="1"/>
    <col min="2304" max="2304" width="4.7109375" style="2" customWidth="1"/>
    <col min="2305" max="2305" width="8.28515625" style="2" customWidth="1"/>
    <col min="2306" max="2306" width="6.7109375" style="2" customWidth="1"/>
    <col min="2307" max="2307" width="9.7109375" style="2" customWidth="1"/>
    <col min="2308" max="2308" width="6.28515625" style="2" customWidth="1"/>
    <col min="2309" max="2309" width="6.140625" style="2" customWidth="1"/>
    <col min="2310" max="2310" width="8.85546875" style="2" customWidth="1"/>
    <col min="2311" max="2556" width="8.7109375" style="2"/>
    <col min="2557" max="2557" width="4.140625" style="2" customWidth="1"/>
    <col min="2558" max="2558" width="10.42578125" style="2" customWidth="1"/>
    <col min="2559" max="2559" width="41" style="2" customWidth="1"/>
    <col min="2560" max="2560" width="4.7109375" style="2" customWidth="1"/>
    <col min="2561" max="2561" width="8.28515625" style="2" customWidth="1"/>
    <col min="2562" max="2562" width="6.7109375" style="2" customWidth="1"/>
    <col min="2563" max="2563" width="9.7109375" style="2" customWidth="1"/>
    <col min="2564" max="2564" width="6.28515625" style="2" customWidth="1"/>
    <col min="2565" max="2565" width="6.140625" style="2" customWidth="1"/>
    <col min="2566" max="2566" width="8.85546875" style="2" customWidth="1"/>
    <col min="2567" max="2812" width="8.7109375" style="2"/>
    <col min="2813" max="2813" width="4.140625" style="2" customWidth="1"/>
    <col min="2814" max="2814" width="10.42578125" style="2" customWidth="1"/>
    <col min="2815" max="2815" width="41" style="2" customWidth="1"/>
    <col min="2816" max="2816" width="4.7109375" style="2" customWidth="1"/>
    <col min="2817" max="2817" width="8.28515625" style="2" customWidth="1"/>
    <col min="2818" max="2818" width="6.7109375" style="2" customWidth="1"/>
    <col min="2819" max="2819" width="9.7109375" style="2" customWidth="1"/>
    <col min="2820" max="2820" width="6.28515625" style="2" customWidth="1"/>
    <col min="2821" max="2821" width="6.140625" style="2" customWidth="1"/>
    <col min="2822" max="2822" width="8.85546875" style="2" customWidth="1"/>
    <col min="2823" max="3068" width="8.7109375" style="2"/>
    <col min="3069" max="3069" width="4.140625" style="2" customWidth="1"/>
    <col min="3070" max="3070" width="10.42578125" style="2" customWidth="1"/>
    <col min="3071" max="3071" width="41" style="2" customWidth="1"/>
    <col min="3072" max="3072" width="4.7109375" style="2" customWidth="1"/>
    <col min="3073" max="3073" width="8.28515625" style="2" customWidth="1"/>
    <col min="3074" max="3074" width="6.7109375" style="2" customWidth="1"/>
    <col min="3075" max="3075" width="9.7109375" style="2" customWidth="1"/>
    <col min="3076" max="3076" width="6.28515625" style="2" customWidth="1"/>
    <col min="3077" max="3077" width="6.140625" style="2" customWidth="1"/>
    <col min="3078" max="3078" width="8.85546875" style="2" customWidth="1"/>
    <col min="3079" max="3324" width="8.7109375" style="2"/>
    <col min="3325" max="3325" width="4.140625" style="2" customWidth="1"/>
    <col min="3326" max="3326" width="10.42578125" style="2" customWidth="1"/>
    <col min="3327" max="3327" width="41" style="2" customWidth="1"/>
    <col min="3328" max="3328" width="4.7109375" style="2" customWidth="1"/>
    <col min="3329" max="3329" width="8.28515625" style="2" customWidth="1"/>
    <col min="3330" max="3330" width="6.7109375" style="2" customWidth="1"/>
    <col min="3331" max="3331" width="9.7109375" style="2" customWidth="1"/>
    <col min="3332" max="3332" width="6.28515625" style="2" customWidth="1"/>
    <col min="3333" max="3333" width="6.140625" style="2" customWidth="1"/>
    <col min="3334" max="3334" width="8.85546875" style="2" customWidth="1"/>
    <col min="3335" max="3580" width="8.7109375" style="2"/>
    <col min="3581" max="3581" width="4.140625" style="2" customWidth="1"/>
    <col min="3582" max="3582" width="10.42578125" style="2" customWidth="1"/>
    <col min="3583" max="3583" width="41" style="2" customWidth="1"/>
    <col min="3584" max="3584" width="4.7109375" style="2" customWidth="1"/>
    <col min="3585" max="3585" width="8.28515625" style="2" customWidth="1"/>
    <col min="3586" max="3586" width="6.7109375" style="2" customWidth="1"/>
    <col min="3587" max="3587" width="9.7109375" style="2" customWidth="1"/>
    <col min="3588" max="3588" width="6.28515625" style="2" customWidth="1"/>
    <col min="3589" max="3589" width="6.140625" style="2" customWidth="1"/>
    <col min="3590" max="3590" width="8.85546875" style="2" customWidth="1"/>
    <col min="3591" max="3836" width="8.7109375" style="2"/>
    <col min="3837" max="3837" width="4.140625" style="2" customWidth="1"/>
    <col min="3838" max="3838" width="10.42578125" style="2" customWidth="1"/>
    <col min="3839" max="3839" width="41" style="2" customWidth="1"/>
    <col min="3840" max="3840" width="4.7109375" style="2" customWidth="1"/>
    <col min="3841" max="3841" width="8.28515625" style="2" customWidth="1"/>
    <col min="3842" max="3842" width="6.7109375" style="2" customWidth="1"/>
    <col min="3843" max="3843" width="9.7109375" style="2" customWidth="1"/>
    <col min="3844" max="3844" width="6.28515625" style="2" customWidth="1"/>
    <col min="3845" max="3845" width="6.140625" style="2" customWidth="1"/>
    <col min="3846" max="3846" width="8.85546875" style="2" customWidth="1"/>
    <col min="3847" max="4092" width="8.7109375" style="2"/>
    <col min="4093" max="4093" width="4.140625" style="2" customWidth="1"/>
    <col min="4094" max="4094" width="10.42578125" style="2" customWidth="1"/>
    <col min="4095" max="4095" width="41" style="2" customWidth="1"/>
    <col min="4096" max="4096" width="4.7109375" style="2" customWidth="1"/>
    <col min="4097" max="4097" width="8.28515625" style="2" customWidth="1"/>
    <col min="4098" max="4098" width="6.7109375" style="2" customWidth="1"/>
    <col min="4099" max="4099" width="9.7109375" style="2" customWidth="1"/>
    <col min="4100" max="4100" width="6.28515625" style="2" customWidth="1"/>
    <col min="4101" max="4101" width="6.140625" style="2" customWidth="1"/>
    <col min="4102" max="4102" width="8.85546875" style="2" customWidth="1"/>
    <col min="4103" max="4348" width="8.7109375" style="2"/>
    <col min="4349" max="4349" width="4.140625" style="2" customWidth="1"/>
    <col min="4350" max="4350" width="10.42578125" style="2" customWidth="1"/>
    <col min="4351" max="4351" width="41" style="2" customWidth="1"/>
    <col min="4352" max="4352" width="4.7109375" style="2" customWidth="1"/>
    <col min="4353" max="4353" width="8.28515625" style="2" customWidth="1"/>
    <col min="4354" max="4354" width="6.7109375" style="2" customWidth="1"/>
    <col min="4355" max="4355" width="9.7109375" style="2" customWidth="1"/>
    <col min="4356" max="4356" width="6.28515625" style="2" customWidth="1"/>
    <col min="4357" max="4357" width="6.140625" style="2" customWidth="1"/>
    <col min="4358" max="4358" width="8.85546875" style="2" customWidth="1"/>
    <col min="4359" max="4604" width="8.7109375" style="2"/>
    <col min="4605" max="4605" width="4.140625" style="2" customWidth="1"/>
    <col min="4606" max="4606" width="10.42578125" style="2" customWidth="1"/>
    <col min="4607" max="4607" width="41" style="2" customWidth="1"/>
    <col min="4608" max="4608" width="4.7109375" style="2" customWidth="1"/>
    <col min="4609" max="4609" width="8.28515625" style="2" customWidth="1"/>
    <col min="4610" max="4610" width="6.7109375" style="2" customWidth="1"/>
    <col min="4611" max="4611" width="9.7109375" style="2" customWidth="1"/>
    <col min="4612" max="4612" width="6.28515625" style="2" customWidth="1"/>
    <col min="4613" max="4613" width="6.140625" style="2" customWidth="1"/>
    <col min="4614" max="4614" width="8.85546875" style="2" customWidth="1"/>
    <col min="4615" max="4860" width="8.7109375" style="2"/>
    <col min="4861" max="4861" width="4.140625" style="2" customWidth="1"/>
    <col min="4862" max="4862" width="10.42578125" style="2" customWidth="1"/>
    <col min="4863" max="4863" width="41" style="2" customWidth="1"/>
    <col min="4864" max="4864" width="4.7109375" style="2" customWidth="1"/>
    <col min="4865" max="4865" width="8.28515625" style="2" customWidth="1"/>
    <col min="4866" max="4866" width="6.7109375" style="2" customWidth="1"/>
    <col min="4867" max="4867" width="9.7109375" style="2" customWidth="1"/>
    <col min="4868" max="4868" width="6.28515625" style="2" customWidth="1"/>
    <col min="4869" max="4869" width="6.140625" style="2" customWidth="1"/>
    <col min="4870" max="4870" width="8.85546875" style="2" customWidth="1"/>
    <col min="4871" max="5116" width="8.7109375" style="2"/>
    <col min="5117" max="5117" width="4.140625" style="2" customWidth="1"/>
    <col min="5118" max="5118" width="10.42578125" style="2" customWidth="1"/>
    <col min="5119" max="5119" width="41" style="2" customWidth="1"/>
    <col min="5120" max="5120" width="4.7109375" style="2" customWidth="1"/>
    <col min="5121" max="5121" width="8.28515625" style="2" customWidth="1"/>
    <col min="5122" max="5122" width="6.7109375" style="2" customWidth="1"/>
    <col min="5123" max="5123" width="9.7109375" style="2" customWidth="1"/>
    <col min="5124" max="5124" width="6.28515625" style="2" customWidth="1"/>
    <col min="5125" max="5125" width="6.140625" style="2" customWidth="1"/>
    <col min="5126" max="5126" width="8.85546875" style="2" customWidth="1"/>
    <col min="5127" max="5372" width="8.7109375" style="2"/>
    <col min="5373" max="5373" width="4.140625" style="2" customWidth="1"/>
    <col min="5374" max="5374" width="10.42578125" style="2" customWidth="1"/>
    <col min="5375" max="5375" width="41" style="2" customWidth="1"/>
    <col min="5376" max="5376" width="4.7109375" style="2" customWidth="1"/>
    <col min="5377" max="5377" width="8.28515625" style="2" customWidth="1"/>
    <col min="5378" max="5378" width="6.7109375" style="2" customWidth="1"/>
    <col min="5379" max="5379" width="9.7109375" style="2" customWidth="1"/>
    <col min="5380" max="5380" width="6.28515625" style="2" customWidth="1"/>
    <col min="5381" max="5381" width="6.140625" style="2" customWidth="1"/>
    <col min="5382" max="5382" width="8.85546875" style="2" customWidth="1"/>
    <col min="5383" max="5628" width="8.7109375" style="2"/>
    <col min="5629" max="5629" width="4.140625" style="2" customWidth="1"/>
    <col min="5630" max="5630" width="10.42578125" style="2" customWidth="1"/>
    <col min="5631" max="5631" width="41" style="2" customWidth="1"/>
    <col min="5632" max="5632" width="4.7109375" style="2" customWidth="1"/>
    <col min="5633" max="5633" width="8.28515625" style="2" customWidth="1"/>
    <col min="5634" max="5634" width="6.7109375" style="2" customWidth="1"/>
    <col min="5635" max="5635" width="9.7109375" style="2" customWidth="1"/>
    <col min="5636" max="5636" width="6.28515625" style="2" customWidth="1"/>
    <col min="5637" max="5637" width="6.140625" style="2" customWidth="1"/>
    <col min="5638" max="5638" width="8.85546875" style="2" customWidth="1"/>
    <col min="5639" max="5884" width="8.7109375" style="2"/>
    <col min="5885" max="5885" width="4.140625" style="2" customWidth="1"/>
    <col min="5886" max="5886" width="10.42578125" style="2" customWidth="1"/>
    <col min="5887" max="5887" width="41" style="2" customWidth="1"/>
    <col min="5888" max="5888" width="4.7109375" style="2" customWidth="1"/>
    <col min="5889" max="5889" width="8.28515625" style="2" customWidth="1"/>
    <col min="5890" max="5890" width="6.7109375" style="2" customWidth="1"/>
    <col min="5891" max="5891" width="9.7109375" style="2" customWidth="1"/>
    <col min="5892" max="5892" width="6.28515625" style="2" customWidth="1"/>
    <col min="5893" max="5893" width="6.140625" style="2" customWidth="1"/>
    <col min="5894" max="5894" width="8.85546875" style="2" customWidth="1"/>
    <col min="5895" max="6140" width="8.7109375" style="2"/>
    <col min="6141" max="6141" width="4.140625" style="2" customWidth="1"/>
    <col min="6142" max="6142" width="10.42578125" style="2" customWidth="1"/>
    <col min="6143" max="6143" width="41" style="2" customWidth="1"/>
    <col min="6144" max="6144" width="4.7109375" style="2" customWidth="1"/>
    <col min="6145" max="6145" width="8.28515625" style="2" customWidth="1"/>
    <col min="6146" max="6146" width="6.7109375" style="2" customWidth="1"/>
    <col min="6147" max="6147" width="9.7109375" style="2" customWidth="1"/>
    <col min="6148" max="6148" width="6.28515625" style="2" customWidth="1"/>
    <col min="6149" max="6149" width="6.140625" style="2" customWidth="1"/>
    <col min="6150" max="6150" width="8.85546875" style="2" customWidth="1"/>
    <col min="6151" max="6396" width="8.7109375" style="2"/>
    <col min="6397" max="6397" width="4.140625" style="2" customWidth="1"/>
    <col min="6398" max="6398" width="10.42578125" style="2" customWidth="1"/>
    <col min="6399" max="6399" width="41" style="2" customWidth="1"/>
    <col min="6400" max="6400" width="4.7109375" style="2" customWidth="1"/>
    <col min="6401" max="6401" width="8.28515625" style="2" customWidth="1"/>
    <col min="6402" max="6402" width="6.7109375" style="2" customWidth="1"/>
    <col min="6403" max="6403" width="9.7109375" style="2" customWidth="1"/>
    <col min="6404" max="6404" width="6.28515625" style="2" customWidth="1"/>
    <col min="6405" max="6405" width="6.140625" style="2" customWidth="1"/>
    <col min="6406" max="6406" width="8.85546875" style="2" customWidth="1"/>
    <col min="6407" max="6652" width="8.7109375" style="2"/>
    <col min="6653" max="6653" width="4.140625" style="2" customWidth="1"/>
    <col min="6654" max="6654" width="10.42578125" style="2" customWidth="1"/>
    <col min="6655" max="6655" width="41" style="2" customWidth="1"/>
    <col min="6656" max="6656" width="4.7109375" style="2" customWidth="1"/>
    <col min="6657" max="6657" width="8.28515625" style="2" customWidth="1"/>
    <col min="6658" max="6658" width="6.7109375" style="2" customWidth="1"/>
    <col min="6659" max="6659" width="9.7109375" style="2" customWidth="1"/>
    <col min="6660" max="6660" width="6.28515625" style="2" customWidth="1"/>
    <col min="6661" max="6661" width="6.140625" style="2" customWidth="1"/>
    <col min="6662" max="6662" width="8.85546875" style="2" customWidth="1"/>
    <col min="6663" max="6908" width="8.7109375" style="2"/>
    <col min="6909" max="6909" width="4.140625" style="2" customWidth="1"/>
    <col min="6910" max="6910" width="10.42578125" style="2" customWidth="1"/>
    <col min="6911" max="6911" width="41" style="2" customWidth="1"/>
    <col min="6912" max="6912" width="4.7109375" style="2" customWidth="1"/>
    <col min="6913" max="6913" width="8.28515625" style="2" customWidth="1"/>
    <col min="6914" max="6914" width="6.7109375" style="2" customWidth="1"/>
    <col min="6915" max="6915" width="9.7109375" style="2" customWidth="1"/>
    <col min="6916" max="6916" width="6.28515625" style="2" customWidth="1"/>
    <col min="6917" max="6917" width="6.140625" style="2" customWidth="1"/>
    <col min="6918" max="6918" width="8.85546875" style="2" customWidth="1"/>
    <col min="6919" max="7164" width="8.7109375" style="2"/>
    <col min="7165" max="7165" width="4.140625" style="2" customWidth="1"/>
    <col min="7166" max="7166" width="10.42578125" style="2" customWidth="1"/>
    <col min="7167" max="7167" width="41" style="2" customWidth="1"/>
    <col min="7168" max="7168" width="4.7109375" style="2" customWidth="1"/>
    <col min="7169" max="7169" width="8.28515625" style="2" customWidth="1"/>
    <col min="7170" max="7170" width="6.7109375" style="2" customWidth="1"/>
    <col min="7171" max="7171" width="9.7109375" style="2" customWidth="1"/>
    <col min="7172" max="7172" width="6.28515625" style="2" customWidth="1"/>
    <col min="7173" max="7173" width="6.140625" style="2" customWidth="1"/>
    <col min="7174" max="7174" width="8.85546875" style="2" customWidth="1"/>
    <col min="7175" max="7420" width="8.7109375" style="2"/>
    <col min="7421" max="7421" width="4.140625" style="2" customWidth="1"/>
    <col min="7422" max="7422" width="10.42578125" style="2" customWidth="1"/>
    <col min="7423" max="7423" width="41" style="2" customWidth="1"/>
    <col min="7424" max="7424" width="4.7109375" style="2" customWidth="1"/>
    <col min="7425" max="7425" width="8.28515625" style="2" customWidth="1"/>
    <col min="7426" max="7426" width="6.7109375" style="2" customWidth="1"/>
    <col min="7427" max="7427" width="9.7109375" style="2" customWidth="1"/>
    <col min="7428" max="7428" width="6.28515625" style="2" customWidth="1"/>
    <col min="7429" max="7429" width="6.140625" style="2" customWidth="1"/>
    <col min="7430" max="7430" width="8.85546875" style="2" customWidth="1"/>
    <col min="7431" max="7676" width="8.7109375" style="2"/>
    <col min="7677" max="7677" width="4.140625" style="2" customWidth="1"/>
    <col min="7678" max="7678" width="10.42578125" style="2" customWidth="1"/>
    <col min="7679" max="7679" width="41" style="2" customWidth="1"/>
    <col min="7680" max="7680" width="4.7109375" style="2" customWidth="1"/>
    <col min="7681" max="7681" width="8.28515625" style="2" customWidth="1"/>
    <col min="7682" max="7682" width="6.7109375" style="2" customWidth="1"/>
    <col min="7683" max="7683" width="9.7109375" style="2" customWidth="1"/>
    <col min="7684" max="7684" width="6.28515625" style="2" customWidth="1"/>
    <col min="7685" max="7685" width="6.140625" style="2" customWidth="1"/>
    <col min="7686" max="7686" width="8.85546875" style="2" customWidth="1"/>
    <col min="7687" max="7932" width="8.7109375" style="2"/>
    <col min="7933" max="7933" width="4.140625" style="2" customWidth="1"/>
    <col min="7934" max="7934" width="10.42578125" style="2" customWidth="1"/>
    <col min="7935" max="7935" width="41" style="2" customWidth="1"/>
    <col min="7936" max="7936" width="4.7109375" style="2" customWidth="1"/>
    <col min="7937" max="7937" width="8.28515625" style="2" customWidth="1"/>
    <col min="7938" max="7938" width="6.7109375" style="2" customWidth="1"/>
    <col min="7939" max="7939" width="9.7109375" style="2" customWidth="1"/>
    <col min="7940" max="7940" width="6.28515625" style="2" customWidth="1"/>
    <col min="7941" max="7941" width="6.140625" style="2" customWidth="1"/>
    <col min="7942" max="7942" width="8.85546875" style="2" customWidth="1"/>
    <col min="7943" max="8188" width="8.7109375" style="2"/>
    <col min="8189" max="8189" width="4.140625" style="2" customWidth="1"/>
    <col min="8190" max="8190" width="10.42578125" style="2" customWidth="1"/>
    <col min="8191" max="8191" width="41" style="2" customWidth="1"/>
    <col min="8192" max="8192" width="4.7109375" style="2" customWidth="1"/>
    <col min="8193" max="8193" width="8.28515625" style="2" customWidth="1"/>
    <col min="8194" max="8194" width="6.7109375" style="2" customWidth="1"/>
    <col min="8195" max="8195" width="9.7109375" style="2" customWidth="1"/>
    <col min="8196" max="8196" width="6.28515625" style="2" customWidth="1"/>
    <col min="8197" max="8197" width="6.140625" style="2" customWidth="1"/>
    <col min="8198" max="8198" width="8.85546875" style="2" customWidth="1"/>
    <col min="8199" max="8444" width="8.7109375" style="2"/>
    <col min="8445" max="8445" width="4.140625" style="2" customWidth="1"/>
    <col min="8446" max="8446" width="10.42578125" style="2" customWidth="1"/>
    <col min="8447" max="8447" width="41" style="2" customWidth="1"/>
    <col min="8448" max="8448" width="4.7109375" style="2" customWidth="1"/>
    <col min="8449" max="8449" width="8.28515625" style="2" customWidth="1"/>
    <col min="8450" max="8450" width="6.7109375" style="2" customWidth="1"/>
    <col min="8451" max="8451" width="9.7109375" style="2" customWidth="1"/>
    <col min="8452" max="8452" width="6.28515625" style="2" customWidth="1"/>
    <col min="8453" max="8453" width="6.140625" style="2" customWidth="1"/>
    <col min="8454" max="8454" width="8.85546875" style="2" customWidth="1"/>
    <col min="8455" max="8700" width="8.7109375" style="2"/>
    <col min="8701" max="8701" width="4.140625" style="2" customWidth="1"/>
    <col min="8702" max="8702" width="10.42578125" style="2" customWidth="1"/>
    <col min="8703" max="8703" width="41" style="2" customWidth="1"/>
    <col min="8704" max="8704" width="4.7109375" style="2" customWidth="1"/>
    <col min="8705" max="8705" width="8.28515625" style="2" customWidth="1"/>
    <col min="8706" max="8706" width="6.7109375" style="2" customWidth="1"/>
    <col min="8707" max="8707" width="9.7109375" style="2" customWidth="1"/>
    <col min="8708" max="8708" width="6.28515625" style="2" customWidth="1"/>
    <col min="8709" max="8709" width="6.140625" style="2" customWidth="1"/>
    <col min="8710" max="8710" width="8.85546875" style="2" customWidth="1"/>
    <col min="8711" max="8956" width="8.7109375" style="2"/>
    <col min="8957" max="8957" width="4.140625" style="2" customWidth="1"/>
    <col min="8958" max="8958" width="10.42578125" style="2" customWidth="1"/>
    <col min="8959" max="8959" width="41" style="2" customWidth="1"/>
    <col min="8960" max="8960" width="4.7109375" style="2" customWidth="1"/>
    <col min="8961" max="8961" width="8.28515625" style="2" customWidth="1"/>
    <col min="8962" max="8962" width="6.7109375" style="2" customWidth="1"/>
    <col min="8963" max="8963" width="9.7109375" style="2" customWidth="1"/>
    <col min="8964" max="8964" width="6.28515625" style="2" customWidth="1"/>
    <col min="8965" max="8965" width="6.140625" style="2" customWidth="1"/>
    <col min="8966" max="8966" width="8.85546875" style="2" customWidth="1"/>
    <col min="8967" max="9212" width="8.7109375" style="2"/>
    <col min="9213" max="9213" width="4.140625" style="2" customWidth="1"/>
    <col min="9214" max="9214" width="10.42578125" style="2" customWidth="1"/>
    <col min="9215" max="9215" width="41" style="2" customWidth="1"/>
    <col min="9216" max="9216" width="4.7109375" style="2" customWidth="1"/>
    <col min="9217" max="9217" width="8.28515625" style="2" customWidth="1"/>
    <col min="9218" max="9218" width="6.7109375" style="2" customWidth="1"/>
    <col min="9219" max="9219" width="9.7109375" style="2" customWidth="1"/>
    <col min="9220" max="9220" width="6.28515625" style="2" customWidth="1"/>
    <col min="9221" max="9221" width="6.140625" style="2" customWidth="1"/>
    <col min="9222" max="9222" width="8.85546875" style="2" customWidth="1"/>
    <col min="9223" max="9468" width="8.7109375" style="2"/>
    <col min="9469" max="9469" width="4.140625" style="2" customWidth="1"/>
    <col min="9470" max="9470" width="10.42578125" style="2" customWidth="1"/>
    <col min="9471" max="9471" width="41" style="2" customWidth="1"/>
    <col min="9472" max="9472" width="4.7109375" style="2" customWidth="1"/>
    <col min="9473" max="9473" width="8.28515625" style="2" customWidth="1"/>
    <col min="9474" max="9474" width="6.7109375" style="2" customWidth="1"/>
    <col min="9475" max="9475" width="9.7109375" style="2" customWidth="1"/>
    <col min="9476" max="9476" width="6.28515625" style="2" customWidth="1"/>
    <col min="9477" max="9477" width="6.140625" style="2" customWidth="1"/>
    <col min="9478" max="9478" width="8.85546875" style="2" customWidth="1"/>
    <col min="9479" max="9724" width="8.7109375" style="2"/>
    <col min="9725" max="9725" width="4.140625" style="2" customWidth="1"/>
    <col min="9726" max="9726" width="10.42578125" style="2" customWidth="1"/>
    <col min="9727" max="9727" width="41" style="2" customWidth="1"/>
    <col min="9728" max="9728" width="4.7109375" style="2" customWidth="1"/>
    <col min="9729" max="9729" width="8.28515625" style="2" customWidth="1"/>
    <col min="9730" max="9730" width="6.7109375" style="2" customWidth="1"/>
    <col min="9731" max="9731" width="9.7109375" style="2" customWidth="1"/>
    <col min="9732" max="9732" width="6.28515625" style="2" customWidth="1"/>
    <col min="9733" max="9733" width="6.140625" style="2" customWidth="1"/>
    <col min="9734" max="9734" width="8.85546875" style="2" customWidth="1"/>
    <col min="9735" max="9980" width="8.7109375" style="2"/>
    <col min="9981" max="9981" width="4.140625" style="2" customWidth="1"/>
    <col min="9982" max="9982" width="10.42578125" style="2" customWidth="1"/>
    <col min="9983" max="9983" width="41" style="2" customWidth="1"/>
    <col min="9984" max="9984" width="4.7109375" style="2" customWidth="1"/>
    <col min="9985" max="9985" width="8.28515625" style="2" customWidth="1"/>
    <col min="9986" max="9986" width="6.7109375" style="2" customWidth="1"/>
    <col min="9987" max="9987" width="9.7109375" style="2" customWidth="1"/>
    <col min="9988" max="9988" width="6.28515625" style="2" customWidth="1"/>
    <col min="9989" max="9989" width="6.140625" style="2" customWidth="1"/>
    <col min="9990" max="9990" width="8.85546875" style="2" customWidth="1"/>
    <col min="9991" max="10236" width="8.7109375" style="2"/>
    <col min="10237" max="10237" width="4.140625" style="2" customWidth="1"/>
    <col min="10238" max="10238" width="10.42578125" style="2" customWidth="1"/>
    <col min="10239" max="10239" width="41" style="2" customWidth="1"/>
    <col min="10240" max="10240" width="4.7109375" style="2" customWidth="1"/>
    <col min="10241" max="10241" width="8.28515625" style="2" customWidth="1"/>
    <col min="10242" max="10242" width="6.7109375" style="2" customWidth="1"/>
    <col min="10243" max="10243" width="9.7109375" style="2" customWidth="1"/>
    <col min="10244" max="10244" width="6.28515625" style="2" customWidth="1"/>
    <col min="10245" max="10245" width="6.140625" style="2" customWidth="1"/>
    <col min="10246" max="10246" width="8.85546875" style="2" customWidth="1"/>
    <col min="10247" max="10492" width="8.7109375" style="2"/>
    <col min="10493" max="10493" width="4.140625" style="2" customWidth="1"/>
    <col min="10494" max="10494" width="10.42578125" style="2" customWidth="1"/>
    <col min="10495" max="10495" width="41" style="2" customWidth="1"/>
    <col min="10496" max="10496" width="4.7109375" style="2" customWidth="1"/>
    <col min="10497" max="10497" width="8.28515625" style="2" customWidth="1"/>
    <col min="10498" max="10498" width="6.7109375" style="2" customWidth="1"/>
    <col min="10499" max="10499" width="9.7109375" style="2" customWidth="1"/>
    <col min="10500" max="10500" width="6.28515625" style="2" customWidth="1"/>
    <col min="10501" max="10501" width="6.140625" style="2" customWidth="1"/>
    <col min="10502" max="10502" width="8.85546875" style="2" customWidth="1"/>
    <col min="10503" max="10748" width="8.7109375" style="2"/>
    <col min="10749" max="10749" width="4.140625" style="2" customWidth="1"/>
    <col min="10750" max="10750" width="10.42578125" style="2" customWidth="1"/>
    <col min="10751" max="10751" width="41" style="2" customWidth="1"/>
    <col min="10752" max="10752" width="4.7109375" style="2" customWidth="1"/>
    <col min="10753" max="10753" width="8.28515625" style="2" customWidth="1"/>
    <col min="10754" max="10754" width="6.7109375" style="2" customWidth="1"/>
    <col min="10755" max="10755" width="9.7109375" style="2" customWidth="1"/>
    <col min="10756" max="10756" width="6.28515625" style="2" customWidth="1"/>
    <col min="10757" max="10757" width="6.140625" style="2" customWidth="1"/>
    <col min="10758" max="10758" width="8.85546875" style="2" customWidth="1"/>
    <col min="10759" max="11004" width="8.7109375" style="2"/>
    <col min="11005" max="11005" width="4.140625" style="2" customWidth="1"/>
    <col min="11006" max="11006" width="10.42578125" style="2" customWidth="1"/>
    <col min="11007" max="11007" width="41" style="2" customWidth="1"/>
    <col min="11008" max="11008" width="4.7109375" style="2" customWidth="1"/>
    <col min="11009" max="11009" width="8.28515625" style="2" customWidth="1"/>
    <col min="11010" max="11010" width="6.7109375" style="2" customWidth="1"/>
    <col min="11011" max="11011" width="9.7109375" style="2" customWidth="1"/>
    <col min="11012" max="11012" width="6.28515625" style="2" customWidth="1"/>
    <col min="11013" max="11013" width="6.140625" style="2" customWidth="1"/>
    <col min="11014" max="11014" width="8.85546875" style="2" customWidth="1"/>
    <col min="11015" max="11260" width="8.7109375" style="2"/>
    <col min="11261" max="11261" width="4.140625" style="2" customWidth="1"/>
    <col min="11262" max="11262" width="10.42578125" style="2" customWidth="1"/>
    <col min="11263" max="11263" width="41" style="2" customWidth="1"/>
    <col min="11264" max="11264" width="4.7109375" style="2" customWidth="1"/>
    <col min="11265" max="11265" width="8.28515625" style="2" customWidth="1"/>
    <col min="11266" max="11266" width="6.7109375" style="2" customWidth="1"/>
    <col min="11267" max="11267" width="9.7109375" style="2" customWidth="1"/>
    <col min="11268" max="11268" width="6.28515625" style="2" customWidth="1"/>
    <col min="11269" max="11269" width="6.140625" style="2" customWidth="1"/>
    <col min="11270" max="11270" width="8.85546875" style="2" customWidth="1"/>
    <col min="11271" max="11516" width="8.7109375" style="2"/>
    <col min="11517" max="11517" width="4.140625" style="2" customWidth="1"/>
    <col min="11518" max="11518" width="10.42578125" style="2" customWidth="1"/>
    <col min="11519" max="11519" width="41" style="2" customWidth="1"/>
    <col min="11520" max="11520" width="4.7109375" style="2" customWidth="1"/>
    <col min="11521" max="11521" width="8.28515625" style="2" customWidth="1"/>
    <col min="11522" max="11522" width="6.7109375" style="2" customWidth="1"/>
    <col min="11523" max="11523" width="9.7109375" style="2" customWidth="1"/>
    <col min="11524" max="11524" width="6.28515625" style="2" customWidth="1"/>
    <col min="11525" max="11525" width="6.140625" style="2" customWidth="1"/>
    <col min="11526" max="11526" width="8.85546875" style="2" customWidth="1"/>
    <col min="11527" max="11772" width="8.7109375" style="2"/>
    <col min="11773" max="11773" width="4.140625" style="2" customWidth="1"/>
    <col min="11774" max="11774" width="10.42578125" style="2" customWidth="1"/>
    <col min="11775" max="11775" width="41" style="2" customWidth="1"/>
    <col min="11776" max="11776" width="4.7109375" style="2" customWidth="1"/>
    <col min="11777" max="11777" width="8.28515625" style="2" customWidth="1"/>
    <col min="11778" max="11778" width="6.7109375" style="2" customWidth="1"/>
    <col min="11779" max="11779" width="9.7109375" style="2" customWidth="1"/>
    <col min="11780" max="11780" width="6.28515625" style="2" customWidth="1"/>
    <col min="11781" max="11781" width="6.140625" style="2" customWidth="1"/>
    <col min="11782" max="11782" width="8.85546875" style="2" customWidth="1"/>
    <col min="11783" max="12028" width="8.7109375" style="2"/>
    <col min="12029" max="12029" width="4.140625" style="2" customWidth="1"/>
    <col min="12030" max="12030" width="10.42578125" style="2" customWidth="1"/>
    <col min="12031" max="12031" width="41" style="2" customWidth="1"/>
    <col min="12032" max="12032" width="4.7109375" style="2" customWidth="1"/>
    <col min="12033" max="12033" width="8.28515625" style="2" customWidth="1"/>
    <col min="12034" max="12034" width="6.7109375" style="2" customWidth="1"/>
    <col min="12035" max="12035" width="9.7109375" style="2" customWidth="1"/>
    <col min="12036" max="12036" width="6.28515625" style="2" customWidth="1"/>
    <col min="12037" max="12037" width="6.140625" style="2" customWidth="1"/>
    <col min="12038" max="12038" width="8.85546875" style="2" customWidth="1"/>
    <col min="12039" max="12284" width="8.7109375" style="2"/>
    <col min="12285" max="12285" width="4.140625" style="2" customWidth="1"/>
    <col min="12286" max="12286" width="10.42578125" style="2" customWidth="1"/>
    <col min="12287" max="12287" width="41" style="2" customWidth="1"/>
    <col min="12288" max="12288" width="4.7109375" style="2" customWidth="1"/>
    <col min="12289" max="12289" width="8.28515625" style="2" customWidth="1"/>
    <col min="12290" max="12290" width="6.7109375" style="2" customWidth="1"/>
    <col min="12291" max="12291" width="9.7109375" style="2" customWidth="1"/>
    <col min="12292" max="12292" width="6.28515625" style="2" customWidth="1"/>
    <col min="12293" max="12293" width="6.140625" style="2" customWidth="1"/>
    <col min="12294" max="12294" width="8.85546875" style="2" customWidth="1"/>
    <col min="12295" max="12540" width="8.7109375" style="2"/>
    <col min="12541" max="12541" width="4.140625" style="2" customWidth="1"/>
    <col min="12542" max="12542" width="10.42578125" style="2" customWidth="1"/>
    <col min="12543" max="12543" width="41" style="2" customWidth="1"/>
    <col min="12544" max="12544" width="4.7109375" style="2" customWidth="1"/>
    <col min="12545" max="12545" width="8.28515625" style="2" customWidth="1"/>
    <col min="12546" max="12546" width="6.7109375" style="2" customWidth="1"/>
    <col min="12547" max="12547" width="9.7109375" style="2" customWidth="1"/>
    <col min="12548" max="12548" width="6.28515625" style="2" customWidth="1"/>
    <col min="12549" max="12549" width="6.140625" style="2" customWidth="1"/>
    <col min="12550" max="12550" width="8.85546875" style="2" customWidth="1"/>
    <col min="12551" max="12796" width="8.7109375" style="2"/>
    <col min="12797" max="12797" width="4.140625" style="2" customWidth="1"/>
    <col min="12798" max="12798" width="10.42578125" style="2" customWidth="1"/>
    <col min="12799" max="12799" width="41" style="2" customWidth="1"/>
    <col min="12800" max="12800" width="4.7109375" style="2" customWidth="1"/>
    <col min="12801" max="12801" width="8.28515625" style="2" customWidth="1"/>
    <col min="12802" max="12802" width="6.7109375" style="2" customWidth="1"/>
    <col min="12803" max="12803" width="9.7109375" style="2" customWidth="1"/>
    <col min="12804" max="12804" width="6.28515625" style="2" customWidth="1"/>
    <col min="12805" max="12805" width="6.140625" style="2" customWidth="1"/>
    <col min="12806" max="12806" width="8.85546875" style="2" customWidth="1"/>
    <col min="12807" max="13052" width="8.7109375" style="2"/>
    <col min="13053" max="13053" width="4.140625" style="2" customWidth="1"/>
    <col min="13054" max="13054" width="10.42578125" style="2" customWidth="1"/>
    <col min="13055" max="13055" width="41" style="2" customWidth="1"/>
    <col min="13056" max="13056" width="4.7109375" style="2" customWidth="1"/>
    <col min="13057" max="13057" width="8.28515625" style="2" customWidth="1"/>
    <col min="13058" max="13058" width="6.7109375" style="2" customWidth="1"/>
    <col min="13059" max="13059" width="9.7109375" style="2" customWidth="1"/>
    <col min="13060" max="13060" width="6.28515625" style="2" customWidth="1"/>
    <col min="13061" max="13061" width="6.140625" style="2" customWidth="1"/>
    <col min="13062" max="13062" width="8.85546875" style="2" customWidth="1"/>
    <col min="13063" max="13308" width="8.7109375" style="2"/>
    <col min="13309" max="13309" width="4.140625" style="2" customWidth="1"/>
    <col min="13310" max="13310" width="10.42578125" style="2" customWidth="1"/>
    <col min="13311" max="13311" width="41" style="2" customWidth="1"/>
    <col min="13312" max="13312" width="4.7109375" style="2" customWidth="1"/>
    <col min="13313" max="13313" width="8.28515625" style="2" customWidth="1"/>
    <col min="13314" max="13314" width="6.7109375" style="2" customWidth="1"/>
    <col min="13315" max="13315" width="9.7109375" style="2" customWidth="1"/>
    <col min="13316" max="13316" width="6.28515625" style="2" customWidth="1"/>
    <col min="13317" max="13317" width="6.140625" style="2" customWidth="1"/>
    <col min="13318" max="13318" width="8.85546875" style="2" customWidth="1"/>
    <col min="13319" max="13564" width="8.7109375" style="2"/>
    <col min="13565" max="13565" width="4.140625" style="2" customWidth="1"/>
    <col min="13566" max="13566" width="10.42578125" style="2" customWidth="1"/>
    <col min="13567" max="13567" width="41" style="2" customWidth="1"/>
    <col min="13568" max="13568" width="4.7109375" style="2" customWidth="1"/>
    <col min="13569" max="13569" width="8.28515625" style="2" customWidth="1"/>
    <col min="13570" max="13570" width="6.7109375" style="2" customWidth="1"/>
    <col min="13571" max="13571" width="9.7109375" style="2" customWidth="1"/>
    <col min="13572" max="13572" width="6.28515625" style="2" customWidth="1"/>
    <col min="13573" max="13573" width="6.140625" style="2" customWidth="1"/>
    <col min="13574" max="13574" width="8.85546875" style="2" customWidth="1"/>
    <col min="13575" max="13820" width="8.7109375" style="2"/>
    <col min="13821" max="13821" width="4.140625" style="2" customWidth="1"/>
    <col min="13822" max="13822" width="10.42578125" style="2" customWidth="1"/>
    <col min="13823" max="13823" width="41" style="2" customWidth="1"/>
    <col min="13824" max="13824" width="4.7109375" style="2" customWidth="1"/>
    <col min="13825" max="13825" width="8.28515625" style="2" customWidth="1"/>
    <col min="13826" max="13826" width="6.7109375" style="2" customWidth="1"/>
    <col min="13827" max="13827" width="9.7109375" style="2" customWidth="1"/>
    <col min="13828" max="13828" width="6.28515625" style="2" customWidth="1"/>
    <col min="13829" max="13829" width="6.140625" style="2" customWidth="1"/>
    <col min="13830" max="13830" width="8.85546875" style="2" customWidth="1"/>
    <col min="13831" max="14076" width="8.7109375" style="2"/>
    <col min="14077" max="14077" width="4.140625" style="2" customWidth="1"/>
    <col min="14078" max="14078" width="10.42578125" style="2" customWidth="1"/>
    <col min="14079" max="14079" width="41" style="2" customWidth="1"/>
    <col min="14080" max="14080" width="4.7109375" style="2" customWidth="1"/>
    <col min="14081" max="14081" width="8.28515625" style="2" customWidth="1"/>
    <col min="14082" max="14082" width="6.7109375" style="2" customWidth="1"/>
    <col min="14083" max="14083" width="9.7109375" style="2" customWidth="1"/>
    <col min="14084" max="14084" width="6.28515625" style="2" customWidth="1"/>
    <col min="14085" max="14085" width="6.140625" style="2" customWidth="1"/>
    <col min="14086" max="14086" width="8.85546875" style="2" customWidth="1"/>
    <col min="14087" max="14332" width="8.7109375" style="2"/>
    <col min="14333" max="14333" width="4.140625" style="2" customWidth="1"/>
    <col min="14334" max="14334" width="10.42578125" style="2" customWidth="1"/>
    <col min="14335" max="14335" width="41" style="2" customWidth="1"/>
    <col min="14336" max="14336" width="4.7109375" style="2" customWidth="1"/>
    <col min="14337" max="14337" width="8.28515625" style="2" customWidth="1"/>
    <col min="14338" max="14338" width="6.7109375" style="2" customWidth="1"/>
    <col min="14339" max="14339" width="9.7109375" style="2" customWidth="1"/>
    <col min="14340" max="14340" width="6.28515625" style="2" customWidth="1"/>
    <col min="14341" max="14341" width="6.140625" style="2" customWidth="1"/>
    <col min="14342" max="14342" width="8.85546875" style="2" customWidth="1"/>
    <col min="14343" max="14588" width="8.7109375" style="2"/>
    <col min="14589" max="14589" width="4.140625" style="2" customWidth="1"/>
    <col min="14590" max="14590" width="10.42578125" style="2" customWidth="1"/>
    <col min="14591" max="14591" width="41" style="2" customWidth="1"/>
    <col min="14592" max="14592" width="4.7109375" style="2" customWidth="1"/>
    <col min="14593" max="14593" width="8.28515625" style="2" customWidth="1"/>
    <col min="14594" max="14594" width="6.7109375" style="2" customWidth="1"/>
    <col min="14595" max="14595" width="9.7109375" style="2" customWidth="1"/>
    <col min="14596" max="14596" width="6.28515625" style="2" customWidth="1"/>
    <col min="14597" max="14597" width="6.140625" style="2" customWidth="1"/>
    <col min="14598" max="14598" width="8.85546875" style="2" customWidth="1"/>
    <col min="14599" max="14844" width="8.7109375" style="2"/>
    <col min="14845" max="14845" width="4.140625" style="2" customWidth="1"/>
    <col min="14846" max="14846" width="10.42578125" style="2" customWidth="1"/>
    <col min="14847" max="14847" width="41" style="2" customWidth="1"/>
    <col min="14848" max="14848" width="4.7109375" style="2" customWidth="1"/>
    <col min="14849" max="14849" width="8.28515625" style="2" customWidth="1"/>
    <col min="14850" max="14850" width="6.7109375" style="2" customWidth="1"/>
    <col min="14851" max="14851" width="9.7109375" style="2" customWidth="1"/>
    <col min="14852" max="14852" width="6.28515625" style="2" customWidth="1"/>
    <col min="14853" max="14853" width="6.140625" style="2" customWidth="1"/>
    <col min="14854" max="14854" width="8.85546875" style="2" customWidth="1"/>
    <col min="14855" max="15100" width="8.7109375" style="2"/>
    <col min="15101" max="15101" width="4.140625" style="2" customWidth="1"/>
    <col min="15102" max="15102" width="10.42578125" style="2" customWidth="1"/>
    <col min="15103" max="15103" width="41" style="2" customWidth="1"/>
    <col min="15104" max="15104" width="4.7109375" style="2" customWidth="1"/>
    <col min="15105" max="15105" width="8.28515625" style="2" customWidth="1"/>
    <col min="15106" max="15106" width="6.7109375" style="2" customWidth="1"/>
    <col min="15107" max="15107" width="9.7109375" style="2" customWidth="1"/>
    <col min="15108" max="15108" width="6.28515625" style="2" customWidth="1"/>
    <col min="15109" max="15109" width="6.140625" style="2" customWidth="1"/>
    <col min="15110" max="15110" width="8.85546875" style="2" customWidth="1"/>
    <col min="15111" max="15356" width="8.7109375" style="2"/>
    <col min="15357" max="15357" width="4.140625" style="2" customWidth="1"/>
    <col min="15358" max="15358" width="10.42578125" style="2" customWidth="1"/>
    <col min="15359" max="15359" width="41" style="2" customWidth="1"/>
    <col min="15360" max="15360" width="4.7109375" style="2" customWidth="1"/>
    <col min="15361" max="15361" width="8.28515625" style="2" customWidth="1"/>
    <col min="15362" max="15362" width="6.7109375" style="2" customWidth="1"/>
    <col min="15363" max="15363" width="9.7109375" style="2" customWidth="1"/>
    <col min="15364" max="15364" width="6.28515625" style="2" customWidth="1"/>
    <col min="15365" max="15365" width="6.140625" style="2" customWidth="1"/>
    <col min="15366" max="15366" width="8.85546875" style="2" customWidth="1"/>
    <col min="15367" max="15612" width="8.7109375" style="2"/>
    <col min="15613" max="15613" width="4.140625" style="2" customWidth="1"/>
    <col min="15614" max="15614" width="10.42578125" style="2" customWidth="1"/>
    <col min="15615" max="15615" width="41" style="2" customWidth="1"/>
    <col min="15616" max="15616" width="4.7109375" style="2" customWidth="1"/>
    <col min="15617" max="15617" width="8.28515625" style="2" customWidth="1"/>
    <col min="15618" max="15618" width="6.7109375" style="2" customWidth="1"/>
    <col min="15619" max="15619" width="9.7109375" style="2" customWidth="1"/>
    <col min="15620" max="15620" width="6.28515625" style="2" customWidth="1"/>
    <col min="15621" max="15621" width="6.140625" style="2" customWidth="1"/>
    <col min="15622" max="15622" width="8.85546875" style="2" customWidth="1"/>
    <col min="15623" max="15868" width="8.7109375" style="2"/>
    <col min="15869" max="15869" width="4.140625" style="2" customWidth="1"/>
    <col min="15870" max="15870" width="10.42578125" style="2" customWidth="1"/>
    <col min="15871" max="15871" width="41" style="2" customWidth="1"/>
    <col min="15872" max="15872" width="4.7109375" style="2" customWidth="1"/>
    <col min="15873" max="15873" width="8.28515625" style="2" customWidth="1"/>
    <col min="15874" max="15874" width="6.7109375" style="2" customWidth="1"/>
    <col min="15875" max="15875" width="9.7109375" style="2" customWidth="1"/>
    <col min="15876" max="15876" width="6.28515625" style="2" customWidth="1"/>
    <col min="15877" max="15877" width="6.140625" style="2" customWidth="1"/>
    <col min="15878" max="15878" width="8.85546875" style="2" customWidth="1"/>
    <col min="15879" max="16124" width="8.7109375" style="2"/>
    <col min="16125" max="16125" width="4.140625" style="2" customWidth="1"/>
    <col min="16126" max="16126" width="10.42578125" style="2" customWidth="1"/>
    <col min="16127" max="16127" width="41" style="2" customWidth="1"/>
    <col min="16128" max="16128" width="4.7109375" style="2" customWidth="1"/>
    <col min="16129" max="16129" width="8.28515625" style="2" customWidth="1"/>
    <col min="16130" max="16130" width="6.7109375" style="2" customWidth="1"/>
    <col min="16131" max="16131" width="9.7109375" style="2" customWidth="1"/>
    <col min="16132" max="16132" width="6.28515625" style="2" customWidth="1"/>
    <col min="16133" max="16133" width="6.140625" style="2" customWidth="1"/>
    <col min="16134" max="16134" width="8.85546875" style="2" customWidth="1"/>
    <col min="16135" max="16384" width="8.7109375" style="2"/>
  </cols>
  <sheetData>
    <row r="1" spans="1:8" s="5" customFormat="1" ht="18" customHeight="1" thickBot="1" x14ac:dyDescent="0.25">
      <c r="A1" s="8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11" t="s">
        <v>6</v>
      </c>
    </row>
    <row r="2" spans="1:8" s="5" customFormat="1" ht="34.5" customHeight="1" thickBot="1" x14ac:dyDescent="0.25">
      <c r="B2" s="52" t="s">
        <v>104</v>
      </c>
      <c r="D2" s="3"/>
      <c r="E2" s="3"/>
      <c r="F2" s="3"/>
      <c r="G2" s="4"/>
    </row>
    <row r="3" spans="1:8" s="6" customFormat="1" ht="38.25" x14ac:dyDescent="0.2">
      <c r="A3" s="12">
        <v>1</v>
      </c>
      <c r="B3" s="13" t="s">
        <v>34</v>
      </c>
      <c r="C3" s="14" t="s">
        <v>33</v>
      </c>
      <c r="D3" s="15" t="s">
        <v>7</v>
      </c>
      <c r="E3" s="16"/>
      <c r="F3" s="17">
        <v>220</v>
      </c>
      <c r="G3" s="18">
        <f t="shared" ref="G3:G9" si="0">E3*F3</f>
        <v>0</v>
      </c>
    </row>
    <row r="4" spans="1:8" s="6" customFormat="1" ht="25.5" x14ac:dyDescent="0.2">
      <c r="A4" s="19">
        <v>2</v>
      </c>
      <c r="B4" s="20" t="s">
        <v>35</v>
      </c>
      <c r="C4" s="21" t="s">
        <v>36</v>
      </c>
      <c r="D4" s="22" t="s">
        <v>7</v>
      </c>
      <c r="E4" s="23"/>
      <c r="F4" s="24">
        <v>220</v>
      </c>
      <c r="G4" s="25">
        <f t="shared" si="0"/>
        <v>0</v>
      </c>
    </row>
    <row r="5" spans="1:8" s="6" customFormat="1" ht="25.5" x14ac:dyDescent="0.2">
      <c r="A5" s="19">
        <v>3</v>
      </c>
      <c r="B5" s="20" t="s">
        <v>37</v>
      </c>
      <c r="C5" s="21" t="s">
        <v>8</v>
      </c>
      <c r="D5" s="22" t="s">
        <v>9</v>
      </c>
      <c r="E5" s="23"/>
      <c r="F5" s="24">
        <v>220</v>
      </c>
      <c r="G5" s="25">
        <f t="shared" si="0"/>
        <v>0</v>
      </c>
    </row>
    <row r="6" spans="1:8" s="6" customFormat="1" x14ac:dyDescent="0.2">
      <c r="A6" s="19">
        <v>4</v>
      </c>
      <c r="B6" s="20" t="s">
        <v>38</v>
      </c>
      <c r="C6" s="21" t="s">
        <v>11</v>
      </c>
      <c r="D6" s="22" t="s">
        <v>12</v>
      </c>
      <c r="E6" s="23"/>
      <c r="F6" s="24">
        <f>F4*0.2</f>
        <v>44</v>
      </c>
      <c r="G6" s="25">
        <f t="shared" si="0"/>
        <v>0</v>
      </c>
    </row>
    <row r="7" spans="1:8" s="6" customFormat="1" ht="25.5" x14ac:dyDescent="0.2">
      <c r="A7" s="19">
        <v>5</v>
      </c>
      <c r="B7" s="20" t="s">
        <v>39</v>
      </c>
      <c r="C7" s="21" t="s">
        <v>13</v>
      </c>
      <c r="D7" s="22" t="s">
        <v>12</v>
      </c>
      <c r="E7" s="23"/>
      <c r="F7" s="26">
        <f>F6</f>
        <v>44</v>
      </c>
      <c r="G7" s="25">
        <f t="shared" si="0"/>
        <v>0</v>
      </c>
    </row>
    <row r="8" spans="1:8" s="6" customFormat="1" ht="25.5" x14ac:dyDescent="0.2">
      <c r="A8" s="19">
        <v>6</v>
      </c>
      <c r="B8" s="27" t="s">
        <v>40</v>
      </c>
      <c r="C8" s="21" t="s">
        <v>45</v>
      </c>
      <c r="D8" s="22" t="s">
        <v>12</v>
      </c>
      <c r="E8" s="23"/>
      <c r="F8" s="28">
        <f>F7*8</f>
        <v>352</v>
      </c>
      <c r="G8" s="25">
        <f t="shared" si="0"/>
        <v>0</v>
      </c>
    </row>
    <row r="9" spans="1:8" s="6" customFormat="1" ht="38.25" x14ac:dyDescent="0.2">
      <c r="A9" s="19">
        <v>7</v>
      </c>
      <c r="B9" s="20" t="s">
        <v>41</v>
      </c>
      <c r="C9" s="21" t="s">
        <v>14</v>
      </c>
      <c r="D9" s="22" t="s">
        <v>7</v>
      </c>
      <c r="E9" s="23"/>
      <c r="F9" s="24">
        <v>220</v>
      </c>
      <c r="G9" s="25">
        <f t="shared" si="0"/>
        <v>0</v>
      </c>
    </row>
    <row r="10" spans="1:8" s="6" customFormat="1" x14ac:dyDescent="0.2">
      <c r="A10" s="19">
        <v>8</v>
      </c>
      <c r="B10" s="20" t="s">
        <v>42</v>
      </c>
      <c r="C10" s="21" t="s">
        <v>43</v>
      </c>
      <c r="D10" s="22" t="s">
        <v>7</v>
      </c>
      <c r="E10" s="23"/>
      <c r="F10" s="24">
        <v>220</v>
      </c>
      <c r="G10" s="25">
        <f t="shared" ref="G10" si="1">E10*F10</f>
        <v>0</v>
      </c>
      <c r="H10" s="7"/>
    </row>
    <row r="11" spans="1:8" s="6" customFormat="1" ht="39" thickBot="1" x14ac:dyDescent="0.25">
      <c r="A11" s="29">
        <v>9</v>
      </c>
      <c r="B11" s="30" t="s">
        <v>15</v>
      </c>
      <c r="C11" s="31" t="s">
        <v>16</v>
      </c>
      <c r="D11" s="32" t="s">
        <v>10</v>
      </c>
      <c r="E11" s="33"/>
      <c r="F11" s="34">
        <f>0.7*220</f>
        <v>154</v>
      </c>
      <c r="G11" s="35">
        <f t="shared" ref="G11" si="2">E11*F11</f>
        <v>0</v>
      </c>
    </row>
    <row r="12" spans="1:8" s="5" customFormat="1" ht="18" customHeight="1" thickBot="1" x14ac:dyDescent="0.25">
      <c r="A12" s="39"/>
      <c r="B12" s="40" t="s">
        <v>17</v>
      </c>
      <c r="C12" s="41"/>
      <c r="D12" s="37"/>
      <c r="E12" s="37"/>
      <c r="F12" s="37"/>
      <c r="G12" s="38">
        <f>SUM(G3:G11)</f>
        <v>0</v>
      </c>
    </row>
    <row r="13" spans="1:8" s="5" customFormat="1" ht="34.5" customHeight="1" thickBot="1" x14ac:dyDescent="0.25">
      <c r="B13" s="52" t="s">
        <v>107</v>
      </c>
      <c r="D13" s="3"/>
      <c r="E13" s="3"/>
      <c r="F13" s="3"/>
      <c r="G13" s="4"/>
    </row>
    <row r="14" spans="1:8" s="6" customFormat="1" x14ac:dyDescent="0.2">
      <c r="A14" s="12">
        <v>10</v>
      </c>
      <c r="B14" s="13" t="s">
        <v>22</v>
      </c>
      <c r="C14" s="14" t="s">
        <v>46</v>
      </c>
      <c r="D14" s="15" t="s">
        <v>7</v>
      </c>
      <c r="E14" s="16"/>
      <c r="F14" s="72">
        <v>10</v>
      </c>
      <c r="G14" s="18">
        <f t="shared" ref="G14:G43" si="3">E14*F14</f>
        <v>0</v>
      </c>
    </row>
    <row r="15" spans="1:8" s="6" customFormat="1" x14ac:dyDescent="0.2">
      <c r="A15" s="19">
        <v>11</v>
      </c>
      <c r="B15" s="20" t="s">
        <v>24</v>
      </c>
      <c r="C15" s="21" t="s">
        <v>47</v>
      </c>
      <c r="D15" s="22" t="s">
        <v>7</v>
      </c>
      <c r="E15" s="23"/>
      <c r="F15" s="26">
        <v>1</v>
      </c>
      <c r="G15" s="25">
        <f t="shared" si="3"/>
        <v>0</v>
      </c>
    </row>
    <row r="16" spans="1:8" s="6" customFormat="1" x14ac:dyDescent="0.2">
      <c r="A16" s="19">
        <v>12</v>
      </c>
      <c r="B16" s="20" t="s">
        <v>77</v>
      </c>
      <c r="C16" s="21" t="s">
        <v>48</v>
      </c>
      <c r="D16" s="22" t="s">
        <v>7</v>
      </c>
      <c r="E16" s="23"/>
      <c r="F16" s="26">
        <v>6</v>
      </c>
      <c r="G16" s="25">
        <f t="shared" si="3"/>
        <v>0</v>
      </c>
    </row>
    <row r="17" spans="1:7" s="6" customFormat="1" x14ac:dyDescent="0.2">
      <c r="A17" s="19">
        <v>13</v>
      </c>
      <c r="B17" s="20" t="s">
        <v>78</v>
      </c>
      <c r="C17" s="21" t="s">
        <v>49</v>
      </c>
      <c r="D17" s="22" t="s">
        <v>7</v>
      </c>
      <c r="E17" s="23"/>
      <c r="F17" s="26">
        <v>4</v>
      </c>
      <c r="G17" s="25">
        <f t="shared" si="3"/>
        <v>0</v>
      </c>
    </row>
    <row r="18" spans="1:7" s="6" customFormat="1" x14ac:dyDescent="0.2">
      <c r="A18" s="19">
        <v>14</v>
      </c>
      <c r="B18" s="20" t="s">
        <v>18</v>
      </c>
      <c r="C18" s="21" t="s">
        <v>50</v>
      </c>
      <c r="D18" s="22" t="s">
        <v>7</v>
      </c>
      <c r="E18" s="23"/>
      <c r="F18" s="26">
        <v>6</v>
      </c>
      <c r="G18" s="25">
        <f t="shared" si="3"/>
        <v>0</v>
      </c>
    </row>
    <row r="19" spans="1:7" s="6" customFormat="1" x14ac:dyDescent="0.2">
      <c r="A19" s="19">
        <v>15</v>
      </c>
      <c r="B19" s="20" t="s">
        <v>79</v>
      </c>
      <c r="C19" s="21" t="s">
        <v>51</v>
      </c>
      <c r="D19" s="22" t="s">
        <v>7</v>
      </c>
      <c r="E19" s="23"/>
      <c r="F19" s="26">
        <v>33</v>
      </c>
      <c r="G19" s="25">
        <f t="shared" si="3"/>
        <v>0</v>
      </c>
    </row>
    <row r="20" spans="1:7" s="6" customFormat="1" x14ac:dyDescent="0.2">
      <c r="A20" s="19">
        <v>16</v>
      </c>
      <c r="B20" s="20" t="s">
        <v>80</v>
      </c>
      <c r="C20" s="21" t="s">
        <v>52</v>
      </c>
      <c r="D20" s="22" t="s">
        <v>7</v>
      </c>
      <c r="E20" s="23"/>
      <c r="F20" s="26">
        <v>5</v>
      </c>
      <c r="G20" s="25">
        <f t="shared" si="3"/>
        <v>0</v>
      </c>
    </row>
    <row r="21" spans="1:7" s="6" customFormat="1" x14ac:dyDescent="0.2">
      <c r="A21" s="19">
        <v>17</v>
      </c>
      <c r="B21" s="20" t="s">
        <v>81</v>
      </c>
      <c r="C21" s="21" t="s">
        <v>53</v>
      </c>
      <c r="D21" s="22" t="s">
        <v>7</v>
      </c>
      <c r="E21" s="23"/>
      <c r="F21" s="26">
        <v>6</v>
      </c>
      <c r="G21" s="25">
        <f t="shared" si="3"/>
        <v>0</v>
      </c>
    </row>
    <row r="22" spans="1:7" s="6" customFormat="1" x14ac:dyDescent="0.2">
      <c r="A22" s="19">
        <v>18</v>
      </c>
      <c r="B22" s="20" t="s">
        <v>26</v>
      </c>
      <c r="C22" s="21" t="s">
        <v>54</v>
      </c>
      <c r="D22" s="22" t="s">
        <v>7</v>
      </c>
      <c r="E22" s="23"/>
      <c r="F22" s="26">
        <v>2</v>
      </c>
      <c r="G22" s="25">
        <f t="shared" si="3"/>
        <v>0</v>
      </c>
    </row>
    <row r="23" spans="1:7" s="6" customFormat="1" x14ac:dyDescent="0.2">
      <c r="A23" s="19">
        <v>19</v>
      </c>
      <c r="B23" s="20" t="s">
        <v>30</v>
      </c>
      <c r="C23" s="21" t="s">
        <v>55</v>
      </c>
      <c r="D23" s="22" t="s">
        <v>7</v>
      </c>
      <c r="E23" s="23"/>
      <c r="F23" s="26">
        <v>3</v>
      </c>
      <c r="G23" s="25">
        <f t="shared" si="3"/>
        <v>0</v>
      </c>
    </row>
    <row r="24" spans="1:7" s="6" customFormat="1" x14ac:dyDescent="0.2">
      <c r="A24" s="19">
        <v>20</v>
      </c>
      <c r="B24" s="20" t="s">
        <v>82</v>
      </c>
      <c r="C24" s="21" t="s">
        <v>56</v>
      </c>
      <c r="D24" s="22" t="s">
        <v>7</v>
      </c>
      <c r="E24" s="23"/>
      <c r="F24" s="26">
        <v>1</v>
      </c>
      <c r="G24" s="25">
        <f t="shared" si="3"/>
        <v>0</v>
      </c>
    </row>
    <row r="25" spans="1:7" s="6" customFormat="1" x14ac:dyDescent="0.2">
      <c r="A25" s="19">
        <v>21</v>
      </c>
      <c r="B25" s="20" t="s">
        <v>28</v>
      </c>
      <c r="C25" s="21" t="s">
        <v>57</v>
      </c>
      <c r="D25" s="22" t="s">
        <v>7</v>
      </c>
      <c r="E25" s="23"/>
      <c r="F25" s="26">
        <v>5</v>
      </c>
      <c r="G25" s="25">
        <f t="shared" si="3"/>
        <v>0</v>
      </c>
    </row>
    <row r="26" spans="1:7" s="6" customFormat="1" x14ac:dyDescent="0.2">
      <c r="A26" s="19">
        <v>22</v>
      </c>
      <c r="B26" s="20" t="s">
        <v>83</v>
      </c>
      <c r="C26" s="21" t="s">
        <v>58</v>
      </c>
      <c r="D26" s="22" t="s">
        <v>7</v>
      </c>
      <c r="E26" s="23"/>
      <c r="F26" s="26">
        <v>4</v>
      </c>
      <c r="G26" s="25">
        <f t="shared" si="3"/>
        <v>0</v>
      </c>
    </row>
    <row r="27" spans="1:7" s="6" customFormat="1" x14ac:dyDescent="0.2">
      <c r="A27" s="19">
        <v>23</v>
      </c>
      <c r="B27" s="20" t="s">
        <v>29</v>
      </c>
      <c r="C27" s="21" t="s">
        <v>59</v>
      </c>
      <c r="D27" s="22" t="s">
        <v>7</v>
      </c>
      <c r="E27" s="23"/>
      <c r="F27" s="26">
        <v>17</v>
      </c>
      <c r="G27" s="25">
        <f t="shared" si="3"/>
        <v>0</v>
      </c>
    </row>
    <row r="28" spans="1:7" s="6" customFormat="1" x14ac:dyDescent="0.2">
      <c r="A28" s="19">
        <v>24</v>
      </c>
      <c r="B28" s="20" t="s">
        <v>84</v>
      </c>
      <c r="C28" s="21" t="s">
        <v>60</v>
      </c>
      <c r="D28" s="22" t="s">
        <v>7</v>
      </c>
      <c r="E28" s="23"/>
      <c r="F28" s="26">
        <v>1</v>
      </c>
      <c r="G28" s="25">
        <f t="shared" si="3"/>
        <v>0</v>
      </c>
    </row>
    <row r="29" spans="1:7" s="6" customFormat="1" x14ac:dyDescent="0.2">
      <c r="A29" s="19">
        <v>25</v>
      </c>
      <c r="B29" s="20" t="s">
        <v>85</v>
      </c>
      <c r="C29" s="21" t="s">
        <v>61</v>
      </c>
      <c r="D29" s="22" t="s">
        <v>7</v>
      </c>
      <c r="E29" s="23"/>
      <c r="F29" s="26">
        <v>13</v>
      </c>
      <c r="G29" s="25">
        <f t="shared" si="3"/>
        <v>0</v>
      </c>
    </row>
    <row r="30" spans="1:7" s="6" customFormat="1" x14ac:dyDescent="0.2">
      <c r="A30" s="19">
        <v>26</v>
      </c>
      <c r="B30" s="20" t="s">
        <v>86</v>
      </c>
      <c r="C30" s="21" t="s">
        <v>62</v>
      </c>
      <c r="D30" s="22" t="s">
        <v>7</v>
      </c>
      <c r="E30" s="23"/>
      <c r="F30" s="26">
        <v>5</v>
      </c>
      <c r="G30" s="25">
        <f t="shared" si="3"/>
        <v>0</v>
      </c>
    </row>
    <row r="31" spans="1:7" s="6" customFormat="1" x14ac:dyDescent="0.2">
      <c r="A31" s="19">
        <v>27</v>
      </c>
      <c r="B31" s="20" t="s">
        <v>87</v>
      </c>
      <c r="C31" s="21" t="s">
        <v>63</v>
      </c>
      <c r="D31" s="22" t="s">
        <v>7</v>
      </c>
      <c r="E31" s="23"/>
      <c r="F31" s="26">
        <v>10</v>
      </c>
      <c r="G31" s="25">
        <f t="shared" si="3"/>
        <v>0</v>
      </c>
    </row>
    <row r="32" spans="1:7" s="6" customFormat="1" x14ac:dyDescent="0.2">
      <c r="A32" s="19">
        <v>28</v>
      </c>
      <c r="B32" s="20" t="s">
        <v>88</v>
      </c>
      <c r="C32" s="21" t="s">
        <v>64</v>
      </c>
      <c r="D32" s="22" t="s">
        <v>7</v>
      </c>
      <c r="E32" s="23"/>
      <c r="F32" s="26">
        <v>3</v>
      </c>
      <c r="G32" s="25">
        <f t="shared" si="3"/>
        <v>0</v>
      </c>
    </row>
    <row r="33" spans="1:7" s="6" customFormat="1" x14ac:dyDescent="0.2">
      <c r="A33" s="19">
        <v>29</v>
      </c>
      <c r="B33" s="20" t="s">
        <v>89</v>
      </c>
      <c r="C33" s="21" t="s">
        <v>65</v>
      </c>
      <c r="D33" s="22" t="s">
        <v>7</v>
      </c>
      <c r="E33" s="23"/>
      <c r="F33" s="26">
        <v>10</v>
      </c>
      <c r="G33" s="25">
        <f t="shared" si="3"/>
        <v>0</v>
      </c>
    </row>
    <row r="34" spans="1:7" s="6" customFormat="1" x14ac:dyDescent="0.2">
      <c r="A34" s="19">
        <v>30</v>
      </c>
      <c r="B34" s="20" t="s">
        <v>90</v>
      </c>
      <c r="C34" s="21" t="s">
        <v>66</v>
      </c>
      <c r="D34" s="22" t="s">
        <v>7</v>
      </c>
      <c r="E34" s="23"/>
      <c r="F34" s="26">
        <v>3</v>
      </c>
      <c r="G34" s="25">
        <f t="shared" si="3"/>
        <v>0</v>
      </c>
    </row>
    <row r="35" spans="1:7" s="6" customFormat="1" x14ac:dyDescent="0.2">
      <c r="A35" s="19">
        <v>31</v>
      </c>
      <c r="B35" s="20" t="s">
        <v>91</v>
      </c>
      <c r="C35" s="21" t="s">
        <v>67</v>
      </c>
      <c r="D35" s="22" t="s">
        <v>7</v>
      </c>
      <c r="E35" s="23"/>
      <c r="F35" s="26">
        <v>1</v>
      </c>
      <c r="G35" s="25">
        <f t="shared" si="3"/>
        <v>0</v>
      </c>
    </row>
    <row r="36" spans="1:7" s="6" customFormat="1" x14ac:dyDescent="0.2">
      <c r="A36" s="19">
        <v>32</v>
      </c>
      <c r="B36" s="20" t="s">
        <v>92</v>
      </c>
      <c r="C36" s="21" t="s">
        <v>68</v>
      </c>
      <c r="D36" s="22" t="s">
        <v>7</v>
      </c>
      <c r="E36" s="23"/>
      <c r="F36" s="26">
        <v>31</v>
      </c>
      <c r="G36" s="25">
        <f t="shared" si="3"/>
        <v>0</v>
      </c>
    </row>
    <row r="37" spans="1:7" s="6" customFormat="1" x14ac:dyDescent="0.2">
      <c r="A37" s="19">
        <v>33</v>
      </c>
      <c r="B37" s="20" t="s">
        <v>93</v>
      </c>
      <c r="C37" s="21" t="s">
        <v>69</v>
      </c>
      <c r="D37" s="22" t="s">
        <v>7</v>
      </c>
      <c r="E37" s="23"/>
      <c r="F37" s="26">
        <v>10</v>
      </c>
      <c r="G37" s="25">
        <f t="shared" si="3"/>
        <v>0</v>
      </c>
    </row>
    <row r="38" spans="1:7" s="6" customFormat="1" x14ac:dyDescent="0.2">
      <c r="A38" s="19">
        <v>34</v>
      </c>
      <c r="B38" s="20" t="s">
        <v>94</v>
      </c>
      <c r="C38" s="21" t="s">
        <v>70</v>
      </c>
      <c r="D38" s="22" t="s">
        <v>7</v>
      </c>
      <c r="E38" s="23"/>
      <c r="F38" s="26">
        <v>4</v>
      </c>
      <c r="G38" s="25">
        <f t="shared" si="3"/>
        <v>0</v>
      </c>
    </row>
    <row r="39" spans="1:7" s="6" customFormat="1" x14ac:dyDescent="0.2">
      <c r="A39" s="19">
        <v>35</v>
      </c>
      <c r="B39" s="20" t="s">
        <v>95</v>
      </c>
      <c r="C39" s="21" t="s">
        <v>71</v>
      </c>
      <c r="D39" s="22" t="s">
        <v>7</v>
      </c>
      <c r="E39" s="23"/>
      <c r="F39" s="26">
        <v>4</v>
      </c>
      <c r="G39" s="25">
        <f t="shared" si="3"/>
        <v>0</v>
      </c>
    </row>
    <row r="40" spans="1:7" s="6" customFormat="1" x14ac:dyDescent="0.2">
      <c r="A40" s="19">
        <v>36</v>
      </c>
      <c r="B40" s="20" t="s">
        <v>96</v>
      </c>
      <c r="C40" s="21" t="s">
        <v>72</v>
      </c>
      <c r="D40" s="22" t="s">
        <v>7</v>
      </c>
      <c r="E40" s="23"/>
      <c r="F40" s="26">
        <v>1</v>
      </c>
      <c r="G40" s="25">
        <f t="shared" si="3"/>
        <v>0</v>
      </c>
    </row>
    <row r="41" spans="1:7" s="6" customFormat="1" x14ac:dyDescent="0.2">
      <c r="A41" s="19">
        <v>37</v>
      </c>
      <c r="B41" s="20" t="s">
        <v>97</v>
      </c>
      <c r="C41" s="21" t="s">
        <v>73</v>
      </c>
      <c r="D41" s="22" t="s">
        <v>7</v>
      </c>
      <c r="E41" s="23"/>
      <c r="F41" s="26">
        <v>12</v>
      </c>
      <c r="G41" s="25">
        <f t="shared" si="3"/>
        <v>0</v>
      </c>
    </row>
    <row r="42" spans="1:7" s="6" customFormat="1" x14ac:dyDescent="0.2">
      <c r="A42" s="19">
        <v>38</v>
      </c>
      <c r="B42" s="20" t="s">
        <v>98</v>
      </c>
      <c r="C42" s="21" t="s">
        <v>74</v>
      </c>
      <c r="D42" s="22" t="s">
        <v>7</v>
      </c>
      <c r="E42" s="23"/>
      <c r="F42" s="26">
        <v>3</v>
      </c>
      <c r="G42" s="25">
        <f t="shared" si="3"/>
        <v>0</v>
      </c>
    </row>
    <row r="43" spans="1:7" s="6" customFormat="1" x14ac:dyDescent="0.2">
      <c r="A43" s="53">
        <v>39</v>
      </c>
      <c r="B43" s="54" t="s">
        <v>99</v>
      </c>
      <c r="C43" s="55" t="s">
        <v>75</v>
      </c>
      <c r="D43" s="56" t="s">
        <v>7</v>
      </c>
      <c r="E43" s="57"/>
      <c r="F43" s="73">
        <v>6</v>
      </c>
      <c r="G43" s="58">
        <f t="shared" si="3"/>
        <v>0</v>
      </c>
    </row>
    <row r="44" spans="1:7" s="85" customFormat="1" x14ac:dyDescent="0.2">
      <c r="A44" s="82"/>
      <c r="B44" s="64" t="s">
        <v>76</v>
      </c>
      <c r="C44" s="83"/>
      <c r="D44" s="64"/>
      <c r="E44" s="65"/>
      <c r="F44" s="65"/>
      <c r="G44" s="84">
        <f>SUM(G14:G43)</f>
        <v>0</v>
      </c>
    </row>
    <row r="45" spans="1:7" s="6" customFormat="1" x14ac:dyDescent="0.2">
      <c r="A45" s="59"/>
      <c r="B45" s="60"/>
      <c r="C45" s="61" t="s">
        <v>19</v>
      </c>
      <c r="D45" s="62" t="s">
        <v>20</v>
      </c>
      <c r="E45" s="62"/>
      <c r="F45" s="62">
        <v>3</v>
      </c>
      <c r="G45" s="63">
        <f>G44/100*F45</f>
        <v>0</v>
      </c>
    </row>
    <row r="46" spans="1:7" s="6" customFormat="1" ht="13.5" thickBot="1" x14ac:dyDescent="0.25">
      <c r="A46" s="29"/>
      <c r="B46" s="44"/>
      <c r="C46" s="45" t="s">
        <v>21</v>
      </c>
      <c r="D46" s="36" t="s">
        <v>20</v>
      </c>
      <c r="E46" s="36"/>
      <c r="F46" s="36">
        <v>20</v>
      </c>
      <c r="G46" s="35">
        <f>G44/100*F46</f>
        <v>0</v>
      </c>
    </row>
    <row r="47" spans="1:7" s="71" customFormat="1" ht="18" customHeight="1" thickBot="1" x14ac:dyDescent="0.3">
      <c r="A47" s="66"/>
      <c r="B47" s="67" t="s">
        <v>108</v>
      </c>
      <c r="C47" s="68"/>
      <c r="D47" s="68"/>
      <c r="E47" s="68"/>
      <c r="F47" s="69"/>
      <c r="G47" s="70">
        <f>SUM(G44:G46)</f>
        <v>0</v>
      </c>
    </row>
    <row r="48" spans="1:7" s="5" customFormat="1" ht="34.5" customHeight="1" thickBot="1" x14ac:dyDescent="0.25">
      <c r="B48" s="52" t="s">
        <v>106</v>
      </c>
      <c r="D48" s="3"/>
      <c r="E48" s="3"/>
      <c r="F48" s="3"/>
      <c r="G48" s="4"/>
    </row>
    <row r="49" spans="1:7" s="6" customFormat="1" x14ac:dyDescent="0.2">
      <c r="A49" s="12">
        <v>40</v>
      </c>
      <c r="B49" s="42" t="s">
        <v>100</v>
      </c>
      <c r="C49" s="43" t="s">
        <v>23</v>
      </c>
      <c r="D49" s="17" t="s">
        <v>10</v>
      </c>
      <c r="E49" s="46"/>
      <c r="F49" s="17">
        <f>220*0.2</f>
        <v>44</v>
      </c>
      <c r="G49" s="18">
        <f>E49*F49</f>
        <v>0</v>
      </c>
    </row>
    <row r="50" spans="1:7" s="6" customFormat="1" x14ac:dyDescent="0.2">
      <c r="A50" s="19"/>
      <c r="B50" s="47"/>
      <c r="C50" s="48" t="s">
        <v>19</v>
      </c>
      <c r="D50" s="24" t="s">
        <v>20</v>
      </c>
      <c r="E50" s="24"/>
      <c r="F50" s="24">
        <v>4</v>
      </c>
      <c r="G50" s="25">
        <f>G49/100*F50</f>
        <v>0</v>
      </c>
    </row>
    <row r="51" spans="1:7" s="6" customFormat="1" x14ac:dyDescent="0.2">
      <c r="A51" s="19"/>
      <c r="B51" s="47"/>
      <c r="C51" s="48" t="s">
        <v>21</v>
      </c>
      <c r="D51" s="24" t="s">
        <v>20</v>
      </c>
      <c r="E51" s="24"/>
      <c r="F51" s="24">
        <v>35</v>
      </c>
      <c r="G51" s="25">
        <f>G49/100*F51</f>
        <v>0</v>
      </c>
    </row>
    <row r="52" spans="1:7" s="6" customFormat="1" x14ac:dyDescent="0.2">
      <c r="A52" s="19">
        <v>41</v>
      </c>
      <c r="B52" s="47" t="s">
        <v>101</v>
      </c>
      <c r="C52" s="48" t="s">
        <v>25</v>
      </c>
      <c r="D52" s="24" t="s">
        <v>12</v>
      </c>
      <c r="E52" s="49"/>
      <c r="F52" s="24">
        <f>220*0.15</f>
        <v>33</v>
      </c>
      <c r="G52" s="25">
        <f>E52*F52</f>
        <v>0</v>
      </c>
    </row>
    <row r="53" spans="1:7" s="6" customFormat="1" x14ac:dyDescent="0.2">
      <c r="A53" s="19"/>
      <c r="B53" s="47"/>
      <c r="C53" s="48" t="s">
        <v>19</v>
      </c>
      <c r="D53" s="24" t="s">
        <v>20</v>
      </c>
      <c r="E53" s="24"/>
      <c r="F53" s="24">
        <v>3</v>
      </c>
      <c r="G53" s="25">
        <f>G52/100*F53</f>
        <v>0</v>
      </c>
    </row>
    <row r="54" spans="1:7" s="6" customFormat="1" x14ac:dyDescent="0.2">
      <c r="A54" s="19"/>
      <c r="B54" s="47"/>
      <c r="C54" s="48" t="s">
        <v>21</v>
      </c>
      <c r="D54" s="24" t="s">
        <v>20</v>
      </c>
      <c r="E54" s="24"/>
      <c r="F54" s="24">
        <v>13.5</v>
      </c>
      <c r="G54" s="25">
        <f>G52/100*F54</f>
        <v>0</v>
      </c>
    </row>
    <row r="55" spans="1:7" s="6" customFormat="1" x14ac:dyDescent="0.2">
      <c r="A55" s="19">
        <v>42</v>
      </c>
      <c r="B55" s="47" t="s">
        <v>102</v>
      </c>
      <c r="C55" s="48" t="s">
        <v>27</v>
      </c>
      <c r="D55" s="24" t="s">
        <v>7</v>
      </c>
      <c r="E55" s="49"/>
      <c r="F55" s="24">
        <f>220*3</f>
        <v>660</v>
      </c>
      <c r="G55" s="25">
        <f>E55*F55</f>
        <v>0</v>
      </c>
    </row>
    <row r="56" spans="1:7" s="6" customFormat="1" x14ac:dyDescent="0.2">
      <c r="A56" s="19"/>
      <c r="B56" s="47"/>
      <c r="C56" s="48" t="s">
        <v>19</v>
      </c>
      <c r="D56" s="24" t="s">
        <v>20</v>
      </c>
      <c r="E56" s="24"/>
      <c r="F56" s="24">
        <v>1</v>
      </c>
      <c r="G56" s="25">
        <f>G55/100*F56</f>
        <v>0</v>
      </c>
    </row>
    <row r="57" spans="1:7" s="6" customFormat="1" x14ac:dyDescent="0.2">
      <c r="A57" s="19"/>
      <c r="B57" s="47"/>
      <c r="C57" s="48" t="s">
        <v>21</v>
      </c>
      <c r="D57" s="24" t="s">
        <v>20</v>
      </c>
      <c r="E57" s="24"/>
      <c r="F57" s="24">
        <v>13.5</v>
      </c>
      <c r="G57" s="25">
        <f>G55/100*F57</f>
        <v>0</v>
      </c>
    </row>
    <row r="58" spans="1:7" s="6" customFormat="1" ht="25.5" x14ac:dyDescent="0.2">
      <c r="A58" s="19">
        <v>43</v>
      </c>
      <c r="B58" s="47" t="s">
        <v>111</v>
      </c>
      <c r="C58" s="48" t="s">
        <v>109</v>
      </c>
      <c r="D58" s="24" t="s">
        <v>44</v>
      </c>
      <c r="E58" s="49"/>
      <c r="F58" s="24">
        <f>171*0.15</f>
        <v>25.65</v>
      </c>
      <c r="G58" s="25">
        <f>E58*F58</f>
        <v>0</v>
      </c>
    </row>
    <row r="59" spans="1:7" s="6" customFormat="1" x14ac:dyDescent="0.2">
      <c r="A59" s="19"/>
      <c r="B59" s="47"/>
      <c r="C59" s="48" t="s">
        <v>19</v>
      </c>
      <c r="D59" s="24" t="s">
        <v>20</v>
      </c>
      <c r="E59" s="24"/>
      <c r="F59" s="24">
        <v>1</v>
      </c>
      <c r="G59" s="25">
        <f>G58/100*F59</f>
        <v>0</v>
      </c>
    </row>
    <row r="60" spans="1:7" s="6" customFormat="1" x14ac:dyDescent="0.2">
      <c r="A60" s="19"/>
      <c r="B60" s="47"/>
      <c r="C60" s="48" t="s">
        <v>21</v>
      </c>
      <c r="D60" s="24" t="s">
        <v>20</v>
      </c>
      <c r="E60" s="24"/>
      <c r="F60" s="24">
        <v>10.5</v>
      </c>
      <c r="G60" s="25">
        <f>G58/100*F60</f>
        <v>0</v>
      </c>
    </row>
    <row r="61" spans="1:7" s="6" customFormat="1" x14ac:dyDescent="0.2">
      <c r="A61" s="19">
        <v>44</v>
      </c>
      <c r="B61" s="47" t="s">
        <v>103</v>
      </c>
      <c r="C61" s="48" t="s">
        <v>31</v>
      </c>
      <c r="D61" s="24" t="s">
        <v>12</v>
      </c>
      <c r="E61" s="49"/>
      <c r="F61" s="24">
        <f>220*0.2</f>
        <v>44</v>
      </c>
      <c r="G61" s="25">
        <f>E61*F61</f>
        <v>0</v>
      </c>
    </row>
    <row r="62" spans="1:7" s="6" customFormat="1" x14ac:dyDescent="0.2">
      <c r="A62" s="19"/>
      <c r="B62" s="47"/>
      <c r="C62" s="48" t="s">
        <v>19</v>
      </c>
      <c r="D62" s="24" t="s">
        <v>20</v>
      </c>
      <c r="E62" s="24"/>
      <c r="F62" s="24">
        <v>5</v>
      </c>
      <c r="G62" s="25">
        <f>G61/100*F62</f>
        <v>0</v>
      </c>
    </row>
    <row r="63" spans="1:7" s="6" customFormat="1" ht="13.5" thickBot="1" x14ac:dyDescent="0.25">
      <c r="A63" s="29">
        <v>45</v>
      </c>
      <c r="B63" s="50">
        <v>999800027</v>
      </c>
      <c r="C63" s="45" t="s">
        <v>32</v>
      </c>
      <c r="D63" s="36" t="s">
        <v>10</v>
      </c>
      <c r="E63" s="51"/>
      <c r="F63" s="34">
        <f>F44*0.75</f>
        <v>0</v>
      </c>
      <c r="G63" s="35">
        <f>E63*F63</f>
        <v>0</v>
      </c>
    </row>
    <row r="64" spans="1:7" s="6" customFormat="1" ht="18" customHeight="1" thickBot="1" x14ac:dyDescent="0.25">
      <c r="A64" s="66"/>
      <c r="B64" s="67" t="s">
        <v>110</v>
      </c>
      <c r="C64" s="68"/>
      <c r="D64" s="68"/>
      <c r="E64" s="68"/>
      <c r="F64" s="69"/>
      <c r="G64" s="70">
        <f>SUM(G49:G63)</f>
        <v>0</v>
      </c>
    </row>
    <row r="65" spans="1:7" s="6" customFormat="1" ht="9.9499999999999993" customHeight="1" thickBot="1" x14ac:dyDescent="0.25">
      <c r="A65" s="66"/>
      <c r="B65" s="67"/>
      <c r="C65" s="74"/>
      <c r="D65" s="68"/>
      <c r="E65" s="68"/>
      <c r="F65" s="69"/>
      <c r="G65" s="75"/>
    </row>
    <row r="66" spans="1:7" s="81" customFormat="1" ht="18" customHeight="1" thickBot="1" x14ac:dyDescent="0.25">
      <c r="A66" s="76"/>
      <c r="B66" s="77" t="s">
        <v>105</v>
      </c>
      <c r="C66" s="78"/>
      <c r="D66" s="78"/>
      <c r="E66" s="78"/>
      <c r="F66" s="79"/>
      <c r="G66" s="80">
        <f>G12+G64+G47</f>
        <v>0</v>
      </c>
    </row>
  </sheetData>
  <dataConsolidate/>
  <printOptions gridLines="1" gridLinesSet="0"/>
  <pageMargins left="0.35433070866141736" right="0.19685039370078741" top="0.78740157480314965" bottom="0.43307086614173229" header="0.39370078740157483" footer="0.19685039370078741"/>
  <pageSetup paperSize="9" orientation="portrait" verticalDpi="597" r:id="rId1"/>
  <headerFooter alignWithMargins="0">
    <oddHeader>&amp;L&amp;"Arial CE,Tučné"&amp;14Výsadba stromu s balom</oddHeader>
    <oddFooter>&amp;L&amp;"-,Tučné"&amp;8MGM Žilina s.r.o.&amp;R&amp;8Vyhotovil: Ing.Martin Malý</oddFooter>
  </headerFooter>
  <ignoredErrors>
    <ignoredError sqref="B3" numberStoredAsText="1"/>
    <ignoredError sqref="G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Výsadba stromov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Libor Mladý</dc:creator>
  <cp:lastModifiedBy>MIŠÍK Martin</cp:lastModifiedBy>
  <dcterms:created xsi:type="dcterms:W3CDTF">2022-03-23T04:15:00Z</dcterms:created>
  <dcterms:modified xsi:type="dcterms:W3CDTF">2022-03-28T17:42:35Z</dcterms:modified>
</cp:coreProperties>
</file>