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a_jaskova_bratislava_sk/Documents/Dokumenty/rok 2022/14 Urban Fitness – Workout pod Mostom SNP/Výzva/"/>
    </mc:Choice>
  </mc:AlternateContent>
  <xr:revisionPtr revIDLastSave="4" documentId="8_{52514E3D-387F-4C06-BACC-922D643851F0}" xr6:coauthVersionLast="47" xr6:coauthVersionMax="48" xr10:uidLastSave="{34BFE153-B098-4E30-978D-6418FD179BE2}"/>
  <bookViews>
    <workbookView xWindow="2370" yWindow="465" windowWidth="23100" windowHeight="15015" xr2:uid="{00000000-000D-0000-FFFF-FFFF00000000}"/>
  </bookViews>
  <sheets>
    <sheet name="Rozpočet" sheetId="1" r:id="rId1"/>
  </sheets>
  <definedNames>
    <definedName name="_xlnm.Print_Titles" localSheetId="0">Rozpočet!$7:$8</definedName>
  </definedNames>
  <calcPr calcId="191028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G70" i="1"/>
  <c r="G69" i="1"/>
  <c r="G68" i="1"/>
  <c r="G67" i="1"/>
  <c r="G66" i="1"/>
  <c r="G65" i="1"/>
  <c r="G79" i="1"/>
  <c r="G80" i="1"/>
  <c r="G81" i="1"/>
  <c r="G82" i="1"/>
  <c r="G83" i="1"/>
  <c r="G84" i="1"/>
  <c r="G85" i="1"/>
  <c r="G87" i="1"/>
  <c r="G88" i="1"/>
  <c r="G89" i="1"/>
  <c r="G90" i="1"/>
  <c r="G91" i="1"/>
  <c r="G59" i="1"/>
  <c r="G58" i="1"/>
  <c r="G64" i="1" l="1"/>
  <c r="G78" i="1"/>
  <c r="G77" i="1" s="1"/>
  <c r="G86" i="1"/>
  <c r="G61" i="1"/>
  <c r="G44" i="1"/>
  <c r="G43" i="1"/>
  <c r="G42" i="1"/>
  <c r="G41" i="1"/>
  <c r="G57" i="1"/>
  <c r="G56" i="1"/>
  <c r="G55" i="1"/>
  <c r="G54" i="1"/>
  <c r="G53" i="1"/>
  <c r="G52" i="1"/>
  <c r="G51" i="1"/>
  <c r="G50" i="1"/>
  <c r="G49" i="1"/>
  <c r="G48" i="1"/>
  <c r="G47" i="1"/>
  <c r="G46" i="1"/>
  <c r="G39" i="1"/>
  <c r="G38" i="1"/>
  <c r="G37" i="1"/>
  <c r="G36" i="1"/>
  <c r="G35" i="1"/>
  <c r="G34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7" i="1"/>
  <c r="G16" i="1"/>
  <c r="G15" i="1"/>
  <c r="G14" i="1"/>
  <c r="G13" i="1"/>
  <c r="G12" i="1"/>
  <c r="G11" i="1"/>
  <c r="G63" i="1" l="1"/>
  <c r="G60" i="1"/>
  <c r="G40" i="1"/>
  <c r="G33" i="1"/>
  <c r="G10" i="1"/>
  <c r="G18" i="1"/>
  <c r="G45" i="1"/>
  <c r="G28" i="1"/>
  <c r="G9" i="1" l="1"/>
  <c r="G95" i="1" s="1"/>
  <c r="G96" i="1" l="1"/>
  <c r="G97" i="1" s="1"/>
</calcChain>
</file>

<file path=xl/sharedStrings.xml><?xml version="1.0" encoding="utf-8"?>
<sst xmlns="http://schemas.openxmlformats.org/spreadsheetml/2006/main" count="252" uniqueCount="183">
  <si>
    <t>Výkaz Výmer</t>
  </si>
  <si>
    <t>Stavba:   Urban Fitness -Workout pod Mostom SNP</t>
  </si>
  <si>
    <t>Objednávateľ:   Hlavné mesto SR Bratislava</t>
  </si>
  <si>
    <t xml:space="preserve">Zhotoviteľ:   </t>
  </si>
  <si>
    <t>P.Č.</t>
  </si>
  <si>
    <t>Kód položky</t>
  </si>
  <si>
    <t>Popis</t>
  </si>
  <si>
    <t>MJ</t>
  </si>
  <si>
    <t>Množstvo celkom</t>
  </si>
  <si>
    <t>HSV01</t>
  </si>
  <si>
    <t>Práce a dodávky HSV - SO 01</t>
  </si>
  <si>
    <t>1</t>
  </si>
  <si>
    <t>Zemné práce</t>
  </si>
  <si>
    <t>113107131</t>
  </si>
  <si>
    <t>Odstránenie krytu v ploche do 200 m2 z betónu prostého, hr. vrstvy do 150 mm,  -0,22500t</t>
  </si>
  <si>
    <t>m2</t>
  </si>
  <si>
    <t>113107131M</t>
  </si>
  <si>
    <t>Odstránenie krytu v ploche do 200 m2 z betónu prostého, hr. vrstvy do 150 mm plochy do 1 m2,  -0,22500t</t>
  </si>
  <si>
    <t>113205111</t>
  </si>
  <si>
    <t>Vytrhanie obrúb betónových, chodníkových ležatých,  -0,23000t</t>
  </si>
  <si>
    <t>m</t>
  </si>
  <si>
    <t>130201001</t>
  </si>
  <si>
    <t>Výkop jamy a ryhy v obmedzenom priestore horn. tr.3 ručne</t>
  </si>
  <si>
    <t>m3</t>
  </si>
  <si>
    <t>162701116</t>
  </si>
  <si>
    <t>Vodorovné premiestnenie výkopku po spevnenej ceste, horniny tr.1-4 do 15000 m</t>
  </si>
  <si>
    <t>167101100</t>
  </si>
  <si>
    <t>Nakladanie výkopku tr.1-4 ručne</t>
  </si>
  <si>
    <t>171209002</t>
  </si>
  <si>
    <t>Poplatok za skladovanie - zemina a kamenivo (17 05) ostatné</t>
  </si>
  <si>
    <t>t</t>
  </si>
  <si>
    <t>2</t>
  </si>
  <si>
    <t>Zakladanie</t>
  </si>
  <si>
    <t>211571121</t>
  </si>
  <si>
    <t>Výplň odvodňovacieho rebra alebo trativodu do rýh s úpravou povrchu výplne kamenivom drobným ťaženým</t>
  </si>
  <si>
    <t>211971121</t>
  </si>
  <si>
    <t>Zhotov. oplášt. výplne z geotext. v ryhe alebo v záreze pri rozvinutej šírke oplášt. od 0 do 2, 5 m</t>
  </si>
  <si>
    <t>6936651300</t>
  </si>
  <si>
    <t>Geotextílie netkané polypropylénové Tatratex pp 300</t>
  </si>
  <si>
    <t>212572121</t>
  </si>
  <si>
    <t>Lôžko pre trativod z kameniva drobného ťaženého</t>
  </si>
  <si>
    <t>212755116</t>
  </si>
  <si>
    <t>Trativod z drenážnych rúrok bez lôžka, vnútorného priem. rúrok 150 mm</t>
  </si>
  <si>
    <t>273321411</t>
  </si>
  <si>
    <t>Betón základových dosiek, železový (bez výstuže), tr.C 25/30</t>
  </si>
  <si>
    <t>274321411</t>
  </si>
  <si>
    <t>Betón základových pásov železový (bez výstuže), tr.C 25/30</t>
  </si>
  <si>
    <t>275321411</t>
  </si>
  <si>
    <t>Betón základových pätiek, železový (bez výstuže), tr.C 25/30</t>
  </si>
  <si>
    <t>275361820</t>
  </si>
  <si>
    <t>Výstuž základových konštrukcií z ocele 10505</t>
  </si>
  <si>
    <t>4</t>
  </si>
  <si>
    <t>Vodorovné konštrukcie</t>
  </si>
  <si>
    <t>452112111</t>
  </si>
  <si>
    <t>Osadenie prstenca alebo rámu pod poklopy a mreže, výšky do 100 mm</t>
  </si>
  <si>
    <t>ks</t>
  </si>
  <si>
    <t>5922441000</t>
  </si>
  <si>
    <t>Prefabrikát betónový-prstenec vyrovnávací výšky do 100 mm</t>
  </si>
  <si>
    <t>452112121</t>
  </si>
  <si>
    <t>Osadenie prstenca  pod poklopy a mreže, výšky nad 100 do 200 mm</t>
  </si>
  <si>
    <t>5922441001</t>
  </si>
  <si>
    <t>Prefabrikát betónový-prstenec vyrovnávací výšky do 200 mm</t>
  </si>
  <si>
    <t>5</t>
  </si>
  <si>
    <t>Komunikácie</t>
  </si>
  <si>
    <t>564201101</t>
  </si>
  <si>
    <t>Podklad alebo podsyp zo štrku fr. 0-4 s rozprestretím, vlhčením a zhutnením po zhutnení hr.20 mm</t>
  </si>
  <si>
    <t>564251105</t>
  </si>
  <si>
    <t>Podklad alebo podsyp zo štrku fr. 0-16 s rozprestretím, vlhčením a zhutnením po zhutnení v spáde hr. 60-160 mm</t>
  </si>
  <si>
    <t>564851111</t>
  </si>
  <si>
    <t>Podklad zo štrku UM Š 0/31,5Gc fr.0-32, 30MPa, s rozprestrením a zhutnením, hr.po zhutnení v spáde 80-150 mm</t>
  </si>
  <si>
    <t>565131001</t>
  </si>
  <si>
    <t>Podkladná vrstva R-materiál 20 RA 0-8 po zhutnení hr.50 mm</t>
  </si>
  <si>
    <t>573211111</t>
  </si>
  <si>
    <t>Postrek asfaltový spojovací emulzia PSE</t>
  </si>
  <si>
    <t>577141101</t>
  </si>
  <si>
    <t>Betón asfaltový po zhutnení I.tr. veľmi jemný  ACO 8-11 hr.50mm</t>
  </si>
  <si>
    <t>8</t>
  </si>
  <si>
    <t>Rúrové vedenie</t>
  </si>
  <si>
    <t>895941101</t>
  </si>
  <si>
    <t>M+D Odtoková vpusť kruhová s roštom, vrátanie dopojenia na existujúce potrubie</t>
  </si>
  <si>
    <t>895941115</t>
  </si>
  <si>
    <t>M+D Lapač strešných naplavenín HL 600 N, vrátanie dopojenia na existujúce potrubie</t>
  </si>
  <si>
    <t>899101111</t>
  </si>
  <si>
    <t>Osadenie poklopu liatinového a oceľového vrátane rámu hmotn. do 50 kg</t>
  </si>
  <si>
    <t>5524214305</t>
  </si>
  <si>
    <t>Liatinový poklop DN 600 triedy zaťaženia B125</t>
  </si>
  <si>
    <t>9</t>
  </si>
  <si>
    <t>Ostatné konštrukcie a práce-búranie</t>
  </si>
  <si>
    <t>911131001</t>
  </si>
  <si>
    <t>M+D Športový povrch v dvoch vrstvách SBR + EPDM hr. 35 mm</t>
  </si>
  <si>
    <t>911131002</t>
  </si>
  <si>
    <t>M+D Konštrukcia šachty a prekrytie EPDM povrchom</t>
  </si>
  <si>
    <t>915701115</t>
  </si>
  <si>
    <t>M+D Ilustračný prvok pre cvičenie - maľba na asfaltový betón</t>
  </si>
  <si>
    <t>sub</t>
  </si>
  <si>
    <t>917733101</t>
  </si>
  <si>
    <t>Osadenie betónového cestného obrubníka stojatého do lôžka z betónu prostého tr. C 20/25</t>
  </si>
  <si>
    <t>5922903061</t>
  </si>
  <si>
    <t>Obrubník cestný rovný 250x150x1000 mm, sivá</t>
  </si>
  <si>
    <t>5922903065</t>
  </si>
  <si>
    <t>Obrubník cestný rovný oblúkový 250x150x780 mm, sivá</t>
  </si>
  <si>
    <t>917733113</t>
  </si>
  <si>
    <t>Osadenie betónového cestného obrubníka ležatého do lôžka z betónu prostého tr. C 20/25</t>
  </si>
  <si>
    <t>5922903075</t>
  </si>
  <si>
    <t>Obrubník cestný nábehový 250x150-100x1000 mm, sivá</t>
  </si>
  <si>
    <t>919735123</t>
  </si>
  <si>
    <t>Rezanie betónového krytu alebo podkladu tr. nad C 12/15 hr. nad 100 do 150 mm</t>
  </si>
  <si>
    <t>979084216</t>
  </si>
  <si>
    <t>Vodorovná doprava vybúraných hmôt po suchu bez naloženia, ale so zložením na vzdialenosť do 5 km</t>
  </si>
  <si>
    <t>979084219</t>
  </si>
  <si>
    <t>Príplatok k cene za každých ďalších aj začatých 5 km nad 5 km</t>
  </si>
  <si>
    <t>979087212</t>
  </si>
  <si>
    <t>Nakladanie na dopravné prostriedky pre vodorovnú dopravu sutiny</t>
  </si>
  <si>
    <t>979089012</t>
  </si>
  <si>
    <t>Poplatok za skladovanie - stavebná suť</t>
  </si>
  <si>
    <t>965042141R</t>
  </si>
  <si>
    <t>Odstranění betonové vrstvy pl.nad 50 m2, tl.15 cm</t>
  </si>
  <si>
    <t>99</t>
  </si>
  <si>
    <t>Presun hmôt HSV</t>
  </si>
  <si>
    <t>998224111P</t>
  </si>
  <si>
    <t>Presun hmôt pre pozemné komunikácie akejkoľvek dĺžky objektu</t>
  </si>
  <si>
    <t>HSV02</t>
  </si>
  <si>
    <t>Práce a dodávky HSV - SO 02</t>
  </si>
  <si>
    <t>979082213</t>
  </si>
  <si>
    <t>Vodorovná doprava suti po suchu do 1 km</t>
  </si>
  <si>
    <t>Nakládání suti na dopravní prostředky - komunikace</t>
  </si>
  <si>
    <t>979990105</t>
  </si>
  <si>
    <t>Poplatek za skládku suti - asfalt, beton, podklad</t>
  </si>
  <si>
    <t>961044111</t>
  </si>
  <si>
    <t>Odstranění betonových základů plotu</t>
  </si>
  <si>
    <t>RDOCK</t>
  </si>
  <si>
    <t>Odstranění ocelových profilů IPE 200</t>
  </si>
  <si>
    <t>968072558</t>
  </si>
  <si>
    <t>Odstranění ocelových vrat</t>
  </si>
  <si>
    <t>966006611</t>
  </si>
  <si>
    <t>Odstranění betonových panelů (výplní plotu)</t>
  </si>
  <si>
    <t>979082219</t>
  </si>
  <si>
    <t>Příplatek za dopravu suti po suchu za další 1 km</t>
  </si>
  <si>
    <t>979990105.1</t>
  </si>
  <si>
    <t>Poplatek za skládku suti - asfalt, podklad</t>
  </si>
  <si>
    <t>PSV</t>
  </si>
  <si>
    <t>Práce a dodávky PSV</t>
  </si>
  <si>
    <t>767</t>
  </si>
  <si>
    <t>Konštrukcie doplnkové kovové</t>
  </si>
  <si>
    <t>767641105</t>
  </si>
  <si>
    <t>M+D Oceľové dvere 1000x1970 mm so zárubňou, vrátane kovania a povrchovej úpravy</t>
  </si>
  <si>
    <t>767995131</t>
  </si>
  <si>
    <t>M+D Sedenie a prekrytie odvetrania 540x540 mm, oceľová nosná konštrukcia, výplň drevené fošne, vrátane povrchovej úpravy</t>
  </si>
  <si>
    <t>767995152</t>
  </si>
  <si>
    <t>M+D Oceľová nosná konštrukcia predsiene do kotevnej komory, vrátane povrchovej úpravy</t>
  </si>
  <si>
    <t>767995153</t>
  </si>
  <si>
    <t>M+D Opláštenie predsiene do kotevnej komory trapézovým plechom T20, vrátane povrchovej úpravy</t>
  </si>
  <si>
    <t>767995154</t>
  </si>
  <si>
    <t>M+D Opláštenie predsiene do kotevnej komory perforovaným plechom, vrátane povrchovej úpravy</t>
  </si>
  <si>
    <t>767995177</t>
  </si>
  <si>
    <t>M+D Zostava šatňových skriniek - zvarované oceľové skrinky 1800x1200x500 mm</t>
  </si>
  <si>
    <t>998767201</t>
  </si>
  <si>
    <t>Presun hmôt pre kovové stavebné doplnkové konštrukcie v objektoch výšky do 6 m</t>
  </si>
  <si>
    <t>%</t>
  </si>
  <si>
    <t>OST</t>
  </si>
  <si>
    <t xml:space="preserve">Zariadenie </t>
  </si>
  <si>
    <t>ZAR001</t>
  </si>
  <si>
    <t>M+D Workout konštrukcia - hlavná workout konštrukcia a doplnkové prvky (prekážky, balančná kladina)</t>
  </si>
  <si>
    <t>ZAR002</t>
  </si>
  <si>
    <t>M+D Silový stroj č. 1</t>
  </si>
  <si>
    <t>ZAR003</t>
  </si>
  <si>
    <t>M+D Silový stroj č. 2</t>
  </si>
  <si>
    <t>ZAR004</t>
  </si>
  <si>
    <t>M+D Silový stroj č. 3</t>
  </si>
  <si>
    <t>ZAR005</t>
  </si>
  <si>
    <t>M+D Silový stroj č. 4</t>
  </si>
  <si>
    <t>Doplnková PD</t>
  </si>
  <si>
    <t>000200061.S</t>
  </si>
  <si>
    <t>Prieskumné práce - stavebný prieskum stavebno-statického stavu</t>
  </si>
  <si>
    <t>kp</t>
  </si>
  <si>
    <t>000400021.S</t>
  </si>
  <si>
    <t>Projektové práce - stavebná časť(stavebné objekty vrátane ich technického vybavenia, náklady na vypracovanie realizačnej dokumentácie)</t>
  </si>
  <si>
    <t>Celkom bez DPH</t>
  </si>
  <si>
    <t>DPH 20%</t>
  </si>
  <si>
    <t>Celkom s DPH</t>
  </si>
  <si>
    <t>Cena jednotková EUR bez DPH</t>
  </si>
  <si>
    <t>Cena celkom EUR bez DPH</t>
  </si>
  <si>
    <t>Uchádzač vypĺňa všetky bunky v zošite, ktoré sú podfarbené zelenou farbou.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</si>
</sst>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3">
    <font>
      <sz val="8"/>
      <name val="MS Sans Serif"/>
      <charset val="1"/>
    </font>
    <font>
      <b/>
      <sz val="14"/>
      <color indexed="10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YR"/>
      <charset val="238"/>
    </font>
    <font>
      <b/>
      <sz val="9"/>
      <color indexed="18"/>
      <name val="Arial CE"/>
      <charset val="238"/>
    </font>
    <font>
      <b/>
      <u/>
      <sz val="8"/>
      <name val="Arial CE"/>
      <family val="2"/>
      <charset val="238"/>
    </font>
    <font>
      <sz val="8"/>
      <name val="MS Sans Serif"/>
      <family val="2"/>
      <charset val="238"/>
    </font>
    <font>
      <b/>
      <sz val="9"/>
      <color rgb="FF002060"/>
      <name val="Arial CE"/>
      <charset val="238"/>
    </font>
    <font>
      <b/>
      <sz val="7"/>
      <name val="Cambria"/>
      <family val="1"/>
      <charset val="238"/>
    </font>
    <font>
      <b/>
      <sz val="8"/>
      <name val="Cambria"/>
      <family val="1"/>
      <charset val="238"/>
    </font>
    <font>
      <b/>
      <sz val="7.5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ck">
        <color theme="6" tint="-0.24994659260841701"/>
      </bottom>
      <diagonal/>
    </border>
    <border>
      <left/>
      <right/>
      <top style="thick">
        <color theme="6" tint="-0.24994659260841701"/>
      </top>
      <bottom style="thick">
        <color theme="6" tint="-0.24994659260841701"/>
      </bottom>
      <diagonal/>
    </border>
    <border>
      <left/>
      <right style="thick">
        <color theme="6" tint="-0.24994659260841701"/>
      </right>
      <top style="thick">
        <color theme="6" tint="-0.24994659260841701"/>
      </top>
      <bottom style="thick">
        <color theme="6" tint="-0.24994659260841701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64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8" fillId="0" borderId="0" xfId="0" applyFont="1" applyAlignment="1">
      <alignment horizontal="left" vertical="top"/>
      <protection locked="0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2" fillId="2" borderId="4" xfId="0" applyFont="1" applyFill="1" applyBorder="1" applyAlignment="1" applyProtection="1">
      <alignment horizontal="left"/>
      <protection hidden="1"/>
    </xf>
    <xf numFmtId="0" fontId="11" fillId="2" borderId="5" xfId="0" applyFont="1" applyFill="1" applyBorder="1" applyAlignment="1" applyProtection="1">
      <alignment horizontal="left"/>
      <protection hidden="1"/>
    </xf>
    <xf numFmtId="0" fontId="10" fillId="2" borderId="5" xfId="0" applyFont="1" applyFill="1" applyBorder="1" applyAlignment="1" applyProtection="1">
      <alignment horizontal="left"/>
      <protection hidden="1"/>
    </xf>
    <xf numFmtId="0" fontId="11" fillId="2" borderId="6" xfId="0" applyFont="1" applyFill="1" applyBorder="1" applyAlignment="1" applyProtection="1">
      <alignment horizontal="left" vertical="top"/>
      <protection hidden="1"/>
    </xf>
    <xf numFmtId="0" fontId="2" fillId="3" borderId="0" xfId="0" applyFont="1" applyFill="1" applyBorder="1" applyAlignment="1" applyProtection="1">
      <alignment horizontal="left" shrinkToFi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37" fontId="6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wrapText="1"/>
      <protection hidden="1"/>
    </xf>
    <xf numFmtId="164" fontId="6" fillId="0" borderId="0" xfId="0" applyNumberFormat="1" applyFont="1" applyAlignment="1" applyProtection="1">
      <alignment horizontal="right"/>
      <protection hidden="1"/>
    </xf>
    <xf numFmtId="39" fontId="6" fillId="0" borderId="0" xfId="0" applyNumberFormat="1" applyFont="1" applyAlignment="1" applyProtection="1">
      <alignment horizontal="right"/>
      <protection hidden="1"/>
    </xf>
    <xf numFmtId="37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 wrapText="1"/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39" fontId="3" fillId="0" borderId="0" xfId="0" applyNumberFormat="1" applyFont="1" applyAlignment="1" applyProtection="1">
      <alignment horizontal="right"/>
      <protection hidden="1"/>
    </xf>
    <xf numFmtId="37" fontId="4" fillId="0" borderId="2" xfId="0" applyNumberFormat="1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left" wrapText="1"/>
      <protection hidden="1"/>
    </xf>
    <xf numFmtId="164" fontId="4" fillId="0" borderId="2" xfId="0" applyNumberFormat="1" applyFont="1" applyBorder="1" applyAlignment="1" applyProtection="1">
      <alignment horizontal="right"/>
      <protection hidden="1"/>
    </xf>
    <xf numFmtId="39" fontId="4" fillId="0" borderId="2" xfId="0" applyNumberFormat="1" applyFont="1" applyBorder="1" applyAlignment="1" applyProtection="1">
      <alignment horizontal="right"/>
      <protection hidden="1"/>
    </xf>
    <xf numFmtId="4" fontId="4" fillId="0" borderId="2" xfId="0" applyNumberFormat="1" applyFont="1" applyBorder="1" applyAlignment="1" applyProtection="1">
      <alignment horizontal="left" wrapText="1"/>
      <protection hidden="1"/>
    </xf>
    <xf numFmtId="37" fontId="4" fillId="0" borderId="0" xfId="0" applyNumberFormat="1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left" wrapText="1"/>
      <protection hidden="1"/>
    </xf>
    <xf numFmtId="164" fontId="4" fillId="0" borderId="0" xfId="0" applyNumberFormat="1" applyFont="1" applyBorder="1" applyAlignment="1" applyProtection="1">
      <alignment horizontal="right"/>
      <protection hidden="1"/>
    </xf>
    <xf numFmtId="39" fontId="4" fillId="0" borderId="0" xfId="0" applyNumberFormat="1" applyFont="1" applyBorder="1" applyAlignment="1" applyProtection="1">
      <alignment horizontal="right"/>
      <protection hidden="1"/>
    </xf>
    <xf numFmtId="4" fontId="4" fillId="0" borderId="2" xfId="0" applyNumberFormat="1" applyFont="1" applyBorder="1" applyAlignment="1" applyProtection="1">
      <alignment horizontal="right"/>
      <protection hidden="1"/>
    </xf>
    <xf numFmtId="4" fontId="4" fillId="0" borderId="0" xfId="0" applyNumberFormat="1" applyFont="1" applyBorder="1" applyAlignment="1" applyProtection="1">
      <alignment horizontal="left" wrapText="1"/>
      <protection hidden="1"/>
    </xf>
    <xf numFmtId="4" fontId="4" fillId="0" borderId="0" xfId="0" applyNumberFormat="1" applyFont="1" applyBorder="1" applyAlignment="1" applyProtection="1">
      <alignment horizontal="right"/>
      <protection hidden="1"/>
    </xf>
    <xf numFmtId="37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164" fontId="4" fillId="0" borderId="0" xfId="0" applyNumberFormat="1" applyFont="1" applyAlignment="1" applyProtection="1">
      <alignment horizontal="right"/>
      <protection hidden="1"/>
    </xf>
    <xf numFmtId="39" fontId="4" fillId="0" borderId="0" xfId="0" applyNumberFormat="1" applyFont="1" applyAlignment="1" applyProtection="1">
      <alignment horizontal="right"/>
      <protection hidden="1"/>
    </xf>
    <xf numFmtId="37" fontId="4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 wrapText="1"/>
      <protection hidden="1"/>
    </xf>
    <xf numFmtId="164" fontId="4" fillId="0" borderId="3" xfId="0" applyNumberFormat="1" applyFont="1" applyBorder="1" applyAlignment="1" applyProtection="1">
      <alignment horizontal="right"/>
      <protection hidden="1"/>
    </xf>
    <xf numFmtId="39" fontId="4" fillId="0" borderId="3" xfId="0" applyNumberFormat="1" applyFont="1" applyBorder="1" applyAlignment="1" applyProtection="1">
      <alignment horizontal="right"/>
      <protection hidden="1"/>
    </xf>
    <xf numFmtId="37" fontId="7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39" fontId="7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 vertical="top"/>
      <protection hidden="1"/>
    </xf>
    <xf numFmtId="37" fontId="0" fillId="0" borderId="0" xfId="0" applyNumberForma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 wrapText="1"/>
      <protection hidden="1"/>
    </xf>
    <xf numFmtId="164" fontId="0" fillId="0" borderId="0" xfId="0" applyNumberFormat="1" applyAlignment="1" applyProtection="1">
      <alignment horizontal="right" vertical="top"/>
      <protection hidden="1"/>
    </xf>
    <xf numFmtId="39" fontId="0" fillId="0" borderId="0" xfId="0" applyNumberFormat="1" applyAlignment="1" applyProtection="1">
      <alignment horizontal="right" vertical="top"/>
      <protection hidden="1"/>
    </xf>
    <xf numFmtId="0" fontId="2" fillId="2" borderId="2" xfId="0" applyFont="1" applyFill="1" applyBorder="1" applyAlignment="1" applyProtection="1">
      <alignment horizontal="left"/>
      <protection locked="0"/>
    </xf>
    <xf numFmtId="39" fontId="4" fillId="2" borderId="2" xfId="0" applyNumberFormat="1" applyFont="1" applyFill="1" applyBorder="1" applyAlignment="1" applyProtection="1">
      <alignment horizontal="right"/>
      <protection locked="0"/>
    </xf>
    <xf numFmtId="39" fontId="3" fillId="0" borderId="0" xfId="0" applyNumberFormat="1" applyFont="1" applyAlignment="1" applyProtection="1">
      <alignment horizontal="right"/>
      <protection locked="0"/>
    </xf>
    <xf numFmtId="39" fontId="4" fillId="0" borderId="0" xfId="0" applyNumberFormat="1" applyFont="1" applyBorder="1" applyAlignment="1" applyProtection="1">
      <alignment horizontal="right"/>
      <protection locked="0"/>
    </xf>
    <xf numFmtId="39" fontId="6" fillId="0" borderId="0" xfId="0" applyNumberFormat="1" applyFont="1" applyAlignment="1" applyProtection="1">
      <alignment horizontal="right"/>
      <protection locked="0"/>
    </xf>
    <xf numFmtId="39" fontId="4" fillId="0" borderId="0" xfId="0" applyNumberFormat="1" applyFont="1" applyAlignment="1" applyProtection="1">
      <alignment horizontal="right"/>
      <protection locked="0"/>
    </xf>
    <xf numFmtId="39" fontId="4" fillId="2" borderId="3" xfId="0" applyNumberFormat="1" applyFont="1" applyFill="1" applyBorder="1" applyAlignment="1" applyProtection="1">
      <alignment horizontal="right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"/>
  <sheetViews>
    <sheetView showGridLines="0" tabSelected="1" zoomScaleNormal="100" workbookViewId="0">
      <selection sqref="A1:G1"/>
    </sheetView>
  </sheetViews>
  <sheetFormatPr defaultColWidth="10.5" defaultRowHeight="12" customHeight="1"/>
  <cols>
    <col min="1" max="1" width="4" style="2" customWidth="1"/>
    <col min="2" max="2" width="12.33203125" style="3" customWidth="1"/>
    <col min="3" max="3" width="49.83203125" style="3" customWidth="1"/>
    <col min="4" max="4" width="3.83203125" style="3" customWidth="1"/>
    <col min="5" max="5" width="11.33203125" style="4" customWidth="1"/>
    <col min="6" max="6" width="14.1640625" style="5" customWidth="1"/>
    <col min="7" max="7" width="17.33203125" style="5" customWidth="1"/>
    <col min="8" max="8" width="12.5" style="1" customWidth="1"/>
    <col min="9" max="16384" width="10.5" style="1"/>
  </cols>
  <sheetData>
    <row r="1" spans="1:10" ht="17.25" customHeight="1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</row>
    <row r="2" spans="1:10" ht="12.75" customHeight="1">
      <c r="A2" s="9" t="s">
        <v>1</v>
      </c>
      <c r="B2" s="10"/>
      <c r="C2" s="10"/>
      <c r="D2" s="10"/>
      <c r="E2" s="10"/>
      <c r="F2" s="10"/>
      <c r="G2" s="10"/>
      <c r="H2" s="8"/>
      <c r="I2" s="8"/>
      <c r="J2" s="8"/>
    </row>
    <row r="3" spans="1:10" ht="13.5" customHeight="1" thickBot="1">
      <c r="A3" s="11"/>
      <c r="B3" s="11"/>
      <c r="C3" s="9"/>
      <c r="D3" s="10"/>
      <c r="E3" s="12"/>
      <c r="F3" s="10"/>
      <c r="G3" s="10"/>
      <c r="H3" s="8"/>
      <c r="I3" s="8"/>
      <c r="J3" s="8"/>
    </row>
    <row r="4" spans="1:10" ht="18" customHeight="1" thickTop="1" thickBot="1">
      <c r="A4" s="12" t="s">
        <v>2</v>
      </c>
      <c r="B4" s="10"/>
      <c r="C4" s="10"/>
      <c r="D4" s="13" t="s">
        <v>182</v>
      </c>
      <c r="E4" s="14"/>
      <c r="F4" s="15"/>
      <c r="G4" s="15"/>
      <c r="H4" s="16"/>
      <c r="I4" s="8"/>
      <c r="J4" s="8"/>
    </row>
    <row r="5" spans="1:10" ht="12.75" customHeight="1" thickTop="1">
      <c r="A5" s="12" t="s">
        <v>3</v>
      </c>
      <c r="B5" s="10"/>
      <c r="C5" s="57"/>
      <c r="D5" s="10"/>
      <c r="E5" s="12"/>
      <c r="F5" s="17"/>
      <c r="G5" s="17"/>
      <c r="H5" s="17"/>
      <c r="I5" s="17"/>
      <c r="J5" s="17"/>
    </row>
    <row r="6" spans="1:10" ht="13.5" customHeight="1" thickBot="1">
      <c r="A6" s="10"/>
      <c r="B6" s="10"/>
      <c r="C6" s="10"/>
      <c r="D6" s="10"/>
      <c r="E6" s="10"/>
      <c r="F6" s="10"/>
      <c r="G6" s="10"/>
      <c r="H6" s="8"/>
      <c r="I6" s="8"/>
      <c r="J6" s="8"/>
    </row>
    <row r="7" spans="1:10" ht="43.5" customHeight="1" thickBot="1">
      <c r="A7" s="18" t="s">
        <v>4</v>
      </c>
      <c r="B7" s="18" t="s">
        <v>5</v>
      </c>
      <c r="C7" s="18" t="s">
        <v>6</v>
      </c>
      <c r="D7" s="18" t="s">
        <v>7</v>
      </c>
      <c r="E7" s="18" t="s">
        <v>8</v>
      </c>
      <c r="F7" s="18" t="s">
        <v>180</v>
      </c>
      <c r="G7" s="18" t="s">
        <v>181</v>
      </c>
      <c r="H7" s="8"/>
      <c r="I7" s="8"/>
      <c r="J7" s="8"/>
    </row>
    <row r="8" spans="1:10" ht="3" customHeight="1">
      <c r="A8" s="10"/>
      <c r="B8" s="10"/>
      <c r="C8" s="10"/>
      <c r="D8" s="10"/>
      <c r="E8" s="10"/>
      <c r="F8" s="10"/>
      <c r="G8" s="10"/>
      <c r="H8" s="8"/>
      <c r="I8" s="8"/>
      <c r="J8" s="8"/>
    </row>
    <row r="9" spans="1:10" ht="14.25" customHeight="1">
      <c r="A9" s="19"/>
      <c r="B9" s="20" t="s">
        <v>9</v>
      </c>
      <c r="C9" s="20" t="s">
        <v>10</v>
      </c>
      <c r="D9" s="20"/>
      <c r="E9" s="21"/>
      <c r="F9" s="22"/>
      <c r="G9" s="22">
        <f>G10+G18+G28+G33+G40+G45+G60</f>
        <v>0</v>
      </c>
      <c r="H9" s="8"/>
      <c r="I9" s="8"/>
      <c r="J9" s="8"/>
    </row>
    <row r="10" spans="1:10" ht="21" customHeight="1">
      <c r="A10" s="23"/>
      <c r="B10" s="24" t="s">
        <v>11</v>
      </c>
      <c r="C10" s="24" t="s">
        <v>12</v>
      </c>
      <c r="D10" s="24"/>
      <c r="E10" s="25"/>
      <c r="F10" s="26"/>
      <c r="G10" s="26">
        <f>SUM(G11:G17)</f>
        <v>0</v>
      </c>
      <c r="H10" s="8"/>
      <c r="I10" s="8"/>
      <c r="J10" s="8"/>
    </row>
    <row r="11" spans="1:10" ht="24" customHeight="1">
      <c r="A11" s="27">
        <v>1</v>
      </c>
      <c r="B11" s="28" t="s">
        <v>13</v>
      </c>
      <c r="C11" s="28" t="s">
        <v>14</v>
      </c>
      <c r="D11" s="28" t="s">
        <v>15</v>
      </c>
      <c r="E11" s="29">
        <v>43.18</v>
      </c>
      <c r="F11" s="58">
        <v>0</v>
      </c>
      <c r="G11" s="30">
        <f t="shared" ref="G11:G17" si="0">ROUND(E11*F11,2)</f>
        <v>0</v>
      </c>
      <c r="H11" s="8"/>
      <c r="I11" s="8"/>
      <c r="J11" s="8"/>
    </row>
    <row r="12" spans="1:10" ht="24" customHeight="1">
      <c r="A12" s="27">
        <v>2</v>
      </c>
      <c r="B12" s="28" t="s">
        <v>16</v>
      </c>
      <c r="C12" s="28" t="s">
        <v>17</v>
      </c>
      <c r="D12" s="28" t="s">
        <v>15</v>
      </c>
      <c r="E12" s="29">
        <v>10.74</v>
      </c>
      <c r="F12" s="58">
        <v>0</v>
      </c>
      <c r="G12" s="30">
        <f t="shared" si="0"/>
        <v>0</v>
      </c>
      <c r="H12" s="8"/>
      <c r="I12" s="8"/>
      <c r="J12" s="8"/>
    </row>
    <row r="13" spans="1:10" ht="24" customHeight="1">
      <c r="A13" s="27">
        <v>3</v>
      </c>
      <c r="B13" s="28" t="s">
        <v>18</v>
      </c>
      <c r="C13" s="28" t="s">
        <v>19</v>
      </c>
      <c r="D13" s="28" t="s">
        <v>20</v>
      </c>
      <c r="E13" s="29">
        <v>22.23</v>
      </c>
      <c r="F13" s="58">
        <v>0</v>
      </c>
      <c r="G13" s="30">
        <f t="shared" si="0"/>
        <v>0</v>
      </c>
      <c r="H13" s="8"/>
      <c r="I13" s="8"/>
      <c r="J13" s="8"/>
    </row>
    <row r="14" spans="1:10" ht="13.5" customHeight="1">
      <c r="A14" s="27">
        <v>4</v>
      </c>
      <c r="B14" s="28" t="s">
        <v>21</v>
      </c>
      <c r="C14" s="28" t="s">
        <v>22</v>
      </c>
      <c r="D14" s="28" t="s">
        <v>23</v>
      </c>
      <c r="E14" s="29">
        <v>13.664</v>
      </c>
      <c r="F14" s="58">
        <v>0</v>
      </c>
      <c r="G14" s="30">
        <f t="shared" si="0"/>
        <v>0</v>
      </c>
      <c r="H14" s="8"/>
      <c r="I14" s="8"/>
      <c r="J14" s="8"/>
    </row>
    <row r="15" spans="1:10" ht="24" customHeight="1">
      <c r="A15" s="27">
        <v>5</v>
      </c>
      <c r="B15" s="28" t="s">
        <v>24</v>
      </c>
      <c r="C15" s="28" t="s">
        <v>25</v>
      </c>
      <c r="D15" s="28" t="s">
        <v>23</v>
      </c>
      <c r="E15" s="29">
        <v>12.391999999999999</v>
      </c>
      <c r="F15" s="58">
        <v>0</v>
      </c>
      <c r="G15" s="30">
        <f t="shared" si="0"/>
        <v>0</v>
      </c>
      <c r="H15" s="8"/>
      <c r="I15" s="8"/>
      <c r="J15" s="8"/>
    </row>
    <row r="16" spans="1:10" ht="13.5" customHeight="1">
      <c r="A16" s="27">
        <v>6</v>
      </c>
      <c r="B16" s="28" t="s">
        <v>26</v>
      </c>
      <c r="C16" s="28" t="s">
        <v>27</v>
      </c>
      <c r="D16" s="28" t="s">
        <v>23</v>
      </c>
      <c r="E16" s="29">
        <v>12.391999999999999</v>
      </c>
      <c r="F16" s="58">
        <v>0</v>
      </c>
      <c r="G16" s="30">
        <f t="shared" si="0"/>
        <v>0</v>
      </c>
      <c r="H16" s="8"/>
      <c r="I16" s="8"/>
      <c r="J16" s="8"/>
    </row>
    <row r="17" spans="1:10" ht="13.5" customHeight="1">
      <c r="A17" s="27">
        <v>7</v>
      </c>
      <c r="B17" s="28" t="s">
        <v>28</v>
      </c>
      <c r="C17" s="28" t="s">
        <v>29</v>
      </c>
      <c r="D17" s="28" t="s">
        <v>30</v>
      </c>
      <c r="E17" s="29">
        <v>23.545000000000002</v>
      </c>
      <c r="F17" s="58">
        <v>0</v>
      </c>
      <c r="G17" s="30">
        <f t="shared" si="0"/>
        <v>0</v>
      </c>
      <c r="H17" s="8"/>
      <c r="I17" s="8"/>
      <c r="J17" s="8"/>
    </row>
    <row r="18" spans="1:10" ht="21" customHeight="1">
      <c r="A18" s="23"/>
      <c r="B18" s="24" t="s">
        <v>31</v>
      </c>
      <c r="C18" s="24" t="s">
        <v>32</v>
      </c>
      <c r="D18" s="24"/>
      <c r="E18" s="25"/>
      <c r="F18" s="59"/>
      <c r="G18" s="26">
        <f>SUM(G19:G27)</f>
        <v>0</v>
      </c>
      <c r="H18" s="8"/>
      <c r="I18" s="8"/>
      <c r="J18" s="8"/>
    </row>
    <row r="19" spans="1:10" ht="24" customHeight="1">
      <c r="A19" s="27">
        <v>8</v>
      </c>
      <c r="B19" s="28" t="s">
        <v>33</v>
      </c>
      <c r="C19" s="28" t="s">
        <v>34</v>
      </c>
      <c r="D19" s="28" t="s">
        <v>23</v>
      </c>
      <c r="E19" s="29">
        <v>0.8</v>
      </c>
      <c r="F19" s="58">
        <v>0</v>
      </c>
      <c r="G19" s="30">
        <f t="shared" ref="G19:G27" si="1">ROUND(E19*F19,2)</f>
        <v>0</v>
      </c>
      <c r="H19" s="8"/>
      <c r="I19" s="8"/>
      <c r="J19" s="8"/>
    </row>
    <row r="20" spans="1:10" ht="24" customHeight="1">
      <c r="A20" s="27">
        <v>9</v>
      </c>
      <c r="B20" s="28" t="s">
        <v>35</v>
      </c>
      <c r="C20" s="28" t="s">
        <v>36</v>
      </c>
      <c r="D20" s="28" t="s">
        <v>15</v>
      </c>
      <c r="E20" s="29">
        <v>32</v>
      </c>
      <c r="F20" s="58">
        <v>0</v>
      </c>
      <c r="G20" s="30">
        <f t="shared" si="1"/>
        <v>0</v>
      </c>
      <c r="H20" s="8"/>
      <c r="I20" s="8"/>
      <c r="J20" s="8"/>
    </row>
    <row r="21" spans="1:10" ht="13.5" customHeight="1">
      <c r="A21" s="27">
        <v>10</v>
      </c>
      <c r="B21" s="28" t="s">
        <v>37</v>
      </c>
      <c r="C21" s="28" t="s">
        <v>38</v>
      </c>
      <c r="D21" s="28" t="s">
        <v>15</v>
      </c>
      <c r="E21" s="29">
        <v>37.536000000000001</v>
      </c>
      <c r="F21" s="58">
        <v>0</v>
      </c>
      <c r="G21" s="30">
        <f t="shared" si="1"/>
        <v>0</v>
      </c>
      <c r="H21" s="8"/>
      <c r="I21" s="8"/>
      <c r="J21" s="8"/>
    </row>
    <row r="22" spans="1:10" ht="13.5" customHeight="1">
      <c r="A22" s="27">
        <v>11</v>
      </c>
      <c r="B22" s="28" t="s">
        <v>39</v>
      </c>
      <c r="C22" s="28" t="s">
        <v>40</v>
      </c>
      <c r="D22" s="28" t="s">
        <v>23</v>
      </c>
      <c r="E22" s="29">
        <v>0.8</v>
      </c>
      <c r="F22" s="58">
        <v>0</v>
      </c>
      <c r="G22" s="30">
        <f t="shared" si="1"/>
        <v>0</v>
      </c>
      <c r="H22" s="8"/>
      <c r="I22" s="8"/>
      <c r="J22" s="8"/>
    </row>
    <row r="23" spans="1:10" ht="24" customHeight="1">
      <c r="A23" s="27">
        <v>12</v>
      </c>
      <c r="B23" s="28" t="s">
        <v>41</v>
      </c>
      <c r="C23" s="28" t="s">
        <v>42</v>
      </c>
      <c r="D23" s="28" t="s">
        <v>20</v>
      </c>
      <c r="E23" s="29">
        <v>32</v>
      </c>
      <c r="F23" s="58">
        <v>0</v>
      </c>
      <c r="G23" s="30">
        <f t="shared" si="1"/>
        <v>0</v>
      </c>
      <c r="H23" s="8"/>
      <c r="I23" s="8"/>
      <c r="J23" s="8"/>
    </row>
    <row r="24" spans="1:10" ht="24" customHeight="1">
      <c r="A24" s="27">
        <v>13</v>
      </c>
      <c r="B24" s="28" t="s">
        <v>43</v>
      </c>
      <c r="C24" s="28" t="s">
        <v>44</v>
      </c>
      <c r="D24" s="28" t="s">
        <v>23</v>
      </c>
      <c r="E24" s="29">
        <v>1.573</v>
      </c>
      <c r="F24" s="58">
        <v>0</v>
      </c>
      <c r="G24" s="30">
        <f t="shared" si="1"/>
        <v>0</v>
      </c>
      <c r="H24" s="8"/>
      <c r="I24" s="8"/>
      <c r="J24" s="8"/>
    </row>
    <row r="25" spans="1:10" ht="24" customHeight="1">
      <c r="A25" s="27">
        <v>14</v>
      </c>
      <c r="B25" s="28" t="s">
        <v>45</v>
      </c>
      <c r="C25" s="28" t="s">
        <v>46</v>
      </c>
      <c r="D25" s="28" t="s">
        <v>23</v>
      </c>
      <c r="E25" s="29">
        <v>5.3070000000000004</v>
      </c>
      <c r="F25" s="58">
        <v>0</v>
      </c>
      <c r="G25" s="30">
        <f t="shared" si="1"/>
        <v>0</v>
      </c>
      <c r="H25" s="8"/>
      <c r="I25" s="8"/>
      <c r="J25" s="8"/>
    </row>
    <row r="26" spans="1:10" ht="24" customHeight="1">
      <c r="A26" s="27">
        <v>15</v>
      </c>
      <c r="B26" s="28" t="s">
        <v>47</v>
      </c>
      <c r="C26" s="28" t="s">
        <v>48</v>
      </c>
      <c r="D26" s="28" t="s">
        <v>23</v>
      </c>
      <c r="E26" s="29">
        <v>8.5920000000000005</v>
      </c>
      <c r="F26" s="58">
        <v>0</v>
      </c>
      <c r="G26" s="30">
        <f t="shared" si="1"/>
        <v>0</v>
      </c>
      <c r="H26" s="8"/>
      <c r="I26" s="8"/>
      <c r="J26" s="8"/>
    </row>
    <row r="27" spans="1:10" ht="13.5" customHeight="1">
      <c r="A27" s="27">
        <v>16</v>
      </c>
      <c r="B27" s="28" t="s">
        <v>49</v>
      </c>
      <c r="C27" s="28" t="s">
        <v>50</v>
      </c>
      <c r="D27" s="28" t="s">
        <v>30</v>
      </c>
      <c r="E27" s="29">
        <v>1.5469999999999999</v>
      </c>
      <c r="F27" s="58">
        <v>0</v>
      </c>
      <c r="G27" s="30">
        <f t="shared" si="1"/>
        <v>0</v>
      </c>
      <c r="H27" s="8"/>
      <c r="I27" s="8"/>
      <c r="J27" s="8"/>
    </row>
    <row r="28" spans="1:10" ht="21" customHeight="1">
      <c r="A28" s="27"/>
      <c r="B28" s="28" t="s">
        <v>51</v>
      </c>
      <c r="C28" s="28" t="s">
        <v>52</v>
      </c>
      <c r="D28" s="28"/>
      <c r="E28" s="29"/>
      <c r="F28" s="58"/>
      <c r="G28" s="30">
        <f>SUM(G29:G32)</f>
        <v>0</v>
      </c>
      <c r="H28" s="8"/>
      <c r="I28" s="8"/>
      <c r="J28" s="8"/>
    </row>
    <row r="29" spans="1:10" ht="24" customHeight="1">
      <c r="A29" s="27">
        <v>17</v>
      </c>
      <c r="B29" s="28" t="s">
        <v>53</v>
      </c>
      <c r="C29" s="28" t="s">
        <v>54</v>
      </c>
      <c r="D29" s="28" t="s">
        <v>55</v>
      </c>
      <c r="E29" s="29">
        <v>7</v>
      </c>
      <c r="F29" s="58">
        <v>0</v>
      </c>
      <c r="G29" s="30">
        <f>ROUND(E29*F29,2)</f>
        <v>0</v>
      </c>
      <c r="H29" s="8"/>
      <c r="I29" s="8"/>
      <c r="J29" s="8"/>
    </row>
    <row r="30" spans="1:10" ht="24" customHeight="1">
      <c r="A30" s="27">
        <v>18</v>
      </c>
      <c r="B30" s="28" t="s">
        <v>56</v>
      </c>
      <c r="C30" s="28" t="s">
        <v>57</v>
      </c>
      <c r="D30" s="28" t="s">
        <v>55</v>
      </c>
      <c r="E30" s="29">
        <v>7</v>
      </c>
      <c r="F30" s="58">
        <v>0</v>
      </c>
      <c r="G30" s="30">
        <f>ROUND(E30*F30,2)</f>
        <v>0</v>
      </c>
      <c r="H30" s="8"/>
      <c r="I30" s="8"/>
      <c r="J30" s="8"/>
    </row>
    <row r="31" spans="1:10" ht="24" customHeight="1">
      <c r="A31" s="27">
        <v>19</v>
      </c>
      <c r="B31" s="28" t="s">
        <v>58</v>
      </c>
      <c r="C31" s="28" t="s">
        <v>59</v>
      </c>
      <c r="D31" s="28" t="s">
        <v>55</v>
      </c>
      <c r="E31" s="29">
        <v>10</v>
      </c>
      <c r="F31" s="58">
        <v>0</v>
      </c>
      <c r="G31" s="30">
        <f>ROUND(E31*F31,2)</f>
        <v>0</v>
      </c>
      <c r="H31" s="8"/>
      <c r="I31" s="8"/>
      <c r="J31" s="8"/>
    </row>
    <row r="32" spans="1:10" ht="24" customHeight="1">
      <c r="A32" s="27">
        <v>20</v>
      </c>
      <c r="B32" s="28" t="s">
        <v>60</v>
      </c>
      <c r="C32" s="28" t="s">
        <v>61</v>
      </c>
      <c r="D32" s="28" t="s">
        <v>55</v>
      </c>
      <c r="E32" s="29">
        <v>10</v>
      </c>
      <c r="F32" s="58">
        <v>0</v>
      </c>
      <c r="G32" s="30">
        <f>ROUND(E32*F32,2)</f>
        <v>0</v>
      </c>
      <c r="H32" s="8"/>
      <c r="I32" s="8"/>
      <c r="J32" s="8"/>
    </row>
    <row r="33" spans="1:10" ht="21" customHeight="1">
      <c r="A33" s="23"/>
      <c r="B33" s="24" t="s">
        <v>62</v>
      </c>
      <c r="C33" s="24" t="s">
        <v>63</v>
      </c>
      <c r="D33" s="24"/>
      <c r="E33" s="25"/>
      <c r="F33" s="59"/>
      <c r="G33" s="26">
        <f>SUM(G34:G39)</f>
        <v>0</v>
      </c>
      <c r="H33" s="8"/>
      <c r="I33" s="8"/>
      <c r="J33" s="8"/>
    </row>
    <row r="34" spans="1:10" ht="24" customHeight="1">
      <c r="A34" s="27">
        <v>21</v>
      </c>
      <c r="B34" s="28" t="s">
        <v>64</v>
      </c>
      <c r="C34" s="28" t="s">
        <v>65</v>
      </c>
      <c r="D34" s="28" t="s">
        <v>15</v>
      </c>
      <c r="E34" s="29">
        <v>321</v>
      </c>
      <c r="F34" s="58">
        <v>0</v>
      </c>
      <c r="G34" s="30">
        <f t="shared" ref="G34:G39" si="2">ROUND(E34*F34,2)</f>
        <v>0</v>
      </c>
      <c r="H34" s="8"/>
      <c r="I34" s="8"/>
      <c r="J34" s="8"/>
    </row>
    <row r="35" spans="1:10" ht="24" customHeight="1">
      <c r="A35" s="27">
        <v>22</v>
      </c>
      <c r="B35" s="28" t="s">
        <v>66</v>
      </c>
      <c r="C35" s="28" t="s">
        <v>67</v>
      </c>
      <c r="D35" s="28" t="s">
        <v>15</v>
      </c>
      <c r="E35" s="29">
        <v>321</v>
      </c>
      <c r="F35" s="58">
        <v>0</v>
      </c>
      <c r="G35" s="30">
        <f t="shared" si="2"/>
        <v>0</v>
      </c>
      <c r="H35" s="8"/>
      <c r="I35" s="8"/>
      <c r="J35" s="8"/>
    </row>
    <row r="36" spans="1:10" ht="34.5" customHeight="1">
      <c r="A36" s="27">
        <v>23</v>
      </c>
      <c r="B36" s="28" t="s">
        <v>68</v>
      </c>
      <c r="C36" s="28" t="s">
        <v>69</v>
      </c>
      <c r="D36" s="28" t="s">
        <v>15</v>
      </c>
      <c r="E36" s="29">
        <v>120.34</v>
      </c>
      <c r="F36" s="58">
        <v>0</v>
      </c>
      <c r="G36" s="30">
        <f t="shared" si="2"/>
        <v>0</v>
      </c>
      <c r="H36" s="8"/>
      <c r="I36" s="8"/>
      <c r="J36" s="8"/>
    </row>
    <row r="37" spans="1:10" ht="13.5" customHeight="1">
      <c r="A37" s="27">
        <v>24</v>
      </c>
      <c r="B37" s="28" t="s">
        <v>70</v>
      </c>
      <c r="C37" s="28" t="s">
        <v>71</v>
      </c>
      <c r="D37" s="28" t="s">
        <v>15</v>
      </c>
      <c r="E37" s="29">
        <v>120.34</v>
      </c>
      <c r="F37" s="58">
        <v>0</v>
      </c>
      <c r="G37" s="30">
        <f t="shared" si="2"/>
        <v>0</v>
      </c>
      <c r="H37" s="8"/>
      <c r="I37" s="8"/>
      <c r="J37" s="8"/>
    </row>
    <row r="38" spans="1:10" ht="13.5" customHeight="1">
      <c r="A38" s="27">
        <v>25</v>
      </c>
      <c r="B38" s="28" t="s">
        <v>72</v>
      </c>
      <c r="C38" s="28" t="s">
        <v>73</v>
      </c>
      <c r="D38" s="28" t="s">
        <v>15</v>
      </c>
      <c r="E38" s="29">
        <v>120.34</v>
      </c>
      <c r="F38" s="58">
        <v>0</v>
      </c>
      <c r="G38" s="30">
        <f t="shared" si="2"/>
        <v>0</v>
      </c>
      <c r="H38" s="8"/>
      <c r="I38" s="8"/>
      <c r="J38" s="8"/>
    </row>
    <row r="39" spans="1:10" ht="24" customHeight="1">
      <c r="A39" s="27">
        <v>26</v>
      </c>
      <c r="B39" s="28" t="s">
        <v>74</v>
      </c>
      <c r="C39" s="28" t="s">
        <v>75</v>
      </c>
      <c r="D39" s="28" t="s">
        <v>15</v>
      </c>
      <c r="E39" s="29">
        <v>120.34</v>
      </c>
      <c r="F39" s="58">
        <v>0</v>
      </c>
      <c r="G39" s="30">
        <f t="shared" si="2"/>
        <v>0</v>
      </c>
      <c r="H39" s="8"/>
      <c r="I39" s="8"/>
      <c r="J39" s="8"/>
    </row>
    <row r="40" spans="1:10" ht="21" customHeight="1">
      <c r="A40" s="23"/>
      <c r="B40" s="24" t="s">
        <v>76</v>
      </c>
      <c r="C40" s="24" t="s">
        <v>77</v>
      </c>
      <c r="D40" s="24"/>
      <c r="E40" s="25"/>
      <c r="F40" s="59"/>
      <c r="G40" s="26">
        <f>SUM(G41:G44)</f>
        <v>0</v>
      </c>
      <c r="H40" s="8"/>
      <c r="I40" s="8"/>
      <c r="J40" s="8"/>
    </row>
    <row r="41" spans="1:10" ht="24" customHeight="1">
      <c r="A41" s="27">
        <v>27</v>
      </c>
      <c r="B41" s="28" t="s">
        <v>78</v>
      </c>
      <c r="C41" s="28" t="s">
        <v>79</v>
      </c>
      <c r="D41" s="28" t="s">
        <v>55</v>
      </c>
      <c r="E41" s="29">
        <v>2</v>
      </c>
      <c r="F41" s="58">
        <v>0</v>
      </c>
      <c r="G41" s="30">
        <f>ROUND(E41*F41,2)</f>
        <v>0</v>
      </c>
      <c r="H41" s="8"/>
      <c r="I41" s="8"/>
      <c r="J41" s="8"/>
    </row>
    <row r="42" spans="1:10" ht="24" customHeight="1">
      <c r="A42" s="27">
        <v>28</v>
      </c>
      <c r="B42" s="28" t="s">
        <v>80</v>
      </c>
      <c r="C42" s="28" t="s">
        <v>81</v>
      </c>
      <c r="D42" s="28" t="s">
        <v>55</v>
      </c>
      <c r="E42" s="29">
        <v>1</v>
      </c>
      <c r="F42" s="58">
        <v>0</v>
      </c>
      <c r="G42" s="30">
        <f>ROUND(E42*F42,2)</f>
        <v>0</v>
      </c>
      <c r="H42" s="8"/>
      <c r="I42" s="8"/>
      <c r="J42" s="8"/>
    </row>
    <row r="43" spans="1:10" ht="24" customHeight="1">
      <c r="A43" s="27">
        <v>29</v>
      </c>
      <c r="B43" s="28" t="s">
        <v>82</v>
      </c>
      <c r="C43" s="28" t="s">
        <v>83</v>
      </c>
      <c r="D43" s="28" t="s">
        <v>55</v>
      </c>
      <c r="E43" s="29">
        <v>17</v>
      </c>
      <c r="F43" s="58">
        <v>0</v>
      </c>
      <c r="G43" s="30">
        <f>ROUND(E43*F43,2)</f>
        <v>0</v>
      </c>
      <c r="H43" s="8"/>
      <c r="I43" s="8"/>
      <c r="J43" s="8"/>
    </row>
    <row r="44" spans="1:10" ht="13.5" customHeight="1">
      <c r="A44" s="27">
        <v>30</v>
      </c>
      <c r="B44" s="28" t="s">
        <v>84</v>
      </c>
      <c r="C44" s="28" t="s">
        <v>85</v>
      </c>
      <c r="D44" s="28" t="s">
        <v>55</v>
      </c>
      <c r="E44" s="29">
        <v>17</v>
      </c>
      <c r="F44" s="58">
        <v>0</v>
      </c>
      <c r="G44" s="30">
        <f>ROUND(E44*F44,2)</f>
        <v>0</v>
      </c>
      <c r="H44" s="8"/>
      <c r="I44" s="8"/>
      <c r="J44" s="8"/>
    </row>
    <row r="45" spans="1:10" ht="21" customHeight="1">
      <c r="A45" s="23"/>
      <c r="B45" s="24" t="s">
        <v>86</v>
      </c>
      <c r="C45" s="24" t="s">
        <v>87</v>
      </c>
      <c r="D45" s="24"/>
      <c r="E45" s="25"/>
      <c r="F45" s="59"/>
      <c r="G45" s="26">
        <f>SUM(G46:G59)</f>
        <v>0</v>
      </c>
      <c r="H45" s="8"/>
      <c r="I45" s="8"/>
      <c r="J45" s="8"/>
    </row>
    <row r="46" spans="1:10" ht="24" customHeight="1">
      <c r="A46" s="27">
        <v>31</v>
      </c>
      <c r="B46" s="28" t="s">
        <v>88</v>
      </c>
      <c r="C46" s="28" t="s">
        <v>89</v>
      </c>
      <c r="D46" s="28" t="s">
        <v>20</v>
      </c>
      <c r="E46" s="29">
        <v>321</v>
      </c>
      <c r="F46" s="58">
        <v>0</v>
      </c>
      <c r="G46" s="30">
        <f t="shared" ref="G46:G59" si="3">ROUND(E46*F46,2)</f>
        <v>0</v>
      </c>
      <c r="H46" s="8"/>
      <c r="I46" s="8"/>
      <c r="J46" s="8"/>
    </row>
    <row r="47" spans="1:10" ht="13.5" customHeight="1">
      <c r="A47" s="27">
        <v>32</v>
      </c>
      <c r="B47" s="28" t="s">
        <v>90</v>
      </c>
      <c r="C47" s="28" t="s">
        <v>91</v>
      </c>
      <c r="D47" s="28" t="s">
        <v>55</v>
      </c>
      <c r="E47" s="29">
        <v>16</v>
      </c>
      <c r="F47" s="58">
        <v>0</v>
      </c>
      <c r="G47" s="30">
        <f t="shared" si="3"/>
        <v>0</v>
      </c>
      <c r="H47" s="8"/>
      <c r="I47" s="8"/>
      <c r="J47" s="8"/>
    </row>
    <row r="48" spans="1:10" ht="24" customHeight="1">
      <c r="A48" s="27">
        <v>33</v>
      </c>
      <c r="B48" s="28" t="s">
        <v>92</v>
      </c>
      <c r="C48" s="28" t="s">
        <v>93</v>
      </c>
      <c r="D48" s="28" t="s">
        <v>94</v>
      </c>
      <c r="E48" s="29">
        <v>3</v>
      </c>
      <c r="F48" s="58">
        <v>0</v>
      </c>
      <c r="G48" s="30">
        <f t="shared" si="3"/>
        <v>0</v>
      </c>
      <c r="H48" s="8"/>
      <c r="I48" s="8"/>
      <c r="J48" s="8"/>
    </row>
    <row r="49" spans="1:10" ht="24" customHeight="1">
      <c r="A49" s="27">
        <v>34</v>
      </c>
      <c r="B49" s="28" t="s">
        <v>95</v>
      </c>
      <c r="C49" s="28" t="s">
        <v>96</v>
      </c>
      <c r="D49" s="28" t="s">
        <v>20</v>
      </c>
      <c r="E49" s="29">
        <v>21</v>
      </c>
      <c r="F49" s="58">
        <v>0</v>
      </c>
      <c r="G49" s="30">
        <f t="shared" si="3"/>
        <v>0</v>
      </c>
      <c r="H49" s="8"/>
      <c r="I49" s="8"/>
      <c r="J49" s="8"/>
    </row>
    <row r="50" spans="1:10" ht="13.5" customHeight="1">
      <c r="A50" s="27">
        <v>35</v>
      </c>
      <c r="B50" s="28" t="s">
        <v>97</v>
      </c>
      <c r="C50" s="28" t="s">
        <v>98</v>
      </c>
      <c r="D50" s="28" t="s">
        <v>55</v>
      </c>
      <c r="E50" s="29">
        <v>18.584</v>
      </c>
      <c r="F50" s="58">
        <v>0</v>
      </c>
      <c r="G50" s="30">
        <f t="shared" si="3"/>
        <v>0</v>
      </c>
      <c r="H50" s="8"/>
      <c r="I50" s="8"/>
      <c r="J50" s="8"/>
    </row>
    <row r="51" spans="1:10" ht="13.5" customHeight="1">
      <c r="A51" s="27">
        <v>36</v>
      </c>
      <c r="B51" s="28" t="s">
        <v>99</v>
      </c>
      <c r="C51" s="28" t="s">
        <v>100</v>
      </c>
      <c r="D51" s="28" t="s">
        <v>55</v>
      </c>
      <c r="E51" s="29">
        <v>3.367</v>
      </c>
      <c r="F51" s="58">
        <v>0</v>
      </c>
      <c r="G51" s="30">
        <f t="shared" si="3"/>
        <v>0</v>
      </c>
      <c r="H51" s="8"/>
      <c r="I51" s="8"/>
      <c r="J51" s="8"/>
    </row>
    <row r="52" spans="1:10" ht="24" customHeight="1">
      <c r="A52" s="27">
        <v>37</v>
      </c>
      <c r="B52" s="28" t="s">
        <v>101</v>
      </c>
      <c r="C52" s="28" t="s">
        <v>102</v>
      </c>
      <c r="D52" s="28" t="s">
        <v>20</v>
      </c>
      <c r="E52" s="29">
        <v>44</v>
      </c>
      <c r="F52" s="58">
        <v>0</v>
      </c>
      <c r="G52" s="30">
        <f t="shared" si="3"/>
        <v>0</v>
      </c>
      <c r="H52" s="8"/>
      <c r="I52" s="8"/>
      <c r="J52" s="8"/>
    </row>
    <row r="53" spans="1:10" ht="13.5" customHeight="1">
      <c r="A53" s="27">
        <v>38</v>
      </c>
      <c r="B53" s="28" t="s">
        <v>103</v>
      </c>
      <c r="C53" s="28" t="s">
        <v>104</v>
      </c>
      <c r="D53" s="28" t="s">
        <v>55</v>
      </c>
      <c r="E53" s="29">
        <v>44.44</v>
      </c>
      <c r="F53" s="58">
        <v>0</v>
      </c>
      <c r="G53" s="30">
        <f t="shared" si="3"/>
        <v>0</v>
      </c>
      <c r="H53" s="8"/>
      <c r="I53" s="8"/>
      <c r="J53" s="8"/>
    </row>
    <row r="54" spans="1:10" ht="24" customHeight="1">
      <c r="A54" s="27">
        <v>39</v>
      </c>
      <c r="B54" s="28" t="s">
        <v>105</v>
      </c>
      <c r="C54" s="28" t="s">
        <v>106</v>
      </c>
      <c r="D54" s="28" t="s">
        <v>20</v>
      </c>
      <c r="E54" s="29">
        <v>204.13</v>
      </c>
      <c r="F54" s="58">
        <v>0</v>
      </c>
      <c r="G54" s="30">
        <f t="shared" si="3"/>
        <v>0</v>
      </c>
      <c r="H54" s="8"/>
      <c r="I54" s="8"/>
      <c r="J54" s="8"/>
    </row>
    <row r="55" spans="1:10" ht="24" customHeight="1">
      <c r="A55" s="27">
        <v>40</v>
      </c>
      <c r="B55" s="28" t="s">
        <v>107</v>
      </c>
      <c r="C55" s="28" t="s">
        <v>108</v>
      </c>
      <c r="D55" s="28" t="s">
        <v>30</v>
      </c>
      <c r="E55" s="29">
        <v>17.245000000000001</v>
      </c>
      <c r="F55" s="58">
        <v>0</v>
      </c>
      <c r="G55" s="30">
        <f t="shared" si="3"/>
        <v>0</v>
      </c>
      <c r="H55" s="8"/>
      <c r="I55" s="8"/>
      <c r="J55" s="8"/>
    </row>
    <row r="56" spans="1:10" ht="24" customHeight="1">
      <c r="A56" s="27">
        <v>41</v>
      </c>
      <c r="B56" s="28" t="s">
        <v>109</v>
      </c>
      <c r="C56" s="28" t="s">
        <v>110</v>
      </c>
      <c r="D56" s="28" t="s">
        <v>30</v>
      </c>
      <c r="E56" s="29">
        <v>68.98</v>
      </c>
      <c r="F56" s="58">
        <v>0</v>
      </c>
      <c r="G56" s="30">
        <f t="shared" si="3"/>
        <v>0</v>
      </c>
      <c r="H56" s="8"/>
      <c r="I56" s="8"/>
      <c r="J56" s="8"/>
    </row>
    <row r="57" spans="1:10" ht="24" customHeight="1">
      <c r="A57" s="27">
        <v>42</v>
      </c>
      <c r="B57" s="28" t="s">
        <v>111</v>
      </c>
      <c r="C57" s="28" t="s">
        <v>112</v>
      </c>
      <c r="D57" s="28" t="s">
        <v>30</v>
      </c>
      <c r="E57" s="29">
        <v>17.245000000000001</v>
      </c>
      <c r="F57" s="58">
        <v>0</v>
      </c>
      <c r="G57" s="30">
        <f t="shared" si="3"/>
        <v>0</v>
      </c>
      <c r="H57" s="8"/>
      <c r="I57" s="8"/>
      <c r="J57" s="8"/>
    </row>
    <row r="58" spans="1:10" ht="24" customHeight="1">
      <c r="A58" s="27">
        <v>43</v>
      </c>
      <c r="B58" s="28" t="s">
        <v>113</v>
      </c>
      <c r="C58" s="28" t="s">
        <v>114</v>
      </c>
      <c r="D58" s="28" t="s">
        <v>30</v>
      </c>
      <c r="E58" s="29">
        <v>17.245000000000001</v>
      </c>
      <c r="F58" s="58">
        <v>0</v>
      </c>
      <c r="G58" s="30">
        <f t="shared" si="3"/>
        <v>0</v>
      </c>
      <c r="H58" s="8"/>
      <c r="I58" s="8"/>
      <c r="J58" s="8"/>
    </row>
    <row r="59" spans="1:10" ht="11.25">
      <c r="A59" s="27">
        <v>44</v>
      </c>
      <c r="B59" s="31" t="s">
        <v>115</v>
      </c>
      <c r="C59" s="31" t="s">
        <v>116</v>
      </c>
      <c r="D59" s="28" t="s">
        <v>15</v>
      </c>
      <c r="E59" s="29">
        <v>88.47</v>
      </c>
      <c r="F59" s="58">
        <v>0</v>
      </c>
      <c r="G59" s="30">
        <f t="shared" si="3"/>
        <v>0</v>
      </c>
      <c r="H59" s="8"/>
      <c r="I59" s="8"/>
      <c r="J59" s="8"/>
    </row>
    <row r="60" spans="1:10" ht="21" customHeight="1">
      <c r="A60" s="23"/>
      <c r="B60" s="24" t="s">
        <v>117</v>
      </c>
      <c r="C60" s="24" t="s">
        <v>118</v>
      </c>
      <c r="D60" s="24"/>
      <c r="E60" s="25"/>
      <c r="F60" s="59"/>
      <c r="G60" s="26">
        <f>G61</f>
        <v>0</v>
      </c>
      <c r="H60" s="8"/>
      <c r="I60" s="8"/>
      <c r="J60" s="8"/>
    </row>
    <row r="61" spans="1:10" ht="24" customHeight="1">
      <c r="A61" s="27">
        <v>55</v>
      </c>
      <c r="B61" s="28" t="s">
        <v>119</v>
      </c>
      <c r="C61" s="28" t="s">
        <v>120</v>
      </c>
      <c r="D61" s="28" t="s">
        <v>30</v>
      </c>
      <c r="E61" s="29">
        <v>266.577</v>
      </c>
      <c r="F61" s="58">
        <v>0</v>
      </c>
      <c r="G61" s="30">
        <f>ROUND(E61*F61,2)</f>
        <v>0</v>
      </c>
      <c r="H61" s="8"/>
      <c r="I61" s="8"/>
      <c r="J61" s="8"/>
    </row>
    <row r="62" spans="1:10" ht="24" customHeight="1">
      <c r="A62" s="32"/>
      <c r="B62" s="33"/>
      <c r="C62" s="33"/>
      <c r="D62" s="33"/>
      <c r="E62" s="34"/>
      <c r="F62" s="60"/>
      <c r="G62" s="35"/>
      <c r="H62" s="8"/>
      <c r="I62" s="8"/>
      <c r="J62" s="8"/>
    </row>
    <row r="63" spans="1:10" ht="14.25" customHeight="1">
      <c r="A63" s="19"/>
      <c r="B63" s="20" t="s">
        <v>121</v>
      </c>
      <c r="C63" s="20" t="s">
        <v>122</v>
      </c>
      <c r="D63" s="20"/>
      <c r="E63" s="21"/>
      <c r="F63" s="61"/>
      <c r="G63" s="22">
        <f>G64+G78+G86+G93+G94</f>
        <v>0</v>
      </c>
      <c r="H63" s="8"/>
      <c r="I63" s="8"/>
      <c r="J63" s="8"/>
    </row>
    <row r="64" spans="1:10" ht="19.5" customHeight="1">
      <c r="A64" s="23"/>
      <c r="B64" s="24" t="s">
        <v>86</v>
      </c>
      <c r="C64" s="24" t="s">
        <v>87</v>
      </c>
      <c r="D64" s="24"/>
      <c r="E64" s="25"/>
      <c r="F64" s="59"/>
      <c r="G64" s="26">
        <f>SUM(G65:G75)</f>
        <v>0</v>
      </c>
      <c r="H64" s="8"/>
      <c r="I64" s="8"/>
      <c r="J64" s="8"/>
    </row>
    <row r="65" spans="1:10" ht="11.25">
      <c r="A65" s="27">
        <v>44</v>
      </c>
      <c r="B65" s="31" t="s">
        <v>115</v>
      </c>
      <c r="C65" s="31" t="s">
        <v>116</v>
      </c>
      <c r="D65" s="28" t="s">
        <v>15</v>
      </c>
      <c r="E65" s="29">
        <v>88.47</v>
      </c>
      <c r="F65" s="58">
        <v>0</v>
      </c>
      <c r="G65" s="30">
        <f t="shared" ref="G65:G75" si="4">ROUND(E65*F65,2)</f>
        <v>0</v>
      </c>
      <c r="H65" s="8"/>
      <c r="I65" s="8"/>
      <c r="J65" s="8"/>
    </row>
    <row r="66" spans="1:10" ht="11.25">
      <c r="A66" s="27">
        <v>45</v>
      </c>
      <c r="B66" s="31" t="s">
        <v>123</v>
      </c>
      <c r="C66" s="31" t="s">
        <v>124</v>
      </c>
      <c r="D66" s="28" t="s">
        <v>30</v>
      </c>
      <c r="E66" s="29">
        <v>26.5</v>
      </c>
      <c r="F66" s="58">
        <v>0</v>
      </c>
      <c r="G66" s="30">
        <f t="shared" si="4"/>
        <v>0</v>
      </c>
      <c r="H66" s="8"/>
      <c r="I66" s="8"/>
      <c r="J66" s="8"/>
    </row>
    <row r="67" spans="1:10" ht="11.25">
      <c r="A67" s="27">
        <v>46</v>
      </c>
      <c r="B67" s="31" t="s">
        <v>111</v>
      </c>
      <c r="C67" s="31" t="s">
        <v>125</v>
      </c>
      <c r="D67" s="28" t="s">
        <v>30</v>
      </c>
      <c r="E67" s="29">
        <v>26.5</v>
      </c>
      <c r="F67" s="58">
        <v>0</v>
      </c>
      <c r="G67" s="30">
        <f t="shared" si="4"/>
        <v>0</v>
      </c>
      <c r="H67" s="8"/>
      <c r="I67" s="8"/>
      <c r="J67" s="8"/>
    </row>
    <row r="68" spans="1:10" ht="11.25">
      <c r="A68" s="27">
        <v>47</v>
      </c>
      <c r="B68" s="31" t="s">
        <v>126</v>
      </c>
      <c r="C68" s="31" t="s">
        <v>127</v>
      </c>
      <c r="D68" s="28" t="s">
        <v>30</v>
      </c>
      <c r="E68" s="29">
        <v>26.5</v>
      </c>
      <c r="F68" s="58">
        <v>0</v>
      </c>
      <c r="G68" s="30">
        <f t="shared" si="4"/>
        <v>0</v>
      </c>
      <c r="H68" s="8"/>
      <c r="I68" s="8"/>
      <c r="J68" s="8"/>
    </row>
    <row r="69" spans="1:10" ht="11.25">
      <c r="A69" s="27">
        <v>48</v>
      </c>
      <c r="B69" s="31" t="s">
        <v>128</v>
      </c>
      <c r="C69" s="31" t="s">
        <v>129</v>
      </c>
      <c r="D69" s="31" t="s">
        <v>23</v>
      </c>
      <c r="E69" s="36">
        <v>6</v>
      </c>
      <c r="F69" s="58">
        <v>0</v>
      </c>
      <c r="G69" s="30">
        <f t="shared" si="4"/>
        <v>0</v>
      </c>
      <c r="H69" s="8"/>
      <c r="I69" s="8"/>
      <c r="J69" s="8"/>
    </row>
    <row r="70" spans="1:10" ht="11.25">
      <c r="A70" s="27">
        <v>49</v>
      </c>
      <c r="B70" s="31" t="s">
        <v>130</v>
      </c>
      <c r="C70" s="31" t="s">
        <v>131</v>
      </c>
      <c r="D70" s="31" t="s">
        <v>20</v>
      </c>
      <c r="E70" s="36">
        <v>50</v>
      </c>
      <c r="F70" s="58">
        <v>0</v>
      </c>
      <c r="G70" s="30">
        <f t="shared" si="4"/>
        <v>0</v>
      </c>
      <c r="H70" s="8"/>
      <c r="I70" s="8"/>
      <c r="J70" s="8"/>
    </row>
    <row r="71" spans="1:10" ht="11.25">
      <c r="A71" s="27">
        <v>50</v>
      </c>
      <c r="B71" s="31" t="s">
        <v>132</v>
      </c>
      <c r="C71" s="31" t="s">
        <v>133</v>
      </c>
      <c r="D71" s="31" t="s">
        <v>15</v>
      </c>
      <c r="E71" s="36">
        <v>14</v>
      </c>
      <c r="F71" s="58">
        <v>0</v>
      </c>
      <c r="G71" s="30">
        <f t="shared" si="4"/>
        <v>0</v>
      </c>
      <c r="H71" s="8"/>
      <c r="I71" s="8"/>
      <c r="J71" s="8"/>
    </row>
    <row r="72" spans="1:10" ht="11.25">
      <c r="A72" s="27">
        <v>51</v>
      </c>
      <c r="B72" s="31" t="s">
        <v>134</v>
      </c>
      <c r="C72" s="31" t="s">
        <v>135</v>
      </c>
      <c r="D72" s="31" t="s">
        <v>15</v>
      </c>
      <c r="E72" s="36">
        <v>130</v>
      </c>
      <c r="F72" s="58">
        <v>0</v>
      </c>
      <c r="G72" s="30">
        <f t="shared" si="4"/>
        <v>0</v>
      </c>
      <c r="H72" s="8"/>
      <c r="I72" s="8"/>
      <c r="J72" s="8"/>
    </row>
    <row r="73" spans="1:10" ht="11.25">
      <c r="A73" s="27">
        <v>52</v>
      </c>
      <c r="B73" s="31" t="s">
        <v>123</v>
      </c>
      <c r="C73" s="31" t="s">
        <v>124</v>
      </c>
      <c r="D73" s="31" t="s">
        <v>30</v>
      </c>
      <c r="E73" s="36">
        <v>53</v>
      </c>
      <c r="F73" s="58">
        <v>0</v>
      </c>
      <c r="G73" s="30">
        <f t="shared" si="4"/>
        <v>0</v>
      </c>
      <c r="H73" s="8"/>
      <c r="I73" s="8"/>
      <c r="J73" s="8"/>
    </row>
    <row r="74" spans="1:10" ht="13.5" customHeight="1">
      <c r="A74" s="27">
        <v>53</v>
      </c>
      <c r="B74" s="31" t="s">
        <v>136</v>
      </c>
      <c r="C74" s="31" t="s">
        <v>137</v>
      </c>
      <c r="D74" s="31" t="s">
        <v>30</v>
      </c>
      <c r="E74" s="36">
        <v>53</v>
      </c>
      <c r="F74" s="58">
        <v>0</v>
      </c>
      <c r="G74" s="30">
        <f t="shared" si="4"/>
        <v>0</v>
      </c>
      <c r="H74" s="8"/>
      <c r="I74" s="8"/>
      <c r="J74" s="8"/>
    </row>
    <row r="75" spans="1:10" ht="13.5" customHeight="1">
      <c r="A75" s="27">
        <v>54</v>
      </c>
      <c r="B75" s="31" t="s">
        <v>138</v>
      </c>
      <c r="C75" s="31" t="s">
        <v>139</v>
      </c>
      <c r="D75" s="31" t="s">
        <v>30</v>
      </c>
      <c r="E75" s="36">
        <v>53</v>
      </c>
      <c r="F75" s="58">
        <v>0</v>
      </c>
      <c r="G75" s="30">
        <f t="shared" si="4"/>
        <v>0</v>
      </c>
      <c r="H75" s="8"/>
      <c r="I75" s="8"/>
      <c r="J75" s="8"/>
    </row>
    <row r="76" spans="1:10" ht="13.5" customHeight="1">
      <c r="A76" s="32"/>
      <c r="B76" s="37"/>
      <c r="C76" s="37"/>
      <c r="D76" s="37"/>
      <c r="E76" s="38"/>
      <c r="F76" s="60"/>
      <c r="G76" s="35"/>
      <c r="H76" s="8"/>
      <c r="I76" s="8"/>
      <c r="J76" s="8"/>
    </row>
    <row r="77" spans="1:10" ht="14.25" customHeight="1">
      <c r="A77" s="19"/>
      <c r="B77" s="20" t="s">
        <v>140</v>
      </c>
      <c r="C77" s="20" t="s">
        <v>141</v>
      </c>
      <c r="D77" s="20"/>
      <c r="E77" s="21"/>
      <c r="F77" s="61"/>
      <c r="G77" s="22">
        <f>G78</f>
        <v>0</v>
      </c>
      <c r="H77" s="8"/>
      <c r="I77" s="8"/>
      <c r="J77" s="8"/>
    </row>
    <row r="78" spans="1:10" ht="21" customHeight="1">
      <c r="A78" s="23"/>
      <c r="B78" s="24" t="s">
        <v>142</v>
      </c>
      <c r="C78" s="24" t="s">
        <v>143</v>
      </c>
      <c r="D78" s="24"/>
      <c r="E78" s="25"/>
      <c r="F78" s="59"/>
      <c r="G78" s="26">
        <f>SUM(G79:G85)</f>
        <v>0</v>
      </c>
      <c r="H78" s="8"/>
      <c r="I78" s="8"/>
      <c r="J78" s="8"/>
    </row>
    <row r="79" spans="1:10" ht="24" customHeight="1">
      <c r="A79" s="27">
        <v>56</v>
      </c>
      <c r="B79" s="28" t="s">
        <v>144</v>
      </c>
      <c r="C79" s="28" t="s">
        <v>145</v>
      </c>
      <c r="D79" s="28" t="s">
        <v>55</v>
      </c>
      <c r="E79" s="29">
        <v>1</v>
      </c>
      <c r="F79" s="58">
        <v>0</v>
      </c>
      <c r="G79" s="30">
        <f t="shared" ref="G79:G85" si="5">ROUND(E79*F79,2)</f>
        <v>0</v>
      </c>
      <c r="H79" s="8"/>
      <c r="I79" s="8"/>
      <c r="J79" s="8"/>
    </row>
    <row r="80" spans="1:10" ht="34.5" customHeight="1">
      <c r="A80" s="27">
        <v>57</v>
      </c>
      <c r="B80" s="28" t="s">
        <v>146</v>
      </c>
      <c r="C80" s="28" t="s">
        <v>147</v>
      </c>
      <c r="D80" s="28" t="s">
        <v>55</v>
      </c>
      <c r="E80" s="29">
        <v>6</v>
      </c>
      <c r="F80" s="58">
        <v>0</v>
      </c>
      <c r="G80" s="30">
        <f t="shared" si="5"/>
        <v>0</v>
      </c>
      <c r="H80" s="8"/>
      <c r="I80" s="8"/>
      <c r="J80" s="8"/>
    </row>
    <row r="81" spans="1:10" ht="24" customHeight="1">
      <c r="A81" s="27">
        <v>58</v>
      </c>
      <c r="B81" s="28" t="s">
        <v>148</v>
      </c>
      <c r="C81" s="28" t="s">
        <v>149</v>
      </c>
      <c r="D81" s="28" t="s">
        <v>94</v>
      </c>
      <c r="E81" s="29">
        <v>1</v>
      </c>
      <c r="F81" s="58">
        <v>0</v>
      </c>
      <c r="G81" s="30">
        <f t="shared" si="5"/>
        <v>0</v>
      </c>
      <c r="H81" s="8"/>
      <c r="I81" s="8"/>
      <c r="J81" s="8"/>
    </row>
    <row r="82" spans="1:10" ht="24" customHeight="1">
      <c r="A82" s="27">
        <v>59</v>
      </c>
      <c r="B82" s="28" t="s">
        <v>150</v>
      </c>
      <c r="C82" s="28" t="s">
        <v>151</v>
      </c>
      <c r="D82" s="28" t="s">
        <v>15</v>
      </c>
      <c r="E82" s="29">
        <v>45</v>
      </c>
      <c r="F82" s="58">
        <v>0</v>
      </c>
      <c r="G82" s="30">
        <f t="shared" si="5"/>
        <v>0</v>
      </c>
      <c r="H82" s="8"/>
      <c r="I82" s="8"/>
      <c r="J82" s="8"/>
    </row>
    <row r="83" spans="1:10" ht="24" customHeight="1">
      <c r="A83" s="27">
        <v>60</v>
      </c>
      <c r="B83" s="28" t="s">
        <v>152</v>
      </c>
      <c r="C83" s="28" t="s">
        <v>153</v>
      </c>
      <c r="D83" s="28" t="s">
        <v>15</v>
      </c>
      <c r="E83" s="29">
        <v>1.4</v>
      </c>
      <c r="F83" s="58">
        <v>0</v>
      </c>
      <c r="G83" s="30">
        <f t="shared" si="5"/>
        <v>0</v>
      </c>
      <c r="H83" s="8"/>
      <c r="I83" s="8"/>
      <c r="J83" s="8"/>
    </row>
    <row r="84" spans="1:10" ht="24" customHeight="1">
      <c r="A84" s="27">
        <v>61</v>
      </c>
      <c r="B84" s="28" t="s">
        <v>154</v>
      </c>
      <c r="C84" s="28" t="s">
        <v>155</v>
      </c>
      <c r="D84" s="28" t="s">
        <v>55</v>
      </c>
      <c r="E84" s="29">
        <v>4</v>
      </c>
      <c r="F84" s="58">
        <v>0</v>
      </c>
      <c r="G84" s="30">
        <f t="shared" si="5"/>
        <v>0</v>
      </c>
      <c r="H84" s="8"/>
      <c r="I84" s="8"/>
      <c r="J84" s="8"/>
    </row>
    <row r="85" spans="1:10" ht="24" customHeight="1">
      <c r="A85" s="27">
        <v>62</v>
      </c>
      <c r="B85" s="28" t="s">
        <v>156</v>
      </c>
      <c r="C85" s="28" t="s">
        <v>157</v>
      </c>
      <c r="D85" s="28" t="s">
        <v>158</v>
      </c>
      <c r="E85" s="29">
        <v>199.458</v>
      </c>
      <c r="F85" s="58">
        <v>0</v>
      </c>
      <c r="G85" s="30">
        <f t="shared" si="5"/>
        <v>0</v>
      </c>
      <c r="H85" s="8"/>
      <c r="I85" s="8"/>
      <c r="J85" s="8"/>
    </row>
    <row r="86" spans="1:10" ht="14.25" customHeight="1">
      <c r="A86" s="19"/>
      <c r="B86" s="20" t="s">
        <v>159</v>
      </c>
      <c r="C86" s="20" t="s">
        <v>160</v>
      </c>
      <c r="D86" s="20"/>
      <c r="E86" s="21"/>
      <c r="F86" s="61"/>
      <c r="G86" s="22">
        <f>SUM(G87:G91)</f>
        <v>0</v>
      </c>
      <c r="H86" s="8"/>
      <c r="I86" s="8"/>
      <c r="J86" s="8"/>
    </row>
    <row r="87" spans="1:10" ht="24" customHeight="1">
      <c r="A87" s="27">
        <v>63</v>
      </c>
      <c r="B87" s="28" t="s">
        <v>161</v>
      </c>
      <c r="C87" s="28" t="s">
        <v>162</v>
      </c>
      <c r="D87" s="28" t="s">
        <v>94</v>
      </c>
      <c r="E87" s="29">
        <v>1</v>
      </c>
      <c r="F87" s="58">
        <v>0</v>
      </c>
      <c r="G87" s="30">
        <f>ROUND(E87*F87,2)</f>
        <v>0</v>
      </c>
      <c r="H87" s="8"/>
      <c r="I87" s="8"/>
      <c r="J87" s="8"/>
    </row>
    <row r="88" spans="1:10" ht="13.5" customHeight="1">
      <c r="A88" s="27">
        <v>64</v>
      </c>
      <c r="B88" s="28" t="s">
        <v>163</v>
      </c>
      <c r="C88" s="28" t="s">
        <v>164</v>
      </c>
      <c r="D88" s="28" t="s">
        <v>55</v>
      </c>
      <c r="E88" s="29">
        <v>1</v>
      </c>
      <c r="F88" s="58">
        <v>0</v>
      </c>
      <c r="G88" s="30">
        <f>ROUND(E88*F88,2)</f>
        <v>0</v>
      </c>
      <c r="H88" s="8"/>
      <c r="I88" s="8"/>
      <c r="J88" s="8"/>
    </row>
    <row r="89" spans="1:10" ht="13.5" customHeight="1">
      <c r="A89" s="27">
        <v>65</v>
      </c>
      <c r="B89" s="28" t="s">
        <v>165</v>
      </c>
      <c r="C89" s="28" t="s">
        <v>166</v>
      </c>
      <c r="D89" s="28" t="s">
        <v>55</v>
      </c>
      <c r="E89" s="29">
        <v>1</v>
      </c>
      <c r="F89" s="58">
        <v>0</v>
      </c>
      <c r="G89" s="30">
        <f>ROUND(E89*F89,2)</f>
        <v>0</v>
      </c>
      <c r="H89" s="8"/>
      <c r="I89" s="8"/>
      <c r="J89" s="8"/>
    </row>
    <row r="90" spans="1:10" ht="13.5" customHeight="1">
      <c r="A90" s="27">
        <v>66</v>
      </c>
      <c r="B90" s="28" t="s">
        <v>167</v>
      </c>
      <c r="C90" s="28" t="s">
        <v>168</v>
      </c>
      <c r="D90" s="28" t="s">
        <v>55</v>
      </c>
      <c r="E90" s="29">
        <v>1</v>
      </c>
      <c r="F90" s="58">
        <v>0</v>
      </c>
      <c r="G90" s="30">
        <f>ROUND(E90*F90,2)</f>
        <v>0</v>
      </c>
      <c r="H90" s="8"/>
      <c r="I90" s="8"/>
      <c r="J90" s="8"/>
    </row>
    <row r="91" spans="1:10" ht="13.5" customHeight="1">
      <c r="A91" s="27">
        <v>67</v>
      </c>
      <c r="B91" s="28" t="s">
        <v>169</v>
      </c>
      <c r="C91" s="28" t="s">
        <v>170</v>
      </c>
      <c r="D91" s="28" t="s">
        <v>55</v>
      </c>
      <c r="E91" s="29">
        <v>1</v>
      </c>
      <c r="F91" s="58">
        <v>0</v>
      </c>
      <c r="G91" s="30">
        <f>ROUND(E91*F91,2)</f>
        <v>0</v>
      </c>
      <c r="H91" s="8"/>
      <c r="I91" s="8"/>
      <c r="J91" s="8"/>
    </row>
    <row r="92" spans="1:10" ht="13.5" customHeight="1">
      <c r="A92" s="39"/>
      <c r="B92" s="40"/>
      <c r="C92" s="41" t="s">
        <v>171</v>
      </c>
      <c r="D92" s="40"/>
      <c r="E92" s="42"/>
      <c r="F92" s="62"/>
      <c r="G92" s="43"/>
      <c r="H92" s="8"/>
      <c r="I92" s="8"/>
      <c r="J92" s="8"/>
    </row>
    <row r="93" spans="1:10" ht="22.5">
      <c r="A93" s="44">
        <v>68</v>
      </c>
      <c r="B93" s="45" t="s">
        <v>172</v>
      </c>
      <c r="C93" s="45" t="s">
        <v>173</v>
      </c>
      <c r="D93" s="45" t="s">
        <v>174</v>
      </c>
      <c r="E93" s="46">
        <v>1</v>
      </c>
      <c r="F93" s="63">
        <v>0</v>
      </c>
      <c r="G93" s="47">
        <v>0</v>
      </c>
      <c r="H93" s="8"/>
      <c r="I93" s="8"/>
      <c r="J93" s="8"/>
    </row>
    <row r="94" spans="1:10" ht="33.75">
      <c r="A94" s="44">
        <v>69</v>
      </c>
      <c r="B94" s="45" t="s">
        <v>175</v>
      </c>
      <c r="C94" s="45" t="s">
        <v>176</v>
      </c>
      <c r="D94" s="45" t="s">
        <v>174</v>
      </c>
      <c r="E94" s="46">
        <v>1</v>
      </c>
      <c r="F94" s="63">
        <v>0</v>
      </c>
      <c r="G94" s="47">
        <v>0</v>
      </c>
      <c r="H94" s="8"/>
      <c r="I94" s="8"/>
      <c r="J94" s="8"/>
    </row>
    <row r="95" spans="1:10" s="6" customFormat="1" ht="21" customHeight="1">
      <c r="A95" s="48"/>
      <c r="B95" s="49"/>
      <c r="C95" s="49" t="s">
        <v>177</v>
      </c>
      <c r="D95" s="49"/>
      <c r="E95" s="50"/>
      <c r="F95" s="51"/>
      <c r="G95" s="51">
        <f>G77+G9</f>
        <v>0</v>
      </c>
      <c r="H95" s="52"/>
      <c r="I95" s="52"/>
      <c r="J95" s="52"/>
    </row>
    <row r="96" spans="1:10" s="6" customFormat="1" ht="21" customHeight="1">
      <c r="A96" s="48"/>
      <c r="B96" s="49"/>
      <c r="C96" s="49" t="s">
        <v>178</v>
      </c>
      <c r="D96" s="49"/>
      <c r="E96" s="50"/>
      <c r="F96" s="51"/>
      <c r="G96" s="51">
        <f>ROUND(0.2*G95,)</f>
        <v>0</v>
      </c>
      <c r="H96" s="52"/>
      <c r="I96" s="52"/>
      <c r="J96" s="52"/>
    </row>
    <row r="97" spans="1:10" s="6" customFormat="1" ht="21" customHeight="1">
      <c r="A97" s="48"/>
      <c r="B97" s="49"/>
      <c r="C97" s="49" t="s">
        <v>179</v>
      </c>
      <c r="D97" s="49"/>
      <c r="E97" s="50"/>
      <c r="F97" s="51"/>
      <c r="G97" s="51">
        <f>G95+G96</f>
        <v>0</v>
      </c>
      <c r="H97" s="52"/>
      <c r="I97" s="52"/>
      <c r="J97" s="52"/>
    </row>
    <row r="98" spans="1:10" ht="12" customHeight="1">
      <c r="A98" s="53"/>
      <c r="B98" s="54"/>
      <c r="C98" s="54"/>
      <c r="D98" s="54"/>
      <c r="E98" s="55"/>
      <c r="F98" s="56"/>
      <c r="G98" s="56"/>
      <c r="H98" s="8"/>
      <c r="I98" s="8"/>
      <c r="J98" s="8"/>
    </row>
  </sheetData>
  <sheetProtection algorithmName="SHA-512" hashValue="T7hNx9TlhtFrHE7mXL+hH7Ibe5ye2RD9upX6vARfkdVfkcn3S9ws2hIwxpAP4VbJYD+mUS9lpbwJMNjXjcimgA==" saltValue="G/li2UvCFhqWWGm5TQ2P4Q==" spinCount="100000" sheet="1" objects="1" scenarios="1"/>
  <mergeCells count="3">
    <mergeCell ref="A3:B3"/>
    <mergeCell ref="A1:G1"/>
    <mergeCell ref="F5:J5"/>
  </mergeCells>
  <phoneticPr fontId="0" type="noConversion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Rozpočet</vt:lpstr>
      <vt:lpstr>Rozpočet!Názvy_tlače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</dc:creator>
  <cp:keywords/>
  <dc:description/>
  <cp:lastModifiedBy>Jašková Andrea, Ing.</cp:lastModifiedBy>
  <cp:revision/>
  <dcterms:created xsi:type="dcterms:W3CDTF">2022-03-17T05:05:34Z</dcterms:created>
  <dcterms:modified xsi:type="dcterms:W3CDTF">2022-06-06T07:33:45Z</dcterms:modified>
  <cp:category/>
  <cp:contentStatus/>
</cp:coreProperties>
</file>