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465" windowWidth="28800" windowHeight="16440"/>
  </bookViews>
  <sheets>
    <sheet name="nk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I23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29" i="1"/>
  <c r="F29" i="1" s="1"/>
  <c r="H18" i="1"/>
  <c r="I18" i="1" s="1"/>
  <c r="H19" i="1"/>
  <c r="I19" i="1" s="1"/>
  <c r="H20" i="1"/>
  <c r="I20" i="1" s="1"/>
  <c r="H21" i="1"/>
  <c r="I21" i="1" s="1"/>
  <c r="H22" i="1"/>
  <c r="I22" i="1" s="1"/>
  <c r="H17" i="1"/>
  <c r="I17" i="1" s="1"/>
  <c r="E7" i="1"/>
  <c r="F7" i="1" s="1"/>
  <c r="E8" i="1"/>
  <c r="F8" i="1" s="1"/>
  <c r="E9" i="1"/>
  <c r="F9" i="1" s="1"/>
  <c r="E10" i="1"/>
  <c r="F10" i="1" s="1"/>
  <c r="E11" i="1"/>
  <c r="F11" i="1" s="1"/>
  <c r="E6" i="1"/>
  <c r="F6" i="1" s="1"/>
  <c r="F39" i="1" l="1"/>
  <c r="D45" i="1" s="1"/>
  <c r="I24" i="1"/>
  <c r="D44" i="1" s="1"/>
  <c r="F12" i="1"/>
  <c r="D43" i="1" s="1"/>
  <c r="H24" i="1"/>
  <c r="C44" i="1" s="1"/>
  <c r="E39" i="1"/>
  <c r="C45" i="1" s="1"/>
  <c r="E12" i="1"/>
  <c r="C43" i="1" s="1"/>
  <c r="C46" i="1" l="1"/>
  <c r="D46" i="1"/>
</calcChain>
</file>

<file path=xl/sharedStrings.xml><?xml version="1.0" encoding="utf-8"?>
<sst xmlns="http://schemas.openxmlformats.org/spreadsheetml/2006/main" count="66" uniqueCount="59">
  <si>
    <t>Analýza a návrh riešenia</t>
  </si>
  <si>
    <t>Vývoj a implementácia systému</t>
  </si>
  <si>
    <t>Testovanie</t>
  </si>
  <si>
    <t>Nasadenie riešenia systému a školenia</t>
  </si>
  <si>
    <t>Pilotná produkčná prevádzka</t>
  </si>
  <si>
    <t>Licencie</t>
  </si>
  <si>
    <t>Položka</t>
  </si>
  <si>
    <t>Jednotková cena v EUR bez DPH</t>
  </si>
  <si>
    <t>Č.P.</t>
  </si>
  <si>
    <t>Počet / kpl</t>
  </si>
  <si>
    <t>CENA DIELA</t>
  </si>
  <si>
    <t xml:space="preserve">Služby prevádzkovej podpory
- Zabezpečenie technologickej podpory – patche, fixy
- Zabezpečenie aktualizácií riešenia 1 x za kvartál
</t>
  </si>
  <si>
    <t>Služby hotline v rozsahu 24x7 a  odstraňovanie nahlásených vád a problémov</t>
  </si>
  <si>
    <t>Maximálny počet hodín mesačne</t>
  </si>
  <si>
    <t>Počet mesiacov</t>
  </si>
  <si>
    <t>Mailboxy (podľa počtu užívateľov)</t>
  </si>
  <si>
    <t>Podpoložka s popisom</t>
  </si>
  <si>
    <t>Mailbox server  - Servery - 80 (100 000 užívateľov)</t>
  </si>
  <si>
    <t>SMTP server  - Servery - 16 (100 000 užívateľov)</t>
  </si>
  <si>
    <t>Antimalware server - Servery - 8 (100 000 užívateľov)</t>
  </si>
  <si>
    <t>Počet užívateľov Active Directory - Užívateľ (100 000 užívateľov)</t>
  </si>
  <si>
    <t>Počet serverov Active Directory (alebo ADFS) - Servery - 16 (100 000 užívateľov)</t>
  </si>
  <si>
    <t>Jednotková cena v EUR bez DPH mesačne</t>
  </si>
  <si>
    <t>SLUŽBY PREVÁDZKOVEJ PODPORY</t>
  </si>
  <si>
    <t>Inštalácia a konfigurácia infraštruktúry každých ďalších 5 000 mailboxov</t>
  </si>
  <si>
    <t>Projektový manažér</t>
  </si>
  <si>
    <t>Expert na Exchange</t>
  </si>
  <si>
    <t>Expert na Kyberbezpečnosť</t>
  </si>
  <si>
    <t>Analytik</t>
  </si>
  <si>
    <t>Programátor</t>
  </si>
  <si>
    <t>Tester</t>
  </si>
  <si>
    <t>Školiteľ</t>
  </si>
  <si>
    <t>Expert na migrácie</t>
  </si>
  <si>
    <t>Konzultačné služby</t>
  </si>
  <si>
    <t>SLUŽBY ROZVOJA A KONZULTAČNÉ SLUŽBY</t>
  </si>
  <si>
    <t>Predpokladaný počet ČD</t>
  </si>
  <si>
    <t>1.1</t>
  </si>
  <si>
    <t>1.2</t>
  </si>
  <si>
    <t>1.3</t>
  </si>
  <si>
    <t>1.4</t>
  </si>
  <si>
    <t>1.5</t>
  </si>
  <si>
    <t>1.6</t>
  </si>
  <si>
    <t>2.1</t>
  </si>
  <si>
    <t>2.2</t>
  </si>
  <si>
    <t>Príloha č. 2 - Štrukturovaný rozpočet - návrh na plnenie kritéria</t>
  </si>
  <si>
    <t>Celková cena položky 
v EUR bez DPH</t>
  </si>
  <si>
    <t>Celková cena položky 
v EUR s DPH</t>
  </si>
  <si>
    <t>Celková cena 
v EUR s DPH</t>
  </si>
  <si>
    <t>Celková cena 
v EUR bez DPH</t>
  </si>
  <si>
    <t>Cena celkom za služby prevádzkovej podpory :</t>
  </si>
  <si>
    <t>Cena celkom za Dielo :</t>
  </si>
  <si>
    <t>Cena celkom za služby rozvoja a konzultačné služby :</t>
  </si>
  <si>
    <t>Cena v EUR bez DPH</t>
  </si>
  <si>
    <t>Cena v EUR s DPH</t>
  </si>
  <si>
    <t>Cena celkom za Dielo</t>
  </si>
  <si>
    <t>Cena celkom za služby prevádzkovej podpory</t>
  </si>
  <si>
    <t>Cena celkom za služby rozvoja a konzultačné služby</t>
  </si>
  <si>
    <t>Návrh na plnenie kritéria</t>
  </si>
  <si>
    <t>Celková cena za poskytnutie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</si>
</sst>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thin">
        <color rgb="FF3F3F3F"/>
      </right>
      <top style="double">
        <color rgb="FF3F3F3F"/>
      </top>
      <bottom/>
      <diagonal/>
    </border>
    <border>
      <left style="thin">
        <color rgb="FF3F3F3F"/>
      </left>
      <right style="thin">
        <color rgb="FF3F3F3F"/>
      </right>
      <top style="double">
        <color rgb="FF3F3F3F"/>
      </top>
      <bottom/>
      <diagonal/>
    </border>
    <border>
      <left style="thin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rgb="FF3F3F3F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92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13" xfId="0" applyBorder="1"/>
    <xf numFmtId="44" fontId="0" fillId="0" borderId="5" xfId="1" applyFont="1" applyBorder="1"/>
    <xf numFmtId="44" fontId="0" fillId="0" borderId="6" xfId="1" applyFont="1" applyBorder="1"/>
    <xf numFmtId="44" fontId="0" fillId="0" borderId="2" xfId="1" applyFont="1" applyBorder="1"/>
    <xf numFmtId="44" fontId="0" fillId="0" borderId="8" xfId="1" applyFont="1" applyBorder="1"/>
    <xf numFmtId="0" fontId="4" fillId="0" borderId="0" xfId="0" applyFont="1"/>
    <xf numFmtId="0" fontId="0" fillId="0" borderId="0" xfId="0" applyAlignment="1">
      <alignment wrapText="1"/>
    </xf>
    <xf numFmtId="0" fontId="2" fillId="2" borderId="3" xfId="2" applyBorder="1" applyAlignment="1">
      <alignment horizontal="center" vertical="center" wrapText="1"/>
    </xf>
    <xf numFmtId="44" fontId="0" fillId="0" borderId="11" xfId="1" applyFont="1" applyBorder="1"/>
    <xf numFmtId="44" fontId="0" fillId="0" borderId="17" xfId="0" applyNumberFormat="1" applyBorder="1"/>
    <xf numFmtId="44" fontId="0" fillId="0" borderId="17" xfId="1" applyFont="1" applyBorder="1"/>
    <xf numFmtId="44" fontId="0" fillId="0" borderId="25" xfId="1" applyFont="1" applyBorder="1"/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0" fillId="0" borderId="0" xfId="0" applyNumberFormat="1"/>
    <xf numFmtId="0" fontId="5" fillId="0" borderId="5" xfId="0" applyFont="1" applyFill="1" applyBorder="1" applyAlignment="1">
      <alignment horizontal="center" vertical="center" wrapText="1"/>
    </xf>
    <xf numFmtId="44" fontId="0" fillId="0" borderId="6" xfId="1" applyFont="1" applyFill="1" applyBorder="1"/>
    <xf numFmtId="44" fontId="0" fillId="0" borderId="11" xfId="1" applyFont="1" applyFill="1" applyBorder="1"/>
    <xf numFmtId="0" fontId="0" fillId="0" borderId="0" xfId="0" applyNumberFormat="1"/>
    <xf numFmtId="0" fontId="2" fillId="2" borderId="3" xfId="2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0" fillId="0" borderId="12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4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5" xfId="0" applyFill="1" applyBorder="1"/>
    <xf numFmtId="0" fontId="0" fillId="0" borderId="2" xfId="0" applyFill="1" applyBorder="1"/>
    <xf numFmtId="44" fontId="0" fillId="0" borderId="5" xfId="1" applyFont="1" applyFill="1" applyBorder="1"/>
    <xf numFmtId="0" fontId="7" fillId="0" borderId="0" xfId="0" applyFont="1" applyAlignment="1">
      <alignment vertical="top"/>
    </xf>
    <xf numFmtId="0" fontId="0" fillId="3" borderId="5" xfId="0" applyFill="1" applyBorder="1"/>
    <xf numFmtId="0" fontId="0" fillId="3" borderId="2" xfId="0" applyFill="1" applyBorder="1"/>
    <xf numFmtId="0" fontId="0" fillId="3" borderId="13" xfId="0" applyFill="1" applyBorder="1"/>
    <xf numFmtId="0" fontId="0" fillId="3" borderId="5" xfId="0" applyFont="1" applyFill="1" applyBorder="1"/>
    <xf numFmtId="0" fontId="0" fillId="3" borderId="2" xfId="0" applyFont="1" applyFill="1" applyBorder="1"/>
    <xf numFmtId="0" fontId="0" fillId="3" borderId="10" xfId="0" applyFont="1" applyFill="1" applyBorder="1"/>
    <xf numFmtId="0" fontId="2" fillId="2" borderId="26" xfId="2" applyBorder="1" applyAlignment="1">
      <alignment horizontal="center" vertical="center" wrapText="1"/>
    </xf>
    <xf numFmtId="0" fontId="2" fillId="2" borderId="27" xfId="2" applyBorder="1" applyAlignment="1">
      <alignment horizontal="center" vertical="center" wrapText="1"/>
    </xf>
    <xf numFmtId="0" fontId="2" fillId="2" borderId="28" xfId="2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 applyAlignment="1">
      <alignment horizontal="center" vertical="center"/>
    </xf>
    <xf numFmtId="44" fontId="0" fillId="3" borderId="30" xfId="1" applyFont="1" applyFill="1" applyBorder="1"/>
    <xf numFmtId="44" fontId="0" fillId="0" borderId="30" xfId="1" applyFont="1" applyBorder="1"/>
    <xf numFmtId="44" fontId="0" fillId="0" borderId="31" xfId="1" applyFont="1" applyBorder="1"/>
    <xf numFmtId="0" fontId="0" fillId="0" borderId="32" xfId="0" applyBorder="1"/>
    <xf numFmtId="0" fontId="0" fillId="0" borderId="33" xfId="0" applyBorder="1" applyAlignment="1">
      <alignment horizontal="center" vertical="center"/>
    </xf>
    <xf numFmtId="44" fontId="0" fillId="3" borderId="33" xfId="1" applyFont="1" applyFill="1" applyBorder="1"/>
    <xf numFmtId="44" fontId="0" fillId="0" borderId="33" xfId="1" applyFont="1" applyBorder="1"/>
    <xf numFmtId="44" fontId="0" fillId="0" borderId="34" xfId="1" applyFont="1" applyBorder="1"/>
    <xf numFmtId="0" fontId="6" fillId="0" borderId="35" xfId="0" applyFont="1" applyFill="1" applyBorder="1"/>
    <xf numFmtId="0" fontId="0" fillId="0" borderId="36" xfId="0" applyBorder="1" applyAlignment="1">
      <alignment horizontal="center" vertical="center"/>
    </xf>
    <xf numFmtId="44" fontId="0" fillId="3" borderId="36" xfId="1" applyFont="1" applyFill="1" applyBorder="1"/>
    <xf numFmtId="44" fontId="0" fillId="0" borderId="36" xfId="1" applyFont="1" applyBorder="1"/>
    <xf numFmtId="44" fontId="0" fillId="0" borderId="37" xfId="1" applyFont="1" applyBorder="1"/>
    <xf numFmtId="44" fontId="0" fillId="0" borderId="21" xfId="1" applyFont="1" applyBorder="1"/>
    <xf numFmtId="44" fontId="0" fillId="0" borderId="10" xfId="1" applyFont="1" applyFill="1" applyBorder="1"/>
    <xf numFmtId="44" fontId="0" fillId="0" borderId="21" xfId="0" applyNumberFormat="1" applyBorder="1"/>
    <xf numFmtId="44" fontId="0" fillId="0" borderId="10" xfId="1" applyFont="1" applyBorder="1"/>
    <xf numFmtId="44" fontId="0" fillId="0" borderId="38" xfId="1" applyFont="1" applyBorder="1"/>
    <xf numFmtId="0" fontId="0" fillId="0" borderId="39" xfId="0" applyBorder="1"/>
    <xf numFmtId="0" fontId="0" fillId="0" borderId="39" xfId="0" applyBorder="1" applyAlignment="1">
      <alignment horizontal="center"/>
    </xf>
    <xf numFmtId="44" fontId="0" fillId="0" borderId="39" xfId="0" applyNumberFormat="1" applyBorder="1"/>
    <xf numFmtId="0" fontId="3" fillId="4" borderId="39" xfId="0" applyFont="1" applyFill="1" applyBorder="1" applyAlignment="1">
      <alignment wrapText="1"/>
    </xf>
    <xf numFmtId="44" fontId="0" fillId="4" borderId="39" xfId="0" applyNumberFormat="1" applyFill="1" applyBorder="1"/>
    <xf numFmtId="0" fontId="4" fillId="4" borderId="0" xfId="0" applyFont="1" applyFill="1" applyAlignment="1">
      <alignment horizontal="left"/>
    </xf>
    <xf numFmtId="0" fontId="3" fillId="0" borderId="14" xfId="0" applyFont="1" applyBorder="1" applyAlignment="1">
      <alignment horizontal="right" indent="1"/>
    </xf>
    <xf numFmtId="0" fontId="3" fillId="0" borderId="15" xfId="0" applyFont="1" applyBorder="1" applyAlignment="1">
      <alignment horizontal="right" indent="1"/>
    </xf>
    <xf numFmtId="0" fontId="3" fillId="0" borderId="16" xfId="0" applyFont="1" applyBorder="1" applyAlignment="1">
      <alignment horizontal="right" inden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right" indent="1"/>
    </xf>
    <xf numFmtId="0" fontId="3" fillId="0" borderId="23" xfId="0" applyFont="1" applyBorder="1" applyAlignment="1">
      <alignment horizontal="right" indent="1"/>
    </xf>
    <xf numFmtId="0" fontId="3" fillId="0" borderId="24" xfId="0" applyFont="1" applyBorder="1" applyAlignment="1">
      <alignment horizontal="right" indent="1"/>
    </xf>
    <xf numFmtId="0" fontId="4" fillId="0" borderId="0" xfId="0" applyFont="1" applyAlignment="1">
      <alignment horizontal="left"/>
    </xf>
    <xf numFmtId="0" fontId="2" fillId="2" borderId="18" xfId="2" applyBorder="1" applyAlignment="1">
      <alignment horizontal="center" vertical="center" wrapText="1"/>
    </xf>
    <xf numFmtId="0" fontId="2" fillId="2" borderId="19" xfId="2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20" xfId="0" applyFont="1" applyBorder="1" applyAlignment="1">
      <alignment horizontal="right" indent="1"/>
    </xf>
    <xf numFmtId="0" fontId="3" fillId="0" borderId="21" xfId="0" applyFont="1" applyBorder="1" applyAlignment="1">
      <alignment horizontal="right" indent="1"/>
    </xf>
  </cellXfs>
  <cellStyles count="3">
    <cellStyle name="Kontrolná bunka" xfId="2" builtinId="23"/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B1" zoomScaleNormal="100" workbookViewId="0">
      <selection activeCell="B2" sqref="B2"/>
    </sheetView>
  </sheetViews>
  <sheetFormatPr defaultColWidth="8.85546875" defaultRowHeight="15" x14ac:dyDescent="0.25"/>
  <cols>
    <col min="1" max="1" width="6.85546875" style="24" hidden="1" customWidth="1"/>
    <col min="2" max="2" width="43.5703125" customWidth="1"/>
    <col min="3" max="3" width="32.85546875" customWidth="1"/>
    <col min="4" max="4" width="34.28515625" customWidth="1"/>
    <col min="5" max="5" width="20.85546875" customWidth="1"/>
    <col min="6" max="6" width="20.7109375" customWidth="1"/>
    <col min="7" max="7" width="23.85546875" customWidth="1"/>
    <col min="8" max="8" width="19.42578125" customWidth="1"/>
    <col min="9" max="9" width="18.42578125" bestFit="1" customWidth="1"/>
    <col min="11" max="11" width="10.7109375" bestFit="1" customWidth="1"/>
  </cols>
  <sheetData>
    <row r="1" spans="1:9" ht="24.75" customHeight="1" x14ac:dyDescent="0.25">
      <c r="B1" s="38" t="s">
        <v>44</v>
      </c>
    </row>
    <row r="3" spans="1:9" ht="18.75" x14ac:dyDescent="0.3">
      <c r="B3" s="8" t="s">
        <v>10</v>
      </c>
    </row>
    <row r="4" spans="1:9" ht="6" customHeight="1" thickBot="1" x14ac:dyDescent="0.3"/>
    <row r="5" spans="1:9" s="9" customFormat="1" ht="31.5" thickTop="1" thickBot="1" x14ac:dyDescent="0.3">
      <c r="A5" s="25" t="s">
        <v>8</v>
      </c>
      <c r="B5" s="45" t="s">
        <v>6</v>
      </c>
      <c r="C5" s="46" t="s">
        <v>9</v>
      </c>
      <c r="D5" s="46" t="s">
        <v>7</v>
      </c>
      <c r="E5" s="46" t="s">
        <v>45</v>
      </c>
      <c r="F5" s="47" t="s">
        <v>46</v>
      </c>
    </row>
    <row r="6" spans="1:9" x14ac:dyDescent="0.25">
      <c r="A6" s="26" t="s">
        <v>36</v>
      </c>
      <c r="B6" s="48" t="s">
        <v>0</v>
      </c>
      <c r="C6" s="49">
        <v>1</v>
      </c>
      <c r="D6" s="50"/>
      <c r="E6" s="51">
        <f>C6*D6</f>
        <v>0</v>
      </c>
      <c r="F6" s="52">
        <f t="shared" ref="F6:F11" si="0">E6*1.2</f>
        <v>0</v>
      </c>
    </row>
    <row r="7" spans="1:9" x14ac:dyDescent="0.25">
      <c r="A7" s="27" t="s">
        <v>37</v>
      </c>
      <c r="B7" s="53" t="s">
        <v>1</v>
      </c>
      <c r="C7" s="54">
        <v>1</v>
      </c>
      <c r="D7" s="55"/>
      <c r="E7" s="56">
        <f t="shared" ref="E7:E11" si="1">C7*D7</f>
        <v>0</v>
      </c>
      <c r="F7" s="57">
        <f t="shared" si="0"/>
        <v>0</v>
      </c>
    </row>
    <row r="8" spans="1:9" x14ac:dyDescent="0.25">
      <c r="A8" s="27" t="s">
        <v>38</v>
      </c>
      <c r="B8" s="53" t="s">
        <v>2</v>
      </c>
      <c r="C8" s="54">
        <v>1</v>
      </c>
      <c r="D8" s="55"/>
      <c r="E8" s="56">
        <f t="shared" si="1"/>
        <v>0</v>
      </c>
      <c r="F8" s="57">
        <f t="shared" si="0"/>
        <v>0</v>
      </c>
    </row>
    <row r="9" spans="1:9" x14ac:dyDescent="0.25">
      <c r="A9" s="27" t="s">
        <v>39</v>
      </c>
      <c r="B9" s="53" t="s">
        <v>3</v>
      </c>
      <c r="C9" s="54">
        <v>1</v>
      </c>
      <c r="D9" s="55"/>
      <c r="E9" s="56">
        <f t="shared" si="1"/>
        <v>0</v>
      </c>
      <c r="F9" s="57">
        <f t="shared" si="0"/>
        <v>0</v>
      </c>
    </row>
    <row r="10" spans="1:9" x14ac:dyDescent="0.25">
      <c r="A10" s="27" t="s">
        <v>40</v>
      </c>
      <c r="B10" s="53" t="s">
        <v>4</v>
      </c>
      <c r="C10" s="54">
        <v>1</v>
      </c>
      <c r="D10" s="55"/>
      <c r="E10" s="56">
        <f t="shared" si="1"/>
        <v>0</v>
      </c>
      <c r="F10" s="57">
        <f t="shared" si="0"/>
        <v>0</v>
      </c>
    </row>
    <row r="11" spans="1:9" ht="15.75" thickBot="1" x14ac:dyDescent="0.3">
      <c r="A11" s="28" t="s">
        <v>41</v>
      </c>
      <c r="B11" s="58" t="s">
        <v>5</v>
      </c>
      <c r="C11" s="59">
        <v>1</v>
      </c>
      <c r="D11" s="60"/>
      <c r="E11" s="61">
        <f t="shared" si="1"/>
        <v>0</v>
      </c>
      <c r="F11" s="62">
        <f t="shared" si="0"/>
        <v>0</v>
      </c>
      <c r="G11" s="33"/>
    </row>
    <row r="12" spans="1:9" ht="15.75" thickBot="1" x14ac:dyDescent="0.3">
      <c r="A12" s="74" t="s">
        <v>50</v>
      </c>
      <c r="B12" s="75"/>
      <c r="C12" s="75"/>
      <c r="D12" s="76"/>
      <c r="E12" s="63">
        <f>SUM(E6:E11)</f>
        <v>0</v>
      </c>
      <c r="F12" s="13">
        <f>SUM(F6:F11)</f>
        <v>0</v>
      </c>
      <c r="G12" s="34"/>
    </row>
    <row r="14" spans="1:9" ht="18.75" x14ac:dyDescent="0.3">
      <c r="B14" s="8" t="s">
        <v>23</v>
      </c>
    </row>
    <row r="15" spans="1:9" ht="6" customHeight="1" thickBot="1" x14ac:dyDescent="0.3"/>
    <row r="16" spans="1:9" s="9" customFormat="1" ht="31.5" thickTop="1" thickBot="1" x14ac:dyDescent="0.3">
      <c r="A16" s="25" t="s">
        <v>8</v>
      </c>
      <c r="B16" s="10" t="s">
        <v>6</v>
      </c>
      <c r="C16" s="85" t="s">
        <v>16</v>
      </c>
      <c r="D16" s="86"/>
      <c r="E16" s="10" t="s">
        <v>13</v>
      </c>
      <c r="F16" s="10" t="s">
        <v>14</v>
      </c>
      <c r="G16" s="10" t="s">
        <v>22</v>
      </c>
      <c r="H16" s="10" t="s">
        <v>48</v>
      </c>
      <c r="I16" s="10" t="s">
        <v>47</v>
      </c>
    </row>
    <row r="17" spans="1:9" x14ac:dyDescent="0.25">
      <c r="A17" s="79" t="s">
        <v>42</v>
      </c>
      <c r="B17" s="77" t="s">
        <v>11</v>
      </c>
      <c r="C17" s="88" t="s">
        <v>15</v>
      </c>
      <c r="D17" s="88"/>
      <c r="E17" s="35">
        <v>350</v>
      </c>
      <c r="F17" s="2">
        <v>60</v>
      </c>
      <c r="G17" s="39"/>
      <c r="H17" s="4">
        <f>E17*F17*G17</f>
        <v>0</v>
      </c>
      <c r="I17" s="5">
        <f t="shared" ref="I17:I23" si="2">H17*1.2</f>
        <v>0</v>
      </c>
    </row>
    <row r="18" spans="1:9" x14ac:dyDescent="0.25">
      <c r="A18" s="80"/>
      <c r="B18" s="78"/>
      <c r="C18" s="87" t="s">
        <v>17</v>
      </c>
      <c r="D18" s="87"/>
      <c r="E18" s="36">
        <v>480</v>
      </c>
      <c r="F18" s="1">
        <v>60</v>
      </c>
      <c r="G18" s="40"/>
      <c r="H18" s="6">
        <f t="shared" ref="H18:H22" si="3">E18*F18*G18</f>
        <v>0</v>
      </c>
      <c r="I18" s="7">
        <f t="shared" si="2"/>
        <v>0</v>
      </c>
    </row>
    <row r="19" spans="1:9" x14ac:dyDescent="0.25">
      <c r="A19" s="80"/>
      <c r="B19" s="78"/>
      <c r="C19" s="87" t="s">
        <v>18</v>
      </c>
      <c r="D19" s="87"/>
      <c r="E19" s="36">
        <v>80</v>
      </c>
      <c r="F19" s="1">
        <v>60</v>
      </c>
      <c r="G19" s="40"/>
      <c r="H19" s="6">
        <f t="shared" si="3"/>
        <v>0</v>
      </c>
      <c r="I19" s="7">
        <f t="shared" si="2"/>
        <v>0</v>
      </c>
    </row>
    <row r="20" spans="1:9" x14ac:dyDescent="0.25">
      <c r="A20" s="80"/>
      <c r="B20" s="78"/>
      <c r="C20" s="87" t="s">
        <v>19</v>
      </c>
      <c r="D20" s="87"/>
      <c r="E20" s="36">
        <v>40</v>
      </c>
      <c r="F20" s="1">
        <v>60</v>
      </c>
      <c r="G20" s="40"/>
      <c r="H20" s="6">
        <f t="shared" si="3"/>
        <v>0</v>
      </c>
      <c r="I20" s="7">
        <f t="shared" si="2"/>
        <v>0</v>
      </c>
    </row>
    <row r="21" spans="1:9" x14ac:dyDescent="0.25">
      <c r="A21" s="80"/>
      <c r="B21" s="78"/>
      <c r="C21" s="87" t="s">
        <v>20</v>
      </c>
      <c r="D21" s="87"/>
      <c r="E21" s="36">
        <v>200</v>
      </c>
      <c r="F21" s="1">
        <v>60</v>
      </c>
      <c r="G21" s="40"/>
      <c r="H21" s="6">
        <f t="shared" si="3"/>
        <v>0</v>
      </c>
      <c r="I21" s="7">
        <f t="shared" si="2"/>
        <v>0</v>
      </c>
    </row>
    <row r="22" spans="1:9" x14ac:dyDescent="0.25">
      <c r="A22" s="80"/>
      <c r="B22" s="78"/>
      <c r="C22" s="87" t="s">
        <v>21</v>
      </c>
      <c r="D22" s="87"/>
      <c r="E22" s="1">
        <v>96</v>
      </c>
      <c r="F22" s="1">
        <v>60</v>
      </c>
      <c r="G22" s="40"/>
      <c r="H22" s="6">
        <f t="shared" si="3"/>
        <v>0</v>
      </c>
      <c r="I22" s="7">
        <f t="shared" si="2"/>
        <v>0</v>
      </c>
    </row>
    <row r="23" spans="1:9" ht="15.75" thickBot="1" x14ac:dyDescent="0.3">
      <c r="A23" s="29" t="s">
        <v>43</v>
      </c>
      <c r="B23" s="89" t="s">
        <v>12</v>
      </c>
      <c r="C23" s="89"/>
      <c r="D23" s="89"/>
      <c r="E23" s="89"/>
      <c r="F23" s="3">
        <v>60</v>
      </c>
      <c r="G23" s="41"/>
      <c r="H23" s="64">
        <f>F23*G23</f>
        <v>0</v>
      </c>
      <c r="I23" s="23">
        <f t="shared" si="2"/>
        <v>0</v>
      </c>
    </row>
    <row r="24" spans="1:9" ht="15.75" thickBot="1" x14ac:dyDescent="0.3">
      <c r="A24" s="90" t="s">
        <v>49</v>
      </c>
      <c r="B24" s="91"/>
      <c r="C24" s="91"/>
      <c r="D24" s="91"/>
      <c r="E24" s="91"/>
      <c r="F24" s="91"/>
      <c r="G24" s="91"/>
      <c r="H24" s="65">
        <f>SUM(H17:H23)</f>
        <v>0</v>
      </c>
      <c r="I24" s="12">
        <f>SUM(I17:I23)</f>
        <v>0</v>
      </c>
    </row>
    <row r="26" spans="1:9" ht="18.75" x14ac:dyDescent="0.3">
      <c r="B26" s="84" t="s">
        <v>34</v>
      </c>
      <c r="C26" s="84"/>
    </row>
    <row r="27" spans="1:9" ht="6" customHeight="1" thickBot="1" x14ac:dyDescent="0.3"/>
    <row r="28" spans="1:9" ht="31.5" thickTop="1" thickBot="1" x14ac:dyDescent="0.3">
      <c r="A28" s="25" t="s">
        <v>8</v>
      </c>
      <c r="B28" s="10" t="s">
        <v>6</v>
      </c>
      <c r="C28" s="10" t="s">
        <v>35</v>
      </c>
      <c r="D28" s="10" t="s">
        <v>7</v>
      </c>
      <c r="E28" s="10" t="s">
        <v>45</v>
      </c>
      <c r="F28" s="10" t="s">
        <v>46</v>
      </c>
    </row>
    <row r="29" spans="1:9" ht="30" x14ac:dyDescent="0.25">
      <c r="A29" s="30">
        <v>44199</v>
      </c>
      <c r="B29" s="16" t="s">
        <v>24</v>
      </c>
      <c r="C29" s="21">
        <v>8</v>
      </c>
      <c r="D29" s="42"/>
      <c r="E29" s="37">
        <f>C29*D29</f>
        <v>0</v>
      </c>
      <c r="F29" s="22">
        <f t="shared" ref="F29:F38" si="4">E29*1.2</f>
        <v>0</v>
      </c>
      <c r="G29" s="20"/>
    </row>
    <row r="30" spans="1:9" x14ac:dyDescent="0.25">
      <c r="A30" s="31">
        <v>44230</v>
      </c>
      <c r="B30" s="15" t="s">
        <v>25</v>
      </c>
      <c r="C30" s="18">
        <v>100</v>
      </c>
      <c r="D30" s="43"/>
      <c r="E30" s="6">
        <f t="shared" ref="E30:E38" si="5">C30*D30</f>
        <v>0</v>
      </c>
      <c r="F30" s="7">
        <f t="shared" si="4"/>
        <v>0</v>
      </c>
    </row>
    <row r="31" spans="1:9" x14ac:dyDescent="0.25">
      <c r="A31" s="31">
        <v>44258</v>
      </c>
      <c r="B31" s="15" t="s">
        <v>26</v>
      </c>
      <c r="C31" s="18">
        <v>350</v>
      </c>
      <c r="D31" s="43"/>
      <c r="E31" s="6">
        <f t="shared" si="5"/>
        <v>0</v>
      </c>
      <c r="F31" s="7">
        <f t="shared" si="4"/>
        <v>0</v>
      </c>
    </row>
    <row r="32" spans="1:9" x14ac:dyDescent="0.25">
      <c r="A32" s="31">
        <v>44289</v>
      </c>
      <c r="B32" s="15" t="s">
        <v>27</v>
      </c>
      <c r="C32" s="18">
        <v>200</v>
      </c>
      <c r="D32" s="43"/>
      <c r="E32" s="6">
        <f t="shared" si="5"/>
        <v>0</v>
      </c>
      <c r="F32" s="7">
        <f t="shared" si="4"/>
        <v>0</v>
      </c>
    </row>
    <row r="33" spans="1:6" x14ac:dyDescent="0.25">
      <c r="A33" s="31">
        <v>44319</v>
      </c>
      <c r="B33" s="15" t="s">
        <v>28</v>
      </c>
      <c r="C33" s="18">
        <v>150</v>
      </c>
      <c r="D33" s="43"/>
      <c r="E33" s="6">
        <f t="shared" si="5"/>
        <v>0</v>
      </c>
      <c r="F33" s="7">
        <f t="shared" si="4"/>
        <v>0</v>
      </c>
    </row>
    <row r="34" spans="1:6" x14ac:dyDescent="0.25">
      <c r="A34" s="31">
        <v>44350</v>
      </c>
      <c r="B34" s="15" t="s">
        <v>29</v>
      </c>
      <c r="C34" s="18">
        <v>300</v>
      </c>
      <c r="D34" s="43"/>
      <c r="E34" s="6">
        <f t="shared" si="5"/>
        <v>0</v>
      </c>
      <c r="F34" s="7">
        <f t="shared" si="4"/>
        <v>0</v>
      </c>
    </row>
    <row r="35" spans="1:6" x14ac:dyDescent="0.25">
      <c r="A35" s="31">
        <v>44380</v>
      </c>
      <c r="B35" s="15" t="s">
        <v>30</v>
      </c>
      <c r="C35" s="18">
        <v>150</v>
      </c>
      <c r="D35" s="43"/>
      <c r="E35" s="6">
        <f t="shared" si="5"/>
        <v>0</v>
      </c>
      <c r="F35" s="7">
        <f t="shared" si="4"/>
        <v>0</v>
      </c>
    </row>
    <row r="36" spans="1:6" x14ac:dyDescent="0.25">
      <c r="A36" s="31">
        <v>44411</v>
      </c>
      <c r="B36" s="15" t="s">
        <v>31</v>
      </c>
      <c r="C36" s="18">
        <v>100</v>
      </c>
      <c r="D36" s="43"/>
      <c r="E36" s="6">
        <f t="shared" si="5"/>
        <v>0</v>
      </c>
      <c r="F36" s="7">
        <f t="shared" si="4"/>
        <v>0</v>
      </c>
    </row>
    <row r="37" spans="1:6" x14ac:dyDescent="0.25">
      <c r="A37" s="31">
        <v>44442</v>
      </c>
      <c r="B37" s="15" t="s">
        <v>32</v>
      </c>
      <c r="C37" s="18">
        <v>250</v>
      </c>
      <c r="D37" s="43"/>
      <c r="E37" s="6">
        <f t="shared" si="5"/>
        <v>0</v>
      </c>
      <c r="F37" s="7">
        <f t="shared" si="4"/>
        <v>0</v>
      </c>
    </row>
    <row r="38" spans="1:6" ht="15.75" thickBot="1" x14ac:dyDescent="0.3">
      <c r="A38" s="32">
        <v>44472</v>
      </c>
      <c r="B38" s="17" t="s">
        <v>33</v>
      </c>
      <c r="C38" s="19">
        <v>900</v>
      </c>
      <c r="D38" s="44"/>
      <c r="E38" s="66">
        <f t="shared" si="5"/>
        <v>0</v>
      </c>
      <c r="F38" s="11">
        <f t="shared" si="4"/>
        <v>0</v>
      </c>
    </row>
    <row r="39" spans="1:6" ht="15.75" thickBot="1" x14ac:dyDescent="0.3">
      <c r="A39" s="81" t="s">
        <v>51</v>
      </c>
      <c r="B39" s="82"/>
      <c r="C39" s="82"/>
      <c r="D39" s="83"/>
      <c r="E39" s="67">
        <f>SUM(E29:E38)</f>
        <v>0</v>
      </c>
      <c r="F39" s="14">
        <f>SUM(F29:F38)</f>
        <v>0</v>
      </c>
    </row>
    <row r="41" spans="1:6" ht="19.5" thickBot="1" x14ac:dyDescent="0.35">
      <c r="B41" s="73" t="s">
        <v>57</v>
      </c>
      <c r="C41" s="73"/>
    </row>
    <row r="42" spans="1:6" ht="15.75" thickBot="1" x14ac:dyDescent="0.3">
      <c r="B42" s="68"/>
      <c r="C42" s="69" t="s">
        <v>52</v>
      </c>
      <c r="D42" s="69" t="s">
        <v>53</v>
      </c>
    </row>
    <row r="43" spans="1:6" ht="15.75" thickBot="1" x14ac:dyDescent="0.3">
      <c r="B43" s="68" t="s">
        <v>54</v>
      </c>
      <c r="C43" s="70">
        <f>E12</f>
        <v>0</v>
      </c>
      <c r="D43" s="70">
        <f>F12</f>
        <v>0</v>
      </c>
    </row>
    <row r="44" spans="1:6" ht="15.75" thickBot="1" x14ac:dyDescent="0.3">
      <c r="B44" s="68" t="s">
        <v>55</v>
      </c>
      <c r="C44" s="70">
        <f>H24</f>
        <v>0</v>
      </c>
      <c r="D44" s="70">
        <f>I24</f>
        <v>0</v>
      </c>
    </row>
    <row r="45" spans="1:6" ht="15.75" thickBot="1" x14ac:dyDescent="0.3">
      <c r="B45" s="68" t="s">
        <v>56</v>
      </c>
      <c r="C45" s="70">
        <f>E39</f>
        <v>0</v>
      </c>
      <c r="D45" s="70">
        <f>F39</f>
        <v>0</v>
      </c>
    </row>
    <row r="46" spans="1:6" ht="19.5" customHeight="1" thickBot="1" x14ac:dyDescent="0.3">
      <c r="B46" s="71" t="s">
        <v>58</v>
      </c>
      <c r="C46" s="72">
        <f>SUM(C43:C45)</f>
        <v>0</v>
      </c>
      <c r="D46" s="70">
        <f>SUM(D43:D45)</f>
        <v>0</v>
      </c>
    </row>
  </sheetData>
  <mergeCells count="15">
    <mergeCell ref="B41:C41"/>
    <mergeCell ref="A12:D12"/>
    <mergeCell ref="B17:B22"/>
    <mergeCell ref="A17:A22"/>
    <mergeCell ref="A39:D39"/>
    <mergeCell ref="B26:C26"/>
    <mergeCell ref="C16:D16"/>
    <mergeCell ref="C22:D22"/>
    <mergeCell ref="C21:D21"/>
    <mergeCell ref="C20:D20"/>
    <mergeCell ref="C19:D19"/>
    <mergeCell ref="C18:D18"/>
    <mergeCell ref="C17:D17"/>
    <mergeCell ref="B23:E23"/>
    <mergeCell ref="A24:G2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2021-08-19T08:33:30Z</dcterms:created>
  <dcterms:modified xsi:type="dcterms:W3CDTF">2022-02-24T13:56:54Z</dcterms:modified>
</cp:coreProperties>
</file>