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355" windowHeight="7935"/>
  </bookViews>
  <sheets>
    <sheet name=" MHD TT" sheetId="4" r:id="rId1"/>
  </sheets>
  <calcPr calcId="145621" iterateDelta="1E-4"/>
</workbook>
</file>

<file path=xl/calcChain.xml><?xml version="1.0" encoding="utf-8"?>
<calcChain xmlns="http://schemas.openxmlformats.org/spreadsheetml/2006/main">
  <c r="B34" i="4" l="1"/>
  <c r="B33" i="4"/>
  <c r="C32" i="4"/>
  <c r="C29" i="4"/>
  <c r="C26" i="4"/>
  <c r="C25" i="4"/>
  <c r="C24" i="4"/>
  <c r="C23" i="4"/>
  <c r="C22" i="4"/>
  <c r="C21" i="4"/>
  <c r="C20" i="4"/>
  <c r="C19" i="4"/>
  <c r="C18" i="4"/>
  <c r="C17" i="4"/>
  <c r="B16" i="4"/>
  <c r="C16" i="4" s="1"/>
  <c r="C15" i="4"/>
  <c r="C14" i="4"/>
  <c r="C13" i="4"/>
  <c r="C12" i="4"/>
  <c r="C11" i="4"/>
  <c r="B10" i="4"/>
  <c r="C10" i="4" s="1"/>
  <c r="C33" i="4" l="1"/>
  <c r="B27" i="4"/>
  <c r="C27" i="4" l="1"/>
  <c r="B28" i="4"/>
  <c r="C28" i="4" l="1"/>
  <c r="B30" i="4"/>
  <c r="C30" i="4" s="1"/>
</calcChain>
</file>

<file path=xl/sharedStrings.xml><?xml version="1.0" encoding="utf-8"?>
<sst xmlns="http://schemas.openxmlformats.org/spreadsheetml/2006/main" count="46" uniqueCount="46">
  <si>
    <t xml:space="preserve">                                     Náklady a tržby</t>
  </si>
  <si>
    <t xml:space="preserve">                           za mestskú hromadnú dopravu</t>
  </si>
  <si>
    <t>Podľa položiek kalkulačného vzorca</t>
  </si>
  <si>
    <t>na km</t>
  </si>
  <si>
    <t xml:space="preserve">  1.  PRIAMY MATERIÁL</t>
  </si>
  <si>
    <t xml:space="preserve">  V tom:  1.1. Pohonné hmoty  - nafta</t>
  </si>
  <si>
    <t xml:space="preserve">                                                 - plyn</t>
  </si>
  <si>
    <t xml:space="preserve">               1.2. Pneumatiky</t>
  </si>
  <si>
    <t xml:space="preserve">               1.3. Ostatný priamy materiál</t>
  </si>
  <si>
    <t xml:space="preserve">  2.  PRIAME MZDY</t>
  </si>
  <si>
    <t xml:space="preserve">  3. OSTATNÉ PRIAME NÁKLADY</t>
  </si>
  <si>
    <t xml:space="preserve">  V tom:  3.1. Odpisy dlhodobého majetku</t>
  </si>
  <si>
    <t xml:space="preserve">               3.2. Opravy a údržba dlhodobého majetku</t>
  </si>
  <si>
    <t xml:space="preserve">               3.3. Stravné vodičov</t>
  </si>
  <si>
    <t xml:space="preserve">               3.4. Odvody poistného z miezd</t>
  </si>
  <si>
    <t xml:space="preserve">               3.5. Zákonné poistenie autobusov </t>
  </si>
  <si>
    <t xml:space="preserve">               3.6. Ostatné priame náklady</t>
  </si>
  <si>
    <t xml:space="preserve">  4. PREVÁDZKOVÁ RÉŽIA</t>
  </si>
  <si>
    <t xml:space="preserve">  5. SPRÁVNA RÉŽIA</t>
  </si>
  <si>
    <t xml:space="preserve">  6. UPLNÉ VLASTNÉ NÁKLADY (bez zisku)</t>
  </si>
  <si>
    <t xml:space="preserve">  7.  EKON. CENA PREPR. VÝKONU (UVN+1,5%)</t>
  </si>
  <si>
    <t xml:space="preserve">  8. TRŽBY Z PRAVIDELNEJ DOPRAVY</t>
  </si>
  <si>
    <t xml:space="preserve">  9.  Potreba náhrady straty</t>
  </si>
  <si>
    <t>10. Príspevky z MsÚ</t>
  </si>
  <si>
    <t>11. Ostatné tržby</t>
  </si>
  <si>
    <t>12. VÝNOSY SPOLU</t>
  </si>
  <si>
    <t xml:space="preserve">13. POČET KILOMETROV </t>
  </si>
  <si>
    <t xml:space="preserve">       z toho: - km nafta</t>
  </si>
  <si>
    <t xml:space="preserve">                   - km plyn</t>
  </si>
  <si>
    <t xml:space="preserve">               z toho: 3.2. a. Opravy a údržba</t>
  </si>
  <si>
    <r>
      <t xml:space="preserve">ARRIVA Trnava, a.s., </t>
    </r>
    <r>
      <rPr>
        <sz val="11"/>
        <color indexed="48"/>
        <rFont val="Arial CE"/>
        <family val="2"/>
        <charset val="238"/>
      </rPr>
      <t xml:space="preserve">stredisko Trnava </t>
    </r>
    <r>
      <rPr>
        <sz val="11"/>
        <color indexed="10"/>
        <rFont val="Arial CE"/>
        <family val="2"/>
        <charset val="238"/>
      </rPr>
      <t>(iba TT)</t>
    </r>
  </si>
  <si>
    <t xml:space="preserve">                           3.2. b. Servisné prehliadky CNG autobusov </t>
  </si>
  <si>
    <t>Drivers' costs</t>
  </si>
  <si>
    <t>Engineering costs</t>
  </si>
  <si>
    <t>Fuel cost</t>
  </si>
  <si>
    <t>Tyre costs</t>
  </si>
  <si>
    <t>PSV Operating lease rentals</t>
  </si>
  <si>
    <t>PSV Insurance costs</t>
  </si>
  <si>
    <t>Indirect costs</t>
  </si>
  <si>
    <t>Overhead costs</t>
  </si>
  <si>
    <t>Other Operating Costs</t>
  </si>
  <si>
    <t>Total Operating costs</t>
  </si>
  <si>
    <t>Depreciation</t>
  </si>
  <si>
    <t xml:space="preserve"> </t>
  </si>
  <si>
    <t>kalkulácia 2018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</si>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</sst>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Sk&quot;_-;\-* #,##0.00\ &quot;Sk&quot;_-;_-* &quot;-&quot;??\ &quot;Sk&quot;_-;_-@_-"/>
    <numFmt numFmtId="165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sz val="11"/>
      <color indexed="12"/>
      <name val="Arial CE"/>
      <family val="2"/>
      <charset val="238"/>
    </font>
    <font>
      <sz val="11"/>
      <color indexed="10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48"/>
      <name val="Arial CE"/>
      <family val="2"/>
      <charset val="238"/>
    </font>
    <font>
      <i/>
      <sz val="11"/>
      <color indexed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color indexed="12"/>
      <name val="Arial CE"/>
      <charset val="238"/>
    </font>
    <font>
      <b/>
      <i/>
      <sz val="10"/>
      <name val="Arial CE"/>
      <charset val="238"/>
    </font>
    <font>
      <b/>
      <i/>
      <sz val="10"/>
      <color indexed="10"/>
      <name val="Arial CE"/>
      <family val="2"/>
      <charset val="238"/>
    </font>
    <font>
      <sz val="11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color indexed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9" fillId="0" borderId="2" xfId="0" applyFont="1" applyBorder="1"/>
    <xf numFmtId="0" fontId="4" fillId="0" borderId="2" xfId="0" applyFont="1" applyBorder="1"/>
    <xf numFmtId="0" fontId="3" fillId="0" borderId="1" xfId="0" applyFont="1" applyBorder="1"/>
    <xf numFmtId="14" fontId="10" fillId="0" borderId="0" xfId="0" applyNumberFormat="1" applyFont="1" applyAlignment="1">
      <alignment horizontal="left"/>
    </xf>
    <xf numFmtId="0" fontId="11" fillId="0" borderId="0" xfId="0" applyFont="1"/>
    <xf numFmtId="3" fontId="11" fillId="0" borderId="1" xfId="0" applyNumberFormat="1" applyFont="1" applyBorder="1"/>
    <xf numFmtId="165" fontId="12" fillId="0" borderId="1" xfId="0" applyNumberFormat="1" applyFont="1" applyBorder="1"/>
    <xf numFmtId="3" fontId="17" fillId="0" borderId="1" xfId="0" applyNumberFormat="1" applyFont="1" applyBorder="1"/>
    <xf numFmtId="0" fontId="16" fillId="0" borderId="1" xfId="0" applyFont="1" applyBorder="1"/>
    <xf numFmtId="3" fontId="18" fillId="0" borderId="1" xfId="0" applyNumberFormat="1" applyFont="1" applyBorder="1"/>
    <xf numFmtId="3" fontId="13" fillId="0" borderId="1" xfId="0" applyNumberFormat="1" applyFont="1" applyBorder="1"/>
    <xf numFmtId="0" fontId="21" fillId="0" borderId="0" xfId="5" applyFont="1" applyFill="1" applyBorder="1"/>
    <xf numFmtId="0" fontId="20" fillId="0" borderId="0" xfId="0" applyFont="1"/>
    <xf numFmtId="14" fontId="22" fillId="0" borderId="0" xfId="0" applyNumberFormat="1" applyFont="1" applyAlignment="1">
      <alignment horizontal="left"/>
    </xf>
    <xf numFmtId="3" fontId="19" fillId="0" borderId="1" xfId="0" applyNumberFormat="1" applyFont="1" applyFill="1" applyBorder="1"/>
    <xf numFmtId="165" fontId="13" fillId="0" borderId="1" xfId="0" applyNumberFormat="1" applyFont="1" applyFill="1" applyBorder="1"/>
    <xf numFmtId="3" fontId="11" fillId="0" borderId="1" xfId="0" applyNumberFormat="1" applyFont="1" applyFill="1" applyBorder="1"/>
    <xf numFmtId="165" fontId="12" fillId="0" borderId="1" xfId="0" applyNumberFormat="1" applyFont="1" applyFill="1" applyBorder="1"/>
    <xf numFmtId="3" fontId="15" fillId="0" borderId="1" xfId="0" applyNumberFormat="1" applyFont="1" applyFill="1" applyBorder="1"/>
    <xf numFmtId="165" fontId="14" fillId="0" borderId="1" xfId="0" applyNumberFormat="1" applyFont="1" applyFill="1" applyBorder="1"/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</cellXfs>
  <cellStyles count="6">
    <cellStyle name="Mena 2" xfId="2"/>
    <cellStyle name="Normálna" xfId="0" builtinId="0"/>
    <cellStyle name="Normálna 2" xfId="3"/>
    <cellStyle name="Normálna 3" xfId="4"/>
    <cellStyle name="Normálna 4" xfId="1"/>
    <cellStyle name="Normálne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53"/>
  <sheetViews>
    <sheetView tabSelected="1" workbookViewId="0">
      <selection activeCell="B14" sqref="B14"/>
    </sheetView>
  </sheetViews>
  <sheetFormatPr defaultRowHeight="15" x14ac:dyDescent="0.25"/>
  <cols>
    <col min="1" max="1" width="47.5703125" customWidth="1"/>
    <col min="2" max="7" width="11.42578125" customWidth="1"/>
  </cols>
  <sheetData>
    <row r="2" spans="1:3" x14ac:dyDescent="0.25">
      <c r="A2" s="1" t="s">
        <v>30</v>
      </c>
    </row>
    <row r="3" spans="1:3" x14ac:dyDescent="0.25">
      <c r="A3" s="1" t="s">
        <v>43</v>
      </c>
    </row>
    <row r="4" spans="1:3" x14ac:dyDescent="0.25">
      <c r="A4" s="2" t="s">
        <v>0</v>
      </c>
    </row>
    <row r="5" spans="1:3" x14ac:dyDescent="0.25">
      <c r="A5" s="1" t="s">
        <v>1</v>
      </c>
    </row>
    <row r="6" spans="1:3" x14ac:dyDescent="0.25">
      <c r="A6" s="3"/>
    </row>
    <row r="7" spans="1:3" x14ac:dyDescent="0.25">
      <c r="A7" s="1"/>
    </row>
    <row r="8" spans="1:3" x14ac:dyDescent="0.25">
      <c r="A8" s="4" t="s">
        <v>2</v>
      </c>
      <c r="B8" s="27" t="s">
        <v>44</v>
      </c>
      <c r="C8" s="28"/>
    </row>
    <row r="9" spans="1:3" x14ac:dyDescent="0.25">
      <c r="A9" s="5"/>
      <c r="B9" s="29" t="s">
        <v>45</v>
      </c>
      <c r="C9" s="29" t="s">
        <v>3</v>
      </c>
    </row>
    <row r="10" spans="1:3" x14ac:dyDescent="0.25">
      <c r="A10" s="5" t="s">
        <v>4</v>
      </c>
      <c r="B10" s="23">
        <f>SUM(B11:B14)</f>
        <v>347485</v>
      </c>
      <c r="C10" s="24">
        <f>B10/B34</f>
        <v>0.2953398041748827</v>
      </c>
    </row>
    <row r="11" spans="1:3" x14ac:dyDescent="0.25">
      <c r="A11" s="5" t="s">
        <v>5</v>
      </c>
      <c r="B11" s="12">
        <v>132100</v>
      </c>
      <c r="C11" s="13">
        <f>B11/B35</f>
        <v>0.30259299981674914</v>
      </c>
    </row>
    <row r="12" spans="1:3" x14ac:dyDescent="0.25">
      <c r="A12" s="5" t="s">
        <v>6</v>
      </c>
      <c r="B12" s="12">
        <v>185385</v>
      </c>
      <c r="C12" s="13">
        <f>B12/B36</f>
        <v>0.2505202702702703</v>
      </c>
    </row>
    <row r="13" spans="1:3" x14ac:dyDescent="0.25">
      <c r="A13" s="5" t="s">
        <v>7</v>
      </c>
      <c r="B13" s="12">
        <v>15000</v>
      </c>
      <c r="C13" s="13">
        <f>B13/B34</f>
        <v>1.2749031073638404E-2</v>
      </c>
    </row>
    <row r="14" spans="1:3" x14ac:dyDescent="0.25">
      <c r="A14" s="5" t="s">
        <v>8</v>
      </c>
      <c r="B14" s="12">
        <v>15000</v>
      </c>
      <c r="C14" s="13">
        <f>B14/B34</f>
        <v>1.2749031073638404E-2</v>
      </c>
    </row>
    <row r="15" spans="1:3" x14ac:dyDescent="0.25">
      <c r="A15" s="5" t="s">
        <v>9</v>
      </c>
      <c r="B15" s="12">
        <v>860000</v>
      </c>
      <c r="C15" s="13">
        <f>B15/B34</f>
        <v>0.73094444822193516</v>
      </c>
    </row>
    <row r="16" spans="1:3" x14ac:dyDescent="0.25">
      <c r="A16" s="5" t="s">
        <v>10</v>
      </c>
      <c r="B16" s="12">
        <f>SUM(B21:B24,B17:B18)</f>
        <v>1250605</v>
      </c>
      <c r="C16" s="13">
        <f>B16/B34</f>
        <v>1.0629334670565036</v>
      </c>
    </row>
    <row r="17" spans="1:3" x14ac:dyDescent="0.25">
      <c r="A17" s="5" t="s">
        <v>11</v>
      </c>
      <c r="B17" s="12">
        <v>292735</v>
      </c>
      <c r="C17" s="13">
        <f>B17/B34</f>
        <v>0.24880584075610254</v>
      </c>
    </row>
    <row r="18" spans="1:3" x14ac:dyDescent="0.25">
      <c r="A18" s="5" t="s">
        <v>12</v>
      </c>
      <c r="B18" s="12">
        <v>425400</v>
      </c>
      <c r="C18" s="13">
        <f>B18/B34</f>
        <v>0.36156252124838512</v>
      </c>
    </row>
    <row r="19" spans="1:3" hidden="1" x14ac:dyDescent="0.25">
      <c r="A19" s="5" t="s">
        <v>29</v>
      </c>
      <c r="B19" s="12">
        <v>350000</v>
      </c>
      <c r="C19" s="13">
        <f>B19/B34</f>
        <v>0.2974773917182294</v>
      </c>
    </row>
    <row r="20" spans="1:3" hidden="1" x14ac:dyDescent="0.25">
      <c r="A20" s="5" t="s">
        <v>31</v>
      </c>
      <c r="B20" s="12">
        <v>90000</v>
      </c>
      <c r="C20" s="13">
        <f>B20/B34</f>
        <v>7.6494186441830425E-2</v>
      </c>
    </row>
    <row r="21" spans="1:3" x14ac:dyDescent="0.25">
      <c r="A21" s="5" t="s">
        <v>13</v>
      </c>
      <c r="B21" s="12">
        <v>53600</v>
      </c>
      <c r="C21" s="13">
        <f>B21/B34</f>
        <v>4.5556537703134559E-2</v>
      </c>
    </row>
    <row r="22" spans="1:3" x14ac:dyDescent="0.25">
      <c r="A22" s="5" t="s">
        <v>14</v>
      </c>
      <c r="B22" s="12">
        <v>303000</v>
      </c>
      <c r="C22" s="13">
        <f>B22/B34</f>
        <v>0.25753042768749573</v>
      </c>
    </row>
    <row r="23" spans="1:3" x14ac:dyDescent="0.25">
      <c r="A23" s="5" t="s">
        <v>15</v>
      </c>
      <c r="B23" s="12">
        <v>6530</v>
      </c>
      <c r="C23" s="13">
        <f>B23/B34</f>
        <v>5.550078194057252E-3</v>
      </c>
    </row>
    <row r="24" spans="1:3" x14ac:dyDescent="0.25">
      <c r="A24" s="5" t="s">
        <v>16</v>
      </c>
      <c r="B24" s="12">
        <v>169340</v>
      </c>
      <c r="C24" s="13">
        <f>B24/B34</f>
        <v>0.14392806146732848</v>
      </c>
    </row>
    <row r="25" spans="1:3" x14ac:dyDescent="0.25">
      <c r="A25" s="5" t="s">
        <v>17</v>
      </c>
      <c r="B25" s="12">
        <v>109200</v>
      </c>
      <c r="C25" s="13">
        <f>B25/B34</f>
        <v>9.2812946216087572E-2</v>
      </c>
    </row>
    <row r="26" spans="1:3" x14ac:dyDescent="0.25">
      <c r="A26" s="5" t="s">
        <v>18</v>
      </c>
      <c r="B26" s="12">
        <v>60000</v>
      </c>
      <c r="C26" s="13">
        <f>B26/B34</f>
        <v>5.0996124294553614E-2</v>
      </c>
    </row>
    <row r="27" spans="1:3" x14ac:dyDescent="0.25">
      <c r="A27" s="5" t="s">
        <v>19</v>
      </c>
      <c r="B27" s="16">
        <f>B10+B15+B16+B25+B26</f>
        <v>2627290</v>
      </c>
      <c r="C27" s="13">
        <f>B27/B34</f>
        <v>2.2330267899639629</v>
      </c>
    </row>
    <row r="28" spans="1:3" x14ac:dyDescent="0.25">
      <c r="A28" s="6" t="s">
        <v>20</v>
      </c>
      <c r="B28" s="21">
        <f>B27*1.015</f>
        <v>2666699.3499999996</v>
      </c>
      <c r="C28" s="22">
        <f>B28/B34</f>
        <v>2.2665221918134217</v>
      </c>
    </row>
    <row r="29" spans="1:3" x14ac:dyDescent="0.25">
      <c r="A29" s="5" t="s">
        <v>21</v>
      </c>
      <c r="B29" s="23">
        <v>800000</v>
      </c>
      <c r="C29" s="24">
        <f>B29/B34</f>
        <v>0.67994832392738147</v>
      </c>
    </row>
    <row r="30" spans="1:3" x14ac:dyDescent="0.25">
      <c r="A30" s="7" t="s">
        <v>22</v>
      </c>
      <c r="B30" s="25">
        <f>B28-B29-B32</f>
        <v>1542212.3499999996</v>
      </c>
      <c r="C30" s="26">
        <f>B30/B34</f>
        <v>1.3107808781532599</v>
      </c>
    </row>
    <row r="31" spans="1:3" x14ac:dyDescent="0.25">
      <c r="A31" s="5" t="s">
        <v>23</v>
      </c>
      <c r="B31" s="14">
        <v>0</v>
      </c>
      <c r="C31" s="13"/>
    </row>
    <row r="32" spans="1:3" x14ac:dyDescent="0.25">
      <c r="A32" s="5" t="s">
        <v>24</v>
      </c>
      <c r="B32" s="12">
        <v>324487</v>
      </c>
      <c r="C32" s="13">
        <f>B32/B34</f>
        <v>0.27579298973278032</v>
      </c>
    </row>
    <row r="33" spans="1:3" x14ac:dyDescent="0.25">
      <c r="A33" s="8" t="s">
        <v>25</v>
      </c>
      <c r="B33" s="17">
        <f>B29+B32</f>
        <v>1124487</v>
      </c>
      <c r="C33" s="13">
        <f>B33/B34</f>
        <v>0.9557413136601618</v>
      </c>
    </row>
    <row r="34" spans="1:3" x14ac:dyDescent="0.25">
      <c r="A34" s="5" t="s">
        <v>26</v>
      </c>
      <c r="B34" s="12">
        <f>SUM(B35:B36)</f>
        <v>1176560</v>
      </c>
      <c r="C34" s="9"/>
    </row>
    <row r="35" spans="1:3" x14ac:dyDescent="0.25">
      <c r="A35" s="15" t="s">
        <v>27</v>
      </c>
      <c r="B35" s="12">
        <v>436560</v>
      </c>
      <c r="C35" s="9"/>
    </row>
    <row r="36" spans="1:3" x14ac:dyDescent="0.25">
      <c r="A36" s="15" t="s">
        <v>28</v>
      </c>
      <c r="B36" s="12">
        <v>740000</v>
      </c>
      <c r="C36" s="9"/>
    </row>
    <row r="37" spans="1:3" x14ac:dyDescent="0.25">
      <c r="A37" s="10"/>
    </row>
    <row r="38" spans="1:3" x14ac:dyDescent="0.25">
      <c r="A38" s="20">
        <v>43069</v>
      </c>
    </row>
    <row r="39" spans="1:3" x14ac:dyDescent="0.25">
      <c r="A39" s="1"/>
    </row>
    <row r="40" spans="1:3" x14ac:dyDescent="0.25">
      <c r="A40" s="1"/>
    </row>
    <row r="41" spans="1:3" x14ac:dyDescent="0.25">
      <c r="A41" s="11"/>
    </row>
    <row r="42" spans="1:3" hidden="1" x14ac:dyDescent="0.25">
      <c r="A42" s="18" t="s">
        <v>32</v>
      </c>
    </row>
    <row r="43" spans="1:3" hidden="1" x14ac:dyDescent="0.25">
      <c r="A43" s="18" t="s">
        <v>33</v>
      </c>
    </row>
    <row r="44" spans="1:3" hidden="1" x14ac:dyDescent="0.25">
      <c r="A44" s="18" t="s">
        <v>34</v>
      </c>
    </row>
    <row r="45" spans="1:3" hidden="1" x14ac:dyDescent="0.25">
      <c r="A45" s="18" t="s">
        <v>35</v>
      </c>
    </row>
    <row r="46" spans="1:3" hidden="1" x14ac:dyDescent="0.25">
      <c r="A46" s="18" t="s">
        <v>36</v>
      </c>
    </row>
    <row r="47" spans="1:3" hidden="1" x14ac:dyDescent="0.25">
      <c r="A47" s="18" t="s">
        <v>37</v>
      </c>
    </row>
    <row r="48" spans="1:3" hidden="1" x14ac:dyDescent="0.25">
      <c r="A48" t="s">
        <v>38</v>
      </c>
    </row>
    <row r="49" spans="1:1" hidden="1" x14ac:dyDescent="0.25">
      <c r="A49" t="s">
        <v>39</v>
      </c>
    </row>
    <row r="50" spans="1:1" hidden="1" x14ac:dyDescent="0.25">
      <c r="A50" t="s">
        <v>40</v>
      </c>
    </row>
    <row r="51" spans="1:1" hidden="1" x14ac:dyDescent="0.25">
      <c r="A51" s="19" t="s">
        <v>41</v>
      </c>
    </row>
    <row r="52" spans="1:1" hidden="1" x14ac:dyDescent="0.25">
      <c r="A52" t="s">
        <v>42</v>
      </c>
    </row>
    <row r="53" spans="1:1" hidden="1" x14ac:dyDescent="0.25"/>
  </sheetData>
  <mergeCells count="1">
    <mergeCell ref="B8:C8"/>
  </mergeCells>
  <pageMargins left="0" right="0" top="0.35433070866141736" bottom="0.35433070866141736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 MHD TT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2017-11-28T10:51:18Z</cp:lastPrinted>
  <dcterms:created xsi:type="dcterms:W3CDTF">2014-03-04T11:42:53Z</dcterms:created>
  <dcterms:modified xsi:type="dcterms:W3CDTF">2017-12-01T08:16:56Z</dcterms:modified>
</cp:coreProperties>
</file>