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VZ\VZ_2019\Komunikace Na výsluní\VR_dodavatel\PD\upraveno_dod.ino._1\"/>
    </mc:Choice>
  </mc:AlternateContent>
  <bookViews>
    <workbookView xWindow="0" yWindow="0" windowWidth="19320" windowHeight="9135" activeTab="6"/>
  </bookViews>
  <sheets>
    <sheet name="Stavba" sheetId="1" r:id="rId1"/>
    <sheet name="00 01 Naklady" sheetId="2" r:id="rId2"/>
    <sheet name="01 02 Pol" sheetId="3" r:id="rId3"/>
    <sheet name="01 03 Pol" sheetId="4" r:id="rId4"/>
    <sheet name="02 04 Pol" sheetId="5" r:id="rId5"/>
    <sheet name="02 05 Pol" sheetId="6" r:id="rId6"/>
    <sheet name="03 06 Pol" sheetId="7" r:id="rId7"/>
  </sheets>
  <externalReferences>
    <externalReference r:id="rId8"/>
  </externalReferences>
  <definedNames>
    <definedName name="CenaCelkem">Stavba!$G$29</definedName>
    <definedName name="CenaCelkemVypocet" localSheetId="0">Stavba!$I$50</definedName>
    <definedName name="DPHSni">Stavba!$G$24</definedName>
    <definedName name="DPHZakl">Stavba!$G$26</definedName>
    <definedName name="Mena">Stavba!$J$29</definedName>
    <definedName name="SazbaDPH1" localSheetId="0">Stavba!$E$23</definedName>
    <definedName name="SazbaDPH2" localSheetId="0">Stavba!$E$25</definedName>
    <definedName name="ZakladDPHSni">Stavba!$G$23</definedName>
    <definedName name="ZakladDPHSniVypocet" localSheetId="0">Stavba!$F$50</definedName>
    <definedName name="ZakladDPHZakl">Stavba!$G$25</definedName>
    <definedName name="ZakladDPHZaklVypocet" localSheetId="0">Stavba!$G$50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5" i="1"/>
  <c r="I64" i="1"/>
  <c r="I63" i="1"/>
  <c r="I61" i="1"/>
  <c r="I59" i="1"/>
  <c r="I58" i="1"/>
  <c r="H50" i="1" l="1"/>
  <c r="G50" i="1"/>
  <c r="E84" i="7" l="1"/>
  <c r="E83" i="7"/>
  <c r="E30" i="7"/>
  <c r="I17" i="1" l="1"/>
  <c r="AE159" i="7"/>
  <c r="V154" i="7"/>
  <c r="Q154" i="7"/>
  <c r="O154" i="7"/>
  <c r="K154" i="7"/>
  <c r="I154" i="7"/>
  <c r="G154" i="7"/>
  <c r="M154" i="7" s="1"/>
  <c r="V148" i="7"/>
  <c r="Q148" i="7"/>
  <c r="O148" i="7"/>
  <c r="M148" i="7"/>
  <c r="K148" i="7"/>
  <c r="I148" i="7"/>
  <c r="G148" i="7"/>
  <c r="V147" i="7"/>
  <c r="Q147" i="7"/>
  <c r="O147" i="7"/>
  <c r="K147" i="7"/>
  <c r="I147" i="7"/>
  <c r="G147" i="7"/>
  <c r="M147" i="7" s="1"/>
  <c r="V142" i="7"/>
  <c r="Q142" i="7"/>
  <c r="O142" i="7"/>
  <c r="K142" i="7"/>
  <c r="I142" i="7"/>
  <c r="G142" i="7"/>
  <c r="M142" i="7" s="1"/>
  <c r="V138" i="7"/>
  <c r="Q138" i="7"/>
  <c r="Q137" i="7" s="1"/>
  <c r="O138" i="7"/>
  <c r="M138" i="7"/>
  <c r="K138" i="7"/>
  <c r="I138" i="7"/>
  <c r="I137" i="7" s="1"/>
  <c r="G138" i="7"/>
  <c r="O137" i="7"/>
  <c r="G137" i="7"/>
  <c r="V135" i="7"/>
  <c r="V134" i="7" s="1"/>
  <c r="Q135" i="7"/>
  <c r="Q134" i="7" s="1"/>
  <c r="O135" i="7"/>
  <c r="O134" i="7" s="1"/>
  <c r="M135" i="7"/>
  <c r="M134" i="7" s="1"/>
  <c r="K135" i="7"/>
  <c r="I135" i="7"/>
  <c r="I134" i="7" s="1"/>
  <c r="G135" i="7"/>
  <c r="G134" i="7" s="1"/>
  <c r="K134" i="7"/>
  <c r="V128" i="7"/>
  <c r="V127" i="7" s="1"/>
  <c r="Q128" i="7"/>
  <c r="Q127" i="7" s="1"/>
  <c r="O128" i="7"/>
  <c r="M128" i="7"/>
  <c r="M127" i="7" s="1"/>
  <c r="K128" i="7"/>
  <c r="K127" i="7" s="1"/>
  <c r="I128" i="7"/>
  <c r="I127" i="7" s="1"/>
  <c r="G128" i="7"/>
  <c r="G127" i="7" s="1"/>
  <c r="O127" i="7"/>
  <c r="V124" i="7"/>
  <c r="Q124" i="7"/>
  <c r="O124" i="7"/>
  <c r="K124" i="7"/>
  <c r="I124" i="7"/>
  <c r="G124" i="7"/>
  <c r="M124" i="7" s="1"/>
  <c r="BA123" i="7"/>
  <c r="V122" i="7"/>
  <c r="Q122" i="7"/>
  <c r="O122" i="7"/>
  <c r="K122" i="7"/>
  <c r="I122" i="7"/>
  <c r="G122" i="7"/>
  <c r="M122" i="7" s="1"/>
  <c r="V116" i="7"/>
  <c r="Q116" i="7"/>
  <c r="O116" i="7"/>
  <c r="M116" i="7"/>
  <c r="K116" i="7"/>
  <c r="I116" i="7"/>
  <c r="G116" i="7"/>
  <c r="V113" i="7"/>
  <c r="Q113" i="7"/>
  <c r="O113" i="7"/>
  <c r="K113" i="7"/>
  <c r="I113" i="7"/>
  <c r="G113" i="7"/>
  <c r="M113" i="7" s="1"/>
  <c r="BA112" i="7"/>
  <c r="V111" i="7"/>
  <c r="Q111" i="7"/>
  <c r="O111" i="7"/>
  <c r="M111" i="7"/>
  <c r="K111" i="7"/>
  <c r="I111" i="7"/>
  <c r="G111" i="7"/>
  <c r="V106" i="7"/>
  <c r="Q106" i="7"/>
  <c r="O106" i="7"/>
  <c r="K106" i="7"/>
  <c r="I106" i="7"/>
  <c r="I105" i="7" s="1"/>
  <c r="G106" i="7"/>
  <c r="M106" i="7" s="1"/>
  <c r="V103" i="7"/>
  <c r="Q103" i="7"/>
  <c r="O103" i="7"/>
  <c r="M103" i="7"/>
  <c r="K103" i="7"/>
  <c r="I103" i="7"/>
  <c r="G103" i="7"/>
  <c r="V98" i="7"/>
  <c r="Q98" i="7"/>
  <c r="O98" i="7"/>
  <c r="M98" i="7"/>
  <c r="K98" i="7"/>
  <c r="I98" i="7"/>
  <c r="G98" i="7"/>
  <c r="V92" i="7"/>
  <c r="Q92" i="7"/>
  <c r="O92" i="7"/>
  <c r="K92" i="7"/>
  <c r="I92" i="7"/>
  <c r="G92" i="7"/>
  <c r="M92" i="7" s="1"/>
  <c r="V87" i="7"/>
  <c r="Q87" i="7"/>
  <c r="O87" i="7"/>
  <c r="O86" i="7" s="1"/>
  <c r="M87" i="7"/>
  <c r="M86" i="7" s="1"/>
  <c r="K87" i="7"/>
  <c r="I87" i="7"/>
  <c r="G87" i="7"/>
  <c r="V86" i="7"/>
  <c r="V85" i="7"/>
  <c r="Q85" i="7"/>
  <c r="O85" i="7"/>
  <c r="K85" i="7"/>
  <c r="I85" i="7"/>
  <c r="G85" i="7"/>
  <c r="M85" i="7" s="1"/>
  <c r="V84" i="7"/>
  <c r="Q84" i="7"/>
  <c r="O84" i="7"/>
  <c r="K84" i="7"/>
  <c r="I84" i="7"/>
  <c r="G84" i="7"/>
  <c r="M84" i="7" s="1"/>
  <c r="V83" i="7"/>
  <c r="Q83" i="7"/>
  <c r="O83" i="7"/>
  <c r="K83" i="7"/>
  <c r="I83" i="7"/>
  <c r="G83" i="7"/>
  <c r="V82" i="7"/>
  <c r="Q82" i="7"/>
  <c r="O82" i="7"/>
  <c r="M82" i="7"/>
  <c r="K82" i="7"/>
  <c r="I82" i="7"/>
  <c r="G82" i="7"/>
  <c r="V76" i="7"/>
  <c r="Q76" i="7"/>
  <c r="O76" i="7"/>
  <c r="M76" i="7"/>
  <c r="K76" i="7"/>
  <c r="K75" i="7" s="1"/>
  <c r="I76" i="7"/>
  <c r="G76" i="7"/>
  <c r="V73" i="7"/>
  <c r="Q73" i="7"/>
  <c r="O73" i="7"/>
  <c r="M73" i="7"/>
  <c r="K73" i="7"/>
  <c r="I73" i="7"/>
  <c r="G73" i="7"/>
  <c r="V68" i="7"/>
  <c r="Q68" i="7"/>
  <c r="O68" i="7"/>
  <c r="M68" i="7"/>
  <c r="K68" i="7"/>
  <c r="I68" i="7"/>
  <c r="G68" i="7"/>
  <c r="V62" i="7"/>
  <c r="Q62" i="7"/>
  <c r="O62" i="7"/>
  <c r="K62" i="7"/>
  <c r="I62" i="7"/>
  <c r="G62" i="7"/>
  <c r="M62" i="7" s="1"/>
  <c r="V60" i="7"/>
  <c r="Q60" i="7"/>
  <c r="O60" i="7"/>
  <c r="K60" i="7"/>
  <c r="I60" i="7"/>
  <c r="G60" i="7"/>
  <c r="M60" i="7" s="1"/>
  <c r="BA56" i="7"/>
  <c r="V55" i="7"/>
  <c r="Q55" i="7"/>
  <c r="O55" i="7"/>
  <c r="K55" i="7"/>
  <c r="I55" i="7"/>
  <c r="G55" i="7"/>
  <c r="M55" i="7" s="1"/>
  <c r="V50" i="7"/>
  <c r="Q50" i="7"/>
  <c r="O50" i="7"/>
  <c r="K50" i="7"/>
  <c r="I50" i="7"/>
  <c r="G50" i="7"/>
  <c r="M50" i="7" s="1"/>
  <c r="BA37" i="7"/>
  <c r="V36" i="7"/>
  <c r="Q36" i="7"/>
  <c r="O36" i="7"/>
  <c r="K36" i="7"/>
  <c r="I36" i="7"/>
  <c r="G36" i="7"/>
  <c r="M36" i="7" s="1"/>
  <c r="BA31" i="7"/>
  <c r="V30" i="7"/>
  <c r="Q30" i="7"/>
  <c r="O30" i="7"/>
  <c r="K30" i="7"/>
  <c r="I30" i="7"/>
  <c r="G30" i="7"/>
  <c r="M30" i="7" s="1"/>
  <c r="V26" i="7"/>
  <c r="Q26" i="7"/>
  <c r="O26" i="7"/>
  <c r="M26" i="7"/>
  <c r="K26" i="7"/>
  <c r="I26" i="7"/>
  <c r="G26" i="7"/>
  <c r="V22" i="7"/>
  <c r="Q22" i="7"/>
  <c r="O22" i="7"/>
  <c r="M22" i="7"/>
  <c r="K22" i="7"/>
  <c r="I22" i="7"/>
  <c r="G22" i="7"/>
  <c r="V18" i="7"/>
  <c r="Q18" i="7"/>
  <c r="O18" i="7"/>
  <c r="K18" i="7"/>
  <c r="I18" i="7"/>
  <c r="G18" i="7"/>
  <c r="M18" i="7" s="1"/>
  <c r="V14" i="7"/>
  <c r="Q14" i="7"/>
  <c r="O14" i="7"/>
  <c r="M14" i="7"/>
  <c r="K14" i="7"/>
  <c r="I14" i="7"/>
  <c r="G14" i="7"/>
  <c r="V9" i="7"/>
  <c r="Q9" i="7"/>
  <c r="O9" i="7"/>
  <c r="M9" i="7"/>
  <c r="K9" i="7"/>
  <c r="K8" i="7" s="1"/>
  <c r="I9" i="7"/>
  <c r="G9" i="7"/>
  <c r="I8" i="7"/>
  <c r="AE176" i="6"/>
  <c r="V173" i="6"/>
  <c r="V172" i="6" s="1"/>
  <c r="Q173" i="6"/>
  <c r="Q172" i="6" s="1"/>
  <c r="O173" i="6"/>
  <c r="O172" i="6" s="1"/>
  <c r="K173" i="6"/>
  <c r="I173" i="6"/>
  <c r="I172" i="6" s="1"/>
  <c r="G173" i="6"/>
  <c r="K172" i="6"/>
  <c r="V167" i="6"/>
  <c r="Q167" i="6"/>
  <c r="O167" i="6"/>
  <c r="M167" i="6"/>
  <c r="K167" i="6"/>
  <c r="I167" i="6"/>
  <c r="G167" i="6"/>
  <c r="V162" i="6"/>
  <c r="Q162" i="6"/>
  <c r="O162" i="6"/>
  <c r="K162" i="6"/>
  <c r="I162" i="6"/>
  <c r="G162" i="6"/>
  <c r="M162" i="6" s="1"/>
  <c r="V157" i="6"/>
  <c r="Q157" i="6"/>
  <c r="O157" i="6"/>
  <c r="M157" i="6"/>
  <c r="K157" i="6"/>
  <c r="I157" i="6"/>
  <c r="G157" i="6"/>
  <c r="V152" i="6"/>
  <c r="Q152" i="6"/>
  <c r="O152" i="6"/>
  <c r="M152" i="6"/>
  <c r="K152" i="6"/>
  <c r="I152" i="6"/>
  <c r="G152" i="6"/>
  <c r="V147" i="6"/>
  <c r="Q147" i="6"/>
  <c r="O147" i="6"/>
  <c r="K147" i="6"/>
  <c r="I147" i="6"/>
  <c r="G147" i="6"/>
  <c r="M147" i="6" s="1"/>
  <c r="V142" i="6"/>
  <c r="Q142" i="6"/>
  <c r="O142" i="6"/>
  <c r="K142" i="6"/>
  <c r="I142" i="6"/>
  <c r="G142" i="6"/>
  <c r="M142" i="6" s="1"/>
  <c r="V137" i="6"/>
  <c r="Q137" i="6"/>
  <c r="O137" i="6"/>
  <c r="M137" i="6"/>
  <c r="K137" i="6"/>
  <c r="I137" i="6"/>
  <c r="G137" i="6"/>
  <c r="V132" i="6"/>
  <c r="Q132" i="6"/>
  <c r="O132" i="6"/>
  <c r="K132" i="6"/>
  <c r="I132" i="6"/>
  <c r="G132" i="6"/>
  <c r="M132" i="6" s="1"/>
  <c r="V127" i="6"/>
  <c r="Q127" i="6"/>
  <c r="O127" i="6"/>
  <c r="M127" i="6"/>
  <c r="K127" i="6"/>
  <c r="I127" i="6"/>
  <c r="G127" i="6"/>
  <c r="V124" i="6"/>
  <c r="Q124" i="6"/>
  <c r="O124" i="6"/>
  <c r="K124" i="6"/>
  <c r="I124" i="6"/>
  <c r="G124" i="6"/>
  <c r="M124" i="6" s="1"/>
  <c r="V122" i="6"/>
  <c r="Q122" i="6"/>
  <c r="O122" i="6"/>
  <c r="K122" i="6"/>
  <c r="I122" i="6"/>
  <c r="G122" i="6"/>
  <c r="M122" i="6" s="1"/>
  <c r="V118" i="6"/>
  <c r="Q118" i="6"/>
  <c r="O118" i="6"/>
  <c r="M118" i="6"/>
  <c r="K118" i="6"/>
  <c r="I118" i="6"/>
  <c r="G118" i="6"/>
  <c r="V112" i="6"/>
  <c r="Q112" i="6"/>
  <c r="O112" i="6"/>
  <c r="M112" i="6"/>
  <c r="K112" i="6"/>
  <c r="I112" i="6"/>
  <c r="G112" i="6"/>
  <c r="V106" i="6"/>
  <c r="Q106" i="6"/>
  <c r="Q105" i="6" s="1"/>
  <c r="O106" i="6"/>
  <c r="K106" i="6"/>
  <c r="I106" i="6"/>
  <c r="G106" i="6"/>
  <c r="G105" i="6" s="1"/>
  <c r="V99" i="6"/>
  <c r="V98" i="6" s="1"/>
  <c r="Q99" i="6"/>
  <c r="O99" i="6"/>
  <c r="O98" i="6" s="1"/>
  <c r="M99" i="6"/>
  <c r="M98" i="6" s="1"/>
  <c r="K99" i="6"/>
  <c r="K98" i="6" s="1"/>
  <c r="I99" i="6"/>
  <c r="I98" i="6" s="1"/>
  <c r="G99" i="6"/>
  <c r="G98" i="6" s="1"/>
  <c r="Q98" i="6"/>
  <c r="V94" i="6"/>
  <c r="Q94" i="6"/>
  <c r="O94" i="6"/>
  <c r="K94" i="6"/>
  <c r="I94" i="6"/>
  <c r="G94" i="6"/>
  <c r="M94" i="6" s="1"/>
  <c r="BA87" i="6"/>
  <c r="V86" i="6"/>
  <c r="Q86" i="6"/>
  <c r="O86" i="6"/>
  <c r="K86" i="6"/>
  <c r="I86" i="6"/>
  <c r="G86" i="6"/>
  <c r="M86" i="6" s="1"/>
  <c r="V80" i="6"/>
  <c r="Q80" i="6"/>
  <c r="O80" i="6"/>
  <c r="M80" i="6"/>
  <c r="K80" i="6"/>
  <c r="I80" i="6"/>
  <c r="G80" i="6"/>
  <c r="V75" i="6"/>
  <c r="Q75" i="6"/>
  <c r="O75" i="6"/>
  <c r="K75" i="6"/>
  <c r="I75" i="6"/>
  <c r="G75" i="6"/>
  <c r="M75" i="6" s="1"/>
  <c r="V70" i="6"/>
  <c r="Q70" i="6"/>
  <c r="O70" i="6"/>
  <c r="M70" i="6"/>
  <c r="K70" i="6"/>
  <c r="I70" i="6"/>
  <c r="G70" i="6"/>
  <c r="V64" i="6"/>
  <c r="Q64" i="6"/>
  <c r="O64" i="6"/>
  <c r="K64" i="6"/>
  <c r="I64" i="6"/>
  <c r="G64" i="6"/>
  <c r="M64" i="6" s="1"/>
  <c r="V60" i="6"/>
  <c r="Q60" i="6"/>
  <c r="O60" i="6"/>
  <c r="K60" i="6"/>
  <c r="I60" i="6"/>
  <c r="G60" i="6"/>
  <c r="M60" i="6" s="1"/>
  <c r="V58" i="6"/>
  <c r="Q58" i="6"/>
  <c r="O58" i="6"/>
  <c r="M58" i="6"/>
  <c r="K58" i="6"/>
  <c r="I58" i="6"/>
  <c r="G58" i="6"/>
  <c r="V53" i="6"/>
  <c r="Q53" i="6"/>
  <c r="O53" i="6"/>
  <c r="M53" i="6"/>
  <c r="K53" i="6"/>
  <c r="I53" i="6"/>
  <c r="G53" i="6"/>
  <c r="BA50" i="6"/>
  <c r="V49" i="6"/>
  <c r="Q49" i="6"/>
  <c r="O49" i="6"/>
  <c r="M49" i="6"/>
  <c r="K49" i="6"/>
  <c r="I49" i="6"/>
  <c r="G49" i="6"/>
  <c r="BA43" i="6"/>
  <c r="V42" i="6"/>
  <c r="Q42" i="6"/>
  <c r="O42" i="6"/>
  <c r="M42" i="6"/>
  <c r="K42" i="6"/>
  <c r="I42" i="6"/>
  <c r="G42" i="6"/>
  <c r="BA39" i="6"/>
  <c r="V38" i="6"/>
  <c r="Q38" i="6"/>
  <c r="O38" i="6"/>
  <c r="M38" i="6"/>
  <c r="K38" i="6"/>
  <c r="I38" i="6"/>
  <c r="G38" i="6"/>
  <c r="BA23" i="6"/>
  <c r="V22" i="6"/>
  <c r="Q22" i="6"/>
  <c r="O22" i="6"/>
  <c r="M22" i="6"/>
  <c r="K22" i="6"/>
  <c r="I22" i="6"/>
  <c r="G22" i="6"/>
  <c r="BA16" i="6"/>
  <c r="V15" i="6"/>
  <c r="Q15" i="6"/>
  <c r="O15" i="6"/>
  <c r="M15" i="6"/>
  <c r="K15" i="6"/>
  <c r="I15" i="6"/>
  <c r="G15" i="6"/>
  <c r="BA10" i="6"/>
  <c r="V9" i="6"/>
  <c r="Q9" i="6"/>
  <c r="O9" i="6"/>
  <c r="M9" i="6"/>
  <c r="K9" i="6"/>
  <c r="I9" i="6"/>
  <c r="G9" i="6"/>
  <c r="G8" i="6"/>
  <c r="AE406" i="5"/>
  <c r="V403" i="5"/>
  <c r="V402" i="5" s="1"/>
  <c r="Q403" i="5"/>
  <c r="O403" i="5"/>
  <c r="O402" i="5" s="1"/>
  <c r="K403" i="5"/>
  <c r="K402" i="5" s="1"/>
  <c r="I403" i="5"/>
  <c r="I402" i="5" s="1"/>
  <c r="G403" i="5"/>
  <c r="G402" i="5" s="1"/>
  <c r="Q402" i="5"/>
  <c r="V399" i="5"/>
  <c r="Q399" i="5"/>
  <c r="O399" i="5"/>
  <c r="K399" i="5"/>
  <c r="I399" i="5"/>
  <c r="G399" i="5"/>
  <c r="M399" i="5" s="1"/>
  <c r="V398" i="5"/>
  <c r="Q398" i="5"/>
  <c r="O398" i="5"/>
  <c r="M398" i="5"/>
  <c r="K398" i="5"/>
  <c r="I398" i="5"/>
  <c r="G398" i="5"/>
  <c r="V391" i="5"/>
  <c r="Q391" i="5"/>
  <c r="O391" i="5"/>
  <c r="K391" i="5"/>
  <c r="I391" i="5"/>
  <c r="G391" i="5"/>
  <c r="M391" i="5" s="1"/>
  <c r="V383" i="5"/>
  <c r="Q383" i="5"/>
  <c r="O383" i="5"/>
  <c r="M383" i="5"/>
  <c r="M382" i="5" s="1"/>
  <c r="K383" i="5"/>
  <c r="I383" i="5"/>
  <c r="G383" i="5"/>
  <c r="V382" i="5"/>
  <c r="V381" i="5"/>
  <c r="Q381" i="5"/>
  <c r="O381" i="5"/>
  <c r="K381" i="5"/>
  <c r="I381" i="5"/>
  <c r="G381" i="5"/>
  <c r="M381" i="5" s="1"/>
  <c r="V374" i="5"/>
  <c r="Q374" i="5"/>
  <c r="O374" i="5"/>
  <c r="K374" i="5"/>
  <c r="I374" i="5"/>
  <c r="G374" i="5"/>
  <c r="M374" i="5" s="1"/>
  <c r="V369" i="5"/>
  <c r="Q369" i="5"/>
  <c r="O369" i="5"/>
  <c r="M369" i="5"/>
  <c r="K369" i="5"/>
  <c r="I369" i="5"/>
  <c r="G369" i="5"/>
  <c r="V364" i="5"/>
  <c r="Q364" i="5"/>
  <c r="O364" i="5"/>
  <c r="K364" i="5"/>
  <c r="I364" i="5"/>
  <c r="G364" i="5"/>
  <c r="M364" i="5" s="1"/>
  <c r="V359" i="5"/>
  <c r="Q359" i="5"/>
  <c r="O359" i="5"/>
  <c r="M359" i="5"/>
  <c r="K359" i="5"/>
  <c r="I359" i="5"/>
  <c r="G359" i="5"/>
  <c r="V354" i="5"/>
  <c r="Q354" i="5"/>
  <c r="O354" i="5"/>
  <c r="K354" i="5"/>
  <c r="I354" i="5"/>
  <c r="G354" i="5"/>
  <c r="M354" i="5" s="1"/>
  <c r="V349" i="5"/>
  <c r="Q349" i="5"/>
  <c r="O349" i="5"/>
  <c r="M349" i="5"/>
  <c r="K349" i="5"/>
  <c r="I349" i="5"/>
  <c r="G349" i="5"/>
  <c r="V344" i="5"/>
  <c r="Q344" i="5"/>
  <c r="O344" i="5"/>
  <c r="K344" i="5"/>
  <c r="I344" i="5"/>
  <c r="G344" i="5"/>
  <c r="M344" i="5" s="1"/>
  <c r="V339" i="5"/>
  <c r="Q339" i="5"/>
  <c r="O339" i="5"/>
  <c r="K339" i="5"/>
  <c r="I339" i="5"/>
  <c r="G339" i="5"/>
  <c r="M339" i="5" s="1"/>
  <c r="V334" i="5"/>
  <c r="Q334" i="5"/>
  <c r="O334" i="5"/>
  <c r="K334" i="5"/>
  <c r="I334" i="5"/>
  <c r="G334" i="5"/>
  <c r="M334" i="5" s="1"/>
  <c r="V329" i="5"/>
  <c r="Q329" i="5"/>
  <c r="O329" i="5"/>
  <c r="M329" i="5"/>
  <c r="K329" i="5"/>
  <c r="I329" i="5"/>
  <c r="G329" i="5"/>
  <c r="V325" i="5"/>
  <c r="Q325" i="5"/>
  <c r="O325" i="5"/>
  <c r="K325" i="5"/>
  <c r="I325" i="5"/>
  <c r="G325" i="5"/>
  <c r="M325" i="5" s="1"/>
  <c r="V321" i="5"/>
  <c r="Q321" i="5"/>
  <c r="O321" i="5"/>
  <c r="M321" i="5"/>
  <c r="K321" i="5"/>
  <c r="I321" i="5"/>
  <c r="G321" i="5"/>
  <c r="V316" i="5"/>
  <c r="Q316" i="5"/>
  <c r="O316" i="5"/>
  <c r="K316" i="5"/>
  <c r="I316" i="5"/>
  <c r="G316" i="5"/>
  <c r="M316" i="5" s="1"/>
  <c r="V311" i="5"/>
  <c r="Q311" i="5"/>
  <c r="O311" i="5"/>
  <c r="M311" i="5"/>
  <c r="K311" i="5"/>
  <c r="I311" i="5"/>
  <c r="G311" i="5"/>
  <c r="V306" i="5"/>
  <c r="Q306" i="5"/>
  <c r="O306" i="5"/>
  <c r="K306" i="5"/>
  <c r="I306" i="5"/>
  <c r="G306" i="5"/>
  <c r="M306" i="5" s="1"/>
  <c r="V301" i="5"/>
  <c r="Q301" i="5"/>
  <c r="O301" i="5"/>
  <c r="K301" i="5"/>
  <c r="I301" i="5"/>
  <c r="G301" i="5"/>
  <c r="M301" i="5" s="1"/>
  <c r="V296" i="5"/>
  <c r="Q296" i="5"/>
  <c r="O296" i="5"/>
  <c r="K296" i="5"/>
  <c r="I296" i="5"/>
  <c r="G296" i="5"/>
  <c r="M296" i="5" s="1"/>
  <c r="V291" i="5"/>
  <c r="Q291" i="5"/>
  <c r="O291" i="5"/>
  <c r="M291" i="5"/>
  <c r="K291" i="5"/>
  <c r="I291" i="5"/>
  <c r="G291" i="5"/>
  <c r="V286" i="5"/>
  <c r="Q286" i="5"/>
  <c r="O286" i="5"/>
  <c r="K286" i="5"/>
  <c r="I286" i="5"/>
  <c r="G286" i="5"/>
  <c r="M286" i="5" s="1"/>
  <c r="V280" i="5"/>
  <c r="Q280" i="5"/>
  <c r="O280" i="5"/>
  <c r="M280" i="5"/>
  <c r="K280" i="5"/>
  <c r="I280" i="5"/>
  <c r="G280" i="5"/>
  <c r="V274" i="5"/>
  <c r="Q274" i="5"/>
  <c r="O274" i="5"/>
  <c r="K274" i="5"/>
  <c r="I274" i="5"/>
  <c r="G274" i="5"/>
  <c r="M274" i="5" s="1"/>
  <c r="V271" i="5"/>
  <c r="Q271" i="5"/>
  <c r="O271" i="5"/>
  <c r="M271" i="5"/>
  <c r="K271" i="5"/>
  <c r="I271" i="5"/>
  <c r="G271" i="5"/>
  <c r="V267" i="5"/>
  <c r="Q267" i="5"/>
  <c r="O267" i="5"/>
  <c r="K267" i="5"/>
  <c r="I267" i="5"/>
  <c r="G267" i="5"/>
  <c r="M267" i="5" s="1"/>
  <c r="V263" i="5"/>
  <c r="Q263" i="5"/>
  <c r="O263" i="5"/>
  <c r="K263" i="5"/>
  <c r="I263" i="5"/>
  <c r="G263" i="5"/>
  <c r="M263" i="5" s="1"/>
  <c r="V259" i="5"/>
  <c r="Q259" i="5"/>
  <c r="O259" i="5"/>
  <c r="K259" i="5"/>
  <c r="I259" i="5"/>
  <c r="G259" i="5"/>
  <c r="M259" i="5" s="1"/>
  <c r="V253" i="5"/>
  <c r="Q253" i="5"/>
  <c r="O253" i="5"/>
  <c r="M253" i="5"/>
  <c r="K253" i="5"/>
  <c r="I253" i="5"/>
  <c r="G253" i="5"/>
  <c r="V251" i="5"/>
  <c r="Q251" i="5"/>
  <c r="O251" i="5"/>
  <c r="K251" i="5"/>
  <c r="I251" i="5"/>
  <c r="G251" i="5"/>
  <c r="M251" i="5" s="1"/>
  <c r="V247" i="5"/>
  <c r="Q247" i="5"/>
  <c r="O247" i="5"/>
  <c r="M247" i="5"/>
  <c r="K247" i="5"/>
  <c r="I247" i="5"/>
  <c r="G247" i="5"/>
  <c r="V241" i="5"/>
  <c r="Q241" i="5"/>
  <c r="O241" i="5"/>
  <c r="K241" i="5"/>
  <c r="I241" i="5"/>
  <c r="G241" i="5"/>
  <c r="M241" i="5" s="1"/>
  <c r="V235" i="5"/>
  <c r="Q235" i="5"/>
  <c r="O235" i="5"/>
  <c r="M235" i="5"/>
  <c r="K235" i="5"/>
  <c r="I235" i="5"/>
  <c r="G235" i="5"/>
  <c r="V229" i="5"/>
  <c r="Q229" i="5"/>
  <c r="O229" i="5"/>
  <c r="K229" i="5"/>
  <c r="I229" i="5"/>
  <c r="G229" i="5"/>
  <c r="M229" i="5" s="1"/>
  <c r="V223" i="5"/>
  <c r="Q223" i="5"/>
  <c r="O223" i="5"/>
  <c r="K223" i="5"/>
  <c r="I223" i="5"/>
  <c r="G223" i="5"/>
  <c r="M223" i="5" s="1"/>
  <c r="V217" i="5"/>
  <c r="Q217" i="5"/>
  <c r="O217" i="5"/>
  <c r="K217" i="5"/>
  <c r="I217" i="5"/>
  <c r="G217" i="5"/>
  <c r="V211" i="5"/>
  <c r="Q211" i="5"/>
  <c r="O211" i="5"/>
  <c r="K211" i="5"/>
  <c r="I211" i="5"/>
  <c r="G211" i="5"/>
  <c r="M211" i="5" s="1"/>
  <c r="V204" i="5"/>
  <c r="Q204" i="5"/>
  <c r="O204" i="5"/>
  <c r="M204" i="5"/>
  <c r="K204" i="5"/>
  <c r="I204" i="5"/>
  <c r="G204" i="5"/>
  <c r="V200" i="5"/>
  <c r="Q200" i="5"/>
  <c r="O200" i="5"/>
  <c r="K200" i="5"/>
  <c r="K187" i="5" s="1"/>
  <c r="I200" i="5"/>
  <c r="G200" i="5"/>
  <c r="M200" i="5" s="1"/>
  <c r="V188" i="5"/>
  <c r="V187" i="5" s="1"/>
  <c r="Q188" i="5"/>
  <c r="O188" i="5"/>
  <c r="K188" i="5"/>
  <c r="I188" i="5"/>
  <c r="G188" i="5"/>
  <c r="M188" i="5" s="1"/>
  <c r="M187" i="5" s="1"/>
  <c r="V182" i="5"/>
  <c r="Q182" i="5"/>
  <c r="O182" i="5"/>
  <c r="M182" i="5"/>
  <c r="K182" i="5"/>
  <c r="I182" i="5"/>
  <c r="G182" i="5"/>
  <c r="V175" i="5"/>
  <c r="Q175" i="5"/>
  <c r="O175" i="5"/>
  <c r="K175" i="5"/>
  <c r="I175" i="5"/>
  <c r="G175" i="5"/>
  <c r="M175" i="5" s="1"/>
  <c r="BA162" i="5"/>
  <c r="V161" i="5"/>
  <c r="Q161" i="5"/>
  <c r="O161" i="5"/>
  <c r="K161" i="5"/>
  <c r="I161" i="5"/>
  <c r="G161" i="5"/>
  <c r="M161" i="5" s="1"/>
  <c r="V154" i="5"/>
  <c r="Q154" i="5"/>
  <c r="O154" i="5"/>
  <c r="M154" i="5"/>
  <c r="K154" i="5"/>
  <c r="I154" i="5"/>
  <c r="G154" i="5"/>
  <c r="V137" i="5"/>
  <c r="Q137" i="5"/>
  <c r="O137" i="5"/>
  <c r="K137" i="5"/>
  <c r="I137" i="5"/>
  <c r="G137" i="5"/>
  <c r="M137" i="5" s="1"/>
  <c r="V132" i="5"/>
  <c r="Q132" i="5"/>
  <c r="O132" i="5"/>
  <c r="M132" i="5"/>
  <c r="K132" i="5"/>
  <c r="I132" i="5"/>
  <c r="G132" i="5"/>
  <c r="V128" i="5"/>
  <c r="Q128" i="5"/>
  <c r="O128" i="5"/>
  <c r="K128" i="5"/>
  <c r="I128" i="5"/>
  <c r="G128" i="5"/>
  <c r="M128" i="5" s="1"/>
  <c r="V123" i="5"/>
  <c r="Q123" i="5"/>
  <c r="O123" i="5"/>
  <c r="M123" i="5"/>
  <c r="K123" i="5"/>
  <c r="I123" i="5"/>
  <c r="G123" i="5"/>
  <c r="V116" i="5"/>
  <c r="Q116" i="5"/>
  <c r="O116" i="5"/>
  <c r="K116" i="5"/>
  <c r="I116" i="5"/>
  <c r="G116" i="5"/>
  <c r="M116" i="5" s="1"/>
  <c r="V111" i="5"/>
  <c r="Q111" i="5"/>
  <c r="O111" i="5"/>
  <c r="K111" i="5"/>
  <c r="I111" i="5"/>
  <c r="G111" i="5"/>
  <c r="M111" i="5" s="1"/>
  <c r="V104" i="5"/>
  <c r="Q104" i="5"/>
  <c r="O104" i="5"/>
  <c r="K104" i="5"/>
  <c r="I104" i="5"/>
  <c r="G104" i="5"/>
  <c r="M104" i="5" s="1"/>
  <c r="V99" i="5"/>
  <c r="Q99" i="5"/>
  <c r="O99" i="5"/>
  <c r="M99" i="5"/>
  <c r="K99" i="5"/>
  <c r="I99" i="5"/>
  <c r="G99" i="5"/>
  <c r="V92" i="5"/>
  <c r="Q92" i="5"/>
  <c r="O92" i="5"/>
  <c r="K92" i="5"/>
  <c r="I92" i="5"/>
  <c r="G92" i="5"/>
  <c r="M92" i="5" s="1"/>
  <c r="V90" i="5"/>
  <c r="Q90" i="5"/>
  <c r="O90" i="5"/>
  <c r="M90" i="5"/>
  <c r="K90" i="5"/>
  <c r="I90" i="5"/>
  <c r="G90" i="5"/>
  <c r="V88" i="5"/>
  <c r="Q88" i="5"/>
  <c r="O88" i="5"/>
  <c r="K88" i="5"/>
  <c r="I88" i="5"/>
  <c r="G88" i="5"/>
  <c r="M88" i="5" s="1"/>
  <c r="V81" i="5"/>
  <c r="Q81" i="5"/>
  <c r="O81" i="5"/>
  <c r="M81" i="5"/>
  <c r="K81" i="5"/>
  <c r="I81" i="5"/>
  <c r="G81" i="5"/>
  <c r="V75" i="5"/>
  <c r="Q75" i="5"/>
  <c r="O75" i="5"/>
  <c r="K75" i="5"/>
  <c r="I75" i="5"/>
  <c r="G75" i="5"/>
  <c r="M75" i="5" s="1"/>
  <c r="BA69" i="5"/>
  <c r="V68" i="5"/>
  <c r="Q68" i="5"/>
  <c r="O68" i="5"/>
  <c r="K68" i="5"/>
  <c r="I68" i="5"/>
  <c r="G68" i="5"/>
  <c r="M68" i="5" s="1"/>
  <c r="BA62" i="5"/>
  <c r="V61" i="5"/>
  <c r="Q61" i="5"/>
  <c r="O61" i="5"/>
  <c r="K61" i="5"/>
  <c r="I61" i="5"/>
  <c r="G61" i="5"/>
  <c r="M61" i="5" s="1"/>
  <c r="BA58" i="5"/>
  <c r="V57" i="5"/>
  <c r="Q57" i="5"/>
  <c r="O57" i="5"/>
  <c r="K57" i="5"/>
  <c r="I57" i="5"/>
  <c r="G57" i="5"/>
  <c r="M57" i="5" s="1"/>
  <c r="BA51" i="5"/>
  <c r="V50" i="5"/>
  <c r="Q50" i="5"/>
  <c r="O50" i="5"/>
  <c r="K50" i="5"/>
  <c r="I50" i="5"/>
  <c r="G50" i="5"/>
  <c r="M50" i="5" s="1"/>
  <c r="BA47" i="5"/>
  <c r="V46" i="5"/>
  <c r="Q46" i="5"/>
  <c r="O46" i="5"/>
  <c r="K46" i="5"/>
  <c r="I46" i="5"/>
  <c r="G46" i="5"/>
  <c r="M46" i="5" s="1"/>
  <c r="BA30" i="5"/>
  <c r="V29" i="5"/>
  <c r="Q29" i="5"/>
  <c r="Q8" i="5" s="1"/>
  <c r="O29" i="5"/>
  <c r="K29" i="5"/>
  <c r="I29" i="5"/>
  <c r="G29" i="5"/>
  <c r="M29" i="5" s="1"/>
  <c r="BA20" i="5"/>
  <c r="V19" i="5"/>
  <c r="Q19" i="5"/>
  <c r="O19" i="5"/>
  <c r="K19" i="5"/>
  <c r="I19" i="5"/>
  <c r="G19" i="5"/>
  <c r="M19" i="5" s="1"/>
  <c r="BA10" i="5"/>
  <c r="V9" i="5"/>
  <c r="Q9" i="5"/>
  <c r="O9" i="5"/>
  <c r="K9" i="5"/>
  <c r="I9" i="5"/>
  <c r="G9" i="5"/>
  <c r="AE175" i="4"/>
  <c r="V172" i="4"/>
  <c r="V171" i="4" s="1"/>
  <c r="Q172" i="4"/>
  <c r="O172" i="4"/>
  <c r="O171" i="4" s="1"/>
  <c r="M172" i="4"/>
  <c r="M171" i="4" s="1"/>
  <c r="K172" i="4"/>
  <c r="K171" i="4" s="1"/>
  <c r="I172" i="4"/>
  <c r="I171" i="4" s="1"/>
  <c r="G172" i="4"/>
  <c r="G171" i="4" s="1"/>
  <c r="Q171" i="4"/>
  <c r="V170" i="4"/>
  <c r="Q170" i="4"/>
  <c r="O170" i="4"/>
  <c r="K170" i="4"/>
  <c r="I170" i="4"/>
  <c r="G170" i="4"/>
  <c r="M170" i="4" s="1"/>
  <c r="V169" i="4"/>
  <c r="Q169" i="4"/>
  <c r="O169" i="4"/>
  <c r="M169" i="4"/>
  <c r="K169" i="4"/>
  <c r="I169" i="4"/>
  <c r="G169" i="4"/>
  <c r="V168" i="4"/>
  <c r="Q168" i="4"/>
  <c r="O168" i="4"/>
  <c r="M168" i="4"/>
  <c r="K168" i="4"/>
  <c r="I168" i="4"/>
  <c r="G168" i="4"/>
  <c r="V167" i="4"/>
  <c r="Q167" i="4"/>
  <c r="O167" i="4"/>
  <c r="K167" i="4"/>
  <c r="I167" i="4"/>
  <c r="G167" i="4"/>
  <c r="M167" i="4" s="1"/>
  <c r="V162" i="4"/>
  <c r="Q162" i="4"/>
  <c r="O162" i="4"/>
  <c r="K162" i="4"/>
  <c r="I162" i="4"/>
  <c r="G162" i="4"/>
  <c r="M162" i="4" s="1"/>
  <c r="V157" i="4"/>
  <c r="Q157" i="4"/>
  <c r="O157" i="4"/>
  <c r="M157" i="4"/>
  <c r="K157" i="4"/>
  <c r="I157" i="4"/>
  <c r="G157" i="4"/>
  <c r="V152" i="4"/>
  <c r="Q152" i="4"/>
  <c r="O152" i="4"/>
  <c r="K152" i="4"/>
  <c r="I152" i="4"/>
  <c r="G152" i="4"/>
  <c r="M152" i="4" s="1"/>
  <c r="V150" i="4"/>
  <c r="Q150" i="4"/>
  <c r="O150" i="4"/>
  <c r="M150" i="4"/>
  <c r="K150" i="4"/>
  <c r="I150" i="4"/>
  <c r="G150" i="4"/>
  <c r="V144" i="4"/>
  <c r="Q144" i="4"/>
  <c r="O144" i="4"/>
  <c r="K144" i="4"/>
  <c r="I144" i="4"/>
  <c r="G144" i="4"/>
  <c r="M144" i="4" s="1"/>
  <c r="V138" i="4"/>
  <c r="Q138" i="4"/>
  <c r="O138" i="4"/>
  <c r="O126" i="4" s="1"/>
  <c r="K138" i="4"/>
  <c r="I138" i="4"/>
  <c r="G138" i="4"/>
  <c r="M138" i="4" s="1"/>
  <c r="V132" i="4"/>
  <c r="Q132" i="4"/>
  <c r="O132" i="4"/>
  <c r="M132" i="4"/>
  <c r="K132" i="4"/>
  <c r="I132" i="4"/>
  <c r="G132" i="4"/>
  <c r="V127" i="4"/>
  <c r="Q127" i="4"/>
  <c r="O127" i="4"/>
  <c r="M127" i="4"/>
  <c r="K127" i="4"/>
  <c r="K126" i="4" s="1"/>
  <c r="I127" i="4"/>
  <c r="G127" i="4"/>
  <c r="V120" i="4"/>
  <c r="Q120" i="4"/>
  <c r="Q119" i="4" s="1"/>
  <c r="O120" i="4"/>
  <c r="O119" i="4" s="1"/>
  <c r="M120" i="4"/>
  <c r="M119" i="4" s="1"/>
  <c r="K120" i="4"/>
  <c r="I120" i="4"/>
  <c r="I119" i="4" s="1"/>
  <c r="G120" i="4"/>
  <c r="G119" i="4" s="1"/>
  <c r="V119" i="4"/>
  <c r="K119" i="4"/>
  <c r="V114" i="4"/>
  <c r="Q114" i="4"/>
  <c r="O114" i="4"/>
  <c r="K114" i="4"/>
  <c r="I114" i="4"/>
  <c r="G114" i="4"/>
  <c r="M114" i="4" s="1"/>
  <c r="V111" i="4"/>
  <c r="Q111" i="4"/>
  <c r="O111" i="4"/>
  <c r="K111" i="4"/>
  <c r="I111" i="4"/>
  <c r="G111" i="4"/>
  <c r="M111" i="4" s="1"/>
  <c r="V107" i="4"/>
  <c r="Q107" i="4"/>
  <c r="O107" i="4"/>
  <c r="M107" i="4"/>
  <c r="K107" i="4"/>
  <c r="I107" i="4"/>
  <c r="G107" i="4"/>
  <c r="BA98" i="4"/>
  <c r="V97" i="4"/>
  <c r="Q97" i="4"/>
  <c r="O97" i="4"/>
  <c r="M97" i="4"/>
  <c r="K97" i="4"/>
  <c r="I97" i="4"/>
  <c r="G97" i="4"/>
  <c r="V87" i="4"/>
  <c r="Q87" i="4"/>
  <c r="O87" i="4"/>
  <c r="K87" i="4"/>
  <c r="I87" i="4"/>
  <c r="G87" i="4"/>
  <c r="M87" i="4" s="1"/>
  <c r="V82" i="4"/>
  <c r="Q82" i="4"/>
  <c r="O82" i="4"/>
  <c r="M82" i="4"/>
  <c r="K82" i="4"/>
  <c r="I82" i="4"/>
  <c r="G82" i="4"/>
  <c r="V77" i="4"/>
  <c r="V8" i="4" s="1"/>
  <c r="Q77" i="4"/>
  <c r="O77" i="4"/>
  <c r="K77" i="4"/>
  <c r="I77" i="4"/>
  <c r="G77" i="4"/>
  <c r="M77" i="4" s="1"/>
  <c r="V71" i="4"/>
  <c r="Q71" i="4"/>
  <c r="O71" i="4"/>
  <c r="K71" i="4"/>
  <c r="I71" i="4"/>
  <c r="G71" i="4"/>
  <c r="M71" i="4" s="1"/>
  <c r="V67" i="4"/>
  <c r="Q67" i="4"/>
  <c r="O67" i="4"/>
  <c r="M67" i="4"/>
  <c r="K67" i="4"/>
  <c r="I67" i="4"/>
  <c r="G67" i="4"/>
  <c r="V65" i="4"/>
  <c r="Q65" i="4"/>
  <c r="O65" i="4"/>
  <c r="M65" i="4"/>
  <c r="K65" i="4"/>
  <c r="I65" i="4"/>
  <c r="G65" i="4"/>
  <c r="V60" i="4"/>
  <c r="Q60" i="4"/>
  <c r="O60" i="4"/>
  <c r="K60" i="4"/>
  <c r="I60" i="4"/>
  <c r="G60" i="4"/>
  <c r="M60" i="4" s="1"/>
  <c r="BA57" i="4"/>
  <c r="V56" i="4"/>
  <c r="Q56" i="4"/>
  <c r="O56" i="4"/>
  <c r="K56" i="4"/>
  <c r="I56" i="4"/>
  <c r="G56" i="4"/>
  <c r="M56" i="4" s="1"/>
  <c r="BA50" i="4"/>
  <c r="V49" i="4"/>
  <c r="Q49" i="4"/>
  <c r="O49" i="4"/>
  <c r="K49" i="4"/>
  <c r="I49" i="4"/>
  <c r="G49" i="4"/>
  <c r="M49" i="4" s="1"/>
  <c r="BA46" i="4"/>
  <c r="V45" i="4"/>
  <c r="Q45" i="4"/>
  <c r="O45" i="4"/>
  <c r="K45" i="4"/>
  <c r="I45" i="4"/>
  <c r="G45" i="4"/>
  <c r="M45" i="4" s="1"/>
  <c r="BA30" i="4"/>
  <c r="V29" i="4"/>
  <c r="Q29" i="4"/>
  <c r="O29" i="4"/>
  <c r="K29" i="4"/>
  <c r="I29" i="4"/>
  <c r="G29" i="4"/>
  <c r="M29" i="4" s="1"/>
  <c r="V24" i="4"/>
  <c r="Q24" i="4"/>
  <c r="O24" i="4"/>
  <c r="M24" i="4"/>
  <c r="K24" i="4"/>
  <c r="I24" i="4"/>
  <c r="G24" i="4"/>
  <c r="BA20" i="4"/>
  <c r="V19" i="4"/>
  <c r="Q19" i="4"/>
  <c r="O19" i="4"/>
  <c r="M19" i="4"/>
  <c r="K19" i="4"/>
  <c r="I19" i="4"/>
  <c r="G19" i="4"/>
  <c r="BA15" i="4"/>
  <c r="V14" i="4"/>
  <c r="Q14" i="4"/>
  <c r="O14" i="4"/>
  <c r="M14" i="4"/>
  <c r="K14" i="4"/>
  <c r="I14" i="4"/>
  <c r="G14" i="4"/>
  <c r="BA10" i="4"/>
  <c r="V9" i="4"/>
  <c r="Q9" i="4"/>
  <c r="O9" i="4"/>
  <c r="M9" i="4"/>
  <c r="K9" i="4"/>
  <c r="I9" i="4"/>
  <c r="G9" i="4"/>
  <c r="AE270" i="3"/>
  <c r="V267" i="3"/>
  <c r="V266" i="3" s="1"/>
  <c r="Q267" i="3"/>
  <c r="Q266" i="3" s="1"/>
  <c r="O267" i="3"/>
  <c r="M267" i="3"/>
  <c r="M266" i="3" s="1"/>
  <c r="K267" i="3"/>
  <c r="K266" i="3" s="1"/>
  <c r="I267" i="3"/>
  <c r="I266" i="3" s="1"/>
  <c r="G267" i="3"/>
  <c r="O266" i="3"/>
  <c r="G266" i="3"/>
  <c r="V265" i="3"/>
  <c r="Q265" i="3"/>
  <c r="O265" i="3"/>
  <c r="M265" i="3"/>
  <c r="K265" i="3"/>
  <c r="I265" i="3"/>
  <c r="G265" i="3"/>
  <c r="V264" i="3"/>
  <c r="Q264" i="3"/>
  <c r="O264" i="3"/>
  <c r="M264" i="3"/>
  <c r="K264" i="3"/>
  <c r="I264" i="3"/>
  <c r="G264" i="3"/>
  <c r="V263" i="3"/>
  <c r="Q263" i="3"/>
  <c r="O263" i="3"/>
  <c r="K263" i="3"/>
  <c r="I263" i="3"/>
  <c r="G263" i="3"/>
  <c r="M263" i="3" s="1"/>
  <c r="V262" i="3"/>
  <c r="Q262" i="3"/>
  <c r="O262" i="3"/>
  <c r="K262" i="3"/>
  <c r="I262" i="3"/>
  <c r="G262" i="3"/>
  <c r="M262" i="3" s="1"/>
  <c r="V261" i="3"/>
  <c r="Q261" i="3"/>
  <c r="O261" i="3"/>
  <c r="M261" i="3"/>
  <c r="K261" i="3"/>
  <c r="I261" i="3"/>
  <c r="G261" i="3"/>
  <c r="V260" i="3"/>
  <c r="Q260" i="3"/>
  <c r="O260" i="3"/>
  <c r="K260" i="3"/>
  <c r="I260" i="3"/>
  <c r="G260" i="3"/>
  <c r="M260" i="3" s="1"/>
  <c r="V259" i="3"/>
  <c r="Q259" i="3"/>
  <c r="O259" i="3"/>
  <c r="M259" i="3"/>
  <c r="K259" i="3"/>
  <c r="I259" i="3"/>
  <c r="G259" i="3"/>
  <c r="V258" i="3"/>
  <c r="Q258" i="3"/>
  <c r="O258" i="3"/>
  <c r="K258" i="3"/>
  <c r="I258" i="3"/>
  <c r="G258" i="3"/>
  <c r="M258" i="3" s="1"/>
  <c r="V257" i="3"/>
  <c r="Q257" i="3"/>
  <c r="O257" i="3"/>
  <c r="K257" i="3"/>
  <c r="I257" i="3"/>
  <c r="G257" i="3"/>
  <c r="M257" i="3" s="1"/>
  <c r="V256" i="3"/>
  <c r="Q256" i="3"/>
  <c r="O256" i="3"/>
  <c r="M256" i="3"/>
  <c r="K256" i="3"/>
  <c r="I256" i="3"/>
  <c r="G256" i="3"/>
  <c r="V255" i="3"/>
  <c r="Q255" i="3"/>
  <c r="O255" i="3"/>
  <c r="M255" i="3"/>
  <c r="K255" i="3"/>
  <c r="I255" i="3"/>
  <c r="G255" i="3"/>
  <c r="V254" i="3"/>
  <c r="Q254" i="3"/>
  <c r="O254" i="3"/>
  <c r="K254" i="3"/>
  <c r="I254" i="3"/>
  <c r="G254" i="3"/>
  <c r="M254" i="3" s="1"/>
  <c r="V253" i="3"/>
  <c r="Q253" i="3"/>
  <c r="O253" i="3"/>
  <c r="M253" i="3"/>
  <c r="K253" i="3"/>
  <c r="I253" i="3"/>
  <c r="G253" i="3"/>
  <c r="V252" i="3"/>
  <c r="Q252" i="3"/>
  <c r="O252" i="3"/>
  <c r="M252" i="3"/>
  <c r="K252" i="3"/>
  <c r="I252" i="3"/>
  <c r="G252" i="3"/>
  <c r="V251" i="3"/>
  <c r="Q251" i="3"/>
  <c r="O251" i="3"/>
  <c r="M251" i="3"/>
  <c r="K251" i="3"/>
  <c r="I251" i="3"/>
  <c r="G251" i="3"/>
  <c r="V250" i="3"/>
  <c r="Q250" i="3"/>
  <c r="O250" i="3"/>
  <c r="K250" i="3"/>
  <c r="I250" i="3"/>
  <c r="G250" i="3"/>
  <c r="M250" i="3" s="1"/>
  <c r="V249" i="3"/>
  <c r="Q249" i="3"/>
  <c r="O249" i="3"/>
  <c r="M249" i="3"/>
  <c r="K249" i="3"/>
  <c r="I249" i="3"/>
  <c r="G249" i="3"/>
  <c r="V248" i="3"/>
  <c r="Q248" i="3"/>
  <c r="O248" i="3"/>
  <c r="M248" i="3"/>
  <c r="K248" i="3"/>
  <c r="I248" i="3"/>
  <c r="G248" i="3"/>
  <c r="V247" i="3"/>
  <c r="Q247" i="3"/>
  <c r="O247" i="3"/>
  <c r="K247" i="3"/>
  <c r="I247" i="3"/>
  <c r="G247" i="3"/>
  <c r="M247" i="3" s="1"/>
  <c r="V246" i="3"/>
  <c r="Q246" i="3"/>
  <c r="O246" i="3"/>
  <c r="K246" i="3"/>
  <c r="I246" i="3"/>
  <c r="G246" i="3"/>
  <c r="M246" i="3" s="1"/>
  <c r="V245" i="3"/>
  <c r="Q245" i="3"/>
  <c r="O245" i="3"/>
  <c r="M245" i="3"/>
  <c r="K245" i="3"/>
  <c r="I245" i="3"/>
  <c r="G245" i="3"/>
  <c r="V240" i="3"/>
  <c r="Q240" i="3"/>
  <c r="O240" i="3"/>
  <c r="K240" i="3"/>
  <c r="I240" i="3"/>
  <c r="G240" i="3"/>
  <c r="M240" i="3" s="1"/>
  <c r="V235" i="3"/>
  <c r="Q235" i="3"/>
  <c r="O235" i="3"/>
  <c r="M235" i="3"/>
  <c r="K235" i="3"/>
  <c r="I235" i="3"/>
  <c r="G235" i="3"/>
  <c r="V230" i="3"/>
  <c r="Q230" i="3"/>
  <c r="O230" i="3"/>
  <c r="K230" i="3"/>
  <c r="I230" i="3"/>
  <c r="G230" i="3"/>
  <c r="M230" i="3" s="1"/>
  <c r="V228" i="3"/>
  <c r="Q228" i="3"/>
  <c r="O228" i="3"/>
  <c r="K228" i="3"/>
  <c r="I228" i="3"/>
  <c r="G228" i="3"/>
  <c r="M228" i="3" s="1"/>
  <c r="V222" i="3"/>
  <c r="Q222" i="3"/>
  <c r="O222" i="3"/>
  <c r="M222" i="3"/>
  <c r="K222" i="3"/>
  <c r="I222" i="3"/>
  <c r="G222" i="3"/>
  <c r="V217" i="3"/>
  <c r="Q217" i="3"/>
  <c r="O217" i="3"/>
  <c r="M217" i="3"/>
  <c r="K217" i="3"/>
  <c r="I217" i="3"/>
  <c r="G217" i="3"/>
  <c r="V212" i="3"/>
  <c r="Q212" i="3"/>
  <c r="O212" i="3"/>
  <c r="K212" i="3"/>
  <c r="I212" i="3"/>
  <c r="G212" i="3"/>
  <c r="M212" i="3" s="1"/>
  <c r="V208" i="3"/>
  <c r="Q208" i="3"/>
  <c r="O208" i="3"/>
  <c r="M208" i="3"/>
  <c r="K208" i="3"/>
  <c r="I208" i="3"/>
  <c r="G208" i="3"/>
  <c r="V204" i="3"/>
  <c r="Q204" i="3"/>
  <c r="O204" i="3"/>
  <c r="M204" i="3"/>
  <c r="K204" i="3"/>
  <c r="I204" i="3"/>
  <c r="G204" i="3"/>
  <c r="V198" i="3"/>
  <c r="Q198" i="3"/>
  <c r="O198" i="3"/>
  <c r="M198" i="3"/>
  <c r="K198" i="3"/>
  <c r="I198" i="3"/>
  <c r="G198" i="3"/>
  <c r="V191" i="3"/>
  <c r="Q191" i="3"/>
  <c r="O191" i="3"/>
  <c r="K191" i="3"/>
  <c r="I191" i="3"/>
  <c r="G191" i="3"/>
  <c r="M191" i="3" s="1"/>
  <c r="V185" i="3"/>
  <c r="Q185" i="3"/>
  <c r="O185" i="3"/>
  <c r="M185" i="3"/>
  <c r="K185" i="3"/>
  <c r="I185" i="3"/>
  <c r="G185" i="3"/>
  <c r="V179" i="3"/>
  <c r="Q179" i="3"/>
  <c r="O179" i="3"/>
  <c r="M179" i="3"/>
  <c r="K179" i="3"/>
  <c r="I179" i="3"/>
  <c r="G179" i="3"/>
  <c r="V174" i="3"/>
  <c r="Q174" i="3"/>
  <c r="O174" i="3"/>
  <c r="K174" i="3"/>
  <c r="I174" i="3"/>
  <c r="G174" i="3"/>
  <c r="M174" i="3" s="1"/>
  <c r="V169" i="3"/>
  <c r="Q169" i="3"/>
  <c r="O169" i="3"/>
  <c r="K169" i="3"/>
  <c r="I169" i="3"/>
  <c r="G169" i="3"/>
  <c r="M169" i="3" s="1"/>
  <c r="V162" i="3"/>
  <c r="V161" i="3" s="1"/>
  <c r="Q162" i="3"/>
  <c r="Q161" i="3" s="1"/>
  <c r="O162" i="3"/>
  <c r="O161" i="3" s="1"/>
  <c r="M162" i="3"/>
  <c r="M161" i="3" s="1"/>
  <c r="K162" i="3"/>
  <c r="K161" i="3" s="1"/>
  <c r="I162" i="3"/>
  <c r="I161" i="3" s="1"/>
  <c r="G162" i="3"/>
  <c r="G161" i="3" s="1"/>
  <c r="V156" i="3"/>
  <c r="Q156" i="3"/>
  <c r="O156" i="3"/>
  <c r="K156" i="3"/>
  <c r="I156" i="3"/>
  <c r="G156" i="3"/>
  <c r="M156" i="3" s="1"/>
  <c r="V151" i="3"/>
  <c r="Q151" i="3"/>
  <c r="O151" i="3"/>
  <c r="K151" i="3"/>
  <c r="I151" i="3"/>
  <c r="G151" i="3"/>
  <c r="M151" i="3" s="1"/>
  <c r="BA140" i="3"/>
  <c r="V139" i="3"/>
  <c r="Q139" i="3"/>
  <c r="O139" i="3"/>
  <c r="K139" i="3"/>
  <c r="I139" i="3"/>
  <c r="G139" i="3"/>
  <c r="M139" i="3" s="1"/>
  <c r="V132" i="3"/>
  <c r="Q132" i="3"/>
  <c r="O132" i="3"/>
  <c r="M132" i="3"/>
  <c r="K132" i="3"/>
  <c r="I132" i="3"/>
  <c r="G132" i="3"/>
  <c r="V123" i="3"/>
  <c r="Q123" i="3"/>
  <c r="O123" i="3"/>
  <c r="M123" i="3"/>
  <c r="K123" i="3"/>
  <c r="I123" i="3"/>
  <c r="G123" i="3"/>
  <c r="V118" i="3"/>
  <c r="Q118" i="3"/>
  <c r="O118" i="3"/>
  <c r="K118" i="3"/>
  <c r="I118" i="3"/>
  <c r="G118" i="3"/>
  <c r="M118" i="3" s="1"/>
  <c r="V114" i="3"/>
  <c r="Q114" i="3"/>
  <c r="O114" i="3"/>
  <c r="M114" i="3"/>
  <c r="K114" i="3"/>
  <c r="I114" i="3"/>
  <c r="G114" i="3"/>
  <c r="V109" i="3"/>
  <c r="Q109" i="3"/>
  <c r="O109" i="3"/>
  <c r="M109" i="3"/>
  <c r="K109" i="3"/>
  <c r="I109" i="3"/>
  <c r="G109" i="3"/>
  <c r="V102" i="3"/>
  <c r="Q102" i="3"/>
  <c r="O102" i="3"/>
  <c r="M102" i="3"/>
  <c r="K102" i="3"/>
  <c r="I102" i="3"/>
  <c r="G102" i="3"/>
  <c r="V98" i="3"/>
  <c r="Q98" i="3"/>
  <c r="O98" i="3"/>
  <c r="K98" i="3"/>
  <c r="I98" i="3"/>
  <c r="G98" i="3"/>
  <c r="M98" i="3" s="1"/>
  <c r="V94" i="3"/>
  <c r="Q94" i="3"/>
  <c r="O94" i="3"/>
  <c r="M94" i="3"/>
  <c r="K94" i="3"/>
  <c r="I94" i="3"/>
  <c r="G94" i="3"/>
  <c r="V92" i="3"/>
  <c r="Q92" i="3"/>
  <c r="O92" i="3"/>
  <c r="M92" i="3"/>
  <c r="K92" i="3"/>
  <c r="I92" i="3"/>
  <c r="G92" i="3"/>
  <c r="V83" i="3"/>
  <c r="Q83" i="3"/>
  <c r="O83" i="3"/>
  <c r="K83" i="3"/>
  <c r="I83" i="3"/>
  <c r="G83" i="3"/>
  <c r="M83" i="3" s="1"/>
  <c r="BA77" i="3"/>
  <c r="V76" i="3"/>
  <c r="Q76" i="3"/>
  <c r="O76" i="3"/>
  <c r="K76" i="3"/>
  <c r="I76" i="3"/>
  <c r="G76" i="3"/>
  <c r="M76" i="3" s="1"/>
  <c r="BA70" i="3"/>
  <c r="V69" i="3"/>
  <c r="Q69" i="3"/>
  <c r="O69" i="3"/>
  <c r="K69" i="3"/>
  <c r="I69" i="3"/>
  <c r="G69" i="3"/>
  <c r="M69" i="3" s="1"/>
  <c r="BA66" i="3"/>
  <c r="V65" i="3"/>
  <c r="Q65" i="3"/>
  <c r="O65" i="3"/>
  <c r="K65" i="3"/>
  <c r="I65" i="3"/>
  <c r="G65" i="3"/>
  <c r="M65" i="3" s="1"/>
  <c r="BA59" i="3"/>
  <c r="V58" i="3"/>
  <c r="Q58" i="3"/>
  <c r="O58" i="3"/>
  <c r="K58" i="3"/>
  <c r="I58" i="3"/>
  <c r="G58" i="3"/>
  <c r="M58" i="3" s="1"/>
  <c r="BA55" i="3"/>
  <c r="V54" i="3"/>
  <c r="Q54" i="3"/>
  <c r="O54" i="3"/>
  <c r="K54" i="3"/>
  <c r="I54" i="3"/>
  <c r="G54" i="3"/>
  <c r="M54" i="3" s="1"/>
  <c r="BA38" i="3"/>
  <c r="V37" i="3"/>
  <c r="Q37" i="3"/>
  <c r="O37" i="3"/>
  <c r="K37" i="3"/>
  <c r="I37" i="3"/>
  <c r="G37" i="3"/>
  <c r="M37" i="3" s="1"/>
  <c r="BA27" i="3"/>
  <c r="V26" i="3"/>
  <c r="Q26" i="3"/>
  <c r="O26" i="3"/>
  <c r="K26" i="3"/>
  <c r="I26" i="3"/>
  <c r="G26" i="3"/>
  <c r="M26" i="3" s="1"/>
  <c r="BA21" i="3"/>
  <c r="V20" i="3"/>
  <c r="Q20" i="3"/>
  <c r="O20" i="3"/>
  <c r="K20" i="3"/>
  <c r="I20" i="3"/>
  <c r="G20" i="3"/>
  <c r="M20" i="3" s="1"/>
  <c r="BA10" i="3"/>
  <c r="V9" i="3"/>
  <c r="Q9" i="3"/>
  <c r="O9" i="3"/>
  <c r="K9" i="3"/>
  <c r="I9" i="3"/>
  <c r="G9" i="3"/>
  <c r="AE77" i="2"/>
  <c r="V75" i="2"/>
  <c r="Q75" i="2"/>
  <c r="O75" i="2"/>
  <c r="M75" i="2"/>
  <c r="K75" i="2"/>
  <c r="I75" i="2"/>
  <c r="G75" i="2"/>
  <c r="V70" i="2"/>
  <c r="Q70" i="2"/>
  <c r="O70" i="2"/>
  <c r="M70" i="2"/>
  <c r="K70" i="2"/>
  <c r="I70" i="2"/>
  <c r="G70" i="2"/>
  <c r="V61" i="2"/>
  <c r="Q61" i="2"/>
  <c r="O61" i="2"/>
  <c r="K61" i="2"/>
  <c r="I61" i="2"/>
  <c r="G61" i="2"/>
  <c r="M61" i="2" s="1"/>
  <c r="V60" i="2"/>
  <c r="Q60" i="2"/>
  <c r="O60" i="2"/>
  <c r="M60" i="2"/>
  <c r="K60" i="2"/>
  <c r="I60" i="2"/>
  <c r="G60" i="2"/>
  <c r="V54" i="2"/>
  <c r="Q54" i="2"/>
  <c r="O54" i="2"/>
  <c r="M54" i="2"/>
  <c r="K54" i="2"/>
  <c r="I54" i="2"/>
  <c r="G54" i="2"/>
  <c r="V53" i="2"/>
  <c r="Q53" i="2"/>
  <c r="O53" i="2"/>
  <c r="K53" i="2"/>
  <c r="I53" i="2"/>
  <c r="G53" i="2"/>
  <c r="M53" i="2" s="1"/>
  <c r="V45" i="2"/>
  <c r="Q45" i="2"/>
  <c r="O45" i="2"/>
  <c r="K45" i="2"/>
  <c r="I45" i="2"/>
  <c r="G45" i="2"/>
  <c r="M45" i="2" s="1"/>
  <c r="V44" i="2"/>
  <c r="Q44" i="2"/>
  <c r="O44" i="2"/>
  <c r="M44" i="2"/>
  <c r="K44" i="2"/>
  <c r="I44" i="2"/>
  <c r="G44" i="2"/>
  <c r="V43" i="2"/>
  <c r="Q43" i="2"/>
  <c r="O43" i="2"/>
  <c r="K43" i="2"/>
  <c r="I43" i="2"/>
  <c r="G43" i="2"/>
  <c r="M43" i="2" s="1"/>
  <c r="V36" i="2"/>
  <c r="Q36" i="2"/>
  <c r="O36" i="2"/>
  <c r="M36" i="2"/>
  <c r="K36" i="2"/>
  <c r="I36" i="2"/>
  <c r="G36" i="2"/>
  <c r="V30" i="2"/>
  <c r="Q30" i="2"/>
  <c r="O30" i="2"/>
  <c r="K30" i="2"/>
  <c r="I30" i="2"/>
  <c r="G30" i="2"/>
  <c r="M30" i="2" s="1"/>
  <c r="V21" i="2"/>
  <c r="Q21" i="2"/>
  <c r="O21" i="2"/>
  <c r="K21" i="2"/>
  <c r="I21" i="2"/>
  <c r="G21" i="2"/>
  <c r="M21" i="2" s="1"/>
  <c r="V9" i="2"/>
  <c r="Q9" i="2"/>
  <c r="O9" i="2"/>
  <c r="M9" i="2"/>
  <c r="M8" i="2" s="1"/>
  <c r="K9" i="2"/>
  <c r="I9" i="2"/>
  <c r="G9" i="2"/>
  <c r="Q8" i="2"/>
  <c r="I20" i="1"/>
  <c r="G49" i="1"/>
  <c r="F49" i="1"/>
  <c r="H49" i="1" s="1"/>
  <c r="I49" i="1" s="1"/>
  <c r="G48" i="1"/>
  <c r="F48" i="1"/>
  <c r="H48" i="1" s="1"/>
  <c r="I48" i="1" s="1"/>
  <c r="G47" i="1"/>
  <c r="F47" i="1"/>
  <c r="G46" i="1"/>
  <c r="F46" i="1"/>
  <c r="G45" i="1"/>
  <c r="H45" i="1" s="1"/>
  <c r="I45" i="1" s="1"/>
  <c r="F45" i="1"/>
  <c r="G44" i="1"/>
  <c r="F44" i="1"/>
  <c r="H44" i="1" s="1"/>
  <c r="I44" i="1" s="1"/>
  <c r="G43" i="1"/>
  <c r="F43" i="1"/>
  <c r="G42" i="1"/>
  <c r="F42" i="1"/>
  <c r="H41" i="1"/>
  <c r="I41" i="1" s="1"/>
  <c r="G41" i="1"/>
  <c r="F41" i="1"/>
  <c r="G40" i="1"/>
  <c r="F40" i="1"/>
  <c r="H40" i="1" s="1"/>
  <c r="I40" i="1" s="1"/>
  <c r="G39" i="1"/>
  <c r="G25" i="1" s="1"/>
  <c r="A25" i="1" s="1"/>
  <c r="A26" i="1" s="1"/>
  <c r="G26" i="1" s="1"/>
  <c r="F39" i="1"/>
  <c r="F50" i="1" s="1"/>
  <c r="G38" i="1"/>
  <c r="F38" i="1"/>
  <c r="H32" i="1"/>
  <c r="J28" i="1"/>
  <c r="J27" i="1"/>
  <c r="J26" i="1"/>
  <c r="E26" i="1"/>
  <c r="J25" i="1"/>
  <c r="J24" i="1"/>
  <c r="E24" i="1"/>
  <c r="J23" i="1"/>
  <c r="I19" i="1"/>
  <c r="I18" i="1"/>
  <c r="O146" i="7" l="1"/>
  <c r="Q105" i="7"/>
  <c r="K86" i="7"/>
  <c r="Q8" i="7"/>
  <c r="M83" i="7"/>
  <c r="G75" i="7"/>
  <c r="I8" i="2"/>
  <c r="M9" i="3"/>
  <c r="M8" i="3" s="1"/>
  <c r="G8" i="3"/>
  <c r="K8" i="4"/>
  <c r="I8" i="5"/>
  <c r="V8" i="5"/>
  <c r="K216" i="5"/>
  <c r="K382" i="5"/>
  <c r="K8" i="6"/>
  <c r="V8" i="6"/>
  <c r="G172" i="6"/>
  <c r="G176" i="6" s="1"/>
  <c r="M173" i="6"/>
  <c r="M172" i="6" s="1"/>
  <c r="K168" i="3"/>
  <c r="V126" i="4"/>
  <c r="O8" i="3"/>
  <c r="G126" i="4"/>
  <c r="O8" i="6"/>
  <c r="M105" i="7"/>
  <c r="AF77" i="2"/>
  <c r="H42" i="1"/>
  <c r="V8" i="3"/>
  <c r="Q168" i="3"/>
  <c r="H46" i="1"/>
  <c r="K8" i="2"/>
  <c r="V8" i="2"/>
  <c r="I168" i="3"/>
  <c r="V168" i="3"/>
  <c r="I126" i="4"/>
  <c r="Q126" i="4"/>
  <c r="AF406" i="5"/>
  <c r="V216" i="5"/>
  <c r="O382" i="5"/>
  <c r="I8" i="6"/>
  <c r="Q8" i="6"/>
  <c r="O105" i="6"/>
  <c r="O75" i="7"/>
  <c r="O105" i="7"/>
  <c r="K146" i="7"/>
  <c r="I8" i="3"/>
  <c r="Q8" i="3"/>
  <c r="O168" i="3"/>
  <c r="AF175" i="4"/>
  <c r="O8" i="4"/>
  <c r="M126" i="4"/>
  <c r="K8" i="5"/>
  <c r="I187" i="5"/>
  <c r="Q187" i="5"/>
  <c r="O216" i="5"/>
  <c r="I216" i="5"/>
  <c r="Q216" i="5"/>
  <c r="M8" i="6"/>
  <c r="I105" i="6"/>
  <c r="V105" i="6"/>
  <c r="G8" i="7"/>
  <c r="I57" i="1" s="1"/>
  <c r="G86" i="7"/>
  <c r="I62" i="1" s="1"/>
  <c r="V105" i="7"/>
  <c r="K137" i="7"/>
  <c r="V137" i="7"/>
  <c r="M146" i="7"/>
  <c r="Q146" i="7"/>
  <c r="I42" i="1"/>
  <c r="O8" i="2"/>
  <c r="K8" i="3"/>
  <c r="M168" i="3"/>
  <c r="I8" i="4"/>
  <c r="Q8" i="4"/>
  <c r="O8" i="5"/>
  <c r="O187" i="5"/>
  <c r="G216" i="5"/>
  <c r="I382" i="5"/>
  <c r="Q382" i="5"/>
  <c r="AF176" i="6"/>
  <c r="K105" i="6"/>
  <c r="AF159" i="7"/>
  <c r="O8" i="7"/>
  <c r="I86" i="7"/>
  <c r="Q86" i="7"/>
  <c r="K105" i="7"/>
  <c r="M137" i="7"/>
  <c r="I146" i="7"/>
  <c r="V146" i="7"/>
  <c r="Q75" i="7"/>
  <c r="V75" i="7"/>
  <c r="I75" i="7"/>
  <c r="V8" i="7"/>
  <c r="M75" i="7"/>
  <c r="M8" i="7"/>
  <c r="G105" i="7"/>
  <c r="I60" i="1" s="1"/>
  <c r="G146" i="7"/>
  <c r="I66" i="1" s="1"/>
  <c r="M106" i="6"/>
  <c r="M105" i="6" s="1"/>
  <c r="G187" i="5"/>
  <c r="G382" i="5"/>
  <c r="G8" i="5"/>
  <c r="M217" i="5"/>
  <c r="M216" i="5" s="1"/>
  <c r="M403" i="5"/>
  <c r="M402" i="5" s="1"/>
  <c r="M9" i="5"/>
  <c r="M8" i="5" s="1"/>
  <c r="M8" i="4"/>
  <c r="G8" i="4"/>
  <c r="G270" i="3"/>
  <c r="AF270" i="3"/>
  <c r="G168" i="3"/>
  <c r="G8" i="2"/>
  <c r="G77" i="2" s="1"/>
  <c r="I47" i="1"/>
  <c r="G28" i="1"/>
  <c r="G23" i="1"/>
  <c r="I46" i="1"/>
  <c r="H39" i="1"/>
  <c r="H43" i="1"/>
  <c r="I43" i="1" s="1"/>
  <c r="H47" i="1"/>
  <c r="I68" i="1" l="1"/>
  <c r="J67" i="1" s="1"/>
  <c r="I16" i="1"/>
  <c r="I21" i="1" s="1"/>
  <c r="J63" i="1"/>
  <c r="G159" i="7"/>
  <c r="G175" i="4"/>
  <c r="G406" i="5"/>
  <c r="A23" i="1"/>
  <c r="A24" i="1" s="1"/>
  <c r="G24" i="1" s="1"/>
  <c r="A27" i="1" s="1"/>
  <c r="A29" i="1" s="1"/>
  <c r="G29" i="1" s="1"/>
  <c r="G27" i="1" s="1"/>
  <c r="I39" i="1"/>
  <c r="I50" i="1" s="1"/>
  <c r="J66" i="1" l="1"/>
  <c r="J58" i="1"/>
  <c r="J65" i="1"/>
  <c r="J64" i="1"/>
  <c r="J59" i="1"/>
  <c r="J61" i="1"/>
  <c r="J62" i="1"/>
  <c r="J57" i="1"/>
  <c r="J60" i="1"/>
  <c r="J46" i="1"/>
  <c r="J42" i="1"/>
  <c r="J48" i="1"/>
  <c r="J49" i="1"/>
  <c r="J45" i="1"/>
  <c r="J41" i="1"/>
  <c r="J44" i="1"/>
  <c r="J40" i="1"/>
  <c r="J47" i="1"/>
  <c r="J43" i="1"/>
  <c r="J39" i="1"/>
  <c r="J50" i="1" s="1"/>
  <c r="J68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<sst xmlns="http://schemas.openxmlformats.org/spreadsheetml/2006/main" count="3977" uniqueCount="894">
  <si>
    <t>#RTSROZP#</t>
  </si>
  <si>
    <t>Soupis stavebních prací, dodávek a služeb</t>
  </si>
  <si>
    <t>Stavba:</t>
  </si>
  <si>
    <t>18_003</t>
  </si>
  <si>
    <t xml:space="preserve">PELHŘIMOV - REKONSTRUKCE INŽENÝRSKÝCH  SÍTÍ V ULICi NA VÝSLUNÍ  </t>
  </si>
  <si>
    <t>Zadavatel</t>
  </si>
  <si>
    <t>IČO: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</si>
  <si>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</si>
  <si>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</si>
  <si>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</si>
  <si>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</si>
  <si>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</si>
  <si>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</si>
  <si>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</si>
  <si>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</si>
  <si>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</si>
  <si>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</si>
  <si>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</si>
  <si>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</si>
  <si>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</si>
  <si>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</si>
  <si>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</si>
  <si>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</si>
  <si>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</si>
  <si>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</si>
  <si>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</si>
  <si>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</si>
  <si>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</si>
  <si>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</si>
  <si>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</si>
  <si>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</si>
  <si>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</si>
  <si>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</si>
  <si>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</si>
  <si>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</si>
  <si>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</si>
  <si>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</si>
  <si>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</si>
  <si>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</si>
  <si>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</si>
  <si>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</si>
  <si>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00</t>
  </si>
  <si>
    <t>OSTATNÍ A VEDLEJŠÍ NÁKLADY</t>
  </si>
  <si>
    <t>01</t>
  </si>
  <si>
    <t>Ostatní a vedlejší náklady</t>
  </si>
  <si>
    <t>SO 01 VODOVOD</t>
  </si>
  <si>
    <t>02</t>
  </si>
  <si>
    <t>Vodovodní řad B, B-4</t>
  </si>
  <si>
    <t>03</t>
  </si>
  <si>
    <t>Vodovodní  přípojky</t>
  </si>
  <si>
    <t>SO 02 KANALIZACE</t>
  </si>
  <si>
    <t>04</t>
  </si>
  <si>
    <t>Kanalizační stoky V. a VI.</t>
  </si>
  <si>
    <t>05</t>
  </si>
  <si>
    <t>Kanalizační přípojky</t>
  </si>
  <si>
    <t>SO 03 OPRAVA KOMUNIKACE A CHODNÍKU</t>
  </si>
  <si>
    <t>06</t>
  </si>
  <si>
    <t>Oprava komunikace a chodníku</t>
  </si>
  <si>
    <t>Celkem za stavbu</t>
  </si>
  <si>
    <t>Rekapitulace dílů</t>
  </si>
  <si>
    <t>Typ dílu</t>
  </si>
  <si>
    <t>1</t>
  </si>
  <si>
    <t>Zemní práce</t>
  </si>
  <si>
    <t>4</t>
  </si>
  <si>
    <t>Vodorovné konstrukce</t>
  </si>
  <si>
    <t>5</t>
  </si>
  <si>
    <t>Komunikace</t>
  </si>
  <si>
    <t>59</t>
  </si>
  <si>
    <t>Dlažby a předlažby komunikací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</si>
  <si>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</si>
  <si>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</si>
  <si>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</si>
  <si>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</si>
  <si>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</si>
  <si>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</si>
  <si>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</si>
  <si>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</si>
  <si>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</si>
  <si>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</si>
  <si>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D96</t>
  </si>
  <si>
    <t>Přesuny suti a vybouraných hmot</t>
  </si>
  <si>
    <t>PSU</t>
  </si>
  <si>
    <t>Soupis vedlejších a ostatních nákladů</t>
  </si>
  <si>
    <t>#TypZaznamu#</t>
  </si>
  <si>
    <t>S:</t>
  </si>
  <si>
    <t>STA</t>
  </si>
  <si>
    <t>O:</t>
  </si>
  <si>
    <t>NAK</t>
  </si>
  <si>
    <t>OBJ</t>
  </si>
  <si>
    <t>R: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</si>
  <si>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</si>
  <si>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</si>
  <si>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</si>
  <si>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</si>
  <si>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</si>
  <si>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</si>
  <si>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</si>
  <si>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</si>
  <si>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</si>
  <si>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</si>
  <si>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</si>
  <si>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</si>
  <si>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</si>
  <si>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</si>
  <si>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</si>
  <si>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</si>
  <si>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</si>
  <si>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</si>
  <si>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</si>
  <si>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</si>
  <si>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</si>
  <si>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</si>
  <si>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</si>
  <si>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</si>
  <si>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</si>
  <si>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ON01</t>
  </si>
  <si>
    <t>Geodetické práce - vytyčení a zaměření</t>
  </si>
  <si>
    <t>soubor</t>
  </si>
  <si>
    <t>Vlastní</t>
  </si>
  <si>
    <t>Indiv</t>
  </si>
  <si>
    <t>POL1_</t>
  </si>
  <si>
    <t xml:space="preserve">Technická zpráva : </t>
  </si>
  <si>
    <t>VV</t>
  </si>
  <si>
    <t xml:space="preserve">= Poz.9 : </t>
  </si>
  <si>
    <t xml:space="preserve">Zaměření provedené stavby : </t>
  </si>
  <si>
    <t xml:space="preserve">Vodovodní řady, kanalizační stoky a další objekty stavby budou geodeticky zaměřeny. : </t>
  </si>
  <si>
    <t xml:space="preserve">Geodetické zaměření stavby v digitální podobě bude vyhotoveno dle dokumentu č. 12 - směrnice pro GIS - VODAK Humpolec, s.r.o.  : </t>
  </si>
  <si>
    <t xml:space="preserve">Následně ke kolaudaci musí stavitel předložit - "Žádost o vyjádření k vodohospodářským sítím a objektům B" dokumentace - ZSPS. : </t>
  </si>
  <si>
    <t xml:space="preserve">Doplnění směrnice GIS pro stavby velkého rozsahu. : </t>
  </si>
  <si>
    <t xml:space="preserve">Příloha č.1 není závazná. : </t>
  </si>
  <si>
    <t xml:space="preserve">Příloha č.2 udává číselníky pro označování materiálů a dimenzí pro použití ve výkresech  : </t>
  </si>
  <si>
    <t>Mezisoučet</t>
  </si>
  <si>
    <t>ON02</t>
  </si>
  <si>
    <t>Monitoring TV kamerou</t>
  </si>
  <si>
    <t>m</t>
  </si>
  <si>
    <t xml:space="preserve">Poz. 11 : </t>
  </si>
  <si>
    <t xml:space="preserve">Součástí dokumentace (tedy i rozpočtu) je i kamerová prohlídka provedené kanalizace. : </t>
  </si>
  <si>
    <t xml:space="preserve">Kamerový zázmam provedené kanlizace bude značit čásla šachet dle  projektu. : </t>
  </si>
  <si>
    <t xml:space="preserve">Stoka V. bude provedena ze železobeton. trub DN 300 mm, délka 274 metrů. : </t>
  </si>
  <si>
    <t xml:space="preserve">Stoka VI. bude provedena z materiálu PP /plné žebro/, SN 16, De 225 mm /DN 200 mm/, délka 87,5 metru. : </t>
  </si>
  <si>
    <t>274+87,5</t>
  </si>
  <si>
    <t>ON03</t>
  </si>
  <si>
    <t>Hutnící zkoušky</t>
  </si>
  <si>
    <t xml:space="preserve">= Poz 12 : </t>
  </si>
  <si>
    <t xml:space="preserve">Hutnící zkoušky:  Na vodovodu počítáme s 2 hutnícími zkouškami.  Na  kanalizaci počítá-me také s 2 hutnícími zkouškami. Celkem tedy budou 4 hutnící zkoušky. : </t>
  </si>
  <si>
    <t>ON04</t>
  </si>
  <si>
    <t>Přečerpání splašků</t>
  </si>
  <si>
    <t>Soubor</t>
  </si>
  <si>
    <t xml:space="preserve">= Poz. 7 : </t>
  </si>
  <si>
    <t xml:space="preserve">Čerpání splašků: : </t>
  </si>
  <si>
    <t xml:space="preserve"> Při stavbě kanalizační stoky V. a VI budou splaškovové vody přečerpávány : </t>
  </si>
  <si>
    <t>ON05</t>
  </si>
  <si>
    <t>Geometrický plán s vyznačením věcného břemene</t>
  </si>
  <si>
    <t>ON06</t>
  </si>
  <si>
    <t>Vypracování dokumentace skutečného provedení (DSPS), ve 4 provedeních</t>
  </si>
  <si>
    <t>ON07</t>
  </si>
  <si>
    <t>Zaměření šachet</t>
  </si>
  <si>
    <t>kus</t>
  </si>
  <si>
    <t xml:space="preserve">Poz.10 = Celkem bude zaměřeno 5 kanalizačních šachet. : </t>
  </si>
  <si>
    <t xml:space="preserve">Příloha č. 3 Je povinná pro Kanalizační objekty typu šachta. : </t>
  </si>
  <si>
    <t xml:space="preserve">U kanalizace je nutné u všech šachet stavbou dotčených vyplnit nový šachtový list (Příloha č.3) doplněný o číslo (jméno) souboru fotografie.  : </t>
  </si>
  <si>
    <t xml:space="preserve">Oskenované vyplněné šachtové listy a fotografický soubor budou přiloženy na CD předávaném, jako digitální zpracování zaměření skutečného stavu, zpracované dle směrnice  : </t>
  </si>
  <si>
    <t>ON08</t>
  </si>
  <si>
    <t>Zařízení staveniště</t>
  </si>
  <si>
    <t>ON09</t>
  </si>
  <si>
    <t>Práce provozovatele (odstávky potrubí)</t>
  </si>
  <si>
    <t xml:space="preserve">S vybudováním suchovodu musí dojít k náhradnímu přepojení jednotlivých RD potrubím k vodoměru. : </t>
  </si>
  <si>
    <t xml:space="preserve">Toto je společně s odstávkami vodovodního potrubí spojeného s výstavbou nového potrubí, odvzdušnění, odkalení potrubí vše zahrnuto do položky „práce provozovate" : </t>
  </si>
  <si>
    <t>ON10</t>
  </si>
  <si>
    <t>Zajištění dopravně inženýrského opatření</t>
  </si>
  <si>
    <t>ON11</t>
  </si>
  <si>
    <t>Povrchovod - náhradní zásobování vodou</t>
  </si>
  <si>
    <t xml:space="preserve">= Poz. 6 : </t>
  </si>
  <si>
    <t xml:space="preserve">Zásobování obyvatel vodou v době stavby vodovodu: : </t>
  </si>
  <si>
    <t xml:space="preserve"> Je třeba počítat s náhradním zásobováním, tedy povrchovodem. Nutná též spolupráce s provozovatelem pří přepojováním vodovodu a vodovodních přípojek : </t>
  </si>
  <si>
    <t xml:space="preserve"> Řad B bude proveden z materiálu PE 100 RC, SDR 17, PN 10, DN 150 mm  (rozměr 160 x 9,5 mm). Celková délka výměny je 270,5 metru. : </t>
  </si>
  <si>
    <t xml:space="preserve">Řad B bude proveden z materiálu PE 100 RC, SDR 17, PN 10, DN 110 mm  (rozměr 110 x 6,6 mm). Celková délka výměny je 111 metrů : </t>
  </si>
  <si>
    <t>270,5+111</t>
  </si>
  <si>
    <t>ON12</t>
  </si>
  <si>
    <t>Orientační tabulky rozvodné vodovodní sítě</t>
  </si>
  <si>
    <t xml:space="preserve">Pro šoupata, domovní uzávěry a vodovodní šachty  bude osazena orientační tabulka dle normy ČSN 755025 - Orientační tabulky rozvodné vodovodní sítě. : </t>
  </si>
  <si>
    <t>Š + DU + VŠ : 0+37+0</t>
  </si>
  <si>
    <t>ON13</t>
  </si>
  <si>
    <t>PEVNÁ REZERVA</t>
  </si>
  <si>
    <t>SUM</t>
  </si>
  <si>
    <t>END</t>
  </si>
  <si>
    <t>Položkový soupis prací a dodávek</t>
  </si>
  <si>
    <t>119001411R00</t>
  </si>
  <si>
    <t>Dočasné zajištění podzemního potrubí nebo vedení betonového potrubí_x000D_
 DN  do 200 mm</t>
  </si>
  <si>
    <t>800-1</t>
  </si>
  <si>
    <t>RTS 18/ I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</si>
  <si>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</si>
  <si>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>SPI</t>
  </si>
  <si>
    <t xml:space="preserve">B : </t>
  </si>
  <si>
    <t>hm  0,25; 0,44; 0,76; 0,88; 0,95; 1,045; 1,14;  1,38; 1,39; 1,705; 1,84; 2,06; 2,08; 2,265; 2,455; 2,555  kanalizační přípojka a od UV : 0,80*16</t>
  </si>
  <si>
    <t xml:space="preserve">B-4 : </t>
  </si>
  <si>
    <t>hm  0,025  plynovod D 63 mm STL : 0,80*1</t>
  </si>
  <si>
    <t>hm  0,055; 0,375  rušené potrubí plynovodní přípojky : 0,80*2</t>
  </si>
  <si>
    <t>hm  0,17  potrubí plynovodní přípojky : 0,80*1</t>
  </si>
  <si>
    <t>hm  0,25; 0,445; 0,625; 0,63; 0,775; 0,94  potrubí kanal. přípojky, UV : 0,80*6</t>
  </si>
  <si>
    <t>119001412R00</t>
  </si>
  <si>
    <t>Dočasné zajištění podzemního potrubí nebo vedení betonového potrubí_x000D_
 DN  přes 200  do 500 mm</t>
  </si>
  <si>
    <t>hm  0,01 kanalizační stoka beton DN 300 mm : 0,80*1</t>
  </si>
  <si>
    <t>119001423R00</t>
  </si>
  <si>
    <t>Dočasné zajištění podzemního potrubí nebo vedení kabelů přes 6 kabelů</t>
  </si>
  <si>
    <t>hm  0,035; 0,245; 1,77; 2,675 kabel O2 : 0,80*4</t>
  </si>
  <si>
    <t>hm  0,245; 2,675  kabel NN : 0,80*2</t>
  </si>
  <si>
    <t>hm  0,12; 0,715; 0,81  kabel VO : 0,80*3</t>
  </si>
  <si>
    <t>hm  1,085  kabel O2 : 0,80*1</t>
  </si>
  <si>
    <t>hm  1,085  kabel NN : 0,80*1</t>
  </si>
  <si>
    <t>132201212R00</t>
  </si>
  <si>
    <t xml:space="preserve">Hloubení rýh šířky přes 60 do 200 cm do 1000 m3, v hornině 3, hloubení strojně </t>
  </si>
  <si>
    <t>m3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</si>
  <si>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</si>
  <si>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 xml:space="preserve">V celé trase stavby vodovodu částečně v jiné trase/ předpokládáme třídy těžitelnosti: třída 3 = 60%, třída 4 = 30%,  třída 5 = 5%, třída 6 = 5 %. : </t>
  </si>
  <si>
    <t xml:space="preserve">asfaltová silnice : </t>
  </si>
  <si>
    <t>Začátek provozního součtu</t>
  </si>
  <si>
    <t xml:space="preserve">  řad B : </t>
  </si>
  <si>
    <t xml:space="preserve">  HM 0,00 - 2,705 asfaltová silnice, souběh s kanalizací, dl. 270,5 m , šíře společné rýhy 1,8 m,  pro vod. uvažovat 0,80 m, hl. 1,75 m : 0,80*(1,75-0,46)*270,5</t>
  </si>
  <si>
    <t xml:space="preserve">  řad B-4 : </t>
  </si>
  <si>
    <t xml:space="preserve">  HM 0,00 - 0,250 asfaltová silnice, dl.25 m , šíře společné rýhy 0,80 m,  pro vod. uvažovat 0,80 m, hl. 1,35 m : 0,80*(1,35-0,46)*25</t>
  </si>
  <si>
    <t xml:space="preserve">  HM 0,250 - 1,110 asfaltová silnice, souběh s vodovodem, dl. 86 m , šíře společné rýhy 1,7 m,  pro vod. uvažovat 0,80 m, hl. 1,35 m : 0,80*(1,35-0,46)*86</t>
  </si>
  <si>
    <t xml:space="preserve">  Mezisoučet</t>
  </si>
  <si>
    <t>Konec provozního součtu</t>
  </si>
  <si>
    <t>hor. 3 - 60 % : 358,18800*0,60</t>
  </si>
  <si>
    <t>132201219R00</t>
  </si>
  <si>
    <t xml:space="preserve">Hloubení rýh šířky přes 60 do 200 cm příplatek za lepivost, v hornině 3,  </t>
  </si>
  <si>
    <t>25% : 214,91280*0,25</t>
  </si>
  <si>
    <t>132301212R00</t>
  </si>
  <si>
    <t xml:space="preserve">Hloubení rýh šířky přes 60 do 200 cm do 1000 m3, v hornině 4, hloubení strojně </t>
  </si>
  <si>
    <t>hor. 4 - 30 % : 358,18800*0,30</t>
  </si>
  <si>
    <t>132301219R00</t>
  </si>
  <si>
    <t xml:space="preserve">Hloubení rýh šířky přes 60 do 200 cm příplatek za lepivost, v hornině 4,  </t>
  </si>
  <si>
    <t>25% : 107,45640*0,25</t>
  </si>
  <si>
    <t>132401211R00</t>
  </si>
  <si>
    <t xml:space="preserve">Hloubení rýh šířky přes 60 do 200 cm jakékoliv množství, v hornině 5, hloubení strojně </t>
  </si>
  <si>
    <t>hor. 5 - 5 % : 358,18800*0,05</t>
  </si>
  <si>
    <t>132501211R00</t>
  </si>
  <si>
    <t>Hloubení rýh šířky přes 60 do 200 cm jakékoliv množství, v hornině 6, skalní frézou</t>
  </si>
  <si>
    <t>hor. 6 - 5 % : 358,18800*0,05</t>
  </si>
  <si>
    <t>151101101R00</t>
  </si>
  <si>
    <t>Zřízení pažení a rozepření stěn rýh příložné  pro jakoukoliv mezerovitost, hloubky do 2 m</t>
  </si>
  <si>
    <t>m2</t>
  </si>
  <si>
    <t>pro podzemní vedení pro všechny šířky rýhy,</t>
  </si>
  <si>
    <t xml:space="preserve">řad B : </t>
  </si>
  <si>
    <t>HM 0,00 - 2,705 asfaltová silnice, souběh s kanalizací, dl. 270,5 m , šíře společné rýhy 1,8 m,  pro vod. uvažovat 0,80 m, hl. 1,75 m : 1,75*270,5</t>
  </si>
  <si>
    <t xml:space="preserve">řad B-4 : </t>
  </si>
  <si>
    <t>HM 0,00 - 0,250 asfaltová silnice, dl.25 m , šíře společné rýhy 0,80 m,  pro vod. uvažovat 0,80 m, hl. 1,35 m : 1,35*25*2</t>
  </si>
  <si>
    <t>HM 0,250 - 1,110 asfaltová silnice, souběh s vodovodem, dl. 86 m , šíře společné rýhy 1,7 m,  pro vod. uvažovat 0,80 m, hl. 1,35 m : 1,35*86</t>
  </si>
  <si>
    <t>151101111R00</t>
  </si>
  <si>
    <t>Odstranění pažení a rozepření rýh příložné , hloubky do 2 m</t>
  </si>
  <si>
    <t>pro podzemní vedení s uložením materiálu na vzdálenost do 3 m od kraje výkopu,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</si>
  <si>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</si>
  <si>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</si>
  <si>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</si>
  <si>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50 % : 358,18800*0,90*0,50</t>
  </si>
  <si>
    <t>161101151R00</t>
  </si>
  <si>
    <t>Svislé přemístění výkopku z horniny 5 až 7, při hloubce výkopu přes 1 do 2,5 m</t>
  </si>
  <si>
    <t>50 % : 358,18800*0,10*0,50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</si>
  <si>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</si>
  <si>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</si>
  <si>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</si>
  <si>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 xml:space="preserve">Odvoz veškeré vytlačené zeminy a podkladních vrstev komunikace a chodníků si zajistí zhotovitel sám. V rozpočtu bude pouze položka na přesun do 15 km. : </t>
  </si>
  <si>
    <t>vytlač. kub. : 358,18800</t>
  </si>
  <si>
    <t>odpočet hor. 5 a 6 : -35,81880</t>
  </si>
  <si>
    <t>162701109R00</t>
  </si>
  <si>
    <t>Vodorovné přemístění výkopku příplatek k ceně za každých dalších i započatých 1 000 m přes 10 000 m_x000D_
 z horniny 1 až 4</t>
  </si>
  <si>
    <t>do  15 km : 322,36920*5</t>
  </si>
  <si>
    <t>162701155R00</t>
  </si>
  <si>
    <t>Vodorovné přemístění výkopku z horniny 5 až 7, na vzdálenost přes 9 000  do 10 000 m</t>
  </si>
  <si>
    <t>hor. 5 a 6 : 358,18800*0,10</t>
  </si>
  <si>
    <t>162701159R00</t>
  </si>
  <si>
    <t>Vodorovné přemístění výkopku příplatek k ceně za každých dalších i započatých 1 000 m přes 10 000 m_x000D_
 z horniny 5 až 7</t>
  </si>
  <si>
    <t>do  15 km : 35,81880*5</t>
  </si>
  <si>
    <t>171201201R00</t>
  </si>
  <si>
    <t>Uložení sypaniny na dočasnou skládku tak, že na 1 m2 plochy připadá přes 2 m3 výkopku nebo ornice</t>
  </si>
  <si>
    <t>lože : 30,520</t>
  </si>
  <si>
    <t>obsyp : 98,93841</t>
  </si>
  <si>
    <t>vytlač. kub. potrubím : 1,05487</t>
  </si>
  <si>
    <t xml:space="preserve">Zásyp - ze štěrkodrti, frakce 0-63 mm: - 46 cm od stávajícího asfaltového povrchu.   : </t>
  </si>
  <si>
    <t>227,67472</t>
  </si>
  <si>
    <t>174101101R00</t>
  </si>
  <si>
    <t>Zásyp sypaninou se zhutněním jam, šachet, rýh nebo kolem objektů v těchto vykopávkách</t>
  </si>
  <si>
    <t>z jakékoliv horniny s uložením výkopku po vrstvách,</t>
  </si>
  <si>
    <t>výkop rýhy : 358,18800</t>
  </si>
  <si>
    <t>vytlačená zemina : -130,51328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</si>
  <si>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</si>
  <si>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</si>
  <si>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</si>
  <si>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 xml:space="preserve">technická zpráva : </t>
  </si>
  <si>
    <t xml:space="preserve">Obsyp (do výše 20 cm nad potrubí), lomová prosívka, frakce 0-4 mm. Strojní hutnění až při min. výšce 30 cm materiálu nad vrcholem potrubí. : </t>
  </si>
  <si>
    <t>0,80*(0,160+0,200)*270,5</t>
  </si>
  <si>
    <t>-pi*0,160^2*1/4*270,5</t>
  </si>
  <si>
    <t>0,80*(0,110+0,200)*111</t>
  </si>
  <si>
    <t>-pi*0,110^2*1/4*111</t>
  </si>
  <si>
    <t>58344197R</t>
  </si>
  <si>
    <t>štěrkodrť frakce 0,0 až 63,0 mm; třída A</t>
  </si>
  <si>
    <t>t</t>
  </si>
  <si>
    <t>SPCM</t>
  </si>
  <si>
    <t>POL3_</t>
  </si>
  <si>
    <t>227,67472*1,900*1,02</t>
  </si>
  <si>
    <t>583412063.0</t>
  </si>
  <si>
    <t>Lomová prosívka frakce  0/4</t>
  </si>
  <si>
    <t xml:space="preserve">Obsyp (do výše 20 cm nad potrubí), lomová prosívka, frakce 0-4 mm. : </t>
  </si>
  <si>
    <t>98,93841*1,900*1,02</t>
  </si>
  <si>
    <t>451541111R00</t>
  </si>
  <si>
    <t>Lože pod potrubí, stoky a drobné objekty ze štěrkodrtě 0÷63 mm</t>
  </si>
  <si>
    <t>827-1</t>
  </si>
  <si>
    <t>v otevřeném výkopu,</t>
  </si>
  <si>
    <t xml:space="preserve">lomová prosívka (kamenivo) frakce 0-4 mm,  tl. 10 cm : </t>
  </si>
  <si>
    <t>0,80*0,100*(270,5+111)</t>
  </si>
  <si>
    <t>857601102R00</t>
  </si>
  <si>
    <t>Montáž litinových tvarovek na potrubí litinovém tlakovém jednoosých, na potrubí z trub hrdlových  v otevřeném výkopu, v otevřeném kanálu nebo v šachtě, DN 100 mm</t>
  </si>
  <si>
    <t xml:space="preserve">výpis materiálu SO 01.1 : </t>
  </si>
  <si>
    <t>spec. příruba : 2</t>
  </si>
  <si>
    <t>857601104R00</t>
  </si>
  <si>
    <t>Montáž litinových tvarovek na potrubí litinovém tlakovém jednoosých, na potrubí z trub hrdlových  v otevřeném výkopu, v otevřeném kanálu nebo v šachtě, DN 150 mm</t>
  </si>
  <si>
    <t>spec. příruba : 1</t>
  </si>
  <si>
    <t>871251121R00</t>
  </si>
  <si>
    <t>Montáž potrubí z plastických hmot z tlakových trubek polyetylenových, vnějšího průměru 110 mm</t>
  </si>
  <si>
    <t>111</t>
  </si>
  <si>
    <t>871311121R00</t>
  </si>
  <si>
    <t>Montáž potrubí z plastických hmot z tlakových trubek polyetylenových, vnějšího průměru 160 mm</t>
  </si>
  <si>
    <t>270,5</t>
  </si>
  <si>
    <t>877252121R00</t>
  </si>
  <si>
    <t>Montáž elektrotvarovek Přirážka za 1 spoj elektrotvarovky, vnějšího průměru 110 mm</t>
  </si>
  <si>
    <t>elektrospojka : 12</t>
  </si>
  <si>
    <t>oblouk : 1+1</t>
  </si>
  <si>
    <t>877312121R00</t>
  </si>
  <si>
    <t>Montáž elektrotvarovek Přirážka za 1 spoj elektrotvarovky, vnějšího průměru 160 mm</t>
  </si>
  <si>
    <t>elektrospojka : 23</t>
  </si>
  <si>
    <t>891173111R00</t>
  </si>
  <si>
    <t>Montáž vodovodních armatur na potrubí ventilů hlavních pro přípojky, DN 32 mm</t>
  </si>
  <si>
    <t>výpis materiálu SO 01.1 : 36</t>
  </si>
  <si>
    <t>891213111R00</t>
  </si>
  <si>
    <t>Montáž vodovodních armatur na potrubí ventilů hlavních pro přípojky, DN 50 mm</t>
  </si>
  <si>
    <t>výpis materiálu SO 01.1 : 1</t>
  </si>
  <si>
    <t>891269111R00</t>
  </si>
  <si>
    <t>Montáž vodovodních armatur na potrubí navrtávacích pasů s ventilem Jt 1 Mpa na potrubí z trub osinkocementových, litinových, ocelových nebo plastických hmot, DN 100 mm</t>
  </si>
  <si>
    <t>9</t>
  </si>
  <si>
    <t>891319111R00</t>
  </si>
  <si>
    <t>Montáž vodovodních armatur na potrubí navrtávacích pasů s ventilem Jt 1 Mpa na potrubí z trub osinkocementových, litinových, ocelových nebo plastických hmot, DN 150 mm</t>
  </si>
  <si>
    <t>27+1</t>
  </si>
  <si>
    <t>892351111R00</t>
  </si>
  <si>
    <t>Tlakové zkoušky vodovodního potrubí DN 150 nebo 200 mm</t>
  </si>
  <si>
    <t>přísun, montáže, demontáže a odsunu zkoušecího čerpadla, napuštění tlakovou vodou a dodání vody pro tlakovou zkoušku,</t>
  </si>
  <si>
    <t>188,5</t>
  </si>
  <si>
    <t>892353111R00</t>
  </si>
  <si>
    <t>Proplach a desinfekce vodovodního potrubí DN 150 nebo 200 mm</t>
  </si>
  <si>
    <t>napuštění a vypuštění vody, dodání vody a desinfekčního prostředku, náklady na bakteriologický rozbor vody,</t>
  </si>
  <si>
    <t>899401111R00</t>
  </si>
  <si>
    <t>Osazení poklopů litinových ventilových</t>
  </si>
  <si>
    <t>včetně podezdění</t>
  </si>
  <si>
    <t>výpis materiálu SO 01.1 : 37</t>
  </si>
  <si>
    <t>899721112R00</t>
  </si>
  <si>
    <t>Výstražné fólie výstražná fólie pro vodovod, šířka 30 cm</t>
  </si>
  <si>
    <t>381,5</t>
  </si>
  <si>
    <t>899731113R00</t>
  </si>
  <si>
    <t>Signalizační vodič CYY, 4 mm2</t>
  </si>
  <si>
    <t>387,5</t>
  </si>
  <si>
    <t>MAT01101</t>
  </si>
  <si>
    <t>Speciální příruba DD/D, 100/110 m,</t>
  </si>
  <si>
    <t>MAT01102</t>
  </si>
  <si>
    <t>Speciální příruba DD/D, 150/160 m,</t>
  </si>
  <si>
    <t>MAT01103</t>
  </si>
  <si>
    <t>Uzávěrový navrtací pas HAKU, ZAK 34, D 110</t>
  </si>
  <si>
    <t>MAT01104</t>
  </si>
  <si>
    <t>Uzávěrový navrtací pas HAKU, ZAK 34, D 160</t>
  </si>
  <si>
    <t>MAT01105</t>
  </si>
  <si>
    <t>Uzávěrový navrtací pas HAKU, ZAK 46, D 160</t>
  </si>
  <si>
    <t>MAT01106</t>
  </si>
  <si>
    <t>Š 2810 ZAK 34/ISO D.PŘ.32, PN 16,</t>
  </si>
  <si>
    <t>MAT01107</t>
  </si>
  <si>
    <t>Š 2810 ZAK 46/ISO D.PŘ.63, PN 16,</t>
  </si>
  <si>
    <t>MAT01108</t>
  </si>
  <si>
    <t>zemní souprava ventilová, teleskop. DN 3“ až 2“, hl. 1,3-1,8 m.</t>
  </si>
  <si>
    <t>MAT01109</t>
  </si>
  <si>
    <t>Samonivelační pokop ventilový „kasi</t>
  </si>
  <si>
    <t>MAT01110</t>
  </si>
  <si>
    <t>šroub smaticí, nerezová ocel, M16, dl 70 mmm</t>
  </si>
  <si>
    <t>MAT01111</t>
  </si>
  <si>
    <t>PODLOŽKA nerezová ocel PRO M 16</t>
  </si>
  <si>
    <t>MAT01112</t>
  </si>
  <si>
    <t>Ploché těsnění zNBR socelovou vložkou DN 100</t>
  </si>
  <si>
    <t>MAT01113</t>
  </si>
  <si>
    <t>Ploché těsnění zNBR socelovou vložkou DN 150</t>
  </si>
  <si>
    <t>MAT01114</t>
  </si>
  <si>
    <t>elektrospojka  PE 100; SDR 11, (d 110)</t>
  </si>
  <si>
    <t>MAT01115</t>
  </si>
  <si>
    <t>elektrospojka  PE 100; SDR 11, (d 160)</t>
  </si>
  <si>
    <t>MAT01116</t>
  </si>
  <si>
    <t>OBLOUK  PE 100, RC. SDR 11, 22°,( d 110)</t>
  </si>
  <si>
    <t>MAT01117</t>
  </si>
  <si>
    <t>OBLOUK  PE 100, RC. SDR 11, 30°,( d 110)</t>
  </si>
  <si>
    <t>MAT01118</t>
  </si>
  <si>
    <t>PE 100 RC, SDR 17, PN 10, DN 100 (rozměr 110 x 6,6 mm)</t>
  </si>
  <si>
    <t>MAT01119</t>
  </si>
  <si>
    <t>PE 100 RC, SDR 17, PN 10, DN 150 (rozměr 160 x 9,5 mm)</t>
  </si>
  <si>
    <t>MAT01120</t>
  </si>
  <si>
    <t>Vytyčovací vodič CY 4 mm2</t>
  </si>
  <si>
    <t>MAT01121</t>
  </si>
  <si>
    <t>Výstražná fólie na vodovodní řady a vodovodní přípojky - bílá barva</t>
  </si>
  <si>
    <t>998276101R00</t>
  </si>
  <si>
    <t>Přesun hmot pro trubní vedení z trub plastových nebo sklolaminátových v otevřeném výkopu</t>
  </si>
  <si>
    <t>POL7_</t>
  </si>
  <si>
    <t>vodovodu nebo kanalizace ražené nebo hloubené (827 1.1, 827 1.9, 827 2.1, 827 2.9), drobných objektů</t>
  </si>
  <si>
    <t>119001401R00</t>
  </si>
  <si>
    <t>Dočasné zajištění podzemního potrubí nebo vedení ocelového potrubí_x000D_
 DN  do 200 mm</t>
  </si>
  <si>
    <t>plynovod, : 0,6*37</t>
  </si>
  <si>
    <t>119001402R00</t>
  </si>
  <si>
    <t>Dočasné zajištění podzemního potrubí nebo vedení ocelového potrubí_x000D_
 DN  přes 200  do 500 mm</t>
  </si>
  <si>
    <t>kanalizace DN 250, 300 mm, : 0,6*37</t>
  </si>
  <si>
    <t>O2, NN, VO : 0,6*37</t>
  </si>
  <si>
    <t>121101101R00</t>
  </si>
  <si>
    <t>Sejmutí ornice s přemístěním na vzdálenost do 50 m</t>
  </si>
  <si>
    <t>nebo lesní půdy, s vodorovným přemístěním na hromady v místě upotřebení nebo na dočasné či trvalé skládky se složením</t>
  </si>
  <si>
    <t>zatravněno - 6,7 m : 0,60*0,15*6,7</t>
  </si>
  <si>
    <t>132201111R00</t>
  </si>
  <si>
    <t>Hloubení rýh šířky do 60 cm do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</si>
  <si>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</si>
  <si>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 xml:space="preserve">V trasách vodovodních a kanalizačních přípojek předpokládáme třídy těžitelnosti: třída 3 = 75 %, třída 4=25 %. : </t>
  </si>
  <si>
    <t xml:space="preserve">Vodovodní a kanalizační přípojky do DN 150 mm - šíře rýhy 0,6 metru.  (Průměrná hloubka výkopu včetně lože je 1,7 metru). : </t>
  </si>
  <si>
    <t xml:space="preserve">  asfaltová silnice - 119,7 m : 0,60*(1,70-0,46)*119,7</t>
  </si>
  <si>
    <t xml:space="preserve">  chodník asfalt - 6 m : 0,60*(1,70-0,30)*6</t>
  </si>
  <si>
    <t xml:space="preserve">  chodník beton. dlažba - 56,1 m : 0,60*(1,70-0,30)*56,1</t>
  </si>
  <si>
    <t xml:space="preserve">  zatravněno - 6,7 m : 0,60*(1,70-0,15)*6,7</t>
  </si>
  <si>
    <t>hor. 3 - 75 % : 147,45180*0,75</t>
  </si>
  <si>
    <t>132201119R00</t>
  </si>
  <si>
    <t xml:space="preserve">Hloubení rýh šířky do 60 cm příplatek za lepivost, v hornině 3,  </t>
  </si>
  <si>
    <t>25% : 110,58885*0,25</t>
  </si>
  <si>
    <t>132301111R00</t>
  </si>
  <si>
    <t>Hloubení rýh šířky do 60 cm do 100 m3, v hornině 4, hloubení strojně</t>
  </si>
  <si>
    <t>hor. 4 - 25 % : 147,45180*0,25</t>
  </si>
  <si>
    <t>132301119R00</t>
  </si>
  <si>
    <t xml:space="preserve">Hloubení rýh šířky do 60 cm příplatek za lepivost, v hornině 4,  </t>
  </si>
  <si>
    <t>25% : 36,86295*0,25</t>
  </si>
  <si>
    <t>1,70*188,5*2</t>
  </si>
  <si>
    <t>100% : 147,45180</t>
  </si>
  <si>
    <t>37,67940</t>
  </si>
  <si>
    <t>do  15 km : 37,67940*5</t>
  </si>
  <si>
    <t>lože : 11,310</t>
  </si>
  <si>
    <t>obsyp : 26,19849</t>
  </si>
  <si>
    <t>vytlač. kub. potrubím : 0,17091</t>
  </si>
  <si>
    <t xml:space="preserve">Zasyp je navržen z vytěženého materiálu do úrovně:  : </t>
  </si>
  <si>
    <t xml:space="preserve">    - 46 cm od stávajícího asfaltového povrchu /119,7 mb/ : </t>
  </si>
  <si>
    <t xml:space="preserve">    - 30 cm od stávajícího chodníku, povrch:  zámková dlažba mimo vjezdy / 43,2 mb/ : </t>
  </si>
  <si>
    <t xml:space="preserve">    - 40 cm od stávajícího chodníku, povrch:  zámková dlažba ve vjezdech / 18,9 mb/ : </t>
  </si>
  <si>
    <t>výkop rýhy : 147,45180</t>
  </si>
  <si>
    <t>vytlačená zemina : -37,6794</t>
  </si>
  <si>
    <t xml:space="preserve">Obsyp (do výše 20 cm nad potrubí), lomová prosívka, frakce 0-4 mm. Strojní hutnění až při  min. výšce 30 cm materiálu nad vrcholem potrubí. : </t>
  </si>
  <si>
    <t>0,60*(0,032+0,200)*181,5</t>
  </si>
  <si>
    <t>0,60*(0,063+0,200)*7</t>
  </si>
  <si>
    <t>-pi*0,032^2*1/4*181,5</t>
  </si>
  <si>
    <t>-pi*0,063^2*1/4*8</t>
  </si>
  <si>
    <t>181301102R00</t>
  </si>
  <si>
    <t>Rozprostření a urovnání ornice v rovině v souvislé ploše do 500 m2, tloušťka vrstvy přes 100 do 150 mm</t>
  </si>
  <si>
    <t>s případným nutným přemístěním hromad nebo dočasných skládek na místo potřeby ze vzdálenosti do 30 m, v rovině nebo ve svahu do 1 : 5,</t>
  </si>
  <si>
    <t>zatravněno - 6,7 m : 0,60*6,7</t>
  </si>
  <si>
    <t>00572460R</t>
  </si>
  <si>
    <t>směs travní technická</t>
  </si>
  <si>
    <t>kg</t>
  </si>
  <si>
    <t>4,020*0,035</t>
  </si>
  <si>
    <t>26,19849*1,900*1,02</t>
  </si>
  <si>
    <t xml:space="preserve">Podsyp - lomová prosívka (kamenivo) frakce 0-4 mm,  tl. 10 cm. : </t>
  </si>
  <si>
    <t>0,60*0,100*188,5</t>
  </si>
  <si>
    <t>857601101R00</t>
  </si>
  <si>
    <t>Montáž litinových tvarovek na potrubí litinovém tlakovém jednoosých, na potrubí z trub hrdlových  v otevřeném výkopu, v otevřeném kanálu nebo v šachtě, DN 80 mm</t>
  </si>
  <si>
    <t>POL1_1</t>
  </si>
  <si>
    <t xml:space="preserve">výpis materiálu SO 01.2 : </t>
  </si>
  <si>
    <t>ISO spojky : 72</t>
  </si>
  <si>
    <t>871161121R00</t>
  </si>
  <si>
    <t>Montáž potrubí z plastických hmot z tlakových trubek polyetylenových, vnějšího průměru 32 mm</t>
  </si>
  <si>
    <t>181,5</t>
  </si>
  <si>
    <t>871211121R00</t>
  </si>
  <si>
    <t>Montáž potrubí z plastických hmot z tlakových trubek polyetylenových, vnějšího průměru 63 mm</t>
  </si>
  <si>
    <t>7</t>
  </si>
  <si>
    <t>892241111R00</t>
  </si>
  <si>
    <t>Tlakové zkoušky vodovodního potrubí DN do 80 mm</t>
  </si>
  <si>
    <t>181,5+7</t>
  </si>
  <si>
    <t>892233111R00</t>
  </si>
  <si>
    <t>Proplach a desinfekce vodovodního potrubí DN od 40 do 70 mm</t>
  </si>
  <si>
    <t>893152111R00</t>
  </si>
  <si>
    <t>Montáž šachty vodoměrné a revizní plastové hranaté</t>
  </si>
  <si>
    <t>801-1</t>
  </si>
  <si>
    <t>36</t>
  </si>
  <si>
    <t>243</t>
  </si>
  <si>
    <t>MAT01201</t>
  </si>
  <si>
    <t>Pe 100 SLM 3.,  SDR 11, PN 16, DN 25 mm (rozměr 32 x 3,0 mm).</t>
  </si>
  <si>
    <t>POL3_0</t>
  </si>
  <si>
    <t>MAT01202</t>
  </si>
  <si>
    <t>Pe 100 SLM 3.,  SDR 11, PN 16, DN 50 mm (rozměr 63 x 5,8 mm)</t>
  </si>
  <si>
    <t>MAT01204</t>
  </si>
  <si>
    <t>Vodoměrná šachta MODULO 1</t>
  </si>
  <si>
    <t>MAT01205</t>
  </si>
  <si>
    <t>ISO SP.6300 D 32, PN 16</t>
  </si>
  <si>
    <t xml:space="preserve">stoka V : </t>
  </si>
  <si>
    <t>hm  0,035; 0,38; 0,41; 0,798; 0,86; 1,0; 1,165;  1,25; 1,58; 1,605; 2,13; 2,16; 2,455  vodovodní přípojky : 1,0*13</t>
  </si>
  <si>
    <t>hm  2,725  vodovodní řad DN 100 mm : 1,0*1</t>
  </si>
  <si>
    <t xml:space="preserve">stoka VI : </t>
  </si>
  <si>
    <t>hm  0,28; 0,77 vodovodní přípojky : 0,9*2</t>
  </si>
  <si>
    <t>hm  0,75 rušená plynovodní přípojka : 0,9*1</t>
  </si>
  <si>
    <t>hm 0,05; 0,26; 1,775; 2,695 kabel O2 : 1,0*3</t>
  </si>
  <si>
    <t>hm  0,26; 2,695 kabel NN : 1,0*2</t>
  </si>
  <si>
    <t>hm  0,05 kabel O2 : 0,9*1</t>
  </si>
  <si>
    <t>hm  0,05 kabel NN : 0,9*1</t>
  </si>
  <si>
    <t xml:space="preserve">V celé trase stavby kanalizace /ve stávající i částečně jiné trase/ předpokládáme třídy těžitelnosti: třída 3 = 80%, třída 4 = 10%,  třída 5 = 5%, třída 6 = 5 % : </t>
  </si>
  <si>
    <t xml:space="preserve">  stoka V : </t>
  </si>
  <si>
    <t xml:space="preserve">  HM 0,00 - 2,705 souběh s vodovodem, dl. 270,5 m , šíře společné rýhy 1,8 m,  pro kan. uvažovat 1,00 m, hl. 2,95 m : 1,00*(2,95-0,46)*270,5</t>
  </si>
  <si>
    <t xml:space="preserve">  HM 2,705 - 2,74 asfaltová silnice, samostatná rýha, dl. 3,5 m , š.r. 1,20 m, hl. 2,95 m : 1,20*(2,95-0,46)*3,5</t>
  </si>
  <si>
    <t xml:space="preserve">  stoka VI : </t>
  </si>
  <si>
    <t xml:space="preserve">  HM 0,00 - 0,875 souběh s vodovodem, dl. 87,5 m , šíře společné rýhy 1,7 m,  pro kan. uvažovat 0,90 m, hl. 1,95 m : 0,90*(1,95-0,46)*87,5</t>
  </si>
  <si>
    <t>hor. 3 - 80 % : 801,34050*0,80</t>
  </si>
  <si>
    <t>25% : 641,07240*0,25</t>
  </si>
  <si>
    <t>hor. 4 - 10 % : 801,34050*0,10</t>
  </si>
  <si>
    <t>25% : 80,13405*0,25</t>
  </si>
  <si>
    <t>hor. 5 - 5 % : 801,34050*0,05</t>
  </si>
  <si>
    <t>hor. 6 - 5 % : 801,34050*0,05</t>
  </si>
  <si>
    <t>společná rýha, dl. 87,5 m : 1,95*87,5</t>
  </si>
  <si>
    <t>151101102R00</t>
  </si>
  <si>
    <t>Zřízení pažení a rozepření stěn rýh příložné  pro jakoukoliv mezerovitost, hloubky do 4 m</t>
  </si>
  <si>
    <t>společná rýha, dl. 270,5 m : 2,95*270,5</t>
  </si>
  <si>
    <t>samostatná rýha, dl. 3,5 : 2,95*3,5*2</t>
  </si>
  <si>
    <t>151101112R00</t>
  </si>
  <si>
    <t>Odstranění pažení a rozepření rýh příložné , hloubky do 4 m</t>
  </si>
  <si>
    <t>50 % : 117,3375*0,90*0,50</t>
  </si>
  <si>
    <t>161101102R00</t>
  </si>
  <si>
    <t>Svislé přemístění výkopku z horniny 1 až 4, při hloubce výkopu přes 2,5 do 4 m</t>
  </si>
  <si>
    <t>55 % : (673,545+10,458)*0,90*0,55</t>
  </si>
  <si>
    <t>50 % : 117,3375*0,10*0,50</t>
  </si>
  <si>
    <t>161101152R00</t>
  </si>
  <si>
    <t>Svislé přemístění výkopku z horniny 5 až 7, při hloubce výkopu přes 2,5 do 4 m</t>
  </si>
  <si>
    <t>55 % : (673,545+10,458)*0,10*0,55</t>
  </si>
  <si>
    <t>vytlač. kub. : 801,34050</t>
  </si>
  <si>
    <t>odpočet hor. 5 a 6 : -80,134050</t>
  </si>
  <si>
    <t>do  15 km : 721,20645*5</t>
  </si>
  <si>
    <t>hor. 5 a 6 : 801,34050*0,10</t>
  </si>
  <si>
    <t>do  15 km : 80,13405*5</t>
  </si>
  <si>
    <t>lože : 48,00</t>
  </si>
  <si>
    <t>sedlo : 54,94</t>
  </si>
  <si>
    <t>obsyp : 122,15582</t>
  </si>
  <si>
    <t>vytlač. kub. potrubím : 23,43518</t>
  </si>
  <si>
    <t>lože : 7,875</t>
  </si>
  <si>
    <t>obetonování = Pozn. 5 : 18,13</t>
  </si>
  <si>
    <t>obsyp : 32,41217</t>
  </si>
  <si>
    <t>vytlač. kub. potrubím : 5,38783</t>
  </si>
  <si>
    <t>Podsyp = Poz 4a. : 2,60</t>
  </si>
  <si>
    <t>ze štěrkodrti, frakce 0-63 mm do úrovně: - 46 cm : 489,00450</t>
  </si>
  <si>
    <t xml:space="preserve">ze štěrkodrti, frakce 0-63 mm do úrovně: - 46 cm : </t>
  </si>
  <si>
    <t>výkop rýhy : 801,34050</t>
  </si>
  <si>
    <t>vytlačená zemina : -(248,531+63,805+2,60)</t>
  </si>
  <si>
    <t xml:space="preserve">Obsyp štěrkodrť frakce 0-63 mm. : </t>
  </si>
  <si>
    <t>HM 0,00 - 2,705 souběh s vodovodem, dl. 270,5 m , šíře společné rýhy 1,8 m,  pro kan. uvažovat 1,00 m, hl. 2,95 m : 1,00*(0,330+0,200)*270,5</t>
  </si>
  <si>
    <t>HM 2,705 - 2,74 asfaltová silnice, samostatná rýha, dl. 3,5 m , š.r. 1,20 m, hl. 2,95 m : 1,20*(0,330+0,200)*3,5</t>
  </si>
  <si>
    <t>-pi*0,330^2*1/4*(270,5+3,5)</t>
  </si>
  <si>
    <t xml:space="preserve">Obsyp - výška 20 cm  nad potrubí, lomová prosívka (kamenivo) frakce 0-20 mm. Hutnit zejména po  stranách potrubí.  Strojní hutnění až při min. výšce 30 cm materiálu nad vrcholem potrubí. : </t>
  </si>
  <si>
    <t>HM 0,00 - 0,875 souběh s vodovodem, dl. 87,5 m , šíře společné rýhy 1,7 m,  pro kan. uvažovat 0,90 m, hl. 1,95 m : 0,90*(0,280+0,200)*87,5</t>
  </si>
  <si>
    <t>-pi*0,280^2*1/4*87,5</t>
  </si>
  <si>
    <t>122,15582*1,900*1,02</t>
  </si>
  <si>
    <t xml:space="preserve">zásyp ze štěrkodrti, frakce 0-63 mm do úrovně: - 46 cm : </t>
  </si>
  <si>
    <t>486,4045*1,900*1,02</t>
  </si>
  <si>
    <t>583417063.0</t>
  </si>
  <si>
    <t>Kamenivo drcené frakce  0-20</t>
  </si>
  <si>
    <t xml:space="preserve">Obsyp - výška 20 cm  nad potrubí, lomová prosívka (kamenivo) frakce 0-20 mm. : </t>
  </si>
  <si>
    <t>32,41217*1,900*1,02</t>
  </si>
  <si>
    <t xml:space="preserve">Poz 4. = : </t>
  </si>
  <si>
    <t>Štěrk frakce 32-64, tl. 15 cm, lože pod potrubím : 48,00</t>
  </si>
  <si>
    <t xml:space="preserve">Podsyp - lomová prosívka (kamenivo) frakce 0-11 mm,  tl. 10 cm. Pokud by byla ve výkopu vyšší hladina spodní vody, použít frakci  4-8 mm. : </t>
  </si>
  <si>
    <t>HM 0,00 - 0,875 souběh s vodovodem, dl. 87,5 m , šíře společné rýhy 1,7 m,  pro kan. uvažovat 0,90 m, hl. 1,95 m : 0,90*0,10*87,5</t>
  </si>
  <si>
    <t>Podsyp - frakce 16-32 mm, tl. 15 cm, množství štěrku je 2,60 m3 = Poz 4a. : 2,60</t>
  </si>
  <si>
    <t>452111111R00</t>
  </si>
  <si>
    <t>Osazení betonových dílců pod potrubí pražců v otevřeném výkopu průřezové plochy do 25 000 mm2</t>
  </si>
  <si>
    <t>206</t>
  </si>
  <si>
    <t>452312131R00</t>
  </si>
  <si>
    <t>Podkladní a zajišťovací konstrukce z betonu sedlové lože, z betonu prostého třídy C 12/15</t>
  </si>
  <si>
    <t>z cementu portlandského nebo struskoportlandského, v otevřeném výkopu,</t>
  </si>
  <si>
    <t xml:space="preserve">Poz 3. = : </t>
  </si>
  <si>
    <t xml:space="preserve">Beton C 12/15 s drtí 8-16 mm (bet. sedlo pro DN 300 mm) : </t>
  </si>
  <si>
    <t>54,94</t>
  </si>
  <si>
    <t>59223780.0</t>
  </si>
  <si>
    <t>Podkladek pod hrdlovou troubu TBX-Q 30-50/15/17, pro trouby DN 300</t>
  </si>
  <si>
    <t xml:space="preserve">Výpis   materiálu  objektu 02.1. : </t>
  </si>
  <si>
    <t>206*1,01</t>
  </si>
  <si>
    <t>822372111R00</t>
  </si>
  <si>
    <t>Montáž potrubí z trub železobetonových z pryžovým těsněním těsněných pryžovými kroužky_x000D_
 DN 300 mm</t>
  </si>
  <si>
    <t>v otevřeném výkopu sklonu do 20 %,</t>
  </si>
  <si>
    <t xml:space="preserve">Výpis   materiálu  stavebního objektu 02.1. : </t>
  </si>
  <si>
    <t>kan. stoka V : 274</t>
  </si>
  <si>
    <t>871373121R00</t>
  </si>
  <si>
    <t>Montáž potrubí z trub z plastů těsněných gumovým kroužkem  DN 300 mm</t>
  </si>
  <si>
    <t>v otevřeném výkopu ve sklonu do 20 %,</t>
  </si>
  <si>
    <t>87,5</t>
  </si>
  <si>
    <t>877373121R00</t>
  </si>
  <si>
    <t>Montáž tvarovek na potrubí z trub z plastů těsněných gumovým kroužkem odbočných DN 300 mm</t>
  </si>
  <si>
    <t>300/150 : 5</t>
  </si>
  <si>
    <t>877363122R00</t>
  </si>
  <si>
    <t>Montáž tvarovek na potrubí z trub z plastů těsněných gumovým kroužkem přesuvek DN 250 mm</t>
  </si>
  <si>
    <t>250 : 1</t>
  </si>
  <si>
    <t>877363123R00</t>
  </si>
  <si>
    <t>Montáž tvarovek na potrubí z trub z plastů těsněných gumovým kroužkem jednoosých DN 250 mm</t>
  </si>
  <si>
    <t>koleno : 1</t>
  </si>
  <si>
    <t>892581111R00</t>
  </si>
  <si>
    <t>Zkoušky těsnosti kanalizačního potrubí zkouška těsnosti kanalizačního potrubí vodou_x000D_
 do DN 300 mm</t>
  </si>
  <si>
    <t>vodou nebo vzduchem,</t>
  </si>
  <si>
    <t>kan. stoka V a VI : 274+87,5</t>
  </si>
  <si>
    <t>892583111R00</t>
  </si>
  <si>
    <t>Zkoušky těsnosti kanalizačního potrubí zabezpečení konců kanalizačního potrubí při tlakových zkouškách vodou_x000D_
 do DN 300 mm</t>
  </si>
  <si>
    <t>úsek</t>
  </si>
  <si>
    <t>894421111RT1</t>
  </si>
  <si>
    <t>Osazení betonových dílců pro šachty podle DIN 4034 skruže rovné, o hmotnosti do 0,5 t</t>
  </si>
  <si>
    <t>na kroužek,</t>
  </si>
  <si>
    <t>prstence : 4+4+3+1</t>
  </si>
  <si>
    <t>skruže 100/25 : 3</t>
  </si>
  <si>
    <t>skruže 100/50 : 2</t>
  </si>
  <si>
    <t>894421112RT1</t>
  </si>
  <si>
    <t>Osazení betonových dílců pro šachty podle DIN 4034 skruže rovné, o hmotnosti do 1,4 t</t>
  </si>
  <si>
    <t>skruže 100/100 : 6</t>
  </si>
  <si>
    <t>894422111RT1</t>
  </si>
  <si>
    <t>Osazení betonových dílců pro šachty podle DIN 4034 skruže přechodové, pro jakoukoliv hmotnost</t>
  </si>
  <si>
    <t>konus : 9</t>
  </si>
  <si>
    <t>894423111RT1</t>
  </si>
  <si>
    <t>Osazení betonových dílců pro šachty podle DIN 4034 šachtového dna, o hmotnosti do 2 t</t>
  </si>
  <si>
    <t>dna : 9</t>
  </si>
  <si>
    <t>899103111R00</t>
  </si>
  <si>
    <t>Osazení poklopů litinových a ocelových o hmotnost jednotlivě přes 100  do 150 kg</t>
  </si>
  <si>
    <t>899623131R00</t>
  </si>
  <si>
    <t>Obetonování potrubí nebo zdiva stok betonem prostým třídy C 8/10</t>
  </si>
  <si>
    <t xml:space="preserve">= Poz.6 : </t>
  </si>
  <si>
    <t>Zaplnění rušeného betonem C8/10 : 5,23</t>
  </si>
  <si>
    <t>899623161R00</t>
  </si>
  <si>
    <t>Obetonování potrubí nebo zdiva stok betonem prostým třídy C 20/25</t>
  </si>
  <si>
    <t xml:space="preserve">= Poz.5. : </t>
  </si>
  <si>
    <t>Obetonování potrubí UR 2, beton C20/25, (zavlhlá směs) : 18,13</t>
  </si>
  <si>
    <t>Výstražná folie šedá barva pro kanalizaci : 361,5</t>
  </si>
  <si>
    <t>286142391R</t>
  </si>
  <si>
    <t>trubka plastová kanalizační PP; s hrdlem, plné žebro (DIN 16961); Sn 16 kN/m2; D = 280,0 mm; l = 6 000,0 mm</t>
  </si>
  <si>
    <t>87,5/6*1,015</t>
  </si>
  <si>
    <t>28656135R</t>
  </si>
  <si>
    <t>koleno PP; 15,0 °; DN 250,0 mm; s 1 hrdlem; spoj násuvný</t>
  </si>
  <si>
    <t>1*1,015</t>
  </si>
  <si>
    <t>28656324R</t>
  </si>
  <si>
    <t>odbočka na KG; PP; 45,0 °; l = 798 mm; žebrovaná; spoj násuvný; DN 300,0 mm; DN2 150 mm</t>
  </si>
  <si>
    <t>5*1,015</t>
  </si>
  <si>
    <t>28656368R</t>
  </si>
  <si>
    <t>spojka přesuvná (přesuvka) PP; DN 250,0 mm; l = 263 mm; žebrovaná; spoj násuvný</t>
  </si>
  <si>
    <t>55243442.0</t>
  </si>
  <si>
    <t>Šachtový kanalizační poklop KASI, KDK82B, třída D 400, /Europa 8/,rám    litinový, víko s odvětráním, s tlumící vložkou a s pantovým otevíráním</t>
  </si>
  <si>
    <t>POL3_1</t>
  </si>
  <si>
    <t>59222407.1</t>
  </si>
  <si>
    <t>Trouba železobet TZH – Q 30/PR 110 cm</t>
  </si>
  <si>
    <t>1*1,01</t>
  </si>
  <si>
    <t>59222407.2</t>
  </si>
  <si>
    <t>Trouba železobet TZH – Q 30/PR 140 cm</t>
  </si>
  <si>
    <t>Výpis   materiálu  objektu 02.1. : 2*1,01</t>
  </si>
  <si>
    <t>59222407.4</t>
  </si>
  <si>
    <t>Trouba železobet TZH – Q 30/PR 200 cm</t>
  </si>
  <si>
    <t>Výpis   materiálu  stavebního objektu 02.1. : 3*1,01</t>
  </si>
  <si>
    <t>59222407.AR</t>
  </si>
  <si>
    <t>trouba železobetonová hrdlová TZH; Di = 300,0 mm; l = 2 500 mm; Fn 95,0 kN/m</t>
  </si>
  <si>
    <t>103*1,01</t>
  </si>
  <si>
    <t>59224172R</t>
  </si>
  <si>
    <t>skruž železobetonová přechodová; TBR; DN = 625,0 mm; DN 2 = 1 000 mm; h = 600,0 mm; s = 120,00 mm; počet stupadel 2; ocelové s PE povlakem, kapsové</t>
  </si>
  <si>
    <t>9*1,01</t>
  </si>
  <si>
    <t>59224347.AR</t>
  </si>
  <si>
    <t>prstenec vyrovnávací šachetní; betonový; TBW; DN = 625,0 mm; h = 60,0 mm; s = 120,00 mm</t>
  </si>
  <si>
    <t>4*1,01</t>
  </si>
  <si>
    <t>59224348.AR</t>
  </si>
  <si>
    <t>prstenec vyrovnávací šachetní; betonový; TBW; DN = 625,0 mm; h = 80,0 mm; s = 120,00 mm</t>
  </si>
  <si>
    <t>59224349.AR</t>
  </si>
  <si>
    <t>prstenec vyrovnávací šachetní; betonový; TBW; DN = 625,0 mm; h = 100,0 mm; s = 120,00 mm</t>
  </si>
  <si>
    <t>3*1,01</t>
  </si>
  <si>
    <t>59224350.xx</t>
  </si>
  <si>
    <t>Prstenec vyrovn šachetní TBW-Q.1 63/12</t>
  </si>
  <si>
    <t>59224358.AR</t>
  </si>
  <si>
    <t>skruž železobetonová TBS; DN = 1 000,0 mm; h = 250,0 mm; s = 120,00 mm; počet stupadel 1; ocelové s PE povlakem; beton C 40/50</t>
  </si>
  <si>
    <t>59224361.AR</t>
  </si>
  <si>
    <t>skruž železobetonová TBS; DN = 1 000,0 mm; h = 500,0 mm; s = 120,00 mm; počet stupadel 2; ocelové s PE povlakem; beton C 40/50</t>
  </si>
  <si>
    <t>2*1,01</t>
  </si>
  <si>
    <t>59224364.AR</t>
  </si>
  <si>
    <t>skruž železobetonová TBS; DN = 1 000,0 mm; h = 1 000,0 mm; s = 120,00 mm; počet stupadel 4; ocelové s PE povlakem; beton C 40/50</t>
  </si>
  <si>
    <t>6*1,01</t>
  </si>
  <si>
    <t>59224367.AR</t>
  </si>
  <si>
    <t>dno šachetní přímé; železobeton; TBZ; DN = 1 000,0 mm; D odtoku do 500 mm; h = 800 mm; t = 150 mm; beton C 40/50</t>
  </si>
  <si>
    <t xml:space="preserve">Výška nástupnice v šachtách bude na výšku celého profilu potrubí = 25 a 30 cm/. : </t>
  </si>
  <si>
    <t xml:space="preserve">  Poznámka: vtoky do šachet jsou popsány v příloze č.3. : </t>
  </si>
  <si>
    <t>59224373.AR</t>
  </si>
  <si>
    <t>profil těsnicí elastomerní; pro spojení betonových šachetních dílů; tvar kruh; d = 1 000,0 mm</t>
  </si>
  <si>
    <t>969021131R00</t>
  </si>
  <si>
    <t>Vybourání kanalizačního potrubí DN do 300 mm</t>
  </si>
  <si>
    <t>801-3</t>
  </si>
  <si>
    <t>včetně pomocného lešení o výšce podlahy do 1900 mm a pro zatížení do 1,5 kPa  (150 kg/m2),</t>
  </si>
  <si>
    <t xml:space="preserve">Technická zpráva, výpis materiálu : </t>
  </si>
  <si>
    <t xml:space="preserve"> = Poz.2a : </t>
  </si>
  <si>
    <t>Vybourání betonového potrubí DN 300 mm v délce 274 metrů : 274</t>
  </si>
  <si>
    <t xml:space="preserve"> = Poz.2b : </t>
  </si>
  <si>
    <t>Vybourání betonového potrubí DN 300 mm v délce 87,5 metru : 87,5</t>
  </si>
  <si>
    <t>894499001.0</t>
  </si>
  <si>
    <t>Kompletní vybourání šachet</t>
  </si>
  <si>
    <t xml:space="preserve">= Poz.1a : </t>
  </si>
  <si>
    <t>Vybourání šachet bude o celkové výšce : 17,33</t>
  </si>
  <si>
    <t xml:space="preserve">= Poz.1b : </t>
  </si>
  <si>
    <t>Vybourání šachet bude o celkové výšce : 14,2</t>
  </si>
  <si>
    <t>979081111R00</t>
  </si>
  <si>
    <t>Odvoz suti a vybouraných hmot na skládku do 1 km</t>
  </si>
  <si>
    <t>POL8_</t>
  </si>
  <si>
    <t>979081121R00</t>
  </si>
  <si>
    <t>Odvoz suti a vybouraných hmot na skládku příplatek za každý další 1 km</t>
  </si>
  <si>
    <t>do 3 km : 49,38450*2</t>
  </si>
  <si>
    <t>plynovod : 0,6*37</t>
  </si>
  <si>
    <t>vodovod DN 100 a 150 mm : 0,6*37</t>
  </si>
  <si>
    <t>119001421R00</t>
  </si>
  <si>
    <t>Dočasné zajištění podzemního potrubí nebo vedení kabelů do 3 kabelů</t>
  </si>
  <si>
    <t>O2 : 0,6*37</t>
  </si>
  <si>
    <t>NN : 0,6*37</t>
  </si>
  <si>
    <t>VO : 0,6*37</t>
  </si>
  <si>
    <t xml:space="preserve">Vodovodní a kanalizační přípojky do DN 150 mm - šíře rýhy 0,6 metru. (Průměrná hloubka výkopu včetně lože je 1,7 metru). : </t>
  </si>
  <si>
    <t xml:space="preserve">přípojky : </t>
  </si>
  <si>
    <t xml:space="preserve">  asfaltová silnice - 125,5+51,5 m : 0,60*(1,70-0,46)*177</t>
  </si>
  <si>
    <t xml:space="preserve">  chodník dlaždice - 32+7,5 m : 0,60*(1,70-0,30)*39,5</t>
  </si>
  <si>
    <t xml:space="preserve">  vjez dlaždice - 10,5+6,0 m : 0,60*(1,70-0,40)*16,5</t>
  </si>
  <si>
    <t>hor. 3 - 75 % : 177,738*0,75</t>
  </si>
  <si>
    <t>25% : 133,3035*0,25</t>
  </si>
  <si>
    <t>hor. 4 - 25 % : 177,738*0,25</t>
  </si>
  <si>
    <t>25% : 44,4345*0,25</t>
  </si>
  <si>
    <t>1,70*(168+65,0)*2</t>
  </si>
  <si>
    <t>100% : 177,738</t>
  </si>
  <si>
    <t>57,31800</t>
  </si>
  <si>
    <t>do  15 km : 57,318*5</t>
  </si>
  <si>
    <t>lože : 13,98000</t>
  </si>
  <si>
    <t>obsyp : 38,65326</t>
  </si>
  <si>
    <t>vytlač. kub. potrubím : 4,68474</t>
  </si>
  <si>
    <t>výkop rýhy : 177,738</t>
  </si>
  <si>
    <t>vytlačená zemina : -57,318</t>
  </si>
  <si>
    <t xml:space="preserve">Obsyp - výška 15 cm  nad potrubí, lomová prosívka (kamenivo) frakce 0-4 mm, nebo 0-11 mm. Strojní hutnění až při min. výšce 30 cm materiálu nad vrcholem potrubí. : </t>
  </si>
  <si>
    <t>0,60*(0,160+0,150)*233</t>
  </si>
  <si>
    <t>-pi*0,160^2*1/4*233</t>
  </si>
  <si>
    <t>38,65326*1,900*1,02</t>
  </si>
  <si>
    <t xml:space="preserve">Podsyp - lomová prosívka (kamenivo) frakce 0-4 mm,  tl. 10 cm : </t>
  </si>
  <si>
    <t>0,60*0,100*233</t>
  </si>
  <si>
    <t>871313121R00</t>
  </si>
  <si>
    <t>Montáž potrubí z trub z plastů těsněných gumovým kroužkem  DN 150 mm</t>
  </si>
  <si>
    <t xml:space="preserve">Výpis   materiálu  stavebního objektu 02.2. : </t>
  </si>
  <si>
    <t>233,5</t>
  </si>
  <si>
    <t>877313123R00</t>
  </si>
  <si>
    <t>Montáž tvarovek na potrubí z trub z plastů těsněných gumovým kroužkem jednoosých DN 150 mm</t>
  </si>
  <si>
    <t>kolena DN 150 : 51+51+51</t>
  </si>
  <si>
    <t>přechod : 37</t>
  </si>
  <si>
    <t>universální sedlo : 18</t>
  </si>
  <si>
    <t>892571111R00</t>
  </si>
  <si>
    <t>Zkoušky těsnosti kanalizačního potrubí zkouška těsnosti kanalizačního potrubí vodou_x000D_
 do DN 200 mm</t>
  </si>
  <si>
    <t>894432112R00</t>
  </si>
  <si>
    <t>Osazení plastových šachet revizních průměr 425 mm</t>
  </si>
  <si>
    <t>10</t>
  </si>
  <si>
    <t>817355129.</t>
  </si>
  <si>
    <t>Vyvrtání otvorů v železobetonovém potrubí DN 300, 400 mm o průměru 150 mm pro kanalizační přípojky</t>
  </si>
  <si>
    <t>18</t>
  </si>
  <si>
    <t>286147922R</t>
  </si>
  <si>
    <t>trubka plastová kanalizační PP; hladká, s hrdlem; Sn 8 kN/m2; D = 200,0 mm; s = 6,20 mm; l = 5 000,0 mm</t>
  </si>
  <si>
    <t>233,5/5*1,03</t>
  </si>
  <si>
    <t>28656127R</t>
  </si>
  <si>
    <t>přechod kameninové hrdlo-plast DN 160,0 mm; l = 207 mm; spoj násuvný</t>
  </si>
  <si>
    <t>18*1,015</t>
  </si>
  <si>
    <t>28656133R</t>
  </si>
  <si>
    <t>Koleno kanalizační odolné PPKGB DN 160 mm 15°</t>
  </si>
  <si>
    <t>RTS 16/ II</t>
  </si>
  <si>
    <t>51*1,015</t>
  </si>
  <si>
    <t>28656139R</t>
  </si>
  <si>
    <t>koleno PP; 30,0 °; DN 160,0 mm; s 1 hrdlem; spoj násuvný</t>
  </si>
  <si>
    <t>28656142R</t>
  </si>
  <si>
    <t>Koleno kanalizační odolné PPKGB DN 160 mm 45°</t>
  </si>
  <si>
    <t>28690000.1</t>
  </si>
  <si>
    <t>Universální sedlo Easy Clip KG 150 mm č.1C16058 /pro bet. DN 300 mm/</t>
  </si>
  <si>
    <t>28695805R</t>
  </si>
  <si>
    <t>šachta kanalizační tvar kruhový; dno sběrné; DN 400,0 mm; průtok DN 150 mm; materiál PP; výškový rozsah h = 1 200 až 1 900 mm</t>
  </si>
  <si>
    <t>37</t>
  </si>
  <si>
    <t>113106121R00</t>
  </si>
  <si>
    <t>Rozebrání komunikací pro pěší s jakýmkoliv ložem a výplní spár_x000D_
 z betonových nebo kameninových dlaždic nebo tvarovek</t>
  </si>
  <si>
    <t>822-1</t>
  </si>
  <si>
    <t>s přemístěním hmot na skládku na vzdálenost do 3 m nebo s naložením na dopravní prostředek</t>
  </si>
  <si>
    <t>Vybourání velkoformátových bet. dlaždic 50 x 50 cm : 1144,0</t>
  </si>
  <si>
    <t>113107612R00</t>
  </si>
  <si>
    <t>Odstranění podkladů nebo krytů z kameniva hrubého drceného, v ploše jednotlivě nad 50 m2, tloušťka vrstvy 120 mm</t>
  </si>
  <si>
    <t>Odstranění podkladních vrstev pod vjezdy k RD : 212,0</t>
  </si>
  <si>
    <t>113107625R00</t>
  </si>
  <si>
    <t>Odstranění podkladů nebo krytů z kameniva hrubého drceného, v ploše jednotlivě nad 50 m2, tloušťka vrstvy 250 mm</t>
  </si>
  <si>
    <t>Odstranění podkladních vrstev : 1317,0</t>
  </si>
  <si>
    <t>113107635R00</t>
  </si>
  <si>
    <t>Odstranění podkladů nebo krytů z kameniva hrubého drceného, v ploše jednotlivě nad 50 m2, tloušťka vrstvy 350 mm</t>
  </si>
  <si>
    <t>Odstranění podkladních vrstev komunikace v šíři rýhy uvažujeme tl. 350 mm : 1446,6</t>
  </si>
  <si>
    <t>113108405R00</t>
  </si>
  <si>
    <t>Odstranění podkladů nebo krytů živičných, v ploše jednotlivě nad 50 m2, tloušťka vrstvy 50 mm</t>
  </si>
  <si>
    <t>Vybourání živičného krytu chodníků tl. 50 mm celková plocha : 173,0</t>
  </si>
  <si>
    <t>113151214R00</t>
  </si>
  <si>
    <t>Odstranění podkladu, krytu frézováním povrch živičný, plochy přes 500 m2 na jednom objektu nebo při provádění pruhu šířky přes  750 mm bez překážek v trase, tloušťky 50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</si>
  <si>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</si>
  <si>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 xml:space="preserve">V rozsahu opravy komunikace bude před zahájením zemních prací provedeno celoplošné sfrézování vozovky výšky 5 cm : </t>
  </si>
  <si>
    <t>Celoplošné frézování : 2950,0</t>
  </si>
  <si>
    <t>113151215R00</t>
  </si>
  <si>
    <t>Odstranění podkladu, krytu frézováním povrch živičný, plochy přes 500 m2 na jednom objektu nebo při provádění pruhu šířky přes  750 mm bez překážek v trase, tloušťky 60 mm</t>
  </si>
  <si>
    <t xml:space="preserve">.. a poté dofrézováno (předpoklad tl. 6 cm) v uvažované šíři rýh na podkladní vrstvy komunikace. Uvažovaná výška asfaltového krytu je tedy 11 cm. : </t>
  </si>
  <si>
    <t xml:space="preserve">Dofrézování,  tl. 6 cm: : </t>
  </si>
  <si>
    <t xml:space="preserve"> -  pro samostanou rýhu vodovodu v ul. Na Výsluní /dl. 25,5 m/, šíře frézování 0,8 m, plocha =    204,0 m2 : 204,0</t>
  </si>
  <si>
    <t>-  pro spol. rýhu vodovodu DN 150 mm a kanalizace DN 300 mm , /délka 270,5 m/, šíře frézování 1,8 m, plocha =   489,9 m2 : 489,9</t>
  </si>
  <si>
    <t>-  pro spol. rýhu vodovodu DN 100 mm a kanalizace DN 250 mm , /délka 85,5 m/, šíře frézování 1,7 m, plocha =   145,4 m2 : 145,4</t>
  </si>
  <si>
    <t>-  pro vodovodní přípojky /dl. 119,7 m/,  šíře fréz.  0,6 m, plocha = 106,2 m2 : 106,2</t>
  </si>
  <si>
    <t>-  pro kanalizační přípojky /dl. 177 m/, šíře fréz. 0,6 metru, ……………plocha =    77,1 m2 : 77,1</t>
  </si>
  <si>
    <t>-  pro výměnu silničních obrubníků /dl. 848 metrů/, šíře fréz. 0,5 metru, plocha =  424,0 m2 : 424,0</t>
  </si>
  <si>
    <t>113202111R00</t>
  </si>
  <si>
    <t>Vytrhání obrub z krajníků nebo obrubníků stojatých</t>
  </si>
  <si>
    <t>s vybouráním lože, s přemístěním hmot na skládku na vzdálenost do 3 m nebo naložením na dopravní prostředek</t>
  </si>
  <si>
    <t>Vybourání stávajících obrubníků, zemní práce pro osazení nových : 848</t>
  </si>
  <si>
    <t>132201110R00</t>
  </si>
  <si>
    <t>Hloubení rýh šířky do 60 cm do 50 m3, v hornině 3, hloubení strojně</t>
  </si>
  <si>
    <t>zemní práce pro osazení nových : 0,35*0,20*848</t>
  </si>
  <si>
    <t>výkop : 59,36</t>
  </si>
  <si>
    <t>do  15 km : 59,36*5</t>
  </si>
  <si>
    <t>181102302R00</t>
  </si>
  <si>
    <t>Úprava pláně na stavbách dálnic v zářezech se zhutněním</t>
  </si>
  <si>
    <t>v zářezech i násypech,</t>
  </si>
  <si>
    <t>564761111R00</t>
  </si>
  <si>
    <t>Podklad nebo kryt z kameniva hrubého drceného tloušťka po zhutnění 200 mm</t>
  </si>
  <si>
    <t>velikost 32 - 63 mm s rozprostřením a zhutněním</t>
  </si>
  <si>
    <t xml:space="preserve">Oprava rýhy po zásypech /vodovod, kanalizace, přípojky/, oprava komunikace : </t>
  </si>
  <si>
    <t>1446,6</t>
  </si>
  <si>
    <t>564851111R00</t>
  </si>
  <si>
    <t>Podklad ze štěrkodrti s rozprostřením a zhutněním frakce 0-63 mm, tloušťka po zhutnění 150 mm</t>
  </si>
  <si>
    <t>573231110R00</t>
  </si>
  <si>
    <t>Postřik živičný spojovací bez posypu kamenivem z emulze, v množství od 0,3 do 0,5 kg/m2</t>
  </si>
  <si>
    <t>577112124R00</t>
  </si>
  <si>
    <t>Beton asfaltový z modifikovaného asfaltu v pruhu šířky přes 3 m, ACO 11 S , tloušťky 50 mm, plochy přes 1000 m2</t>
  </si>
  <si>
    <t>577151123R00</t>
  </si>
  <si>
    <t>Beton asfaltový s rozprostřením a zhutněním v pruhu šířky do 3 m, ACL 16+, tloušťky 60 mm, plochy přes 1000 m2</t>
  </si>
  <si>
    <t>917862111R00</t>
  </si>
  <si>
    <t>Osazení silničního nebo chodníkového obrubníku stojatého, s boční opěrou z betonu prostého, do lože z betonu prostého C 12/15</t>
  </si>
  <si>
    <t>S dodáním hmot pro lože tl. 80-100 mm.</t>
  </si>
  <si>
    <t>Osazeních nových obrubníků do betonového lože : 848</t>
  </si>
  <si>
    <t>918101111R00</t>
  </si>
  <si>
    <t>Lože pod obrubníky, krajníky nebo obruby z betonu prostého C 12/15</t>
  </si>
  <si>
    <t>z dlažebních kostek z betonu prostého</t>
  </si>
  <si>
    <t xml:space="preserve">betonová silniční obruba 15/25/100 uložená do betonového lože C 20/25nXF3 : </t>
  </si>
  <si>
    <t>0,25*0,20*848</t>
  </si>
  <si>
    <t>59217010R</t>
  </si>
  <si>
    <t>obrubník silniční materiál beton; l = 1000,0 mm; š = 150,0 mm; h = 250,0 mm; barva přírodní</t>
  </si>
  <si>
    <t xml:space="preserve">V místě vjezdů k RD snížena na 0,02 až 0,05 metru : </t>
  </si>
  <si>
    <t>848*1,01</t>
  </si>
  <si>
    <t>919731122R00</t>
  </si>
  <si>
    <t>Zarovnání styčné plochy podkladu nebo krytu živičné, tloušťky přes 50 do 100 mm</t>
  </si>
  <si>
    <t>podél vybourané části komunikace nebo zpevněné plochy</t>
  </si>
  <si>
    <t>564861111R00</t>
  </si>
  <si>
    <t>Podklad ze štěrkodrti s rozprostřením a zhutněním frakce 0-63 mm, tloušťka po zhutnění 200 mm</t>
  </si>
  <si>
    <t xml:space="preserve">Oprava chodníku (plocha bez vjezdů : </t>
  </si>
  <si>
    <t>1105,0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</si>
  <si>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</si>
  <si>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</si>
  <si>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</si>
  <si>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59245021R</t>
  </si>
  <si>
    <t>dlažba betonová zámková, dvouvrstvá; kost; červená; l = 200 mm; š = 165 mm; tl. 60,0 mm</t>
  </si>
  <si>
    <t>1105,0*1,05</t>
  </si>
  <si>
    <t xml:space="preserve">Oprava chodníku v místě vjezdů  k RD plocha = 212 m2 : </t>
  </si>
  <si>
    <t xml:space="preserve">Podklad ze štěrkodrti (frakce 0-32 v tl. 300 mm : </t>
  </si>
  <si>
    <t>212,0*2</t>
  </si>
  <si>
    <t>596215040R00</t>
  </si>
  <si>
    <t>Kladení zámkové dlažby do drtě tloušťka dlažby 80 mm, tloušťka lože 40 mm</t>
  </si>
  <si>
    <t>59245031R</t>
  </si>
  <si>
    <t>dlažba betonová zámková, dvouvrstvá; kost; červená; l = 200 mm; š = 165 mm; tl. 80,0 mm</t>
  </si>
  <si>
    <t>212,0*1,05</t>
  </si>
  <si>
    <t>919735112R00</t>
  </si>
  <si>
    <t>Řezání stávajících krytů nebo podkladů živičných, hloubky přes 50 do 100 mm</t>
  </si>
  <si>
    <t>včetně spotřeby vody</t>
  </si>
  <si>
    <t xml:space="preserve">Zaříznutí asfaltu a ošetření spáry : </t>
  </si>
  <si>
    <t>938908411R00</t>
  </si>
  <si>
    <t>Očištění povrchu saponátovým roztokem saponátovým roztokem</t>
  </si>
  <si>
    <t>povrchu živičného, betonového nebo dlážděného</t>
  </si>
  <si>
    <t>998225111R00</t>
  </si>
  <si>
    <t>Přesun hmot komunikací a letišť, kryt živičný jakékoliv délky objektu</t>
  </si>
  <si>
    <t>vodorovně do 200 m</t>
  </si>
  <si>
    <t>1777,90129+0,02950</t>
  </si>
  <si>
    <t>998223011R00</t>
  </si>
  <si>
    <t>Přesun hmot pozemních komunikací, kryt dlážděný jakékoliv délky objektu</t>
  </si>
  <si>
    <t>933,73698+336,68967</t>
  </si>
  <si>
    <t>979082213R00</t>
  </si>
  <si>
    <t>Vodorovná doprava suti po suchu bez naložení, ale se složením a hrubým urovnáním na vzdálenost do 1 km</t>
  </si>
  <si>
    <t>979082219R00</t>
  </si>
  <si>
    <t>Vodorovná doprava suti po suchu příplatek k ceně za každý další i započatý 1 km přes 1 km</t>
  </si>
  <si>
    <t xml:space="preserve">Asfalt z komunikace i chodníků budou odvezeny na skládku technických služeb Pelhřimov, bez poplatku, přesun do 3 km. : </t>
  </si>
  <si>
    <t>do 3 km - asfalt : (19,030+324,500+190,95120)*2</t>
  </si>
  <si>
    <t xml:space="preserve">Odvoz veškeré vytlačené zeminy a podkladních vrstev komunikace si zajistí zhotovitel sám. V rozpočtu bude pouze položka na přesun do 15 km. : </t>
  </si>
  <si>
    <t>do 15 km - kamenivo z komunikace a chodníků : (55,968+724,350+1113,882)*14</t>
  </si>
  <si>
    <t>979084215R00</t>
  </si>
  <si>
    <t>Vodorovná doprava vybouraných hmot po suchu bez naložení, ale se složením na vzdálenost do 3 km</t>
  </si>
  <si>
    <t>dlažba : 157,87200</t>
  </si>
  <si>
    <t>obrubníky : 228,96000</t>
  </si>
  <si>
    <t>SO 01 OBNOVA VODOVODU</t>
  </si>
  <si>
    <t>SO 02 OBNOVA KANALIZACE</t>
  </si>
  <si>
    <t>SO 03 OPRAVA POVRCHŮ KOMUNIKACE A CHODNÍKU PO PŘEKOPECH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</si>
</sst>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rgb="FFDF7000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1" xfId="0" applyBorder="1"/>
    <xf numFmtId="0" fontId="0" fillId="0" borderId="5" xfId="0" applyBorder="1"/>
    <xf numFmtId="0" fontId="2" fillId="2" borderId="5" xfId="0" applyFont="1" applyFill="1" applyBorder="1" applyAlignment="1">
      <alignment horizontal="left" vertical="center" indent="1"/>
    </xf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left"/>
    </xf>
    <xf numFmtId="0" fontId="0" fillId="2" borderId="5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10" xfId="0" applyFont="1" applyFill="1" applyBorder="1"/>
    <xf numFmtId="0" fontId="5" fillId="2" borderId="10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indent="1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8" xfId="0" applyBorder="1" applyAlignment="1"/>
    <xf numFmtId="0" fontId="5" fillId="0" borderId="5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 applyAlignment="1"/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9" xfId="0" applyBorder="1" applyAlignment="1">
      <alignment horizontal="left" indent="1"/>
    </xf>
    <xf numFmtId="0" fontId="5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0" fillId="0" borderId="10" xfId="0" applyBorder="1" applyAlignment="1">
      <alignment horizontal="right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right" vertical="center"/>
      <protection locked="0"/>
    </xf>
    <xf numFmtId="0" fontId="0" fillId="0" borderId="10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top" indent="1"/>
    </xf>
    <xf numFmtId="0" fontId="0" fillId="0" borderId="6" xfId="0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Border="1" applyAlignment="1"/>
    <xf numFmtId="0" fontId="0" fillId="0" borderId="10" xfId="0" applyBorder="1" applyAlignment="1">
      <alignment horizontal="left"/>
    </xf>
    <xf numFmtId="49" fontId="0" fillId="0" borderId="5" xfId="0" applyNumberFormat="1" applyBorder="1"/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/>
    <xf numFmtId="0" fontId="0" fillId="0" borderId="13" xfId="0" applyBorder="1" applyAlignment="1">
      <alignment horizontal="left" indent="1"/>
    </xf>
    <xf numFmtId="1" fontId="5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 indent="1"/>
    </xf>
    <xf numFmtId="0" fontId="5" fillId="0" borderId="14" xfId="0" applyFont="1" applyBorder="1" applyAlignment="1">
      <alignment vertical="center"/>
    </xf>
    <xf numFmtId="49" fontId="0" fillId="0" borderId="17" xfId="0" applyNumberFormat="1" applyFont="1" applyBorder="1" applyAlignment="1">
      <alignment horizontal="left" vertical="center"/>
    </xf>
    <xf numFmtId="1" fontId="5" fillId="0" borderId="15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1" fontId="5" fillId="0" borderId="18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left" vertical="center" indent="1"/>
    </xf>
    <xf numFmtId="49" fontId="0" fillId="0" borderId="11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indent="1"/>
    </xf>
    <xf numFmtId="0" fontId="9" fillId="2" borderId="20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4" fontId="8" fillId="2" borderId="20" xfId="0" applyNumberFormat="1" applyFont="1" applyFill="1" applyBorder="1" applyAlignment="1">
      <alignment horizontal="left" vertical="center"/>
    </xf>
    <xf numFmtId="49" fontId="0" fillId="2" borderId="21" xfId="0" applyNumberFormat="1" applyFill="1" applyBorder="1" applyAlignment="1">
      <alignment horizontal="left" vertical="center"/>
    </xf>
    <xf numFmtId="0" fontId="0" fillId="2" borderId="20" xfId="0" applyFill="1" applyBorder="1"/>
    <xf numFmtId="49" fontId="5" fillId="2" borderId="21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10" xfId="0" applyFont="1" applyBorder="1" applyAlignment="1">
      <alignment vertical="top"/>
    </xf>
    <xf numFmtId="14" fontId="5" fillId="0" borderId="10" xfId="0" applyNumberFormat="1" applyFont="1" applyBorder="1" applyAlignment="1">
      <alignment horizontal="center" vertical="top"/>
    </xf>
    <xf numFmtId="0" fontId="5" fillId="0" borderId="5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0" xfId="0" applyFont="1" applyBorder="1" applyAlignment="1"/>
    <xf numFmtId="0" fontId="5" fillId="0" borderId="8" xfId="0" applyFont="1" applyBorder="1" applyAlignment="1">
      <alignment horizontal="right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/>
    <xf numFmtId="0" fontId="0" fillId="0" borderId="24" xfId="0" applyBorder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3" fontId="0" fillId="0" borderId="25" xfId="0" applyNumberFormat="1" applyBorder="1"/>
    <xf numFmtId="3" fontId="11" fillId="4" borderId="15" xfId="0" applyNumberFormat="1" applyFont="1" applyFill="1" applyBorder="1" applyAlignment="1">
      <alignment vertical="center"/>
    </xf>
    <xf numFmtId="3" fontId="11" fillId="4" borderId="14" xfId="0" applyNumberFormat="1" applyFont="1" applyFill="1" applyBorder="1" applyAlignment="1">
      <alignment vertical="center"/>
    </xf>
    <xf numFmtId="3" fontId="11" fillId="4" borderId="14" xfId="0" applyNumberFormat="1" applyFont="1" applyFill="1" applyBorder="1" applyAlignment="1">
      <alignment vertical="center" wrapText="1"/>
    </xf>
    <xf numFmtId="3" fontId="12" fillId="4" borderId="26" xfId="0" applyNumberFormat="1" applyFont="1" applyFill="1" applyBorder="1" applyAlignment="1">
      <alignment horizontal="center" vertical="center" wrapText="1" shrinkToFit="1"/>
    </xf>
    <xf numFmtId="3" fontId="11" fillId="4" borderId="26" xfId="0" applyNumberFormat="1" applyFont="1" applyFill="1" applyBorder="1" applyAlignment="1">
      <alignment horizontal="center" vertical="center" wrapText="1" shrinkToFit="1"/>
    </xf>
    <xf numFmtId="3" fontId="11" fillId="4" borderId="26" xfId="0" applyNumberFormat="1" applyFont="1" applyFill="1" applyBorder="1" applyAlignment="1">
      <alignment horizontal="center" vertical="center" wrapText="1"/>
    </xf>
    <xf numFmtId="3" fontId="0" fillId="0" borderId="15" xfId="0" applyNumberFormat="1" applyBorder="1" applyAlignment="1">
      <alignment vertical="center"/>
    </xf>
    <xf numFmtId="3" fontId="4" fillId="0" borderId="26" xfId="0" applyNumberFormat="1" applyFont="1" applyBorder="1" applyAlignment="1">
      <alignment horizontal="right" vertical="center" wrapText="1" shrinkToFit="1"/>
    </xf>
    <xf numFmtId="3" fontId="4" fillId="0" borderId="26" xfId="0" applyNumberFormat="1" applyFont="1" applyBorder="1" applyAlignment="1">
      <alignment horizontal="right" vertical="center" shrinkToFit="1"/>
    </xf>
    <xf numFmtId="3" fontId="0" fillId="0" borderId="26" xfId="0" applyNumberFormat="1" applyBorder="1" applyAlignment="1">
      <alignment vertical="center" shrinkToFit="1"/>
    </xf>
    <xf numFmtId="3" fontId="0" fillId="0" borderId="26" xfId="0" applyNumberForma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 wrapText="1" shrinkToFit="1"/>
    </xf>
    <xf numFmtId="3" fontId="9" fillId="0" borderId="26" xfId="0" applyNumberFormat="1" applyFont="1" applyBorder="1" applyAlignment="1">
      <alignment vertical="center" shrinkToFit="1"/>
    </xf>
    <xf numFmtId="3" fontId="9" fillId="0" borderId="26" xfId="0" applyNumberFormat="1" applyFont="1" applyBorder="1" applyAlignment="1">
      <alignment vertical="center"/>
    </xf>
    <xf numFmtId="3" fontId="0" fillId="0" borderId="15" xfId="0" applyNumberFormat="1" applyBorder="1" applyAlignment="1">
      <alignment horizontal="left" vertical="center"/>
    </xf>
    <xf numFmtId="3" fontId="0" fillId="0" borderId="26" xfId="0" applyNumberFormat="1" applyBorder="1" applyAlignment="1">
      <alignment vertical="center" wrapText="1" shrinkToFit="1"/>
    </xf>
    <xf numFmtId="3" fontId="0" fillId="2" borderId="26" xfId="0" applyNumberFormat="1" applyFill="1" applyBorder="1" applyAlignment="1">
      <alignment vertical="center" wrapText="1" shrinkToFit="1"/>
    </xf>
    <xf numFmtId="3" fontId="0" fillId="2" borderId="26" xfId="0" applyNumberFormat="1" applyFill="1" applyBorder="1" applyAlignment="1">
      <alignment vertical="center" shrinkToFit="1"/>
    </xf>
    <xf numFmtId="3" fontId="0" fillId="2" borderId="26" xfId="0" applyNumberFormat="1" applyFill="1" applyBorder="1" applyAlignment="1">
      <alignment vertical="center"/>
    </xf>
    <xf numFmtId="0" fontId="8" fillId="0" borderId="0" xfId="0" applyFont="1"/>
    <xf numFmtId="0" fontId="0" fillId="0" borderId="0" xfId="0" applyAlignment="1"/>
    <xf numFmtId="0" fontId="13" fillId="0" borderId="25" xfId="0" applyFont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" fontId="4" fillId="0" borderId="26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0" fontId="4" fillId="0" borderId="25" xfId="0" applyFont="1" applyBorder="1"/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4" fontId="4" fillId="2" borderId="26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0" fontId="15" fillId="0" borderId="26" xfId="0" applyFon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0" xfId="0" applyNumberFormat="1"/>
    <xf numFmtId="0" fontId="15" fillId="2" borderId="26" xfId="0" applyFont="1" applyFill="1" applyBorder="1" applyAlignment="1">
      <alignment vertical="center"/>
    </xf>
    <xf numFmtId="49" fontId="0" fillId="2" borderId="14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4" borderId="26" xfId="0" applyFill="1" applyBorder="1"/>
    <xf numFmtId="49" fontId="0" fillId="4" borderId="26" xfId="0" applyNumberFormat="1" applyFill="1" applyBorder="1"/>
    <xf numFmtId="0" fontId="0" fillId="4" borderId="26" xfId="0" applyFill="1" applyBorder="1" applyAlignment="1">
      <alignment horizontal="center"/>
    </xf>
    <xf numFmtId="0" fontId="0" fillId="4" borderId="15" xfId="0" applyFill="1" applyBorder="1"/>
    <xf numFmtId="0" fontId="0" fillId="4" borderId="26" xfId="0" applyFill="1" applyBorder="1" applyAlignment="1">
      <alignment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9" fillId="2" borderId="27" xfId="0" applyFont="1" applyFill="1" applyBorder="1" applyAlignment="1">
      <alignment vertical="top"/>
    </xf>
    <xf numFmtId="49" fontId="9" fillId="2" borderId="6" xfId="0" applyNumberFormat="1" applyFont="1" applyFill="1" applyBorder="1" applyAlignment="1">
      <alignment vertical="top"/>
    </xf>
    <xf numFmtId="49" fontId="9" fillId="2" borderId="6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 shrinkToFit="1"/>
    </xf>
    <xf numFmtId="164" fontId="9" fillId="2" borderId="6" xfId="0" applyNumberFormat="1" applyFont="1" applyFill="1" applyBorder="1" applyAlignment="1">
      <alignment vertical="top" shrinkToFit="1"/>
    </xf>
    <xf numFmtId="4" fontId="9" fillId="2" borderId="6" xfId="0" applyNumberFormat="1" applyFont="1" applyFill="1" applyBorder="1" applyAlignment="1">
      <alignment vertical="top" shrinkToFit="1"/>
    </xf>
    <xf numFmtId="4" fontId="9" fillId="2" borderId="28" xfId="0" applyNumberFormat="1" applyFont="1" applyFill="1" applyBorder="1" applyAlignment="1">
      <alignment vertical="top" shrinkToFit="1"/>
    </xf>
    <xf numFmtId="4" fontId="9" fillId="2" borderId="0" xfId="0" applyNumberFormat="1" applyFont="1" applyFill="1" applyBorder="1" applyAlignment="1">
      <alignment vertical="top" shrinkToFit="1"/>
    </xf>
    <xf numFmtId="0" fontId="16" fillId="0" borderId="29" xfId="0" applyFont="1" applyBorder="1" applyAlignment="1">
      <alignment vertical="top"/>
    </xf>
    <xf numFmtId="49" fontId="16" fillId="0" borderId="30" xfId="0" applyNumberFormat="1" applyFont="1" applyBorder="1" applyAlignment="1">
      <alignment vertical="top"/>
    </xf>
    <xf numFmtId="49" fontId="16" fillId="0" borderId="30" xfId="0" applyNumberFormat="1" applyFont="1" applyBorder="1" applyAlignment="1">
      <alignment horizontal="left" vertical="top" wrapText="1"/>
    </xf>
    <xf numFmtId="0" fontId="16" fillId="0" borderId="30" xfId="0" applyFont="1" applyBorder="1" applyAlignment="1">
      <alignment horizontal="center" vertical="top" shrinkToFit="1"/>
    </xf>
    <xf numFmtId="164" fontId="16" fillId="0" borderId="30" xfId="0" applyNumberFormat="1" applyFont="1" applyBorder="1" applyAlignment="1">
      <alignment vertical="top" shrinkToFit="1"/>
    </xf>
    <xf numFmtId="4" fontId="16" fillId="3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0" fontId="16" fillId="0" borderId="0" xfId="0" applyFont="1"/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7" fillId="0" borderId="0" xfId="0" quotePrefix="1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0" fontId="16" fillId="0" borderId="32" xfId="0" applyFont="1" applyBorder="1" applyAlignment="1">
      <alignment vertical="top"/>
    </xf>
    <xf numFmtId="49" fontId="16" fillId="0" borderId="33" xfId="0" applyNumberFormat="1" applyFont="1" applyBorder="1" applyAlignment="1">
      <alignment vertical="top"/>
    </xf>
    <xf numFmtId="49" fontId="16" fillId="0" borderId="33" xfId="0" applyNumberFormat="1" applyFont="1" applyBorder="1" applyAlignment="1">
      <alignment horizontal="left" vertical="top" wrapText="1"/>
    </xf>
    <xf numFmtId="0" fontId="16" fillId="0" borderId="33" xfId="0" applyFont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4" fontId="16" fillId="3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16" fillId="0" borderId="34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0" fontId="9" fillId="2" borderId="15" xfId="0" applyFont="1" applyFill="1" applyBorder="1" applyAlignment="1">
      <alignment vertical="top"/>
    </xf>
    <xf numFmtId="49" fontId="9" fillId="2" borderId="14" xfId="0" applyNumberFormat="1" applyFont="1" applyFill="1" applyBorder="1" applyAlignment="1">
      <alignment vertical="top"/>
    </xf>
    <xf numFmtId="49" fontId="9" fillId="2" borderId="14" xfId="0" applyNumberFormat="1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vertical="top"/>
    </xf>
    <xf numFmtId="4" fontId="9" fillId="2" borderId="16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Alignment="1">
      <alignment wrapText="1"/>
    </xf>
    <xf numFmtId="0" fontId="20" fillId="0" borderId="0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0" fontId="20" fillId="0" borderId="0" xfId="0" quotePrefix="1" applyNumberFormat="1" applyFont="1" applyBorder="1" applyAlignment="1">
      <alignment horizontal="left" vertical="top" wrapText="1"/>
    </xf>
    <xf numFmtId="0" fontId="21" fillId="0" borderId="0" xfId="0" quotePrefix="1" applyNumberFormat="1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 shrinkToFit="1"/>
    </xf>
    <xf numFmtId="0" fontId="21" fillId="0" borderId="0" xfId="0" applyNumberFormat="1" applyFont="1" applyBorder="1" applyAlignment="1">
      <alignment vertical="top" wrapText="1" shrinkToFit="1"/>
    </xf>
    <xf numFmtId="0" fontId="21" fillId="0" borderId="0" xfId="0" applyNumberFormat="1" applyFont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1" fontId="0" fillId="0" borderId="10" xfId="0" applyNumberFormat="1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0" fontId="0" fillId="0" borderId="11" xfId="0" applyFont="1" applyBorder="1" applyAlignment="1">
      <alignment horizontal="right" indent="1"/>
    </xf>
    <xf numFmtId="4" fontId="6" fillId="0" borderId="15" xfId="0" applyNumberFormat="1" applyFont="1" applyBorder="1" applyAlignment="1">
      <alignment horizontal="right" vertical="center" indent="1"/>
    </xf>
    <xf numFmtId="4" fontId="6" fillId="0" borderId="16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3" fontId="0" fillId="0" borderId="14" xfId="0" applyNumberFormat="1" applyBorder="1" applyAlignment="1">
      <alignment vertical="center"/>
    </xf>
    <xf numFmtId="3" fontId="0" fillId="0" borderId="14" xfId="0" applyNumberFormat="1" applyBorder="1" applyAlignment="1">
      <alignment vertical="center" wrapTex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6" xfId="0" applyNumberFormat="1" applyFont="1" applyBorder="1" applyAlignment="1">
      <alignment horizontal="right" vertical="center" indent="1"/>
    </xf>
    <xf numFmtId="4" fontId="7" fillId="0" borderId="17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2" fontId="10" fillId="2" borderId="20" xfId="0" applyNumberFormat="1" applyFont="1" applyFill="1" applyBorder="1" applyAlignment="1">
      <alignment horizontal="right" vertical="center"/>
    </xf>
    <xf numFmtId="4" fontId="10" fillId="2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/>
    </xf>
    <xf numFmtId="49" fontId="4" fillId="0" borderId="15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3" fontId="9" fillId="0" borderId="14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 wrapText="1"/>
    </xf>
    <xf numFmtId="3" fontId="0" fillId="2" borderId="15" xfId="0" applyNumberFormat="1" applyFill="1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0" fontId="8" fillId="0" borderId="0" xfId="0" applyFont="1" applyAlignment="1">
      <alignment horizontal="center"/>
    </xf>
    <xf numFmtId="49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49" fontId="0" fillId="2" borderId="14" xfId="0" applyNumberForma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6" fillId="0" borderId="6" xfId="0" applyNumberFormat="1" applyFont="1" applyBorder="1" applyAlignment="1">
      <alignment horizontal="left" vertical="top" wrapText="1"/>
    </xf>
    <xf numFmtId="0" fontId="16" fillId="0" borderId="6" xfId="0" applyNumberFormat="1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Z/VZ_2019/Komunikace%20Na%20v&#253;slun&#237;/Opraven&#233;%20VV/voda%20kanal/VV_Pelh&#345;imov%20Na%20V&#253;slun&#237;_voda_ka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00 01 Naklady"/>
      <sheetName val="01 02 Pol"/>
      <sheetName val="01 03 Pol"/>
      <sheetName val="02 04 Pol"/>
      <sheetName val="02 05 Pol"/>
      <sheetName val="03 06 Pol"/>
    </sheetNames>
    <sheetDataSet>
      <sheetData sheetId="0"/>
      <sheetData sheetId="1"/>
      <sheetData sheetId="2"/>
      <sheetData sheetId="3">
        <row r="8">
          <cell r="G8">
            <v>300000</v>
          </cell>
        </row>
        <row r="77">
          <cell r="AE77">
            <v>0</v>
          </cell>
          <cell r="AF77">
            <v>300000</v>
          </cell>
        </row>
      </sheetData>
      <sheetData sheetId="4">
        <row r="8">
          <cell r="G8">
            <v>0</v>
          </cell>
        </row>
        <row r="270">
          <cell r="AE270">
            <v>0</v>
          </cell>
          <cell r="AF270">
            <v>0</v>
          </cell>
        </row>
      </sheetData>
      <sheetData sheetId="5">
        <row r="8">
          <cell r="G8">
            <v>0</v>
          </cell>
        </row>
        <row r="175">
          <cell r="AE175">
            <v>0</v>
          </cell>
          <cell r="AF175">
            <v>0</v>
          </cell>
        </row>
      </sheetData>
      <sheetData sheetId="6">
        <row r="8">
          <cell r="G8">
            <v>0</v>
          </cell>
        </row>
        <row r="406">
          <cell r="AE406">
            <v>0</v>
          </cell>
          <cell r="AF406">
            <v>0</v>
          </cell>
        </row>
      </sheetData>
      <sheetData sheetId="7">
        <row r="8">
          <cell r="G8">
            <v>0</v>
          </cell>
        </row>
        <row r="176">
          <cell r="AE176">
            <v>0</v>
          </cell>
          <cell r="AF176">
            <v>0</v>
          </cell>
        </row>
      </sheetData>
      <sheetData sheetId="8">
        <row r="8">
          <cell r="G8">
            <v>0</v>
          </cell>
        </row>
        <row r="159">
          <cell r="AE159">
            <v>0</v>
          </cell>
          <cell r="AF1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topLeftCell="B55" workbookViewId="0">
      <selection activeCell="I66" sqref="I66"/>
    </sheetView>
  </sheetViews>
  <sheetFormatPr defaultColWidth="9" defaultRowHeight="15" x14ac:dyDescent="0.2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14" customWidth="1"/>
    <col min="8" max="8" width="12.7109375" customWidth="1"/>
    <col min="9" max="9" width="12.7109375" style="114" customWidth="1"/>
    <col min="10" max="10" width="6.7109375" style="114" customWidth="1"/>
    <col min="11" max="11" width="4.28515625" customWidth="1"/>
    <col min="12" max="15" width="10.7109375" customWidth="1"/>
  </cols>
  <sheetData>
    <row r="1" spans="1:15" ht="33.75" customHeight="1" x14ac:dyDescent="0.25">
      <c r="A1" s="1" t="s">
        <v>0</v>
      </c>
      <c r="B1" s="201" t="s">
        <v>1</v>
      </c>
      <c r="C1" s="202"/>
      <c r="D1" s="202"/>
      <c r="E1" s="202"/>
      <c r="F1" s="202"/>
      <c r="G1" s="202"/>
      <c r="H1" s="202"/>
      <c r="I1" s="202"/>
      <c r="J1" s="203"/>
    </row>
    <row r="2" spans="1:15" ht="36" customHeight="1" x14ac:dyDescent="0.25">
      <c r="A2" s="2"/>
      <c r="B2" s="3" t="s">
        <v>2</v>
      </c>
      <c r="C2" s="4"/>
      <c r="D2" s="5" t="s">
        <v>3</v>
      </c>
      <c r="E2" s="204" t="s">
        <v>4</v>
      </c>
      <c r="F2" s="205"/>
      <c r="G2" s="205"/>
      <c r="H2" s="205"/>
      <c r="I2" s="205"/>
      <c r="J2" s="206"/>
      <c r="O2" s="6"/>
    </row>
    <row r="3" spans="1:15" ht="27" hidden="1" customHeight="1" x14ac:dyDescent="0.25">
      <c r="A3" s="2"/>
      <c r="B3" s="7"/>
      <c r="C3" s="4"/>
      <c r="D3" s="8"/>
      <c r="E3" s="207"/>
      <c r="F3" s="208"/>
      <c r="G3" s="208"/>
      <c r="H3" s="208"/>
      <c r="I3" s="208"/>
      <c r="J3" s="209"/>
    </row>
    <row r="4" spans="1:15" ht="23.25" customHeight="1" x14ac:dyDescent="0.25">
      <c r="A4" s="2"/>
      <c r="B4" s="9"/>
      <c r="C4" s="10"/>
      <c r="D4" s="11"/>
      <c r="E4" s="210"/>
      <c r="F4" s="210"/>
      <c r="G4" s="210"/>
      <c r="H4" s="210"/>
      <c r="I4" s="210"/>
      <c r="J4" s="211"/>
    </row>
    <row r="5" spans="1:15" ht="24" customHeight="1" x14ac:dyDescent="0.25">
      <c r="A5" s="2"/>
      <c r="B5" s="12" t="s">
        <v>5</v>
      </c>
      <c r="C5" s="13"/>
      <c r="D5" s="14"/>
      <c r="E5" s="15"/>
      <c r="F5" s="15"/>
      <c r="G5" s="15"/>
      <c r="H5" s="16" t="s">
        <v>6</v>
      </c>
      <c r="I5" s="14"/>
      <c r="J5" s="17"/>
    </row>
    <row r="6" spans="1:15" ht="15.75" customHeight="1" x14ac:dyDescent="0.25">
      <c r="A6" s="2"/>
      <c r="B6" s="18"/>
      <c r="C6" s="15"/>
      <c r="D6" s="14"/>
      <c r="E6" s="15"/>
      <c r="F6" s="15"/>
      <c r="G6" s="15"/>
      <c r="H6" s="16" t="s">
        <v>7</v>
      </c>
      <c r="I6" s="14"/>
      <c r="J6" s="17"/>
    </row>
    <row r="7" spans="1:15" ht="15.75" customHeight="1" x14ac:dyDescent="0.25">
      <c r="A7" s="2"/>
      <c r="B7" s="19"/>
      <c r="C7" s="20"/>
      <c r="D7" s="21"/>
      <c r="E7" s="22"/>
      <c r="F7" s="22"/>
      <c r="G7" s="22"/>
      <c r="H7" s="23"/>
      <c r="I7" s="22"/>
      <c r="J7" s="24"/>
    </row>
    <row r="8" spans="1:15" ht="24" hidden="1" customHeight="1" x14ac:dyDescent="0.25">
      <c r="A8" s="2"/>
      <c r="B8" s="12" t="s">
        <v>8</v>
      </c>
      <c r="C8" s="13"/>
      <c r="D8" s="25"/>
      <c r="E8" s="13"/>
      <c r="F8" s="13"/>
      <c r="G8" s="26"/>
      <c r="H8" s="16" t="s">
        <v>6</v>
      </c>
      <c r="I8" s="14"/>
      <c r="J8" s="17"/>
    </row>
    <row r="9" spans="1:15" ht="15.75" hidden="1" customHeight="1" x14ac:dyDescent="0.25">
      <c r="A9" s="2"/>
      <c r="B9" s="2"/>
      <c r="C9" s="13"/>
      <c r="D9" s="25"/>
      <c r="E9" s="13"/>
      <c r="F9" s="13"/>
      <c r="G9" s="26"/>
      <c r="H9" s="16" t="s">
        <v>7</v>
      </c>
      <c r="I9" s="14"/>
      <c r="J9" s="17"/>
    </row>
    <row r="10" spans="1:15" ht="15.75" hidden="1" customHeight="1" x14ac:dyDescent="0.25">
      <c r="A10" s="2"/>
      <c r="B10" s="27"/>
      <c r="C10" s="20"/>
      <c r="D10" s="28"/>
      <c r="E10" s="29"/>
      <c r="F10" s="29"/>
      <c r="G10" s="30"/>
      <c r="H10" s="30"/>
      <c r="I10" s="31"/>
      <c r="J10" s="24"/>
    </row>
    <row r="11" spans="1:15" ht="24" customHeight="1" x14ac:dyDescent="0.25">
      <c r="A11" s="2"/>
      <c r="B11" s="12" t="s">
        <v>9</v>
      </c>
      <c r="C11" s="13"/>
      <c r="D11" s="212"/>
      <c r="E11" s="212"/>
      <c r="F11" s="212"/>
      <c r="G11" s="212"/>
      <c r="H11" s="16" t="s">
        <v>6</v>
      </c>
      <c r="I11" s="32"/>
      <c r="J11" s="17"/>
    </row>
    <row r="12" spans="1:15" ht="15.75" customHeight="1" x14ac:dyDescent="0.25">
      <c r="A12" s="2"/>
      <c r="B12" s="18"/>
      <c r="C12" s="15"/>
      <c r="D12" s="200"/>
      <c r="E12" s="200"/>
      <c r="F12" s="200"/>
      <c r="G12" s="200"/>
      <c r="H12" s="16" t="s">
        <v>7</v>
      </c>
      <c r="I12" s="32"/>
      <c r="J12" s="17"/>
    </row>
    <row r="13" spans="1:15" ht="15.75" customHeight="1" x14ac:dyDescent="0.25">
      <c r="A13" s="2"/>
      <c r="B13" s="19"/>
      <c r="C13" s="33"/>
      <c r="D13" s="213"/>
      <c r="E13" s="213"/>
      <c r="F13" s="213"/>
      <c r="G13" s="213"/>
      <c r="H13" s="34"/>
      <c r="I13" s="22"/>
      <c r="J13" s="24"/>
    </row>
    <row r="14" spans="1:15" ht="24" hidden="1" customHeight="1" x14ac:dyDescent="0.25">
      <c r="A14" s="2"/>
      <c r="B14" s="35" t="s">
        <v>10</v>
      </c>
      <c r="C14" s="36"/>
      <c r="D14" s="37"/>
      <c r="E14" s="38"/>
      <c r="F14" s="38"/>
      <c r="G14" s="38"/>
      <c r="H14" s="39"/>
      <c r="I14" s="38"/>
      <c r="J14" s="40"/>
    </row>
    <row r="15" spans="1:15" ht="32.25" customHeight="1" x14ac:dyDescent="0.25">
      <c r="A15" s="2"/>
      <c r="B15" s="27" t="s">
        <v>11</v>
      </c>
      <c r="C15" s="41"/>
      <c r="D15" s="30"/>
      <c r="E15" s="214"/>
      <c r="F15" s="214"/>
      <c r="G15" s="215"/>
      <c r="H15" s="215"/>
      <c r="I15" s="215" t="s">
        <v>12</v>
      </c>
      <c r="J15" s="216"/>
    </row>
    <row r="16" spans="1:15" ht="23.25" customHeight="1" x14ac:dyDescent="0.25">
      <c r="A16" s="42" t="s">
        <v>13</v>
      </c>
      <c r="B16" s="43" t="s">
        <v>13</v>
      </c>
      <c r="C16" s="44"/>
      <c r="D16" s="45"/>
      <c r="E16" s="217"/>
      <c r="F16" s="218"/>
      <c r="G16" s="217"/>
      <c r="H16" s="218"/>
      <c r="I16" s="217">
        <f>SUMIF(F57:F67,A16,I57:I67)+SUMIF(F57:F67,"PSU",I57:I67)</f>
        <v>0</v>
      </c>
      <c r="J16" s="219"/>
    </row>
    <row r="17" spans="1:10" ht="23.25" customHeight="1" x14ac:dyDescent="0.25">
      <c r="A17" s="42" t="s">
        <v>14</v>
      </c>
      <c r="B17" s="43" t="s">
        <v>14</v>
      </c>
      <c r="C17" s="44"/>
      <c r="D17" s="45"/>
      <c r="E17" s="217"/>
      <c r="F17" s="218"/>
      <c r="G17" s="217"/>
      <c r="H17" s="218"/>
      <c r="I17" s="217">
        <f>SUMIF(F57:F67,A17,I57:I67)</f>
        <v>0</v>
      </c>
      <c r="J17" s="219"/>
    </row>
    <row r="18" spans="1:10" ht="23.25" customHeight="1" x14ac:dyDescent="0.25">
      <c r="A18" s="42" t="s">
        <v>15</v>
      </c>
      <c r="B18" s="43" t="s">
        <v>15</v>
      </c>
      <c r="C18" s="44"/>
      <c r="D18" s="45"/>
      <c r="E18" s="217"/>
      <c r="F18" s="218"/>
      <c r="G18" s="217"/>
      <c r="H18" s="218"/>
      <c r="I18" s="217">
        <f>SUMIF(F57:F67,A18,I57:I67)</f>
        <v>0</v>
      </c>
      <c r="J18" s="219"/>
    </row>
    <row r="19" spans="1:10" ht="23.25" customHeight="1" x14ac:dyDescent="0.25">
      <c r="A19" s="42" t="s">
        <v>16</v>
      </c>
      <c r="B19" s="43" t="s">
        <v>17</v>
      </c>
      <c r="C19" s="44"/>
      <c r="D19" s="45"/>
      <c r="E19" s="217"/>
      <c r="F19" s="218"/>
      <c r="G19" s="217"/>
      <c r="H19" s="218"/>
      <c r="I19" s="217">
        <f>SUMIF(F57:F67,A19,I57:I67)</f>
        <v>0</v>
      </c>
      <c r="J19" s="219"/>
    </row>
    <row r="20" spans="1:10" ht="23.25" customHeight="1" x14ac:dyDescent="0.25">
      <c r="A20" s="42" t="s">
        <v>18</v>
      </c>
      <c r="B20" s="43" t="s">
        <v>19</v>
      </c>
      <c r="C20" s="44"/>
      <c r="D20" s="45"/>
      <c r="E20" s="217"/>
      <c r="F20" s="218"/>
      <c r="G20" s="217"/>
      <c r="H20" s="218"/>
      <c r="I20" s="217">
        <f>SUMIF(F57:F67,A20,I57:I67)</f>
        <v>300000</v>
      </c>
      <c r="J20" s="219"/>
    </row>
    <row r="21" spans="1:10" ht="23.25" customHeight="1" x14ac:dyDescent="0.25">
      <c r="A21" s="2"/>
      <c r="B21" s="46" t="s">
        <v>12</v>
      </c>
      <c r="C21" s="47"/>
      <c r="D21" s="48"/>
      <c r="E21" s="222"/>
      <c r="F21" s="223"/>
      <c r="G21" s="222"/>
      <c r="H21" s="223"/>
      <c r="I21" s="222">
        <f>SUM(I16:J20)</f>
        <v>300000</v>
      </c>
      <c r="J21" s="224"/>
    </row>
    <row r="22" spans="1:10" ht="33" customHeight="1" x14ac:dyDescent="0.25">
      <c r="A22" s="2"/>
      <c r="B22" s="49" t="s">
        <v>20</v>
      </c>
      <c r="C22" s="44"/>
      <c r="D22" s="45"/>
      <c r="E22" s="50"/>
      <c r="F22" s="51"/>
      <c r="G22" s="52"/>
      <c r="H22" s="52"/>
      <c r="I22" s="52"/>
      <c r="J22" s="53"/>
    </row>
    <row r="23" spans="1:10" ht="23.25" customHeight="1" x14ac:dyDescent="0.25">
      <c r="A23" s="2">
        <f>ZakladDPHSni*SazbaDPH1/100</f>
        <v>0</v>
      </c>
      <c r="B23" s="43" t="s">
        <v>21</v>
      </c>
      <c r="C23" s="44"/>
      <c r="D23" s="45"/>
      <c r="E23" s="54">
        <v>15</v>
      </c>
      <c r="F23" s="51" t="s">
        <v>22</v>
      </c>
      <c r="G23" s="225">
        <f>ZakladDPHSniVypocet</f>
        <v>0</v>
      </c>
      <c r="H23" s="226"/>
      <c r="I23" s="226"/>
      <c r="J23" s="53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43" t="s">
        <v>23</v>
      </c>
      <c r="C24" s="44"/>
      <c r="D24" s="45"/>
      <c r="E24" s="54">
        <f>SazbaDPH1</f>
        <v>15</v>
      </c>
      <c r="F24" s="51" t="s">
        <v>22</v>
      </c>
      <c r="G24" s="227">
        <f>IF(A24&gt;50, ROUNDUP(A23, 0), ROUNDDOWN(A23, 0))</f>
        <v>0</v>
      </c>
      <c r="H24" s="228"/>
      <c r="I24" s="228"/>
      <c r="J24" s="53" t="str">
        <f t="shared" si="0"/>
        <v>CZK</v>
      </c>
    </row>
    <row r="25" spans="1:10" ht="23.25" customHeight="1" x14ac:dyDescent="0.25">
      <c r="A25" s="2">
        <f>ZakladDPHZakl*SazbaDPH2/100</f>
        <v>63000</v>
      </c>
      <c r="B25" s="43" t="s">
        <v>24</v>
      </c>
      <c r="C25" s="44"/>
      <c r="D25" s="45"/>
      <c r="E25" s="54">
        <v>21</v>
      </c>
      <c r="F25" s="51" t="s">
        <v>22</v>
      </c>
      <c r="G25" s="225">
        <f>ZakladDPHZaklVypocet</f>
        <v>300000</v>
      </c>
      <c r="H25" s="226"/>
      <c r="I25" s="226"/>
      <c r="J25" s="53" t="str">
        <f t="shared" si="0"/>
        <v>CZK</v>
      </c>
    </row>
    <row r="26" spans="1:10" ht="23.25" customHeight="1" x14ac:dyDescent="0.25">
      <c r="A26" s="2">
        <f>(A25-INT(A25))*100</f>
        <v>0</v>
      </c>
      <c r="B26" s="55" t="s">
        <v>25</v>
      </c>
      <c r="C26" s="56"/>
      <c r="D26" s="57"/>
      <c r="E26" s="58">
        <f>SazbaDPH2</f>
        <v>21</v>
      </c>
      <c r="F26" s="59" t="s">
        <v>22</v>
      </c>
      <c r="G26" s="229">
        <f>IF(A26&gt;50, ROUNDUP(A25, 0), ROUNDDOWN(A25, 0))</f>
        <v>63000</v>
      </c>
      <c r="H26" s="230"/>
      <c r="I26" s="230"/>
      <c r="J26" s="60" t="str">
        <f t="shared" si="0"/>
        <v>CZK</v>
      </c>
    </row>
    <row r="27" spans="1:10" ht="23.25" customHeight="1" thickBot="1" x14ac:dyDescent="0.3">
      <c r="A27" s="2">
        <f>ZakladDPHSni+DPHSni+ZakladDPHZakl+DPHZakl</f>
        <v>363000</v>
      </c>
      <c r="B27" s="61" t="s">
        <v>26</v>
      </c>
      <c r="C27" s="62"/>
      <c r="D27" s="63"/>
      <c r="E27" s="62"/>
      <c r="F27" s="64"/>
      <c r="G27" s="231">
        <f>CenaCelkem-(ZakladDPHSni+DPHSni+ZakladDPHZakl+DPHZakl)</f>
        <v>0</v>
      </c>
      <c r="H27" s="231"/>
      <c r="I27" s="231"/>
      <c r="J27" s="65" t="str">
        <f t="shared" si="0"/>
        <v>CZK</v>
      </c>
    </row>
    <row r="28" spans="1:10" ht="27.75" hidden="1" customHeight="1" x14ac:dyDescent="0.25">
      <c r="A28" s="2"/>
      <c r="B28" s="66" t="s">
        <v>27</v>
      </c>
      <c r="C28" s="67"/>
      <c r="D28" s="67"/>
      <c r="E28" s="68"/>
      <c r="F28" s="69"/>
      <c r="G28" s="232">
        <f>ZakladDPHSniVypocet+ZakladDPHZaklVypocet</f>
        <v>300000</v>
      </c>
      <c r="H28" s="232"/>
      <c r="I28" s="232"/>
      <c r="J28" s="70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66" t="s">
        <v>28</v>
      </c>
      <c r="C29" s="71"/>
      <c r="D29" s="71"/>
      <c r="E29" s="71"/>
      <c r="F29" s="71"/>
      <c r="G29" s="233">
        <f>IF(A29&gt;50, ROUNDUP(A27, 0), ROUNDDOWN(A27, 0))</f>
        <v>363000</v>
      </c>
      <c r="H29" s="233"/>
      <c r="I29" s="233"/>
      <c r="J29" s="72" t="s">
        <v>29</v>
      </c>
    </row>
    <row r="30" spans="1:10" ht="12.75" customHeight="1" x14ac:dyDescent="0.25">
      <c r="A30" s="2"/>
      <c r="B30" s="2"/>
      <c r="C30" s="13"/>
      <c r="D30" s="13"/>
      <c r="E30" s="13"/>
      <c r="F30" s="13"/>
      <c r="G30" s="26"/>
      <c r="H30" s="13"/>
      <c r="I30" s="26"/>
      <c r="J30" s="73"/>
    </row>
    <row r="31" spans="1:10" ht="30" customHeight="1" x14ac:dyDescent="0.25">
      <c r="A31" s="2"/>
      <c r="B31" s="2"/>
      <c r="C31" s="13"/>
      <c r="D31" s="13"/>
      <c r="E31" s="13"/>
      <c r="F31" s="13"/>
      <c r="G31" s="26"/>
      <c r="H31" s="13"/>
      <c r="I31" s="26"/>
      <c r="J31" s="73"/>
    </row>
    <row r="32" spans="1:10" ht="18.75" customHeight="1" x14ac:dyDescent="0.25">
      <c r="A32" s="2"/>
      <c r="B32" s="74"/>
      <c r="C32" s="75" t="s">
        <v>30</v>
      </c>
      <c r="D32" s="76"/>
      <c r="E32" s="76"/>
      <c r="F32" s="75" t="s">
        <v>31</v>
      </c>
      <c r="G32" s="76"/>
      <c r="H32" s="77">
        <f ca="1">TODAY()</f>
        <v>43514</v>
      </c>
      <c r="I32" s="76"/>
      <c r="J32" s="73"/>
    </row>
    <row r="33" spans="1:10" ht="47.25" customHeight="1" x14ac:dyDescent="0.25">
      <c r="A33" s="2"/>
      <c r="B33" s="2"/>
      <c r="C33" s="13"/>
      <c r="D33" s="13"/>
      <c r="E33" s="13"/>
      <c r="F33" s="13"/>
      <c r="G33" s="26"/>
      <c r="H33" s="13"/>
      <c r="I33" s="26"/>
      <c r="J33" s="73"/>
    </row>
    <row r="34" spans="1:10" s="83" customFormat="1" ht="18.75" customHeight="1" x14ac:dyDescent="0.2">
      <c r="A34" s="78"/>
      <c r="B34" s="78"/>
      <c r="C34" s="79"/>
      <c r="D34" s="80"/>
      <c r="E34" s="80"/>
      <c r="F34" s="79"/>
      <c r="G34" s="81"/>
      <c r="H34" s="80"/>
      <c r="I34" s="81"/>
      <c r="J34" s="82"/>
    </row>
    <row r="35" spans="1:10" ht="12.75" customHeight="1" x14ac:dyDescent="0.25">
      <c r="A35" s="2"/>
      <c r="B35" s="2"/>
      <c r="C35" s="13"/>
      <c r="D35" s="234" t="s">
        <v>32</v>
      </c>
      <c r="E35" s="234"/>
      <c r="F35" s="13"/>
      <c r="G35" s="26"/>
      <c r="H35" s="84" t="s">
        <v>33</v>
      </c>
      <c r="I35" s="26"/>
      <c r="J35" s="73"/>
    </row>
    <row r="36" spans="1:10" ht="13.5" customHeight="1" thickBot="1" x14ac:dyDescent="0.3">
      <c r="A36" s="85"/>
      <c r="B36" s="85"/>
      <c r="C36" s="86"/>
      <c r="D36" s="86"/>
      <c r="E36" s="86"/>
      <c r="F36" s="86"/>
      <c r="G36" s="87"/>
      <c r="H36" s="86"/>
      <c r="I36" s="87"/>
      <c r="J36" s="88"/>
    </row>
    <row r="37" spans="1:10" ht="27" customHeight="1" x14ac:dyDescent="0.25">
      <c r="B37" s="89" t="s">
        <v>34</v>
      </c>
      <c r="C37" s="90"/>
      <c r="D37" s="90"/>
      <c r="E37" s="90"/>
      <c r="F37" s="91"/>
      <c r="G37" s="91"/>
      <c r="H37" s="91"/>
      <c r="I37" s="91"/>
      <c r="J37" s="90"/>
    </row>
    <row r="38" spans="1:10" ht="25.5" customHeight="1" x14ac:dyDescent="0.25">
      <c r="A38" s="92" t="s">
        <v>35</v>
      </c>
      <c r="B38" s="93" t="s">
        <v>36</v>
      </c>
      <c r="C38" s="94" t="s">
        <v>37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38</v>
      </c>
      <c r="I38" s="97" t="s">
        <v>39</v>
      </c>
      <c r="J38" s="98" t="s">
        <v>22</v>
      </c>
    </row>
    <row r="39" spans="1:10" ht="25.5" hidden="1" customHeight="1" x14ac:dyDescent="0.25">
      <c r="A39" s="92">
        <v>1</v>
      </c>
      <c r="B39" s="99" t="s">
        <v>40</v>
      </c>
      <c r="C39" s="220"/>
      <c r="D39" s="221"/>
      <c r="E39" s="221"/>
      <c r="F39" s="100">
        <f>'[1]00 01 Naklady'!AE77+'[1]01 02 Pol'!AE270+'[1]01 03 Pol'!AE175+'[1]02 04 Pol'!AE406+'[1]02 05 Pol'!AE176+'[1]03 06 Pol'!AE159</f>
        <v>0</v>
      </c>
      <c r="G39" s="101">
        <f>'[1]00 01 Naklady'!AF77+'[1]01 02 Pol'!AF270+'[1]01 03 Pol'!AF175+'[1]02 04 Pol'!AF406+'[1]02 05 Pol'!AF176+'[1]03 06 Pol'!AF159</f>
        <v>300000</v>
      </c>
      <c r="H39" s="102">
        <f t="shared" ref="H39:H49" si="1">(F39*SazbaDPH1/100)+(G39*SazbaDPH2/100)</f>
        <v>63000</v>
      </c>
      <c r="I39" s="102">
        <f t="shared" ref="I39:I49" si="2">F39+G39+H39</f>
        <v>363000</v>
      </c>
      <c r="J39" s="103">
        <f t="shared" ref="J39:J49" si="3">IF(CenaCelkemVypocet=0,"",I39/CenaCelkemVypocet*100)</f>
        <v>100</v>
      </c>
    </row>
    <row r="40" spans="1:10" ht="25.5" customHeight="1" x14ac:dyDescent="0.25">
      <c r="A40" s="92">
        <v>2</v>
      </c>
      <c r="B40" s="104" t="s">
        <v>41</v>
      </c>
      <c r="C40" s="237" t="s">
        <v>42</v>
      </c>
      <c r="D40" s="238"/>
      <c r="E40" s="238"/>
      <c r="F40" s="105">
        <f>'[1]00 01 Naklady'!AE77</f>
        <v>0</v>
      </c>
      <c r="G40" s="106">
        <f>'[1]00 01 Naklady'!AF77</f>
        <v>300000</v>
      </c>
      <c r="H40" s="106">
        <f t="shared" si="1"/>
        <v>63000</v>
      </c>
      <c r="I40" s="106">
        <f t="shared" si="2"/>
        <v>363000</v>
      </c>
      <c r="J40" s="107">
        <f t="shared" si="3"/>
        <v>100</v>
      </c>
    </row>
    <row r="41" spans="1:10" ht="25.5" customHeight="1" x14ac:dyDescent="0.25">
      <c r="A41" s="92">
        <v>3</v>
      </c>
      <c r="B41" s="108" t="s">
        <v>43</v>
      </c>
      <c r="C41" s="220" t="s">
        <v>44</v>
      </c>
      <c r="D41" s="221"/>
      <c r="E41" s="221"/>
      <c r="F41" s="109">
        <f>'[1]00 01 Naklady'!AE77</f>
        <v>0</v>
      </c>
      <c r="G41" s="102">
        <f>'[1]00 01 Naklady'!AF77</f>
        <v>300000</v>
      </c>
      <c r="H41" s="102">
        <f t="shared" si="1"/>
        <v>63000</v>
      </c>
      <c r="I41" s="102">
        <f t="shared" si="2"/>
        <v>363000</v>
      </c>
      <c r="J41" s="103">
        <f t="shared" si="3"/>
        <v>100</v>
      </c>
    </row>
    <row r="42" spans="1:10" ht="25.5" customHeight="1" x14ac:dyDescent="0.25">
      <c r="A42" s="92">
        <v>2</v>
      </c>
      <c r="B42" s="104" t="s">
        <v>43</v>
      </c>
      <c r="C42" s="237" t="s">
        <v>45</v>
      </c>
      <c r="D42" s="238"/>
      <c r="E42" s="238"/>
      <c r="F42" s="105">
        <f>'[1]01 02 Pol'!AE270+'[1]01 03 Pol'!AE175</f>
        <v>0</v>
      </c>
      <c r="G42" s="106">
        <f>'[1]01 02 Pol'!AF270+'[1]01 03 Pol'!AF175</f>
        <v>0</v>
      </c>
      <c r="H42" s="106">
        <f t="shared" si="1"/>
        <v>0</v>
      </c>
      <c r="I42" s="106">
        <f t="shared" si="2"/>
        <v>0</v>
      </c>
      <c r="J42" s="107">
        <f t="shared" si="3"/>
        <v>0</v>
      </c>
    </row>
    <row r="43" spans="1:10" ht="25.5" customHeight="1" x14ac:dyDescent="0.25">
      <c r="A43" s="92">
        <v>3</v>
      </c>
      <c r="B43" s="108" t="s">
        <v>46</v>
      </c>
      <c r="C43" s="220" t="s">
        <v>47</v>
      </c>
      <c r="D43" s="221"/>
      <c r="E43" s="221"/>
      <c r="F43" s="109">
        <f>'[1]01 02 Pol'!AE270</f>
        <v>0</v>
      </c>
      <c r="G43" s="102">
        <f>'[1]01 02 Pol'!AF270</f>
        <v>0</v>
      </c>
      <c r="H43" s="102">
        <f t="shared" si="1"/>
        <v>0</v>
      </c>
      <c r="I43" s="102">
        <f t="shared" si="2"/>
        <v>0</v>
      </c>
      <c r="J43" s="103">
        <f t="shared" si="3"/>
        <v>0</v>
      </c>
    </row>
    <row r="44" spans="1:10" ht="25.5" customHeight="1" x14ac:dyDescent="0.25">
      <c r="A44" s="92">
        <v>3</v>
      </c>
      <c r="B44" s="108" t="s">
        <v>48</v>
      </c>
      <c r="C44" s="220" t="s">
        <v>49</v>
      </c>
      <c r="D44" s="221"/>
      <c r="E44" s="221"/>
      <c r="F44" s="109">
        <f>'[1]01 03 Pol'!AE175</f>
        <v>0</v>
      </c>
      <c r="G44" s="102">
        <f>'[1]01 03 Pol'!AF175</f>
        <v>0</v>
      </c>
      <c r="H44" s="102">
        <f t="shared" si="1"/>
        <v>0</v>
      </c>
      <c r="I44" s="102">
        <f t="shared" si="2"/>
        <v>0</v>
      </c>
      <c r="J44" s="103">
        <f t="shared" si="3"/>
        <v>0</v>
      </c>
    </row>
    <row r="45" spans="1:10" ht="25.5" customHeight="1" x14ac:dyDescent="0.25">
      <c r="A45" s="92">
        <v>2</v>
      </c>
      <c r="B45" s="104" t="s">
        <v>46</v>
      </c>
      <c r="C45" s="237" t="s">
        <v>50</v>
      </c>
      <c r="D45" s="238"/>
      <c r="E45" s="238"/>
      <c r="F45" s="105">
        <f>'[1]02 04 Pol'!AE406+'[1]02 05 Pol'!AE176</f>
        <v>0</v>
      </c>
      <c r="G45" s="106">
        <f>'[1]02 04 Pol'!AF406+'[1]02 05 Pol'!AF176</f>
        <v>0</v>
      </c>
      <c r="H45" s="106">
        <f t="shared" si="1"/>
        <v>0</v>
      </c>
      <c r="I45" s="106">
        <f t="shared" si="2"/>
        <v>0</v>
      </c>
      <c r="J45" s="107">
        <f t="shared" si="3"/>
        <v>0</v>
      </c>
    </row>
    <row r="46" spans="1:10" ht="25.5" customHeight="1" x14ac:dyDescent="0.25">
      <c r="A46" s="92">
        <v>3</v>
      </c>
      <c r="B46" s="108" t="s">
        <v>51</v>
      </c>
      <c r="C46" s="220" t="s">
        <v>52</v>
      </c>
      <c r="D46" s="221"/>
      <c r="E46" s="221"/>
      <c r="F46" s="109">
        <f>'[1]02 04 Pol'!AE406</f>
        <v>0</v>
      </c>
      <c r="G46" s="102">
        <f>'[1]02 04 Pol'!AF406</f>
        <v>0</v>
      </c>
      <c r="H46" s="102">
        <f t="shared" si="1"/>
        <v>0</v>
      </c>
      <c r="I46" s="102">
        <f t="shared" si="2"/>
        <v>0</v>
      </c>
      <c r="J46" s="103">
        <f t="shared" si="3"/>
        <v>0</v>
      </c>
    </row>
    <row r="47" spans="1:10" ht="25.5" customHeight="1" x14ac:dyDescent="0.25">
      <c r="A47" s="92">
        <v>3</v>
      </c>
      <c r="B47" s="108" t="s">
        <v>53</v>
      </c>
      <c r="C47" s="220" t="s">
        <v>54</v>
      </c>
      <c r="D47" s="221"/>
      <c r="E47" s="221"/>
      <c r="F47" s="109">
        <f>'[1]02 05 Pol'!AE176</f>
        <v>0</v>
      </c>
      <c r="G47" s="102">
        <f>'[1]02 05 Pol'!AF176</f>
        <v>0</v>
      </c>
      <c r="H47" s="102">
        <f t="shared" si="1"/>
        <v>0</v>
      </c>
      <c r="I47" s="102">
        <f t="shared" si="2"/>
        <v>0</v>
      </c>
      <c r="J47" s="103">
        <f t="shared" si="3"/>
        <v>0</v>
      </c>
    </row>
    <row r="48" spans="1:10" ht="25.5" customHeight="1" x14ac:dyDescent="0.25">
      <c r="A48" s="92">
        <v>2</v>
      </c>
      <c r="B48" s="104" t="s">
        <v>48</v>
      </c>
      <c r="C48" s="237" t="s">
        <v>55</v>
      </c>
      <c r="D48" s="238"/>
      <c r="E48" s="238"/>
      <c r="F48" s="105">
        <f>'[1]03 06 Pol'!AE159</f>
        <v>0</v>
      </c>
      <c r="G48" s="106">
        <f>'[1]03 06 Pol'!AF159</f>
        <v>0</v>
      </c>
      <c r="H48" s="106">
        <f t="shared" si="1"/>
        <v>0</v>
      </c>
      <c r="I48" s="106">
        <f t="shared" si="2"/>
        <v>0</v>
      </c>
      <c r="J48" s="107">
        <f t="shared" si="3"/>
        <v>0</v>
      </c>
    </row>
    <row r="49" spans="1:10" ht="25.5" customHeight="1" x14ac:dyDescent="0.25">
      <c r="A49" s="92">
        <v>3</v>
      </c>
      <c r="B49" s="108" t="s">
        <v>56</v>
      </c>
      <c r="C49" s="220" t="s">
        <v>57</v>
      </c>
      <c r="D49" s="221"/>
      <c r="E49" s="221"/>
      <c r="F49" s="109">
        <f>'[1]03 06 Pol'!AE159</f>
        <v>0</v>
      </c>
      <c r="G49" s="102">
        <f>'[1]03 06 Pol'!AF159</f>
        <v>0</v>
      </c>
      <c r="H49" s="102">
        <f t="shared" si="1"/>
        <v>0</v>
      </c>
      <c r="I49" s="102">
        <f t="shared" si="2"/>
        <v>0</v>
      </c>
      <c r="J49" s="103">
        <f t="shared" si="3"/>
        <v>0</v>
      </c>
    </row>
    <row r="50" spans="1:10" ht="25.5" customHeight="1" x14ac:dyDescent="0.25">
      <c r="A50" s="92"/>
      <c r="B50" s="239" t="s">
        <v>58</v>
      </c>
      <c r="C50" s="240"/>
      <c r="D50" s="240"/>
      <c r="E50" s="241"/>
      <c r="F50" s="110">
        <f>SUMIF(A39:A49,"=1",F39:F49)</f>
        <v>0</v>
      </c>
      <c r="G50" s="111">
        <f>SUM(G48,G45,G42,G40)</f>
        <v>300000</v>
      </c>
      <c r="H50" s="111">
        <f>SUM(H48,H45,H42,H40)</f>
        <v>63000</v>
      </c>
      <c r="I50" s="111">
        <f>SUMIF(A39:A49,"=1",I39:I49)</f>
        <v>363000</v>
      </c>
      <c r="J50" s="112">
        <f>SUMIF(A39:A49,"=1",J39:J49)</f>
        <v>100</v>
      </c>
    </row>
    <row r="54" spans="1:10" ht="15.75" x14ac:dyDescent="0.25">
      <c r="B54" s="113" t="s">
        <v>59</v>
      </c>
    </row>
    <row r="56" spans="1:10" ht="25.5" customHeight="1" x14ac:dyDescent="0.25">
      <c r="A56" s="115"/>
      <c r="B56" s="116" t="s">
        <v>36</v>
      </c>
      <c r="C56" s="116" t="s">
        <v>37</v>
      </c>
      <c r="D56" s="117"/>
      <c r="E56" s="117"/>
      <c r="F56" s="118" t="s">
        <v>60</v>
      </c>
      <c r="G56" s="118"/>
      <c r="H56" s="118"/>
      <c r="I56" s="118" t="s">
        <v>12</v>
      </c>
      <c r="J56" s="118" t="s">
        <v>22</v>
      </c>
    </row>
    <row r="57" spans="1:10" ht="25.5" customHeight="1" x14ac:dyDescent="0.25">
      <c r="A57" s="119"/>
      <c r="B57" s="120" t="s">
        <v>61</v>
      </c>
      <c r="C57" s="235" t="s">
        <v>62</v>
      </c>
      <c r="D57" s="236"/>
      <c r="E57" s="236"/>
      <c r="F57" s="121" t="s">
        <v>13</v>
      </c>
      <c r="G57" s="122"/>
      <c r="H57" s="122"/>
      <c r="I57" s="122">
        <f>SUM('01 02 Pol'!G8,'01 03 Pol'!G8,'02 04 Pol'!G8,'02 05 Pol'!G8,'03 06 Pol'!G8)</f>
        <v>0</v>
      </c>
      <c r="J57" s="123">
        <f>IF(I68=0,"",I57/I68*100)</f>
        <v>0</v>
      </c>
    </row>
    <row r="58" spans="1:10" ht="25.5" customHeight="1" x14ac:dyDescent="0.25">
      <c r="A58" s="119"/>
      <c r="B58" s="120" t="s">
        <v>63</v>
      </c>
      <c r="C58" s="235" t="s">
        <v>64</v>
      </c>
      <c r="D58" s="236"/>
      <c r="E58" s="236"/>
      <c r="F58" s="121" t="s">
        <v>13</v>
      </c>
      <c r="G58" s="122"/>
      <c r="H58" s="122"/>
      <c r="I58" s="122">
        <f>'01 02 Pol'!G161+'01 03 Pol'!G119+'02 04 Pol'!G187+'02 05 Pol'!G98</f>
        <v>0</v>
      </c>
      <c r="J58" s="123">
        <f>IF(I68=0,"",I58/I68*100)</f>
        <v>0</v>
      </c>
    </row>
    <row r="59" spans="1:10" ht="25.5" customHeight="1" x14ac:dyDescent="0.25">
      <c r="A59" s="119"/>
      <c r="B59" s="120" t="s">
        <v>65</v>
      </c>
      <c r="C59" s="235" t="s">
        <v>66</v>
      </c>
      <c r="D59" s="236"/>
      <c r="E59" s="236"/>
      <c r="F59" s="121" t="s">
        <v>13</v>
      </c>
      <c r="G59" s="122"/>
      <c r="H59" s="122"/>
      <c r="I59" s="122">
        <f>+'03 06 Pol'!G75</f>
        <v>0</v>
      </c>
      <c r="J59" s="123">
        <f>IF(I68=0,"",I59/I68*100)</f>
        <v>0</v>
      </c>
    </row>
    <row r="60" spans="1:10" ht="25.5" customHeight="1" x14ac:dyDescent="0.25">
      <c r="A60" s="119"/>
      <c r="B60" s="120" t="s">
        <v>67</v>
      </c>
      <c r="C60" s="235" t="s">
        <v>68</v>
      </c>
      <c r="D60" s="236"/>
      <c r="E60" s="236"/>
      <c r="F60" s="121" t="s">
        <v>13</v>
      </c>
      <c r="G60" s="122"/>
      <c r="H60" s="122"/>
      <c r="I60" s="122">
        <f>'03 06 Pol'!G105</f>
        <v>0</v>
      </c>
      <c r="J60" s="123">
        <f>IF(I68=0,"",I60/I68*100)</f>
        <v>0</v>
      </c>
    </row>
    <row r="61" spans="1:10" ht="25.5" customHeight="1" x14ac:dyDescent="0.25">
      <c r="A61" s="119"/>
      <c r="B61" s="120" t="s">
        <v>69</v>
      </c>
      <c r="C61" s="235" t="s">
        <v>70</v>
      </c>
      <c r="D61" s="236"/>
      <c r="E61" s="236"/>
      <c r="F61" s="121" t="s">
        <v>13</v>
      </c>
      <c r="G61" s="122"/>
      <c r="H61" s="122"/>
      <c r="I61" s="122">
        <f>'01 02 Pol'!G168+'01 03 Pol'!G126+'02 04 Pol'!G216+'02 05 Pol'!G105</f>
        <v>0</v>
      </c>
      <c r="J61" s="123">
        <f>IF(I68=0,"",I61/I68*100)</f>
        <v>0</v>
      </c>
    </row>
    <row r="62" spans="1:10" ht="25.5" customHeight="1" x14ac:dyDescent="0.25">
      <c r="A62" s="119"/>
      <c r="B62" s="120" t="s">
        <v>71</v>
      </c>
      <c r="C62" s="235" t="s">
        <v>72</v>
      </c>
      <c r="D62" s="236"/>
      <c r="E62" s="236"/>
      <c r="F62" s="121" t="s">
        <v>13</v>
      </c>
      <c r="G62" s="122"/>
      <c r="H62" s="122"/>
      <c r="I62" s="122">
        <f>+'03 06 Pol'!G86+'03 06 Pol'!G127</f>
        <v>0</v>
      </c>
      <c r="J62" s="123">
        <f>IF(I68=0,"",I62/I68*100)</f>
        <v>0</v>
      </c>
    </row>
    <row r="63" spans="1:10" ht="25.5" customHeight="1" x14ac:dyDescent="0.25">
      <c r="A63" s="119"/>
      <c r="B63" s="120" t="s">
        <v>73</v>
      </c>
      <c r="C63" s="235" t="s">
        <v>74</v>
      </c>
      <c r="D63" s="236"/>
      <c r="E63" s="236"/>
      <c r="F63" s="121" t="s">
        <v>13</v>
      </c>
      <c r="G63" s="122"/>
      <c r="H63" s="122"/>
      <c r="I63" s="122">
        <f>+'03 06 Pol'!G134</f>
        <v>0</v>
      </c>
      <c r="J63" s="123">
        <f>IF(I68=0,"",I63/I68*100)</f>
        <v>0</v>
      </c>
    </row>
    <row r="64" spans="1:10" ht="25.5" customHeight="1" x14ac:dyDescent="0.25">
      <c r="A64" s="119"/>
      <c r="B64" s="120" t="s">
        <v>75</v>
      </c>
      <c r="C64" s="235" t="s">
        <v>76</v>
      </c>
      <c r="D64" s="236"/>
      <c r="E64" s="236"/>
      <c r="F64" s="121" t="s">
        <v>13</v>
      </c>
      <c r="G64" s="122"/>
      <c r="H64" s="122"/>
      <c r="I64" s="122">
        <f>'02 04 Pol'!G382</f>
        <v>0</v>
      </c>
      <c r="J64" s="123">
        <f>IF(I68=0,"",I64/I68*100)</f>
        <v>0</v>
      </c>
    </row>
    <row r="65" spans="1:10" ht="25.5" customHeight="1" x14ac:dyDescent="0.25">
      <c r="A65" s="119"/>
      <c r="B65" s="120" t="s">
        <v>77</v>
      </c>
      <c r="C65" s="235" t="s">
        <v>78</v>
      </c>
      <c r="D65" s="236"/>
      <c r="E65" s="236"/>
      <c r="F65" s="121" t="s">
        <v>13</v>
      </c>
      <c r="G65" s="122"/>
      <c r="H65" s="122"/>
      <c r="I65" s="122">
        <f>SUM('01 02 Pol'!G266,'01 03 Pol'!G171,'02 04 Pol'!G402,'02 05 Pol'!G172,'03 06 Pol'!G137)</f>
        <v>0</v>
      </c>
      <c r="J65" s="123">
        <f>IF(I68=0,"",I65/I68*100)</f>
        <v>0</v>
      </c>
    </row>
    <row r="66" spans="1:10" ht="25.5" customHeight="1" x14ac:dyDescent="0.25">
      <c r="A66" s="119"/>
      <c r="B66" s="120" t="s">
        <v>79</v>
      </c>
      <c r="C66" s="235" t="s">
        <v>80</v>
      </c>
      <c r="D66" s="236"/>
      <c r="E66" s="236"/>
      <c r="F66" s="121" t="s">
        <v>81</v>
      </c>
      <c r="G66" s="122"/>
      <c r="H66" s="122"/>
      <c r="I66" s="122">
        <f>+'03 06 Pol'!G146</f>
        <v>0</v>
      </c>
      <c r="J66" s="123">
        <f>IF(I68=0,"",I66/I68*100)</f>
        <v>0</v>
      </c>
    </row>
    <row r="67" spans="1:10" ht="25.5" customHeight="1" x14ac:dyDescent="0.25">
      <c r="A67" s="119"/>
      <c r="B67" s="120" t="s">
        <v>18</v>
      </c>
      <c r="C67" s="235" t="s">
        <v>19</v>
      </c>
      <c r="D67" s="236"/>
      <c r="E67" s="236"/>
      <c r="F67" s="121" t="s">
        <v>18</v>
      </c>
      <c r="G67" s="122"/>
      <c r="H67" s="122"/>
      <c r="I67" s="122">
        <f>'00 01 Naklady'!G8</f>
        <v>300000</v>
      </c>
      <c r="J67" s="123">
        <f>IF(I68=0,"",I67/I68*100)</f>
        <v>100</v>
      </c>
    </row>
    <row r="68" spans="1:10" ht="25.5" customHeight="1" x14ac:dyDescent="0.25">
      <c r="A68" s="124"/>
      <c r="B68" s="125" t="s">
        <v>39</v>
      </c>
      <c r="C68" s="125"/>
      <c r="D68" s="126"/>
      <c r="E68" s="126"/>
      <c r="F68" s="127"/>
      <c r="G68" s="128"/>
      <c r="H68" s="128"/>
      <c r="I68" s="128">
        <f>SUM(I57:I67)</f>
        <v>300000</v>
      </c>
      <c r="J68" s="129">
        <f>SUM(J57:J67)</f>
        <v>100</v>
      </c>
    </row>
    <row r="69" spans="1:10" x14ac:dyDescent="0.25">
      <c r="F69" s="130"/>
      <c r="G69" s="131"/>
      <c r="H69" s="130"/>
      <c r="I69" s="131"/>
      <c r="J69" s="132"/>
    </row>
    <row r="70" spans="1:10" x14ac:dyDescent="0.25">
      <c r="F70" s="130"/>
      <c r="G70" s="131"/>
      <c r="H70" s="130"/>
      <c r="I70" s="131"/>
      <c r="J70" s="132"/>
    </row>
    <row r="71" spans="1:10" x14ac:dyDescent="0.25">
      <c r="F71" s="130"/>
      <c r="G71" s="131"/>
      <c r="H71" s="130"/>
      <c r="I71" s="131"/>
      <c r="J71" s="132"/>
    </row>
  </sheetData>
  <mergeCells count="59"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63:E63"/>
    <mergeCell ref="C57:E57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B50:E50"/>
    <mergeCell ref="C39:E39"/>
    <mergeCell ref="E21:F21"/>
    <mergeCell ref="G21:H21"/>
    <mergeCell ref="I21:J21"/>
    <mergeCell ref="G23:I23"/>
    <mergeCell ref="G24:I24"/>
    <mergeCell ref="G25:I25"/>
    <mergeCell ref="G26:I26"/>
    <mergeCell ref="G27:I27"/>
    <mergeCell ref="G28:I28"/>
    <mergeCell ref="G29:I29"/>
    <mergeCell ref="D35:E35"/>
    <mergeCell ref="E19:F19"/>
    <mergeCell ref="G19:H19"/>
    <mergeCell ref="I19:J19"/>
    <mergeCell ref="E20:F20"/>
    <mergeCell ref="G20:H20"/>
    <mergeCell ref="I20:J20"/>
    <mergeCell ref="E17:F17"/>
    <mergeCell ref="G17:H17"/>
    <mergeCell ref="I17:J17"/>
    <mergeCell ref="E18:F18"/>
    <mergeCell ref="G18:H18"/>
    <mergeCell ref="I18:J18"/>
    <mergeCell ref="D13:G13"/>
    <mergeCell ref="E15:F15"/>
    <mergeCell ref="G15:H15"/>
    <mergeCell ref="I15:J15"/>
    <mergeCell ref="E16:F16"/>
    <mergeCell ref="G16:H16"/>
    <mergeCell ref="I16:J16"/>
    <mergeCell ref="D12:G12"/>
    <mergeCell ref="B1:J1"/>
    <mergeCell ref="E2:J2"/>
    <mergeCell ref="E3:J3"/>
    <mergeCell ref="E4:J4"/>
    <mergeCell ref="D11:G11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topLeftCell="A59" workbookViewId="0">
      <selection activeCell="C15" sqref="C15"/>
    </sheetView>
  </sheetViews>
  <sheetFormatPr defaultRowHeight="15" outlineLevelRow="1" x14ac:dyDescent="0.25"/>
  <cols>
    <col min="1" max="1" width="3.42578125" customWidth="1"/>
    <col min="2" max="2" width="12.5703125" style="135" customWidth="1"/>
    <col min="3" max="3" width="63.28515625" style="1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2" t="s">
        <v>82</v>
      </c>
      <c r="B1" s="242"/>
      <c r="C1" s="242"/>
      <c r="D1" s="242"/>
      <c r="E1" s="242"/>
      <c r="F1" s="242"/>
      <c r="G1" s="242"/>
      <c r="AG1" t="s">
        <v>83</v>
      </c>
    </row>
    <row r="2" spans="1:60" ht="24.95" customHeight="1" x14ac:dyDescent="0.25">
      <c r="A2" s="133" t="s">
        <v>84</v>
      </c>
      <c r="B2" s="134" t="s">
        <v>3</v>
      </c>
      <c r="C2" s="243" t="s">
        <v>4</v>
      </c>
      <c r="D2" s="244"/>
      <c r="E2" s="244"/>
      <c r="F2" s="244"/>
      <c r="G2" s="245"/>
      <c r="AG2" t="s">
        <v>85</v>
      </c>
    </row>
    <row r="3" spans="1:60" ht="24.95" customHeight="1" x14ac:dyDescent="0.25">
      <c r="A3" s="133" t="s">
        <v>86</v>
      </c>
      <c r="B3" s="134" t="s">
        <v>41</v>
      </c>
      <c r="C3" s="243" t="s">
        <v>42</v>
      </c>
      <c r="D3" s="244"/>
      <c r="E3" s="244"/>
      <c r="F3" s="244"/>
      <c r="G3" s="245"/>
      <c r="AC3" s="135" t="s">
        <v>87</v>
      </c>
      <c r="AG3" t="s">
        <v>88</v>
      </c>
    </row>
    <row r="4" spans="1:60" ht="24.95" customHeight="1" x14ac:dyDescent="0.25">
      <c r="A4" s="136" t="s">
        <v>89</v>
      </c>
      <c r="B4" s="137" t="s">
        <v>43</v>
      </c>
      <c r="C4" s="246" t="s">
        <v>44</v>
      </c>
      <c r="D4" s="247"/>
      <c r="E4" s="247"/>
      <c r="F4" s="247"/>
      <c r="G4" s="248"/>
      <c r="AG4" t="s">
        <v>90</v>
      </c>
    </row>
    <row r="5" spans="1:60" x14ac:dyDescent="0.25">
      <c r="D5" s="138"/>
    </row>
    <row r="6" spans="1:60" ht="60" x14ac:dyDescent="0.25">
      <c r="A6" s="139" t="s">
        <v>91</v>
      </c>
      <c r="B6" s="140" t="s">
        <v>92</v>
      </c>
      <c r="C6" s="140" t="s">
        <v>93</v>
      </c>
      <c r="D6" s="141" t="s">
        <v>94</v>
      </c>
      <c r="E6" s="139" t="s">
        <v>95</v>
      </c>
      <c r="F6" s="142" t="s">
        <v>96</v>
      </c>
      <c r="G6" s="139" t="s">
        <v>12</v>
      </c>
      <c r="H6" s="143" t="s">
        <v>97</v>
      </c>
      <c r="I6" s="143" t="s">
        <v>98</v>
      </c>
      <c r="J6" s="143" t="s">
        <v>99</v>
      </c>
      <c r="K6" s="143" t="s">
        <v>100</v>
      </c>
      <c r="L6" s="143" t="s">
        <v>101</v>
      </c>
      <c r="M6" s="143" t="s">
        <v>102</v>
      </c>
      <c r="N6" s="143" t="s">
        <v>103</v>
      </c>
      <c r="O6" s="143" t="s">
        <v>104</v>
      </c>
      <c r="P6" s="143" t="s">
        <v>105</v>
      </c>
      <c r="Q6" s="143" t="s">
        <v>106</v>
      </c>
      <c r="R6" s="143" t="s">
        <v>107</v>
      </c>
      <c r="S6" s="143" t="s">
        <v>108</v>
      </c>
      <c r="T6" s="143" t="s">
        <v>109</v>
      </c>
      <c r="U6" s="143" t="s">
        <v>110</v>
      </c>
      <c r="V6" s="143" t="s">
        <v>111</v>
      </c>
      <c r="W6" s="143" t="s">
        <v>112</v>
      </c>
    </row>
    <row r="7" spans="1:60" hidden="1" x14ac:dyDescent="0.25">
      <c r="A7" s="144"/>
      <c r="B7" s="145"/>
      <c r="C7" s="145"/>
      <c r="D7" s="14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</row>
    <row r="8" spans="1:60" x14ac:dyDescent="0.25">
      <c r="A8" s="149" t="s">
        <v>113</v>
      </c>
      <c r="B8" s="150" t="s">
        <v>18</v>
      </c>
      <c r="C8" s="151" t="s">
        <v>19</v>
      </c>
      <c r="D8" s="152"/>
      <c r="E8" s="153"/>
      <c r="F8" s="154"/>
      <c r="G8" s="154">
        <f>SUMIF(AG9:AG75,"&lt;&gt;NOR",G9:G75)</f>
        <v>300000</v>
      </c>
      <c r="H8" s="154"/>
      <c r="I8" s="154">
        <f>SUM(I9:I75)</f>
        <v>0</v>
      </c>
      <c r="J8" s="154"/>
      <c r="K8" s="154">
        <f>SUM(K9:K75)</f>
        <v>0</v>
      </c>
      <c r="L8" s="154"/>
      <c r="M8" s="154">
        <f>SUM(M9:M75)</f>
        <v>363000</v>
      </c>
      <c r="N8" s="154"/>
      <c r="O8" s="154">
        <f>SUM(O9:O75)</f>
        <v>0</v>
      </c>
      <c r="P8" s="154"/>
      <c r="Q8" s="154">
        <f>SUM(Q9:Q75)</f>
        <v>0</v>
      </c>
      <c r="R8" s="154"/>
      <c r="S8" s="154"/>
      <c r="T8" s="155"/>
      <c r="U8" s="156"/>
      <c r="V8" s="156">
        <f>SUM(V9:V75)</f>
        <v>0</v>
      </c>
      <c r="W8" s="156"/>
      <c r="AG8" t="s">
        <v>114</v>
      </c>
    </row>
    <row r="9" spans="1:60" outlineLevel="1" x14ac:dyDescent="0.25">
      <c r="A9" s="157">
        <v>1</v>
      </c>
      <c r="B9" s="158" t="s">
        <v>115</v>
      </c>
      <c r="C9" s="159" t="s">
        <v>116</v>
      </c>
      <c r="D9" s="160" t="s">
        <v>117</v>
      </c>
      <c r="E9" s="161">
        <v>1</v>
      </c>
      <c r="F9" s="162"/>
      <c r="G9" s="163">
        <f>ROUND(E9*F9,2)</f>
        <v>0</v>
      </c>
      <c r="H9" s="162"/>
      <c r="I9" s="163">
        <f>ROUND(E9*H9,2)</f>
        <v>0</v>
      </c>
      <c r="J9" s="162"/>
      <c r="K9" s="163">
        <f>ROUND(E9*J9,2)</f>
        <v>0</v>
      </c>
      <c r="L9" s="163">
        <v>21</v>
      </c>
      <c r="M9" s="163">
        <f>G9*(1+L9/100)</f>
        <v>0</v>
      </c>
      <c r="N9" s="163">
        <v>0</v>
      </c>
      <c r="O9" s="163">
        <f>ROUND(E9*N9,2)</f>
        <v>0</v>
      </c>
      <c r="P9" s="163">
        <v>0</v>
      </c>
      <c r="Q9" s="163">
        <f>ROUND(E9*P9,2)</f>
        <v>0</v>
      </c>
      <c r="R9" s="163"/>
      <c r="S9" s="163" t="s">
        <v>118</v>
      </c>
      <c r="T9" s="164" t="s">
        <v>119</v>
      </c>
      <c r="U9" s="165">
        <v>0</v>
      </c>
      <c r="V9" s="165">
        <f>ROUND(E9*U9,2)</f>
        <v>0</v>
      </c>
      <c r="W9" s="165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120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outlineLevel="1" x14ac:dyDescent="0.25">
      <c r="A10" s="167"/>
      <c r="B10" s="168"/>
      <c r="C10" s="169" t="s">
        <v>121</v>
      </c>
      <c r="D10" s="170"/>
      <c r="E10" s="171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66"/>
      <c r="Z10" s="166"/>
      <c r="AA10" s="166"/>
      <c r="AB10" s="166"/>
      <c r="AC10" s="166"/>
      <c r="AD10" s="166"/>
      <c r="AE10" s="166"/>
      <c r="AF10" s="166"/>
      <c r="AG10" s="166" t="s">
        <v>122</v>
      </c>
      <c r="AH10" s="166">
        <v>0</v>
      </c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/>
      <c r="B11" s="168"/>
      <c r="C11" s="169" t="s">
        <v>123</v>
      </c>
      <c r="D11" s="170"/>
      <c r="E11" s="171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122</v>
      </c>
      <c r="AH11" s="166">
        <v>0</v>
      </c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5">
      <c r="A12" s="167"/>
      <c r="B12" s="168"/>
      <c r="C12" s="169" t="s">
        <v>124</v>
      </c>
      <c r="D12" s="170"/>
      <c r="E12" s="171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122</v>
      </c>
      <c r="AH12" s="166">
        <v>0</v>
      </c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5">
      <c r="A13" s="167"/>
      <c r="B13" s="168"/>
      <c r="C13" s="169" t="s">
        <v>125</v>
      </c>
      <c r="D13" s="170"/>
      <c r="E13" s="171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122</v>
      </c>
      <c r="AH13" s="166">
        <v>0</v>
      </c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ht="22.5" outlineLevel="1" x14ac:dyDescent="0.25">
      <c r="A14" s="167"/>
      <c r="B14" s="168"/>
      <c r="C14" s="169" t="s">
        <v>126</v>
      </c>
      <c r="D14" s="170"/>
      <c r="E14" s="171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122</v>
      </c>
      <c r="AH14" s="166">
        <v>0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ht="22.5" outlineLevel="1" x14ac:dyDescent="0.25">
      <c r="A15" s="167"/>
      <c r="B15" s="168"/>
      <c r="C15" s="169" t="s">
        <v>127</v>
      </c>
      <c r="D15" s="170"/>
      <c r="E15" s="171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122</v>
      </c>
      <c r="AH15" s="166">
        <v>0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outlineLevel="1" x14ac:dyDescent="0.25">
      <c r="A16" s="167"/>
      <c r="B16" s="168"/>
      <c r="C16" s="169" t="s">
        <v>128</v>
      </c>
      <c r="D16" s="170"/>
      <c r="E16" s="171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 t="s">
        <v>122</v>
      </c>
      <c r="AH16" s="166">
        <v>0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5">
      <c r="A17" s="167"/>
      <c r="B17" s="168"/>
      <c r="C17" s="169" t="s">
        <v>129</v>
      </c>
      <c r="D17" s="170"/>
      <c r="E17" s="171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122</v>
      </c>
      <c r="AH17" s="166">
        <v>0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ht="22.5" outlineLevel="1" x14ac:dyDescent="0.25">
      <c r="A18" s="167"/>
      <c r="B18" s="168"/>
      <c r="C18" s="169" t="s">
        <v>130</v>
      </c>
      <c r="D18" s="170"/>
      <c r="E18" s="171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122</v>
      </c>
      <c r="AH18" s="166">
        <v>0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67"/>
      <c r="B19" s="168"/>
      <c r="C19" s="169" t="s">
        <v>61</v>
      </c>
      <c r="D19" s="170"/>
      <c r="E19" s="171">
        <v>1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122</v>
      </c>
      <c r="AH19" s="166">
        <v>0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5">
      <c r="A20" s="167"/>
      <c r="B20" s="168"/>
      <c r="C20" s="172" t="s">
        <v>131</v>
      </c>
      <c r="D20" s="173"/>
      <c r="E20" s="174">
        <v>1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122</v>
      </c>
      <c r="AH20" s="166">
        <v>1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outlineLevel="1" x14ac:dyDescent="0.25">
      <c r="A21" s="157">
        <v>2</v>
      </c>
      <c r="B21" s="158" t="s">
        <v>132</v>
      </c>
      <c r="C21" s="159" t="s">
        <v>133</v>
      </c>
      <c r="D21" s="160" t="s">
        <v>134</v>
      </c>
      <c r="E21" s="161">
        <v>361.5</v>
      </c>
      <c r="F21" s="162"/>
      <c r="G21" s="163">
        <f>ROUND(E21*F21,2)</f>
        <v>0</v>
      </c>
      <c r="H21" s="162"/>
      <c r="I21" s="163">
        <f>ROUND(E21*H21,2)</f>
        <v>0</v>
      </c>
      <c r="J21" s="162"/>
      <c r="K21" s="163">
        <f>ROUND(E21*J21,2)</f>
        <v>0</v>
      </c>
      <c r="L21" s="163">
        <v>21</v>
      </c>
      <c r="M21" s="163">
        <f>G21*(1+L21/100)</f>
        <v>0</v>
      </c>
      <c r="N21" s="163">
        <v>0</v>
      </c>
      <c r="O21" s="163">
        <f>ROUND(E21*N21,2)</f>
        <v>0</v>
      </c>
      <c r="P21" s="163">
        <v>0</v>
      </c>
      <c r="Q21" s="163">
        <f>ROUND(E21*P21,2)</f>
        <v>0</v>
      </c>
      <c r="R21" s="163"/>
      <c r="S21" s="163" t="s">
        <v>118</v>
      </c>
      <c r="T21" s="164" t="s">
        <v>119</v>
      </c>
      <c r="U21" s="165">
        <v>0</v>
      </c>
      <c r="V21" s="165">
        <f>ROUND(E21*U21,2)</f>
        <v>0</v>
      </c>
      <c r="W21" s="165"/>
      <c r="X21" s="166"/>
      <c r="Y21" s="166"/>
      <c r="Z21" s="166"/>
      <c r="AA21" s="166"/>
      <c r="AB21" s="166"/>
      <c r="AC21" s="166"/>
      <c r="AD21" s="166"/>
      <c r="AE21" s="166"/>
      <c r="AF21" s="166"/>
      <c r="AG21" s="166" t="s">
        <v>120</v>
      </c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outlineLevel="1" x14ac:dyDescent="0.25">
      <c r="A22" s="167"/>
      <c r="B22" s="168"/>
      <c r="C22" s="169" t="s">
        <v>121</v>
      </c>
      <c r="D22" s="170"/>
      <c r="E22" s="171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6"/>
      <c r="Y22" s="166"/>
      <c r="Z22" s="166"/>
      <c r="AA22" s="166"/>
      <c r="AB22" s="166"/>
      <c r="AC22" s="166"/>
      <c r="AD22" s="166"/>
      <c r="AE22" s="166"/>
      <c r="AF22" s="166"/>
      <c r="AG22" s="166" t="s">
        <v>122</v>
      </c>
      <c r="AH22" s="166">
        <v>0</v>
      </c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5">
      <c r="A23" s="167"/>
      <c r="B23" s="168"/>
      <c r="C23" s="169" t="s">
        <v>135</v>
      </c>
      <c r="D23" s="170"/>
      <c r="E23" s="171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122</v>
      </c>
      <c r="AH23" s="166">
        <v>0</v>
      </c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67"/>
      <c r="B24" s="168"/>
      <c r="C24" s="169" t="s">
        <v>136</v>
      </c>
      <c r="D24" s="170"/>
      <c r="E24" s="171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122</v>
      </c>
      <c r="AH24" s="166">
        <v>0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5">
      <c r="A25" s="167"/>
      <c r="B25" s="168"/>
      <c r="C25" s="169" t="s">
        <v>137</v>
      </c>
      <c r="D25" s="170"/>
      <c r="E25" s="171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6"/>
      <c r="Y25" s="166"/>
      <c r="Z25" s="166"/>
      <c r="AA25" s="166"/>
      <c r="AB25" s="166"/>
      <c r="AC25" s="166"/>
      <c r="AD25" s="166"/>
      <c r="AE25" s="166"/>
      <c r="AF25" s="166"/>
      <c r="AG25" s="166" t="s">
        <v>122</v>
      </c>
      <c r="AH25" s="166">
        <v>0</v>
      </c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 x14ac:dyDescent="0.25">
      <c r="A26" s="167"/>
      <c r="B26" s="168"/>
      <c r="C26" s="169" t="s">
        <v>138</v>
      </c>
      <c r="D26" s="170"/>
      <c r="E26" s="171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122</v>
      </c>
      <c r="AH26" s="166">
        <v>0</v>
      </c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ht="22.5" outlineLevel="1" x14ac:dyDescent="0.25">
      <c r="A27" s="167"/>
      <c r="B27" s="168"/>
      <c r="C27" s="169" t="s">
        <v>139</v>
      </c>
      <c r="D27" s="170"/>
      <c r="E27" s="171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122</v>
      </c>
      <c r="AH27" s="166">
        <v>0</v>
      </c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/>
      <c r="B28" s="168"/>
      <c r="C28" s="169" t="s">
        <v>140</v>
      </c>
      <c r="D28" s="170"/>
      <c r="E28" s="171">
        <v>361.5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122</v>
      </c>
      <c r="AH28" s="166">
        <v>0</v>
      </c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67"/>
      <c r="B29" s="168"/>
      <c r="C29" s="172" t="s">
        <v>131</v>
      </c>
      <c r="D29" s="173"/>
      <c r="E29" s="174">
        <v>361.5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122</v>
      </c>
      <c r="AH29" s="166">
        <v>1</v>
      </c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5">
      <c r="A30" s="157">
        <v>3</v>
      </c>
      <c r="B30" s="158" t="s">
        <v>141</v>
      </c>
      <c r="C30" s="159" t="s">
        <v>142</v>
      </c>
      <c r="D30" s="160" t="s">
        <v>117</v>
      </c>
      <c r="E30" s="161">
        <v>4</v>
      </c>
      <c r="F30" s="162"/>
      <c r="G30" s="163">
        <f>ROUND(E30*F30,2)</f>
        <v>0</v>
      </c>
      <c r="H30" s="162"/>
      <c r="I30" s="163">
        <f>ROUND(E30*H30,2)</f>
        <v>0</v>
      </c>
      <c r="J30" s="162"/>
      <c r="K30" s="163">
        <f>ROUND(E30*J30,2)</f>
        <v>0</v>
      </c>
      <c r="L30" s="163">
        <v>21</v>
      </c>
      <c r="M30" s="163">
        <f>G30*(1+L30/100)</f>
        <v>0</v>
      </c>
      <c r="N30" s="163">
        <v>0</v>
      </c>
      <c r="O30" s="163">
        <f>ROUND(E30*N30,2)</f>
        <v>0</v>
      </c>
      <c r="P30" s="163">
        <v>0</v>
      </c>
      <c r="Q30" s="163">
        <f>ROUND(E30*P30,2)</f>
        <v>0</v>
      </c>
      <c r="R30" s="163"/>
      <c r="S30" s="163" t="s">
        <v>118</v>
      </c>
      <c r="T30" s="164" t="s">
        <v>119</v>
      </c>
      <c r="U30" s="165">
        <v>0</v>
      </c>
      <c r="V30" s="165">
        <f>ROUND(E30*U30,2)</f>
        <v>0</v>
      </c>
      <c r="W30" s="165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120</v>
      </c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 x14ac:dyDescent="0.25">
      <c r="A31" s="167"/>
      <c r="B31" s="168"/>
      <c r="C31" s="169" t="s">
        <v>121</v>
      </c>
      <c r="D31" s="170"/>
      <c r="E31" s="171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6"/>
      <c r="Y31" s="166"/>
      <c r="Z31" s="166"/>
      <c r="AA31" s="166"/>
      <c r="AB31" s="166"/>
      <c r="AC31" s="166"/>
      <c r="AD31" s="166"/>
      <c r="AE31" s="166"/>
      <c r="AF31" s="166"/>
      <c r="AG31" s="166" t="s">
        <v>122</v>
      </c>
      <c r="AH31" s="166">
        <v>0</v>
      </c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 x14ac:dyDescent="0.25">
      <c r="A32" s="167"/>
      <c r="B32" s="168"/>
      <c r="C32" s="169" t="s">
        <v>143</v>
      </c>
      <c r="D32" s="170"/>
      <c r="E32" s="171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122</v>
      </c>
      <c r="AH32" s="166">
        <v>0</v>
      </c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ht="22.5" outlineLevel="1" x14ac:dyDescent="0.25">
      <c r="A33" s="167"/>
      <c r="B33" s="168"/>
      <c r="C33" s="169" t="s">
        <v>144</v>
      </c>
      <c r="D33" s="170"/>
      <c r="E33" s="171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122</v>
      </c>
      <c r="AH33" s="166">
        <v>0</v>
      </c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5">
      <c r="A34" s="167"/>
      <c r="B34" s="168"/>
      <c r="C34" s="169" t="s">
        <v>63</v>
      </c>
      <c r="D34" s="170"/>
      <c r="E34" s="171">
        <v>4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122</v>
      </c>
      <c r="AH34" s="166">
        <v>0</v>
      </c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5">
      <c r="A35" s="167"/>
      <c r="B35" s="168"/>
      <c r="C35" s="172" t="s">
        <v>131</v>
      </c>
      <c r="D35" s="173"/>
      <c r="E35" s="174">
        <v>4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6"/>
      <c r="Y35" s="166"/>
      <c r="Z35" s="166"/>
      <c r="AA35" s="166"/>
      <c r="AB35" s="166"/>
      <c r="AC35" s="166"/>
      <c r="AD35" s="166"/>
      <c r="AE35" s="166"/>
      <c r="AF35" s="166"/>
      <c r="AG35" s="166" t="s">
        <v>122</v>
      </c>
      <c r="AH35" s="166">
        <v>1</v>
      </c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outlineLevel="1" x14ac:dyDescent="0.25">
      <c r="A36" s="157">
        <v>4</v>
      </c>
      <c r="B36" s="158" t="s">
        <v>145</v>
      </c>
      <c r="C36" s="159" t="s">
        <v>146</v>
      </c>
      <c r="D36" s="160" t="s">
        <v>147</v>
      </c>
      <c r="E36" s="161">
        <v>1</v>
      </c>
      <c r="F36" s="162"/>
      <c r="G36" s="163">
        <f>ROUND(E36*F36,2)</f>
        <v>0</v>
      </c>
      <c r="H36" s="162"/>
      <c r="I36" s="163">
        <f>ROUND(E36*H36,2)</f>
        <v>0</v>
      </c>
      <c r="J36" s="162"/>
      <c r="K36" s="163">
        <f>ROUND(E36*J36,2)</f>
        <v>0</v>
      </c>
      <c r="L36" s="163">
        <v>21</v>
      </c>
      <c r="M36" s="163">
        <f>G36*(1+L36/100)</f>
        <v>0</v>
      </c>
      <c r="N36" s="163">
        <v>0</v>
      </c>
      <c r="O36" s="163">
        <f>ROUND(E36*N36,2)</f>
        <v>0</v>
      </c>
      <c r="P36" s="163">
        <v>0</v>
      </c>
      <c r="Q36" s="163">
        <f>ROUND(E36*P36,2)</f>
        <v>0</v>
      </c>
      <c r="R36" s="163"/>
      <c r="S36" s="163" t="s">
        <v>118</v>
      </c>
      <c r="T36" s="164" t="s">
        <v>119</v>
      </c>
      <c r="U36" s="165">
        <v>0</v>
      </c>
      <c r="V36" s="165">
        <f>ROUND(E36*U36,2)</f>
        <v>0</v>
      </c>
      <c r="W36" s="165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120</v>
      </c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5">
      <c r="A37" s="167"/>
      <c r="B37" s="168"/>
      <c r="C37" s="169" t="s">
        <v>121</v>
      </c>
      <c r="D37" s="170"/>
      <c r="E37" s="171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122</v>
      </c>
      <c r="AH37" s="166">
        <v>0</v>
      </c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5">
      <c r="A38" s="167"/>
      <c r="B38" s="168"/>
      <c r="C38" s="169" t="s">
        <v>148</v>
      </c>
      <c r="D38" s="170"/>
      <c r="E38" s="171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122</v>
      </c>
      <c r="AH38" s="166">
        <v>0</v>
      </c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5">
      <c r="A39" s="167"/>
      <c r="B39" s="168"/>
      <c r="C39" s="169" t="s">
        <v>149</v>
      </c>
      <c r="D39" s="170"/>
      <c r="E39" s="171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122</v>
      </c>
      <c r="AH39" s="166">
        <v>0</v>
      </c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5">
      <c r="A40" s="167"/>
      <c r="B40" s="168"/>
      <c r="C40" s="169" t="s">
        <v>150</v>
      </c>
      <c r="D40" s="170"/>
      <c r="E40" s="171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122</v>
      </c>
      <c r="AH40" s="166">
        <v>0</v>
      </c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5">
      <c r="A41" s="167"/>
      <c r="B41" s="168"/>
      <c r="C41" s="169" t="s">
        <v>61</v>
      </c>
      <c r="D41" s="170"/>
      <c r="E41" s="171">
        <v>1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122</v>
      </c>
      <c r="AH41" s="166">
        <v>0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5">
      <c r="A42" s="167"/>
      <c r="B42" s="168"/>
      <c r="C42" s="172" t="s">
        <v>131</v>
      </c>
      <c r="D42" s="173"/>
      <c r="E42" s="174">
        <v>1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122</v>
      </c>
      <c r="AH42" s="166">
        <v>1</v>
      </c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5">
      <c r="A43" s="175">
        <v>5</v>
      </c>
      <c r="B43" s="176" t="s">
        <v>151</v>
      </c>
      <c r="C43" s="177" t="s">
        <v>152</v>
      </c>
      <c r="D43" s="178" t="s">
        <v>147</v>
      </c>
      <c r="E43" s="179">
        <v>1</v>
      </c>
      <c r="F43" s="180"/>
      <c r="G43" s="181">
        <f>ROUND(E43*F43,2)</f>
        <v>0</v>
      </c>
      <c r="H43" s="180"/>
      <c r="I43" s="181">
        <f>ROUND(E43*H43,2)</f>
        <v>0</v>
      </c>
      <c r="J43" s="180"/>
      <c r="K43" s="181">
        <f>ROUND(E43*J43,2)</f>
        <v>0</v>
      </c>
      <c r="L43" s="181">
        <v>21</v>
      </c>
      <c r="M43" s="181">
        <f>G43*(1+L43/100)</f>
        <v>0</v>
      </c>
      <c r="N43" s="181">
        <v>0</v>
      </c>
      <c r="O43" s="181">
        <f>ROUND(E43*N43,2)</f>
        <v>0</v>
      </c>
      <c r="P43" s="181">
        <v>0</v>
      </c>
      <c r="Q43" s="181">
        <f>ROUND(E43*P43,2)</f>
        <v>0</v>
      </c>
      <c r="R43" s="181"/>
      <c r="S43" s="181" t="s">
        <v>118</v>
      </c>
      <c r="T43" s="182" t="s">
        <v>119</v>
      </c>
      <c r="U43" s="165">
        <v>0</v>
      </c>
      <c r="V43" s="165">
        <f>ROUND(E43*U43,2)</f>
        <v>0</v>
      </c>
      <c r="W43" s="165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120</v>
      </c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 x14ac:dyDescent="0.25">
      <c r="A44" s="175">
        <v>6</v>
      </c>
      <c r="B44" s="176" t="s">
        <v>153</v>
      </c>
      <c r="C44" s="177" t="s">
        <v>154</v>
      </c>
      <c r="D44" s="178" t="s">
        <v>147</v>
      </c>
      <c r="E44" s="179">
        <v>1</v>
      </c>
      <c r="F44" s="180"/>
      <c r="G44" s="181">
        <f>ROUND(E44*F44,2)</f>
        <v>0</v>
      </c>
      <c r="H44" s="180"/>
      <c r="I44" s="181">
        <f>ROUND(E44*H44,2)</f>
        <v>0</v>
      </c>
      <c r="J44" s="180"/>
      <c r="K44" s="181">
        <f>ROUND(E44*J44,2)</f>
        <v>0</v>
      </c>
      <c r="L44" s="181">
        <v>21</v>
      </c>
      <c r="M44" s="181">
        <f>G44*(1+L44/100)</f>
        <v>0</v>
      </c>
      <c r="N44" s="181">
        <v>0</v>
      </c>
      <c r="O44" s="181">
        <f>ROUND(E44*N44,2)</f>
        <v>0</v>
      </c>
      <c r="P44" s="181">
        <v>0</v>
      </c>
      <c r="Q44" s="181">
        <f>ROUND(E44*P44,2)</f>
        <v>0</v>
      </c>
      <c r="R44" s="181"/>
      <c r="S44" s="181" t="s">
        <v>118</v>
      </c>
      <c r="T44" s="182" t="s">
        <v>119</v>
      </c>
      <c r="U44" s="165">
        <v>0</v>
      </c>
      <c r="V44" s="165">
        <f>ROUND(E44*U44,2)</f>
        <v>0</v>
      </c>
      <c r="W44" s="165"/>
      <c r="X44" s="166"/>
      <c r="Y44" s="166"/>
      <c r="Z44" s="166"/>
      <c r="AA44" s="166"/>
      <c r="AB44" s="166"/>
      <c r="AC44" s="166"/>
      <c r="AD44" s="166"/>
      <c r="AE44" s="166"/>
      <c r="AF44" s="166"/>
      <c r="AG44" s="166" t="s">
        <v>120</v>
      </c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5">
      <c r="A45" s="157">
        <v>7</v>
      </c>
      <c r="B45" s="158" t="s">
        <v>155</v>
      </c>
      <c r="C45" s="159" t="s">
        <v>156</v>
      </c>
      <c r="D45" s="160" t="s">
        <v>157</v>
      </c>
      <c r="E45" s="161">
        <v>5</v>
      </c>
      <c r="F45" s="162"/>
      <c r="G45" s="163">
        <f>ROUND(E45*F45,2)</f>
        <v>0</v>
      </c>
      <c r="H45" s="162"/>
      <c r="I45" s="163">
        <f>ROUND(E45*H45,2)</f>
        <v>0</v>
      </c>
      <c r="J45" s="162"/>
      <c r="K45" s="163">
        <f>ROUND(E45*J45,2)</f>
        <v>0</v>
      </c>
      <c r="L45" s="163">
        <v>21</v>
      </c>
      <c r="M45" s="163">
        <f>G45*(1+L45/100)</f>
        <v>0</v>
      </c>
      <c r="N45" s="163">
        <v>0</v>
      </c>
      <c r="O45" s="163">
        <f>ROUND(E45*N45,2)</f>
        <v>0</v>
      </c>
      <c r="P45" s="163">
        <v>0</v>
      </c>
      <c r="Q45" s="163">
        <f>ROUND(E45*P45,2)</f>
        <v>0</v>
      </c>
      <c r="R45" s="163"/>
      <c r="S45" s="163" t="s">
        <v>118</v>
      </c>
      <c r="T45" s="164" t="s">
        <v>119</v>
      </c>
      <c r="U45" s="165">
        <v>0</v>
      </c>
      <c r="V45" s="165">
        <f>ROUND(E45*U45,2)</f>
        <v>0</v>
      </c>
      <c r="W45" s="165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120</v>
      </c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5">
      <c r="A46" s="167"/>
      <c r="B46" s="168"/>
      <c r="C46" s="169" t="s">
        <v>121</v>
      </c>
      <c r="D46" s="170"/>
      <c r="E46" s="171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122</v>
      </c>
      <c r="AH46" s="166">
        <v>0</v>
      </c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5">
      <c r="A47" s="167"/>
      <c r="B47" s="168"/>
      <c r="C47" s="169" t="s">
        <v>158</v>
      </c>
      <c r="D47" s="170"/>
      <c r="E47" s="171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122</v>
      </c>
      <c r="AH47" s="166">
        <v>0</v>
      </c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/>
      <c r="B48" s="168"/>
      <c r="C48" s="169" t="s">
        <v>159</v>
      </c>
      <c r="D48" s="170"/>
      <c r="E48" s="171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122</v>
      </c>
      <c r="AH48" s="166">
        <v>0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ht="22.5" outlineLevel="1" x14ac:dyDescent="0.25">
      <c r="A49" s="167"/>
      <c r="B49" s="168"/>
      <c r="C49" s="169" t="s">
        <v>160</v>
      </c>
      <c r="D49" s="170"/>
      <c r="E49" s="171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6"/>
      <c r="Y49" s="166"/>
      <c r="Z49" s="166"/>
      <c r="AA49" s="166"/>
      <c r="AB49" s="166"/>
      <c r="AC49" s="166"/>
      <c r="AD49" s="166"/>
      <c r="AE49" s="166"/>
      <c r="AF49" s="166"/>
      <c r="AG49" s="166" t="s">
        <v>122</v>
      </c>
      <c r="AH49" s="166">
        <v>0</v>
      </c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ht="33.75" outlineLevel="1" x14ac:dyDescent="0.25">
      <c r="A50" s="167"/>
      <c r="B50" s="168"/>
      <c r="C50" s="169" t="s">
        <v>161</v>
      </c>
      <c r="D50" s="170"/>
      <c r="E50" s="171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122</v>
      </c>
      <c r="AH50" s="166">
        <v>0</v>
      </c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outlineLevel="1" x14ac:dyDescent="0.25">
      <c r="A51" s="167"/>
      <c r="B51" s="168"/>
      <c r="C51" s="169" t="s">
        <v>65</v>
      </c>
      <c r="D51" s="170"/>
      <c r="E51" s="171">
        <v>5</v>
      </c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6"/>
      <c r="Y51" s="166"/>
      <c r="Z51" s="166"/>
      <c r="AA51" s="166"/>
      <c r="AB51" s="166"/>
      <c r="AC51" s="166"/>
      <c r="AD51" s="166"/>
      <c r="AE51" s="166"/>
      <c r="AF51" s="166"/>
      <c r="AG51" s="166" t="s">
        <v>122</v>
      </c>
      <c r="AH51" s="166">
        <v>0</v>
      </c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outlineLevel="1" x14ac:dyDescent="0.25">
      <c r="A52" s="167"/>
      <c r="B52" s="168"/>
      <c r="C52" s="172" t="s">
        <v>131</v>
      </c>
      <c r="D52" s="173"/>
      <c r="E52" s="174">
        <v>5</v>
      </c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122</v>
      </c>
      <c r="AH52" s="166">
        <v>1</v>
      </c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5">
      <c r="A53" s="175">
        <v>8</v>
      </c>
      <c r="B53" s="176" t="s">
        <v>162</v>
      </c>
      <c r="C53" s="177" t="s">
        <v>163</v>
      </c>
      <c r="D53" s="178" t="s">
        <v>147</v>
      </c>
      <c r="E53" s="179">
        <v>1</v>
      </c>
      <c r="F53" s="180"/>
      <c r="G53" s="181">
        <f>ROUND(E53*F53,2)</f>
        <v>0</v>
      </c>
      <c r="H53" s="180"/>
      <c r="I53" s="181">
        <f>ROUND(E53*H53,2)</f>
        <v>0</v>
      </c>
      <c r="J53" s="180"/>
      <c r="K53" s="181">
        <f>ROUND(E53*J53,2)</f>
        <v>0</v>
      </c>
      <c r="L53" s="181">
        <v>21</v>
      </c>
      <c r="M53" s="181">
        <f>G53*(1+L53/100)</f>
        <v>0</v>
      </c>
      <c r="N53" s="181">
        <v>0</v>
      </c>
      <c r="O53" s="181">
        <f>ROUND(E53*N53,2)</f>
        <v>0</v>
      </c>
      <c r="P53" s="181">
        <v>0</v>
      </c>
      <c r="Q53" s="181">
        <f>ROUND(E53*P53,2)</f>
        <v>0</v>
      </c>
      <c r="R53" s="181"/>
      <c r="S53" s="181" t="s">
        <v>118</v>
      </c>
      <c r="T53" s="182" t="s">
        <v>119</v>
      </c>
      <c r="U53" s="165">
        <v>0</v>
      </c>
      <c r="V53" s="165">
        <f>ROUND(E53*U53,2)</f>
        <v>0</v>
      </c>
      <c r="W53" s="165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120</v>
      </c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5">
      <c r="A54" s="157">
        <v>9</v>
      </c>
      <c r="B54" s="158" t="s">
        <v>164</v>
      </c>
      <c r="C54" s="159" t="s">
        <v>165</v>
      </c>
      <c r="D54" s="160" t="s">
        <v>117</v>
      </c>
      <c r="E54" s="161">
        <v>1</v>
      </c>
      <c r="F54" s="162"/>
      <c r="G54" s="163">
        <f>ROUND(E54*F54,2)</f>
        <v>0</v>
      </c>
      <c r="H54" s="162"/>
      <c r="I54" s="163">
        <f>ROUND(E54*H54,2)</f>
        <v>0</v>
      </c>
      <c r="J54" s="162"/>
      <c r="K54" s="163">
        <f>ROUND(E54*J54,2)</f>
        <v>0</v>
      </c>
      <c r="L54" s="163">
        <v>21</v>
      </c>
      <c r="M54" s="163">
        <f>G54*(1+L54/100)</f>
        <v>0</v>
      </c>
      <c r="N54" s="163">
        <v>0</v>
      </c>
      <c r="O54" s="163">
        <f>ROUND(E54*N54,2)</f>
        <v>0</v>
      </c>
      <c r="P54" s="163">
        <v>0</v>
      </c>
      <c r="Q54" s="163">
        <f>ROUND(E54*P54,2)</f>
        <v>0</v>
      </c>
      <c r="R54" s="163"/>
      <c r="S54" s="163" t="s">
        <v>118</v>
      </c>
      <c r="T54" s="164" t="s">
        <v>119</v>
      </c>
      <c r="U54" s="165">
        <v>0</v>
      </c>
      <c r="V54" s="165">
        <f>ROUND(E54*U54,2)</f>
        <v>0</v>
      </c>
      <c r="W54" s="165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120</v>
      </c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5">
      <c r="A55" s="167"/>
      <c r="B55" s="168"/>
      <c r="C55" s="169" t="s">
        <v>121</v>
      </c>
      <c r="D55" s="170"/>
      <c r="E55" s="171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122</v>
      </c>
      <c r="AH55" s="166">
        <v>0</v>
      </c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ht="22.5" outlineLevel="1" x14ac:dyDescent="0.25">
      <c r="A56" s="167"/>
      <c r="B56" s="168"/>
      <c r="C56" s="169" t="s">
        <v>166</v>
      </c>
      <c r="D56" s="170"/>
      <c r="E56" s="171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6"/>
      <c r="Y56" s="166"/>
      <c r="Z56" s="166"/>
      <c r="AA56" s="166"/>
      <c r="AB56" s="166"/>
      <c r="AC56" s="166"/>
      <c r="AD56" s="166"/>
      <c r="AE56" s="166"/>
      <c r="AF56" s="166"/>
      <c r="AG56" s="166" t="s">
        <v>122</v>
      </c>
      <c r="AH56" s="166">
        <v>0</v>
      </c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ht="22.5" outlineLevel="1" x14ac:dyDescent="0.25">
      <c r="A57" s="167"/>
      <c r="B57" s="168"/>
      <c r="C57" s="169" t="s">
        <v>167</v>
      </c>
      <c r="D57" s="170"/>
      <c r="E57" s="171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6"/>
      <c r="Y57" s="166"/>
      <c r="Z57" s="166"/>
      <c r="AA57" s="166"/>
      <c r="AB57" s="166"/>
      <c r="AC57" s="166"/>
      <c r="AD57" s="166"/>
      <c r="AE57" s="166"/>
      <c r="AF57" s="166"/>
      <c r="AG57" s="166" t="s">
        <v>122</v>
      </c>
      <c r="AH57" s="166">
        <v>0</v>
      </c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 x14ac:dyDescent="0.25">
      <c r="A58" s="167"/>
      <c r="B58" s="168"/>
      <c r="C58" s="169" t="s">
        <v>61</v>
      </c>
      <c r="D58" s="170"/>
      <c r="E58" s="171">
        <v>1</v>
      </c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6"/>
      <c r="Y58" s="166"/>
      <c r="Z58" s="166"/>
      <c r="AA58" s="166"/>
      <c r="AB58" s="166"/>
      <c r="AC58" s="166"/>
      <c r="AD58" s="166"/>
      <c r="AE58" s="166"/>
      <c r="AF58" s="166"/>
      <c r="AG58" s="166" t="s">
        <v>122</v>
      </c>
      <c r="AH58" s="166">
        <v>0</v>
      </c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5">
      <c r="A59" s="167"/>
      <c r="B59" s="168"/>
      <c r="C59" s="172" t="s">
        <v>131</v>
      </c>
      <c r="D59" s="173"/>
      <c r="E59" s="174">
        <v>1</v>
      </c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6"/>
      <c r="Y59" s="166"/>
      <c r="Z59" s="166"/>
      <c r="AA59" s="166"/>
      <c r="AB59" s="166"/>
      <c r="AC59" s="166"/>
      <c r="AD59" s="166"/>
      <c r="AE59" s="166"/>
      <c r="AF59" s="166"/>
      <c r="AG59" s="166" t="s">
        <v>122</v>
      </c>
      <c r="AH59" s="166">
        <v>1</v>
      </c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5">
      <c r="A60" s="175">
        <v>10</v>
      </c>
      <c r="B60" s="176" t="s">
        <v>168</v>
      </c>
      <c r="C60" s="177" t="s">
        <v>169</v>
      </c>
      <c r="D60" s="178" t="s">
        <v>147</v>
      </c>
      <c r="E60" s="179">
        <v>1</v>
      </c>
      <c r="F60" s="180"/>
      <c r="G60" s="181">
        <f>ROUND(E60*F60,2)</f>
        <v>0</v>
      </c>
      <c r="H60" s="180"/>
      <c r="I60" s="181">
        <f>ROUND(E60*H60,2)</f>
        <v>0</v>
      </c>
      <c r="J60" s="180"/>
      <c r="K60" s="181">
        <f>ROUND(E60*J60,2)</f>
        <v>0</v>
      </c>
      <c r="L60" s="181">
        <v>21</v>
      </c>
      <c r="M60" s="181">
        <f>G60*(1+L60/100)</f>
        <v>0</v>
      </c>
      <c r="N60" s="181">
        <v>0</v>
      </c>
      <c r="O60" s="181">
        <f>ROUND(E60*N60,2)</f>
        <v>0</v>
      </c>
      <c r="P60" s="181">
        <v>0</v>
      </c>
      <c r="Q60" s="181">
        <f>ROUND(E60*P60,2)</f>
        <v>0</v>
      </c>
      <c r="R60" s="181"/>
      <c r="S60" s="181" t="s">
        <v>118</v>
      </c>
      <c r="T60" s="182" t="s">
        <v>119</v>
      </c>
      <c r="U60" s="165">
        <v>0</v>
      </c>
      <c r="V60" s="165">
        <f>ROUND(E60*U60,2)</f>
        <v>0</v>
      </c>
      <c r="W60" s="165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120</v>
      </c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57">
        <v>11</v>
      </c>
      <c r="B61" s="158" t="s">
        <v>170</v>
      </c>
      <c r="C61" s="159" t="s">
        <v>171</v>
      </c>
      <c r="D61" s="160" t="s">
        <v>134</v>
      </c>
      <c r="E61" s="161">
        <v>381.5</v>
      </c>
      <c r="F61" s="162"/>
      <c r="G61" s="163">
        <f>ROUND(E61*F61,2)</f>
        <v>0</v>
      </c>
      <c r="H61" s="162"/>
      <c r="I61" s="163">
        <f>ROUND(E61*H61,2)</f>
        <v>0</v>
      </c>
      <c r="J61" s="162"/>
      <c r="K61" s="163">
        <f>ROUND(E61*J61,2)</f>
        <v>0</v>
      </c>
      <c r="L61" s="163">
        <v>21</v>
      </c>
      <c r="M61" s="163">
        <f>G61*(1+L61/100)</f>
        <v>0</v>
      </c>
      <c r="N61" s="163">
        <v>0</v>
      </c>
      <c r="O61" s="163">
        <f>ROUND(E61*N61,2)</f>
        <v>0</v>
      </c>
      <c r="P61" s="163">
        <v>0</v>
      </c>
      <c r="Q61" s="163">
        <f>ROUND(E61*P61,2)</f>
        <v>0</v>
      </c>
      <c r="R61" s="163"/>
      <c r="S61" s="163" t="s">
        <v>118</v>
      </c>
      <c r="T61" s="164" t="s">
        <v>119</v>
      </c>
      <c r="U61" s="165">
        <v>0</v>
      </c>
      <c r="V61" s="165">
        <f>ROUND(E61*U61,2)</f>
        <v>0</v>
      </c>
      <c r="W61" s="165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120</v>
      </c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outlineLevel="1" x14ac:dyDescent="0.25">
      <c r="A62" s="167"/>
      <c r="B62" s="168"/>
      <c r="C62" s="169" t="s">
        <v>121</v>
      </c>
      <c r="D62" s="170"/>
      <c r="E62" s="171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6"/>
      <c r="Y62" s="166"/>
      <c r="Z62" s="166"/>
      <c r="AA62" s="166"/>
      <c r="AB62" s="166"/>
      <c r="AC62" s="166"/>
      <c r="AD62" s="166"/>
      <c r="AE62" s="166"/>
      <c r="AF62" s="166"/>
      <c r="AG62" s="166" t="s">
        <v>122</v>
      </c>
      <c r="AH62" s="166">
        <v>0</v>
      </c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5">
      <c r="A63" s="167"/>
      <c r="B63" s="168"/>
      <c r="C63" s="169" t="s">
        <v>172</v>
      </c>
      <c r="D63" s="170"/>
      <c r="E63" s="171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6"/>
      <c r="Y63" s="166"/>
      <c r="Z63" s="166"/>
      <c r="AA63" s="166"/>
      <c r="AB63" s="166"/>
      <c r="AC63" s="166"/>
      <c r="AD63" s="166"/>
      <c r="AE63" s="166"/>
      <c r="AF63" s="166"/>
      <c r="AG63" s="166" t="s">
        <v>122</v>
      </c>
      <c r="AH63" s="166">
        <v>0</v>
      </c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outlineLevel="1" x14ac:dyDescent="0.25">
      <c r="A64" s="167"/>
      <c r="B64" s="168"/>
      <c r="C64" s="169" t="s">
        <v>173</v>
      </c>
      <c r="D64" s="170"/>
      <c r="E64" s="171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6"/>
      <c r="Y64" s="166"/>
      <c r="Z64" s="166"/>
      <c r="AA64" s="166"/>
      <c r="AB64" s="166"/>
      <c r="AC64" s="166"/>
      <c r="AD64" s="166"/>
      <c r="AE64" s="166"/>
      <c r="AF64" s="166"/>
      <c r="AG64" s="166" t="s">
        <v>122</v>
      </c>
      <c r="AH64" s="166">
        <v>0</v>
      </c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ht="22.5" outlineLevel="1" x14ac:dyDescent="0.25">
      <c r="A65" s="167"/>
      <c r="B65" s="168"/>
      <c r="C65" s="169" t="s">
        <v>174</v>
      </c>
      <c r="D65" s="170"/>
      <c r="E65" s="171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122</v>
      </c>
      <c r="AH65" s="166">
        <v>0</v>
      </c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ht="22.5" outlineLevel="1" x14ac:dyDescent="0.25">
      <c r="A66" s="167"/>
      <c r="B66" s="168"/>
      <c r="C66" s="169" t="s">
        <v>175</v>
      </c>
      <c r="D66" s="170"/>
      <c r="E66" s="171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6"/>
      <c r="Y66" s="166"/>
      <c r="Z66" s="166"/>
      <c r="AA66" s="166"/>
      <c r="AB66" s="166"/>
      <c r="AC66" s="166"/>
      <c r="AD66" s="166"/>
      <c r="AE66" s="166"/>
      <c r="AF66" s="166"/>
      <c r="AG66" s="166" t="s">
        <v>122</v>
      </c>
      <c r="AH66" s="166">
        <v>0</v>
      </c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</row>
    <row r="67" spans="1:60" ht="22.5" outlineLevel="1" x14ac:dyDescent="0.25">
      <c r="A67" s="167"/>
      <c r="B67" s="168"/>
      <c r="C67" s="169" t="s">
        <v>176</v>
      </c>
      <c r="D67" s="170"/>
      <c r="E67" s="171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6"/>
      <c r="Y67" s="166"/>
      <c r="Z67" s="166"/>
      <c r="AA67" s="166"/>
      <c r="AB67" s="166"/>
      <c r="AC67" s="166"/>
      <c r="AD67" s="166"/>
      <c r="AE67" s="166"/>
      <c r="AF67" s="166"/>
      <c r="AG67" s="166" t="s">
        <v>122</v>
      </c>
      <c r="AH67" s="166">
        <v>0</v>
      </c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outlineLevel="1" x14ac:dyDescent="0.25">
      <c r="A68" s="167"/>
      <c r="B68" s="168"/>
      <c r="C68" s="169" t="s">
        <v>177</v>
      </c>
      <c r="D68" s="170"/>
      <c r="E68" s="171">
        <v>381.5</v>
      </c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122</v>
      </c>
      <c r="AH68" s="166">
        <v>0</v>
      </c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5">
      <c r="A69" s="167"/>
      <c r="B69" s="168"/>
      <c r="C69" s="172" t="s">
        <v>131</v>
      </c>
      <c r="D69" s="173"/>
      <c r="E69" s="174">
        <v>381.5</v>
      </c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122</v>
      </c>
      <c r="AH69" s="166">
        <v>1</v>
      </c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outlineLevel="1" x14ac:dyDescent="0.25">
      <c r="A70" s="157">
        <v>12</v>
      </c>
      <c r="B70" s="158" t="s">
        <v>178</v>
      </c>
      <c r="C70" s="159" t="s">
        <v>179</v>
      </c>
      <c r="D70" s="160" t="s">
        <v>157</v>
      </c>
      <c r="E70" s="161">
        <v>37</v>
      </c>
      <c r="F70" s="162"/>
      <c r="G70" s="163">
        <f>ROUND(E70*F70,2)</f>
        <v>0</v>
      </c>
      <c r="H70" s="162"/>
      <c r="I70" s="163">
        <f>ROUND(E70*H70,2)</f>
        <v>0</v>
      </c>
      <c r="J70" s="162"/>
      <c r="K70" s="163">
        <f>ROUND(E70*J70,2)</f>
        <v>0</v>
      </c>
      <c r="L70" s="163">
        <v>21</v>
      </c>
      <c r="M70" s="163">
        <f>G70*(1+L70/100)</f>
        <v>0</v>
      </c>
      <c r="N70" s="163">
        <v>0</v>
      </c>
      <c r="O70" s="163">
        <f>ROUND(E70*N70,2)</f>
        <v>0</v>
      </c>
      <c r="P70" s="163">
        <v>0</v>
      </c>
      <c r="Q70" s="163">
        <f>ROUND(E70*P70,2)</f>
        <v>0</v>
      </c>
      <c r="R70" s="163"/>
      <c r="S70" s="163" t="s">
        <v>118</v>
      </c>
      <c r="T70" s="164" t="s">
        <v>119</v>
      </c>
      <c r="U70" s="165">
        <v>0</v>
      </c>
      <c r="V70" s="165">
        <f>ROUND(E70*U70,2)</f>
        <v>0</v>
      </c>
      <c r="W70" s="165"/>
      <c r="X70" s="166"/>
      <c r="Y70" s="166"/>
      <c r="Z70" s="166"/>
      <c r="AA70" s="166"/>
      <c r="AB70" s="166"/>
      <c r="AC70" s="166"/>
      <c r="AD70" s="166"/>
      <c r="AE70" s="166"/>
      <c r="AF70" s="166"/>
      <c r="AG70" s="166" t="s">
        <v>120</v>
      </c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outlineLevel="1" x14ac:dyDescent="0.25">
      <c r="A71" s="167"/>
      <c r="B71" s="168"/>
      <c r="C71" s="169" t="s">
        <v>121</v>
      </c>
      <c r="D71" s="170"/>
      <c r="E71" s="171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122</v>
      </c>
      <c r="AH71" s="166">
        <v>0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ht="22.5" outlineLevel="1" x14ac:dyDescent="0.25">
      <c r="A72" s="167"/>
      <c r="B72" s="168"/>
      <c r="C72" s="169" t="s">
        <v>180</v>
      </c>
      <c r="D72" s="170"/>
      <c r="E72" s="171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122</v>
      </c>
      <c r="AH72" s="166">
        <v>0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outlineLevel="1" x14ac:dyDescent="0.25">
      <c r="A73" s="167"/>
      <c r="B73" s="168"/>
      <c r="C73" s="169" t="s">
        <v>181</v>
      </c>
      <c r="D73" s="170"/>
      <c r="E73" s="171">
        <v>37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6"/>
      <c r="Y73" s="166"/>
      <c r="Z73" s="166"/>
      <c r="AA73" s="166"/>
      <c r="AB73" s="166"/>
      <c r="AC73" s="166"/>
      <c r="AD73" s="166"/>
      <c r="AE73" s="166"/>
      <c r="AF73" s="166"/>
      <c r="AG73" s="166" t="s">
        <v>122</v>
      </c>
      <c r="AH73" s="166">
        <v>0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5">
      <c r="A74" s="167"/>
      <c r="B74" s="168"/>
      <c r="C74" s="172" t="s">
        <v>131</v>
      </c>
      <c r="D74" s="173"/>
      <c r="E74" s="174">
        <v>37</v>
      </c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122</v>
      </c>
      <c r="AH74" s="166">
        <v>1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outlineLevel="1" x14ac:dyDescent="0.25">
      <c r="A75" s="157">
        <v>13</v>
      </c>
      <c r="B75" s="158" t="s">
        <v>182</v>
      </c>
      <c r="C75" s="159" t="s">
        <v>183</v>
      </c>
      <c r="D75" s="160" t="s">
        <v>147</v>
      </c>
      <c r="E75" s="161">
        <v>1</v>
      </c>
      <c r="F75" s="162">
        <v>300000</v>
      </c>
      <c r="G75" s="163">
        <f>ROUND(E75*F75,2)</f>
        <v>300000</v>
      </c>
      <c r="H75" s="162"/>
      <c r="I75" s="163">
        <f>ROUND(E75*H75,2)</f>
        <v>0</v>
      </c>
      <c r="J75" s="162"/>
      <c r="K75" s="163">
        <f>ROUND(E75*J75,2)</f>
        <v>0</v>
      </c>
      <c r="L75" s="163">
        <v>21</v>
      </c>
      <c r="M75" s="163">
        <f>G75*(1+L75/100)</f>
        <v>363000</v>
      </c>
      <c r="N75" s="163">
        <v>0</v>
      </c>
      <c r="O75" s="163">
        <f>ROUND(E75*N75,2)</f>
        <v>0</v>
      </c>
      <c r="P75" s="163">
        <v>0</v>
      </c>
      <c r="Q75" s="163">
        <f>ROUND(E75*P75,2)</f>
        <v>0</v>
      </c>
      <c r="R75" s="163"/>
      <c r="S75" s="163" t="s">
        <v>118</v>
      </c>
      <c r="T75" s="164" t="s">
        <v>119</v>
      </c>
      <c r="U75" s="165">
        <v>0</v>
      </c>
      <c r="V75" s="165">
        <f>ROUND(E75*U75,2)</f>
        <v>0</v>
      </c>
      <c r="W75" s="165"/>
      <c r="X75" s="166"/>
      <c r="Y75" s="166"/>
      <c r="Z75" s="166"/>
      <c r="AA75" s="166"/>
      <c r="AB75" s="166"/>
      <c r="AC75" s="166"/>
      <c r="AD75" s="166"/>
      <c r="AE75" s="166"/>
      <c r="AF75" s="166"/>
      <c r="AG75" s="166" t="s">
        <v>120</v>
      </c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x14ac:dyDescent="0.25">
      <c r="A76" s="144"/>
      <c r="B76" s="145"/>
      <c r="C76" s="183"/>
      <c r="D76" s="146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AE76">
        <v>15</v>
      </c>
      <c r="AF76">
        <v>21</v>
      </c>
    </row>
    <row r="77" spans="1:60" x14ac:dyDescent="0.25">
      <c r="A77" s="184"/>
      <c r="B77" s="185" t="s">
        <v>12</v>
      </c>
      <c r="C77" s="186"/>
      <c r="D77" s="187"/>
      <c r="E77" s="188"/>
      <c r="F77" s="188"/>
      <c r="G77" s="189">
        <f>G8</f>
        <v>300000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AE77">
        <f>SUMIF(L7:L75,AE76,G7:G75)</f>
        <v>0</v>
      </c>
      <c r="AF77">
        <f>SUMIF(L7:L75,AF76,G7:G75)</f>
        <v>300000</v>
      </c>
      <c r="AG77" t="s">
        <v>184</v>
      </c>
    </row>
    <row r="78" spans="1:60" x14ac:dyDescent="0.25">
      <c r="C78" s="190"/>
      <c r="D78" s="138"/>
      <c r="AG78" t="s">
        <v>185</v>
      </c>
    </row>
    <row r="79" spans="1:60" x14ac:dyDescent="0.25">
      <c r="D79" s="138"/>
    </row>
    <row r="80" spans="1:60" x14ac:dyDescent="0.25">
      <c r="D80" s="138"/>
    </row>
    <row r="81" spans="4:4" x14ac:dyDescent="0.25">
      <c r="D81" s="138"/>
    </row>
    <row r="82" spans="4:4" x14ac:dyDescent="0.25">
      <c r="D82" s="138"/>
    </row>
    <row r="83" spans="4:4" x14ac:dyDescent="0.25">
      <c r="D83" s="138"/>
    </row>
    <row r="84" spans="4:4" x14ac:dyDescent="0.25">
      <c r="D84" s="138"/>
    </row>
    <row r="85" spans="4:4" x14ac:dyDescent="0.25">
      <c r="D85" s="138"/>
    </row>
    <row r="86" spans="4:4" x14ac:dyDescent="0.25">
      <c r="D86" s="138"/>
    </row>
    <row r="87" spans="4:4" x14ac:dyDescent="0.25">
      <c r="D87" s="138"/>
    </row>
    <row r="88" spans="4:4" x14ac:dyDescent="0.25">
      <c r="D88" s="138"/>
    </row>
    <row r="89" spans="4:4" x14ac:dyDescent="0.25">
      <c r="D89" s="138"/>
    </row>
    <row r="90" spans="4:4" x14ac:dyDescent="0.25">
      <c r="D90" s="138"/>
    </row>
    <row r="91" spans="4:4" x14ac:dyDescent="0.25">
      <c r="D91" s="138"/>
    </row>
    <row r="92" spans="4:4" x14ac:dyDescent="0.25">
      <c r="D92" s="138"/>
    </row>
    <row r="93" spans="4:4" x14ac:dyDescent="0.25">
      <c r="D93" s="138"/>
    </row>
    <row r="94" spans="4:4" x14ac:dyDescent="0.25">
      <c r="D94" s="138"/>
    </row>
    <row r="95" spans="4:4" x14ac:dyDescent="0.25">
      <c r="D95" s="138"/>
    </row>
    <row r="96" spans="4:4" x14ac:dyDescent="0.25">
      <c r="D96" s="138"/>
    </row>
    <row r="97" spans="4:4" x14ac:dyDescent="0.25">
      <c r="D97" s="138"/>
    </row>
    <row r="98" spans="4:4" x14ac:dyDescent="0.25">
      <c r="D98" s="138"/>
    </row>
    <row r="99" spans="4:4" x14ac:dyDescent="0.25">
      <c r="D99" s="138"/>
    </row>
    <row r="100" spans="4:4" x14ac:dyDescent="0.25">
      <c r="D100" s="138"/>
    </row>
    <row r="101" spans="4:4" x14ac:dyDescent="0.25">
      <c r="D101" s="138"/>
    </row>
    <row r="102" spans="4:4" x14ac:dyDescent="0.25">
      <c r="D102" s="138"/>
    </row>
    <row r="103" spans="4:4" x14ac:dyDescent="0.25">
      <c r="D103" s="138"/>
    </row>
    <row r="104" spans="4:4" x14ac:dyDescent="0.25">
      <c r="D104" s="138"/>
    </row>
    <row r="105" spans="4:4" x14ac:dyDescent="0.25">
      <c r="D105" s="138"/>
    </row>
    <row r="106" spans="4:4" x14ac:dyDescent="0.25">
      <c r="D106" s="138"/>
    </row>
    <row r="107" spans="4:4" x14ac:dyDescent="0.25">
      <c r="D107" s="138"/>
    </row>
    <row r="108" spans="4:4" x14ac:dyDescent="0.25">
      <c r="D108" s="138"/>
    </row>
    <row r="109" spans="4:4" x14ac:dyDescent="0.25">
      <c r="D109" s="138"/>
    </row>
    <row r="110" spans="4:4" x14ac:dyDescent="0.25">
      <c r="D110" s="138"/>
    </row>
    <row r="111" spans="4:4" x14ac:dyDescent="0.25">
      <c r="D111" s="138"/>
    </row>
    <row r="112" spans="4:4" x14ac:dyDescent="0.25">
      <c r="D112" s="138"/>
    </row>
    <row r="113" spans="4:4" x14ac:dyDescent="0.25">
      <c r="D113" s="138"/>
    </row>
    <row r="114" spans="4:4" x14ac:dyDescent="0.25">
      <c r="D114" s="138"/>
    </row>
    <row r="115" spans="4:4" x14ac:dyDescent="0.25">
      <c r="D115" s="138"/>
    </row>
    <row r="116" spans="4:4" x14ac:dyDescent="0.25">
      <c r="D116" s="138"/>
    </row>
    <row r="117" spans="4:4" x14ac:dyDescent="0.25">
      <c r="D117" s="138"/>
    </row>
    <row r="118" spans="4:4" x14ac:dyDescent="0.25">
      <c r="D118" s="138"/>
    </row>
    <row r="119" spans="4:4" x14ac:dyDescent="0.25">
      <c r="D119" s="138"/>
    </row>
    <row r="120" spans="4:4" x14ac:dyDescent="0.25">
      <c r="D120" s="138"/>
    </row>
    <row r="121" spans="4:4" x14ac:dyDescent="0.25">
      <c r="D121" s="138"/>
    </row>
    <row r="122" spans="4:4" x14ac:dyDescent="0.25">
      <c r="D122" s="138"/>
    </row>
    <row r="123" spans="4:4" x14ac:dyDescent="0.25">
      <c r="D123" s="138"/>
    </row>
    <row r="124" spans="4:4" x14ac:dyDescent="0.25">
      <c r="D124" s="138"/>
    </row>
    <row r="125" spans="4:4" x14ac:dyDescent="0.25">
      <c r="D125" s="138"/>
    </row>
    <row r="126" spans="4:4" x14ac:dyDescent="0.25">
      <c r="D126" s="138"/>
    </row>
    <row r="127" spans="4:4" x14ac:dyDescent="0.25">
      <c r="D127" s="138"/>
    </row>
    <row r="128" spans="4:4" x14ac:dyDescent="0.25">
      <c r="D128" s="138"/>
    </row>
    <row r="129" spans="4:4" x14ac:dyDescent="0.25">
      <c r="D129" s="138"/>
    </row>
    <row r="130" spans="4:4" x14ac:dyDescent="0.25">
      <c r="D130" s="138"/>
    </row>
    <row r="131" spans="4:4" x14ac:dyDescent="0.25">
      <c r="D131" s="138"/>
    </row>
    <row r="132" spans="4:4" x14ac:dyDescent="0.25">
      <c r="D132" s="138"/>
    </row>
    <row r="133" spans="4:4" x14ac:dyDescent="0.25">
      <c r="D133" s="138"/>
    </row>
    <row r="134" spans="4:4" x14ac:dyDescent="0.25">
      <c r="D134" s="138"/>
    </row>
    <row r="135" spans="4:4" x14ac:dyDescent="0.25">
      <c r="D135" s="138"/>
    </row>
    <row r="136" spans="4:4" x14ac:dyDescent="0.25">
      <c r="D136" s="138"/>
    </row>
    <row r="137" spans="4:4" x14ac:dyDescent="0.25">
      <c r="D137" s="138"/>
    </row>
    <row r="138" spans="4:4" x14ac:dyDescent="0.25">
      <c r="D138" s="138"/>
    </row>
    <row r="139" spans="4:4" x14ac:dyDescent="0.25">
      <c r="D139" s="138"/>
    </row>
    <row r="140" spans="4:4" x14ac:dyDescent="0.25">
      <c r="D140" s="138"/>
    </row>
    <row r="141" spans="4:4" x14ac:dyDescent="0.25">
      <c r="D141" s="138"/>
    </row>
    <row r="142" spans="4:4" x14ac:dyDescent="0.25">
      <c r="D142" s="138"/>
    </row>
    <row r="143" spans="4:4" x14ac:dyDescent="0.25">
      <c r="D143" s="138"/>
    </row>
    <row r="144" spans="4:4" x14ac:dyDescent="0.25">
      <c r="D144" s="138"/>
    </row>
    <row r="145" spans="4:4" x14ac:dyDescent="0.25">
      <c r="D145" s="138"/>
    </row>
    <row r="146" spans="4:4" x14ac:dyDescent="0.25">
      <c r="D146" s="138"/>
    </row>
    <row r="147" spans="4:4" x14ac:dyDescent="0.25">
      <c r="D147" s="138"/>
    </row>
    <row r="148" spans="4:4" x14ac:dyDescent="0.25">
      <c r="D148" s="138"/>
    </row>
    <row r="149" spans="4:4" x14ac:dyDescent="0.25">
      <c r="D149" s="138"/>
    </row>
    <row r="150" spans="4:4" x14ac:dyDescent="0.25">
      <c r="D150" s="138"/>
    </row>
    <row r="151" spans="4:4" x14ac:dyDescent="0.25">
      <c r="D151" s="138"/>
    </row>
    <row r="152" spans="4:4" x14ac:dyDescent="0.25">
      <c r="D152" s="138"/>
    </row>
    <row r="153" spans="4:4" x14ac:dyDescent="0.25">
      <c r="D153" s="138"/>
    </row>
    <row r="154" spans="4:4" x14ac:dyDescent="0.25">
      <c r="D154" s="138"/>
    </row>
    <row r="155" spans="4:4" x14ac:dyDescent="0.25">
      <c r="D155" s="138"/>
    </row>
    <row r="156" spans="4:4" x14ac:dyDescent="0.25">
      <c r="D156" s="138"/>
    </row>
    <row r="157" spans="4:4" x14ac:dyDescent="0.25">
      <c r="D157" s="138"/>
    </row>
    <row r="158" spans="4:4" x14ac:dyDescent="0.25">
      <c r="D158" s="138"/>
    </row>
    <row r="159" spans="4:4" x14ac:dyDescent="0.25">
      <c r="D159" s="138"/>
    </row>
    <row r="160" spans="4:4" x14ac:dyDescent="0.25">
      <c r="D160" s="138"/>
    </row>
    <row r="161" spans="4:4" x14ac:dyDescent="0.25">
      <c r="D161" s="138"/>
    </row>
    <row r="162" spans="4:4" x14ac:dyDescent="0.25">
      <c r="D162" s="138"/>
    </row>
    <row r="163" spans="4:4" x14ac:dyDescent="0.25">
      <c r="D163" s="138"/>
    </row>
    <row r="164" spans="4:4" x14ac:dyDescent="0.25">
      <c r="D164" s="138"/>
    </row>
    <row r="165" spans="4:4" x14ac:dyDescent="0.25">
      <c r="D165" s="138"/>
    </row>
    <row r="166" spans="4:4" x14ac:dyDescent="0.25">
      <c r="D166" s="138"/>
    </row>
    <row r="167" spans="4:4" x14ac:dyDescent="0.25">
      <c r="D167" s="138"/>
    </row>
    <row r="168" spans="4:4" x14ac:dyDescent="0.25">
      <c r="D168" s="138"/>
    </row>
    <row r="169" spans="4:4" x14ac:dyDescent="0.25">
      <c r="D169" s="138"/>
    </row>
    <row r="170" spans="4:4" x14ac:dyDescent="0.25">
      <c r="D170" s="138"/>
    </row>
    <row r="171" spans="4:4" x14ac:dyDescent="0.25">
      <c r="D171" s="138"/>
    </row>
    <row r="172" spans="4:4" x14ac:dyDescent="0.25">
      <c r="D172" s="138"/>
    </row>
    <row r="173" spans="4:4" x14ac:dyDescent="0.25">
      <c r="D173" s="138"/>
    </row>
    <row r="174" spans="4:4" x14ac:dyDescent="0.25">
      <c r="D174" s="138"/>
    </row>
    <row r="175" spans="4:4" x14ac:dyDescent="0.25">
      <c r="D175" s="138"/>
    </row>
    <row r="176" spans="4:4" x14ac:dyDescent="0.25">
      <c r="D176" s="138"/>
    </row>
    <row r="177" spans="4:4" x14ac:dyDescent="0.25">
      <c r="D177" s="138"/>
    </row>
    <row r="178" spans="4:4" x14ac:dyDescent="0.25">
      <c r="D178" s="138"/>
    </row>
    <row r="179" spans="4:4" x14ac:dyDescent="0.25">
      <c r="D179" s="138"/>
    </row>
    <row r="180" spans="4:4" x14ac:dyDescent="0.25">
      <c r="D180" s="138"/>
    </row>
    <row r="181" spans="4:4" x14ac:dyDescent="0.25">
      <c r="D181" s="138"/>
    </row>
    <row r="182" spans="4:4" x14ac:dyDescent="0.25">
      <c r="D182" s="138"/>
    </row>
    <row r="183" spans="4:4" x14ac:dyDescent="0.25">
      <c r="D183" s="138"/>
    </row>
    <row r="184" spans="4:4" x14ac:dyDescent="0.25">
      <c r="D184" s="138"/>
    </row>
    <row r="185" spans="4:4" x14ac:dyDescent="0.25">
      <c r="D185" s="138"/>
    </row>
    <row r="186" spans="4:4" x14ac:dyDescent="0.25">
      <c r="D186" s="138"/>
    </row>
    <row r="187" spans="4:4" x14ac:dyDescent="0.25">
      <c r="D187" s="138"/>
    </row>
    <row r="188" spans="4:4" x14ac:dyDescent="0.25">
      <c r="D188" s="138"/>
    </row>
    <row r="189" spans="4:4" x14ac:dyDescent="0.25">
      <c r="D189" s="138"/>
    </row>
    <row r="190" spans="4:4" x14ac:dyDescent="0.25">
      <c r="D190" s="138"/>
    </row>
    <row r="191" spans="4:4" x14ac:dyDescent="0.25">
      <c r="D191" s="138"/>
    </row>
    <row r="192" spans="4:4" x14ac:dyDescent="0.25">
      <c r="D192" s="138"/>
    </row>
    <row r="193" spans="4:4" x14ac:dyDescent="0.25">
      <c r="D193" s="138"/>
    </row>
    <row r="194" spans="4:4" x14ac:dyDescent="0.25">
      <c r="D194" s="138"/>
    </row>
    <row r="195" spans="4:4" x14ac:dyDescent="0.25">
      <c r="D195" s="138"/>
    </row>
    <row r="196" spans="4:4" x14ac:dyDescent="0.25">
      <c r="D196" s="138"/>
    </row>
    <row r="197" spans="4:4" x14ac:dyDescent="0.25">
      <c r="D197" s="138"/>
    </row>
    <row r="198" spans="4:4" x14ac:dyDescent="0.25">
      <c r="D198" s="138"/>
    </row>
    <row r="199" spans="4:4" x14ac:dyDescent="0.25">
      <c r="D199" s="138"/>
    </row>
    <row r="200" spans="4:4" x14ac:dyDescent="0.25">
      <c r="D200" s="138"/>
    </row>
    <row r="201" spans="4:4" x14ac:dyDescent="0.25">
      <c r="D201" s="138"/>
    </row>
    <row r="202" spans="4:4" x14ac:dyDescent="0.25">
      <c r="D202" s="138"/>
    </row>
    <row r="203" spans="4:4" x14ac:dyDescent="0.25">
      <c r="D203" s="138"/>
    </row>
    <row r="204" spans="4:4" x14ac:dyDescent="0.25">
      <c r="D204" s="138"/>
    </row>
    <row r="205" spans="4:4" x14ac:dyDescent="0.25">
      <c r="D205" s="138"/>
    </row>
    <row r="206" spans="4:4" x14ac:dyDescent="0.25">
      <c r="D206" s="138"/>
    </row>
    <row r="207" spans="4:4" x14ac:dyDescent="0.25">
      <c r="D207" s="138"/>
    </row>
    <row r="208" spans="4:4" x14ac:dyDescent="0.25">
      <c r="D208" s="138"/>
    </row>
    <row r="209" spans="4:4" x14ac:dyDescent="0.25">
      <c r="D209" s="138"/>
    </row>
    <row r="210" spans="4:4" x14ac:dyDescent="0.25">
      <c r="D210" s="138"/>
    </row>
    <row r="211" spans="4:4" x14ac:dyDescent="0.25">
      <c r="D211" s="138"/>
    </row>
    <row r="212" spans="4:4" x14ac:dyDescent="0.25">
      <c r="D212" s="138"/>
    </row>
    <row r="213" spans="4:4" x14ac:dyDescent="0.25">
      <c r="D213" s="138"/>
    </row>
    <row r="214" spans="4:4" x14ac:dyDescent="0.25">
      <c r="D214" s="138"/>
    </row>
    <row r="215" spans="4:4" x14ac:dyDescent="0.25">
      <c r="D215" s="138"/>
    </row>
    <row r="216" spans="4:4" x14ac:dyDescent="0.25">
      <c r="D216" s="138"/>
    </row>
    <row r="217" spans="4:4" x14ac:dyDescent="0.25">
      <c r="D217" s="138"/>
    </row>
    <row r="218" spans="4:4" x14ac:dyDescent="0.25">
      <c r="D218" s="138"/>
    </row>
    <row r="219" spans="4:4" x14ac:dyDescent="0.25">
      <c r="D219" s="138"/>
    </row>
    <row r="220" spans="4:4" x14ac:dyDescent="0.25">
      <c r="D220" s="138"/>
    </row>
    <row r="221" spans="4:4" x14ac:dyDescent="0.25">
      <c r="D221" s="138"/>
    </row>
    <row r="222" spans="4:4" x14ac:dyDescent="0.25">
      <c r="D222" s="138"/>
    </row>
    <row r="223" spans="4:4" x14ac:dyDescent="0.25">
      <c r="D223" s="138"/>
    </row>
    <row r="224" spans="4:4" x14ac:dyDescent="0.25">
      <c r="D224" s="138"/>
    </row>
    <row r="225" spans="4:4" x14ac:dyDescent="0.25">
      <c r="D225" s="138"/>
    </row>
    <row r="226" spans="4:4" x14ac:dyDescent="0.25">
      <c r="D226" s="138"/>
    </row>
    <row r="227" spans="4:4" x14ac:dyDescent="0.25">
      <c r="D227" s="138"/>
    </row>
    <row r="228" spans="4:4" x14ac:dyDescent="0.25">
      <c r="D228" s="138"/>
    </row>
    <row r="229" spans="4:4" x14ac:dyDescent="0.25">
      <c r="D229" s="138"/>
    </row>
    <row r="230" spans="4:4" x14ac:dyDescent="0.25">
      <c r="D230" s="138"/>
    </row>
    <row r="231" spans="4:4" x14ac:dyDescent="0.25">
      <c r="D231" s="138"/>
    </row>
    <row r="232" spans="4:4" x14ac:dyDescent="0.25">
      <c r="D232" s="138"/>
    </row>
    <row r="233" spans="4:4" x14ac:dyDescent="0.25">
      <c r="D233" s="138"/>
    </row>
    <row r="234" spans="4:4" x14ac:dyDescent="0.25">
      <c r="D234" s="138"/>
    </row>
    <row r="235" spans="4:4" x14ac:dyDescent="0.25">
      <c r="D235" s="138"/>
    </row>
    <row r="236" spans="4:4" x14ac:dyDescent="0.25">
      <c r="D236" s="138"/>
    </row>
    <row r="237" spans="4:4" x14ac:dyDescent="0.25">
      <c r="D237" s="138"/>
    </row>
    <row r="238" spans="4:4" x14ac:dyDescent="0.25">
      <c r="D238" s="138"/>
    </row>
    <row r="239" spans="4:4" x14ac:dyDescent="0.25">
      <c r="D239" s="138"/>
    </row>
    <row r="240" spans="4:4" x14ac:dyDescent="0.25">
      <c r="D240" s="138"/>
    </row>
    <row r="241" spans="4:4" x14ac:dyDescent="0.25">
      <c r="D241" s="138"/>
    </row>
    <row r="242" spans="4:4" x14ac:dyDescent="0.25">
      <c r="D242" s="138"/>
    </row>
    <row r="243" spans="4:4" x14ac:dyDescent="0.25">
      <c r="D243" s="138"/>
    </row>
    <row r="244" spans="4:4" x14ac:dyDescent="0.25">
      <c r="D244" s="138"/>
    </row>
    <row r="245" spans="4:4" x14ac:dyDescent="0.25">
      <c r="D245" s="138"/>
    </row>
    <row r="246" spans="4:4" x14ac:dyDescent="0.25">
      <c r="D246" s="138"/>
    </row>
    <row r="247" spans="4:4" x14ac:dyDescent="0.25">
      <c r="D247" s="138"/>
    </row>
    <row r="248" spans="4:4" x14ac:dyDescent="0.25">
      <c r="D248" s="138"/>
    </row>
    <row r="249" spans="4:4" x14ac:dyDescent="0.25">
      <c r="D249" s="138"/>
    </row>
    <row r="250" spans="4:4" x14ac:dyDescent="0.25">
      <c r="D250" s="138"/>
    </row>
    <row r="251" spans="4:4" x14ac:dyDescent="0.25">
      <c r="D251" s="138"/>
    </row>
    <row r="252" spans="4:4" x14ac:dyDescent="0.25">
      <c r="D252" s="138"/>
    </row>
    <row r="253" spans="4:4" x14ac:dyDescent="0.25">
      <c r="D253" s="138"/>
    </row>
    <row r="254" spans="4:4" x14ac:dyDescent="0.25">
      <c r="D254" s="138"/>
    </row>
    <row r="255" spans="4:4" x14ac:dyDescent="0.25">
      <c r="D255" s="138"/>
    </row>
    <row r="256" spans="4:4" x14ac:dyDescent="0.25">
      <c r="D256" s="138"/>
    </row>
    <row r="257" spans="4:4" x14ac:dyDescent="0.25">
      <c r="D257" s="138"/>
    </row>
    <row r="258" spans="4:4" x14ac:dyDescent="0.25">
      <c r="D258" s="138"/>
    </row>
    <row r="259" spans="4:4" x14ac:dyDescent="0.25">
      <c r="D259" s="138"/>
    </row>
    <row r="260" spans="4:4" x14ac:dyDescent="0.25">
      <c r="D260" s="138"/>
    </row>
    <row r="261" spans="4:4" x14ac:dyDescent="0.25">
      <c r="D261" s="138"/>
    </row>
    <row r="262" spans="4:4" x14ac:dyDescent="0.25">
      <c r="D262" s="138"/>
    </row>
    <row r="263" spans="4:4" x14ac:dyDescent="0.25">
      <c r="D263" s="138"/>
    </row>
    <row r="264" spans="4:4" x14ac:dyDescent="0.25">
      <c r="D264" s="138"/>
    </row>
    <row r="265" spans="4:4" x14ac:dyDescent="0.25">
      <c r="D265" s="138"/>
    </row>
    <row r="266" spans="4:4" x14ac:dyDescent="0.25">
      <c r="D266" s="138"/>
    </row>
    <row r="267" spans="4:4" x14ac:dyDescent="0.25">
      <c r="D267" s="138"/>
    </row>
    <row r="268" spans="4:4" x14ac:dyDescent="0.25">
      <c r="D268" s="138"/>
    </row>
    <row r="269" spans="4:4" x14ac:dyDescent="0.25">
      <c r="D269" s="138"/>
    </row>
    <row r="270" spans="4:4" x14ac:dyDescent="0.25">
      <c r="D270" s="138"/>
    </row>
    <row r="271" spans="4:4" x14ac:dyDescent="0.25">
      <c r="D271" s="138"/>
    </row>
    <row r="272" spans="4:4" x14ac:dyDescent="0.25">
      <c r="D272" s="138"/>
    </row>
    <row r="273" spans="4:4" x14ac:dyDescent="0.25">
      <c r="D273" s="138"/>
    </row>
    <row r="274" spans="4:4" x14ac:dyDescent="0.25">
      <c r="D274" s="138"/>
    </row>
    <row r="275" spans="4:4" x14ac:dyDescent="0.25">
      <c r="D275" s="138"/>
    </row>
    <row r="276" spans="4:4" x14ac:dyDescent="0.25">
      <c r="D276" s="138"/>
    </row>
    <row r="277" spans="4:4" x14ac:dyDescent="0.25">
      <c r="D277" s="138"/>
    </row>
    <row r="278" spans="4:4" x14ac:dyDescent="0.25">
      <c r="D278" s="138"/>
    </row>
    <row r="279" spans="4:4" x14ac:dyDescent="0.25">
      <c r="D279" s="138"/>
    </row>
    <row r="280" spans="4:4" x14ac:dyDescent="0.25">
      <c r="D280" s="138"/>
    </row>
    <row r="281" spans="4:4" x14ac:dyDescent="0.25">
      <c r="D281" s="138"/>
    </row>
    <row r="282" spans="4:4" x14ac:dyDescent="0.25">
      <c r="D282" s="138"/>
    </row>
    <row r="283" spans="4:4" x14ac:dyDescent="0.25">
      <c r="D283" s="138"/>
    </row>
    <row r="284" spans="4:4" x14ac:dyDescent="0.25">
      <c r="D284" s="138"/>
    </row>
    <row r="285" spans="4:4" x14ac:dyDescent="0.25">
      <c r="D285" s="138"/>
    </row>
    <row r="286" spans="4:4" x14ac:dyDescent="0.25">
      <c r="D286" s="138"/>
    </row>
    <row r="287" spans="4:4" x14ac:dyDescent="0.25">
      <c r="D287" s="138"/>
    </row>
    <row r="288" spans="4:4" x14ac:dyDescent="0.25">
      <c r="D288" s="138"/>
    </row>
    <row r="289" spans="4:4" x14ac:dyDescent="0.25">
      <c r="D289" s="138"/>
    </row>
    <row r="290" spans="4:4" x14ac:dyDescent="0.25">
      <c r="D290" s="138"/>
    </row>
    <row r="291" spans="4:4" x14ac:dyDescent="0.25">
      <c r="D291" s="138"/>
    </row>
    <row r="292" spans="4:4" x14ac:dyDescent="0.25">
      <c r="D292" s="138"/>
    </row>
    <row r="293" spans="4:4" x14ac:dyDescent="0.25">
      <c r="D293" s="138"/>
    </row>
    <row r="294" spans="4:4" x14ac:dyDescent="0.25">
      <c r="D294" s="138"/>
    </row>
    <row r="295" spans="4:4" x14ac:dyDescent="0.25">
      <c r="D295" s="138"/>
    </row>
    <row r="296" spans="4:4" x14ac:dyDescent="0.25">
      <c r="D296" s="138"/>
    </row>
    <row r="297" spans="4:4" x14ac:dyDescent="0.25">
      <c r="D297" s="138"/>
    </row>
    <row r="298" spans="4:4" x14ac:dyDescent="0.25">
      <c r="D298" s="138"/>
    </row>
    <row r="299" spans="4:4" x14ac:dyDescent="0.25">
      <c r="D299" s="138"/>
    </row>
    <row r="300" spans="4:4" x14ac:dyDescent="0.25">
      <c r="D300" s="138"/>
    </row>
    <row r="301" spans="4:4" x14ac:dyDescent="0.25">
      <c r="D301" s="138"/>
    </row>
    <row r="302" spans="4:4" x14ac:dyDescent="0.25">
      <c r="D302" s="138"/>
    </row>
    <row r="303" spans="4:4" x14ac:dyDescent="0.25">
      <c r="D303" s="138"/>
    </row>
    <row r="304" spans="4:4" x14ac:dyDescent="0.25">
      <c r="D304" s="138"/>
    </row>
    <row r="305" spans="4:4" x14ac:dyDescent="0.25">
      <c r="D305" s="138"/>
    </row>
    <row r="306" spans="4:4" x14ac:dyDescent="0.25">
      <c r="D306" s="138"/>
    </row>
    <row r="307" spans="4:4" x14ac:dyDescent="0.25">
      <c r="D307" s="138"/>
    </row>
    <row r="308" spans="4:4" x14ac:dyDescent="0.25">
      <c r="D308" s="138"/>
    </row>
    <row r="309" spans="4:4" x14ac:dyDescent="0.25">
      <c r="D309" s="138"/>
    </row>
    <row r="310" spans="4:4" x14ac:dyDescent="0.25">
      <c r="D310" s="138"/>
    </row>
    <row r="311" spans="4:4" x14ac:dyDescent="0.25">
      <c r="D311" s="138"/>
    </row>
    <row r="312" spans="4:4" x14ac:dyDescent="0.25">
      <c r="D312" s="138"/>
    </row>
    <row r="313" spans="4:4" x14ac:dyDescent="0.25">
      <c r="D313" s="138"/>
    </row>
    <row r="314" spans="4:4" x14ac:dyDescent="0.25">
      <c r="D314" s="138"/>
    </row>
    <row r="315" spans="4:4" x14ac:dyDescent="0.25">
      <c r="D315" s="138"/>
    </row>
    <row r="316" spans="4:4" x14ac:dyDescent="0.25">
      <c r="D316" s="138"/>
    </row>
    <row r="317" spans="4:4" x14ac:dyDescent="0.25">
      <c r="D317" s="138"/>
    </row>
    <row r="318" spans="4:4" x14ac:dyDescent="0.25">
      <c r="D318" s="138"/>
    </row>
    <row r="319" spans="4:4" x14ac:dyDescent="0.25">
      <c r="D319" s="138"/>
    </row>
    <row r="320" spans="4:4" x14ac:dyDescent="0.25">
      <c r="D320" s="138"/>
    </row>
    <row r="321" spans="4:4" x14ac:dyDescent="0.25">
      <c r="D321" s="138"/>
    </row>
    <row r="322" spans="4:4" x14ac:dyDescent="0.25">
      <c r="D322" s="138"/>
    </row>
    <row r="323" spans="4:4" x14ac:dyDescent="0.25">
      <c r="D323" s="138"/>
    </row>
    <row r="324" spans="4:4" x14ac:dyDescent="0.25">
      <c r="D324" s="138"/>
    </row>
    <row r="325" spans="4:4" x14ac:dyDescent="0.25">
      <c r="D325" s="138"/>
    </row>
    <row r="326" spans="4:4" x14ac:dyDescent="0.25">
      <c r="D326" s="138"/>
    </row>
    <row r="327" spans="4:4" x14ac:dyDescent="0.25">
      <c r="D327" s="138"/>
    </row>
    <row r="328" spans="4:4" x14ac:dyDescent="0.25">
      <c r="D328" s="138"/>
    </row>
    <row r="329" spans="4:4" x14ac:dyDescent="0.25">
      <c r="D329" s="138"/>
    </row>
    <row r="330" spans="4:4" x14ac:dyDescent="0.25">
      <c r="D330" s="138"/>
    </row>
    <row r="331" spans="4:4" x14ac:dyDescent="0.25">
      <c r="D331" s="138"/>
    </row>
    <row r="332" spans="4:4" x14ac:dyDescent="0.25">
      <c r="D332" s="138"/>
    </row>
    <row r="333" spans="4:4" x14ac:dyDescent="0.25">
      <c r="D333" s="138"/>
    </row>
    <row r="334" spans="4:4" x14ac:dyDescent="0.25">
      <c r="D334" s="138"/>
    </row>
    <row r="335" spans="4:4" x14ac:dyDescent="0.25">
      <c r="D335" s="138"/>
    </row>
    <row r="336" spans="4:4" x14ac:dyDescent="0.25">
      <c r="D336" s="138"/>
    </row>
    <row r="337" spans="4:4" x14ac:dyDescent="0.25">
      <c r="D337" s="138"/>
    </row>
    <row r="338" spans="4:4" x14ac:dyDescent="0.25">
      <c r="D338" s="138"/>
    </row>
    <row r="339" spans="4:4" x14ac:dyDescent="0.25">
      <c r="D339" s="138"/>
    </row>
    <row r="340" spans="4:4" x14ac:dyDescent="0.25">
      <c r="D340" s="138"/>
    </row>
    <row r="341" spans="4:4" x14ac:dyDescent="0.25">
      <c r="D341" s="138"/>
    </row>
    <row r="342" spans="4:4" x14ac:dyDescent="0.25">
      <c r="D342" s="138"/>
    </row>
    <row r="343" spans="4:4" x14ac:dyDescent="0.25">
      <c r="D343" s="138"/>
    </row>
    <row r="344" spans="4:4" x14ac:dyDescent="0.25">
      <c r="D344" s="138"/>
    </row>
    <row r="345" spans="4:4" x14ac:dyDescent="0.25">
      <c r="D345" s="138"/>
    </row>
    <row r="346" spans="4:4" x14ac:dyDescent="0.25">
      <c r="D346" s="138"/>
    </row>
    <row r="347" spans="4:4" x14ac:dyDescent="0.25">
      <c r="D347" s="138"/>
    </row>
    <row r="348" spans="4:4" x14ac:dyDescent="0.25">
      <c r="D348" s="138"/>
    </row>
    <row r="349" spans="4:4" x14ac:dyDescent="0.25">
      <c r="D349" s="138"/>
    </row>
    <row r="350" spans="4:4" x14ac:dyDescent="0.25">
      <c r="D350" s="138"/>
    </row>
    <row r="351" spans="4:4" x14ac:dyDescent="0.25">
      <c r="D351" s="138"/>
    </row>
    <row r="352" spans="4:4" x14ac:dyDescent="0.25">
      <c r="D352" s="138"/>
    </row>
    <row r="353" spans="4:4" x14ac:dyDescent="0.25">
      <c r="D353" s="138"/>
    </row>
    <row r="354" spans="4:4" x14ac:dyDescent="0.25">
      <c r="D354" s="138"/>
    </row>
    <row r="355" spans="4:4" x14ac:dyDescent="0.25">
      <c r="D355" s="138"/>
    </row>
    <row r="356" spans="4:4" x14ac:dyDescent="0.25">
      <c r="D356" s="138"/>
    </row>
    <row r="357" spans="4:4" x14ac:dyDescent="0.25">
      <c r="D357" s="138"/>
    </row>
    <row r="358" spans="4:4" x14ac:dyDescent="0.25">
      <c r="D358" s="138"/>
    </row>
    <row r="359" spans="4:4" x14ac:dyDescent="0.25">
      <c r="D359" s="138"/>
    </row>
    <row r="360" spans="4:4" x14ac:dyDescent="0.25">
      <c r="D360" s="138"/>
    </row>
    <row r="361" spans="4:4" x14ac:dyDescent="0.25">
      <c r="D361" s="138"/>
    </row>
    <row r="362" spans="4:4" x14ac:dyDescent="0.25">
      <c r="D362" s="138"/>
    </row>
    <row r="363" spans="4:4" x14ac:dyDescent="0.25">
      <c r="D363" s="138"/>
    </row>
    <row r="364" spans="4:4" x14ac:dyDescent="0.25">
      <c r="D364" s="138"/>
    </row>
    <row r="365" spans="4:4" x14ac:dyDescent="0.25">
      <c r="D365" s="138"/>
    </row>
    <row r="366" spans="4:4" x14ac:dyDescent="0.25">
      <c r="D366" s="138"/>
    </row>
    <row r="367" spans="4:4" x14ac:dyDescent="0.25">
      <c r="D367" s="138"/>
    </row>
    <row r="368" spans="4:4" x14ac:dyDescent="0.25">
      <c r="D368" s="138"/>
    </row>
    <row r="369" spans="4:4" x14ac:dyDescent="0.25">
      <c r="D369" s="138"/>
    </row>
    <row r="370" spans="4:4" x14ac:dyDescent="0.25">
      <c r="D370" s="138"/>
    </row>
    <row r="371" spans="4:4" x14ac:dyDescent="0.25">
      <c r="D371" s="138"/>
    </row>
    <row r="372" spans="4:4" x14ac:dyDescent="0.25">
      <c r="D372" s="138"/>
    </row>
    <row r="373" spans="4:4" x14ac:dyDescent="0.25">
      <c r="D373" s="138"/>
    </row>
    <row r="374" spans="4:4" x14ac:dyDescent="0.25">
      <c r="D374" s="138"/>
    </row>
    <row r="375" spans="4:4" x14ac:dyDescent="0.25">
      <c r="D375" s="138"/>
    </row>
    <row r="376" spans="4:4" x14ac:dyDescent="0.25">
      <c r="D376" s="138"/>
    </row>
    <row r="377" spans="4:4" x14ac:dyDescent="0.25">
      <c r="D377" s="138"/>
    </row>
    <row r="378" spans="4:4" x14ac:dyDescent="0.25">
      <c r="D378" s="138"/>
    </row>
    <row r="379" spans="4:4" x14ac:dyDescent="0.25">
      <c r="D379" s="138"/>
    </row>
    <row r="380" spans="4:4" x14ac:dyDescent="0.25">
      <c r="D380" s="138"/>
    </row>
    <row r="381" spans="4:4" x14ac:dyDescent="0.25">
      <c r="D381" s="138"/>
    </row>
    <row r="382" spans="4:4" x14ac:dyDescent="0.25">
      <c r="D382" s="138"/>
    </row>
    <row r="383" spans="4:4" x14ac:dyDescent="0.25">
      <c r="D383" s="138"/>
    </row>
    <row r="384" spans="4:4" x14ac:dyDescent="0.25">
      <c r="D384" s="138"/>
    </row>
    <row r="385" spans="4:4" x14ac:dyDescent="0.25">
      <c r="D385" s="138"/>
    </row>
    <row r="386" spans="4:4" x14ac:dyDescent="0.25">
      <c r="D386" s="138"/>
    </row>
    <row r="387" spans="4:4" x14ac:dyDescent="0.25">
      <c r="D387" s="138"/>
    </row>
    <row r="388" spans="4:4" x14ac:dyDescent="0.25">
      <c r="D388" s="138"/>
    </row>
    <row r="389" spans="4:4" x14ac:dyDescent="0.25">
      <c r="D389" s="138"/>
    </row>
    <row r="390" spans="4:4" x14ac:dyDescent="0.25">
      <c r="D390" s="138"/>
    </row>
    <row r="391" spans="4:4" x14ac:dyDescent="0.25">
      <c r="D391" s="138"/>
    </row>
    <row r="392" spans="4:4" x14ac:dyDescent="0.25">
      <c r="D392" s="138"/>
    </row>
    <row r="393" spans="4:4" x14ac:dyDescent="0.25">
      <c r="D393" s="138"/>
    </row>
    <row r="394" spans="4:4" x14ac:dyDescent="0.25">
      <c r="D394" s="138"/>
    </row>
    <row r="395" spans="4:4" x14ac:dyDescent="0.25">
      <c r="D395" s="138"/>
    </row>
    <row r="396" spans="4:4" x14ac:dyDescent="0.25">
      <c r="D396" s="138"/>
    </row>
    <row r="397" spans="4:4" x14ac:dyDescent="0.25">
      <c r="D397" s="138"/>
    </row>
    <row r="398" spans="4:4" x14ac:dyDescent="0.25">
      <c r="D398" s="138"/>
    </row>
    <row r="399" spans="4:4" x14ac:dyDescent="0.25">
      <c r="D399" s="138"/>
    </row>
    <row r="400" spans="4:4" x14ac:dyDescent="0.25">
      <c r="D400" s="138"/>
    </row>
    <row r="401" spans="4:4" x14ac:dyDescent="0.25">
      <c r="D401" s="138"/>
    </row>
    <row r="402" spans="4:4" x14ac:dyDescent="0.25">
      <c r="D402" s="138"/>
    </row>
    <row r="403" spans="4:4" x14ac:dyDescent="0.25">
      <c r="D403" s="138"/>
    </row>
    <row r="404" spans="4:4" x14ac:dyDescent="0.25">
      <c r="D404" s="138"/>
    </row>
    <row r="405" spans="4:4" x14ac:dyDescent="0.25">
      <c r="D405" s="138"/>
    </row>
    <row r="406" spans="4:4" x14ac:dyDescent="0.25">
      <c r="D406" s="138"/>
    </row>
    <row r="407" spans="4:4" x14ac:dyDescent="0.25">
      <c r="D407" s="138"/>
    </row>
    <row r="408" spans="4:4" x14ac:dyDescent="0.25">
      <c r="D408" s="138"/>
    </row>
    <row r="409" spans="4:4" x14ac:dyDescent="0.25">
      <c r="D409" s="138"/>
    </row>
    <row r="410" spans="4:4" x14ac:dyDescent="0.25">
      <c r="D410" s="138"/>
    </row>
    <row r="411" spans="4:4" x14ac:dyDescent="0.25">
      <c r="D411" s="138"/>
    </row>
    <row r="412" spans="4:4" x14ac:dyDescent="0.25">
      <c r="D412" s="138"/>
    </row>
    <row r="413" spans="4:4" x14ac:dyDescent="0.25">
      <c r="D413" s="138"/>
    </row>
    <row r="414" spans="4:4" x14ac:dyDescent="0.25">
      <c r="D414" s="138"/>
    </row>
    <row r="415" spans="4:4" x14ac:dyDescent="0.25">
      <c r="D415" s="138"/>
    </row>
    <row r="416" spans="4:4" x14ac:dyDescent="0.25">
      <c r="D416" s="138"/>
    </row>
    <row r="417" spans="4:4" x14ac:dyDescent="0.25">
      <c r="D417" s="138"/>
    </row>
    <row r="418" spans="4:4" x14ac:dyDescent="0.25">
      <c r="D418" s="138"/>
    </row>
    <row r="419" spans="4:4" x14ac:dyDescent="0.25">
      <c r="D419" s="138"/>
    </row>
    <row r="420" spans="4:4" x14ac:dyDescent="0.25">
      <c r="D420" s="138"/>
    </row>
    <row r="421" spans="4:4" x14ac:dyDescent="0.25">
      <c r="D421" s="138"/>
    </row>
    <row r="422" spans="4:4" x14ac:dyDescent="0.25">
      <c r="D422" s="138"/>
    </row>
    <row r="423" spans="4:4" x14ac:dyDescent="0.25">
      <c r="D423" s="138"/>
    </row>
    <row r="424" spans="4:4" x14ac:dyDescent="0.25">
      <c r="D424" s="138"/>
    </row>
    <row r="425" spans="4:4" x14ac:dyDescent="0.25">
      <c r="D425" s="138"/>
    </row>
    <row r="426" spans="4:4" x14ac:dyDescent="0.25">
      <c r="D426" s="138"/>
    </row>
    <row r="427" spans="4:4" x14ac:dyDescent="0.25">
      <c r="D427" s="138"/>
    </row>
    <row r="428" spans="4:4" x14ac:dyDescent="0.25">
      <c r="D428" s="138"/>
    </row>
    <row r="429" spans="4:4" x14ac:dyDescent="0.25">
      <c r="D429" s="138"/>
    </row>
    <row r="430" spans="4:4" x14ac:dyDescent="0.25">
      <c r="D430" s="138"/>
    </row>
    <row r="431" spans="4:4" x14ac:dyDescent="0.25">
      <c r="D431" s="138"/>
    </row>
    <row r="432" spans="4:4" x14ac:dyDescent="0.25">
      <c r="D432" s="138"/>
    </row>
    <row r="433" spans="4:4" x14ac:dyDescent="0.25">
      <c r="D433" s="138"/>
    </row>
    <row r="434" spans="4:4" x14ac:dyDescent="0.25">
      <c r="D434" s="138"/>
    </row>
    <row r="435" spans="4:4" x14ac:dyDescent="0.25">
      <c r="D435" s="138"/>
    </row>
    <row r="436" spans="4:4" x14ac:dyDescent="0.25">
      <c r="D436" s="138"/>
    </row>
    <row r="437" spans="4:4" x14ac:dyDescent="0.25">
      <c r="D437" s="138"/>
    </row>
    <row r="438" spans="4:4" x14ac:dyDescent="0.25">
      <c r="D438" s="138"/>
    </row>
    <row r="439" spans="4:4" x14ac:dyDescent="0.25">
      <c r="D439" s="138"/>
    </row>
    <row r="440" spans="4:4" x14ac:dyDescent="0.25">
      <c r="D440" s="138"/>
    </row>
    <row r="441" spans="4:4" x14ac:dyDescent="0.25">
      <c r="D441" s="138"/>
    </row>
    <row r="442" spans="4:4" x14ac:dyDescent="0.25">
      <c r="D442" s="138"/>
    </row>
    <row r="443" spans="4:4" x14ac:dyDescent="0.25">
      <c r="D443" s="138"/>
    </row>
    <row r="444" spans="4:4" x14ac:dyDescent="0.25">
      <c r="D444" s="138"/>
    </row>
    <row r="445" spans="4:4" x14ac:dyDescent="0.25">
      <c r="D445" s="138"/>
    </row>
    <row r="446" spans="4:4" x14ac:dyDescent="0.25">
      <c r="D446" s="138"/>
    </row>
    <row r="447" spans="4:4" x14ac:dyDescent="0.25">
      <c r="D447" s="138"/>
    </row>
    <row r="448" spans="4:4" x14ac:dyDescent="0.25">
      <c r="D448" s="138"/>
    </row>
    <row r="449" spans="4:4" x14ac:dyDescent="0.25">
      <c r="D449" s="138"/>
    </row>
    <row r="450" spans="4:4" x14ac:dyDescent="0.25">
      <c r="D450" s="138"/>
    </row>
    <row r="451" spans="4:4" x14ac:dyDescent="0.25">
      <c r="D451" s="138"/>
    </row>
    <row r="452" spans="4:4" x14ac:dyDescent="0.25">
      <c r="D452" s="138"/>
    </row>
    <row r="453" spans="4:4" x14ac:dyDescent="0.25">
      <c r="D453" s="138"/>
    </row>
    <row r="454" spans="4:4" x14ac:dyDescent="0.25">
      <c r="D454" s="138"/>
    </row>
    <row r="455" spans="4:4" x14ac:dyDescent="0.25">
      <c r="D455" s="138"/>
    </row>
    <row r="456" spans="4:4" x14ac:dyDescent="0.25">
      <c r="D456" s="138"/>
    </row>
    <row r="457" spans="4:4" x14ac:dyDescent="0.25">
      <c r="D457" s="138"/>
    </row>
    <row r="458" spans="4:4" x14ac:dyDescent="0.25">
      <c r="D458" s="138"/>
    </row>
    <row r="459" spans="4:4" x14ac:dyDescent="0.25">
      <c r="D459" s="138"/>
    </row>
    <row r="460" spans="4:4" x14ac:dyDescent="0.25">
      <c r="D460" s="138"/>
    </row>
    <row r="461" spans="4:4" x14ac:dyDescent="0.25">
      <c r="D461" s="138"/>
    </row>
    <row r="462" spans="4:4" x14ac:dyDescent="0.25">
      <c r="D462" s="138"/>
    </row>
    <row r="463" spans="4:4" x14ac:dyDescent="0.25">
      <c r="D463" s="138"/>
    </row>
    <row r="464" spans="4:4" x14ac:dyDescent="0.25">
      <c r="D464" s="138"/>
    </row>
    <row r="465" spans="4:4" x14ac:dyDescent="0.25">
      <c r="D465" s="138"/>
    </row>
    <row r="466" spans="4:4" x14ac:dyDescent="0.25">
      <c r="D466" s="138"/>
    </row>
    <row r="467" spans="4:4" x14ac:dyDescent="0.25">
      <c r="D467" s="138"/>
    </row>
    <row r="468" spans="4:4" x14ac:dyDescent="0.25">
      <c r="D468" s="138"/>
    </row>
    <row r="469" spans="4:4" x14ac:dyDescent="0.25">
      <c r="D469" s="138"/>
    </row>
    <row r="470" spans="4:4" x14ac:dyDescent="0.25">
      <c r="D470" s="138"/>
    </row>
    <row r="471" spans="4:4" x14ac:dyDescent="0.25">
      <c r="D471" s="138"/>
    </row>
    <row r="472" spans="4:4" x14ac:dyDescent="0.25">
      <c r="D472" s="138"/>
    </row>
    <row r="473" spans="4:4" x14ac:dyDescent="0.25">
      <c r="D473" s="138"/>
    </row>
    <row r="474" spans="4:4" x14ac:dyDescent="0.25">
      <c r="D474" s="138"/>
    </row>
    <row r="475" spans="4:4" x14ac:dyDescent="0.25">
      <c r="D475" s="138"/>
    </row>
    <row r="476" spans="4:4" x14ac:dyDescent="0.25">
      <c r="D476" s="138"/>
    </row>
    <row r="477" spans="4:4" x14ac:dyDescent="0.25">
      <c r="D477" s="138"/>
    </row>
    <row r="478" spans="4:4" x14ac:dyDescent="0.25">
      <c r="D478" s="138"/>
    </row>
    <row r="479" spans="4:4" x14ac:dyDescent="0.25">
      <c r="D479" s="138"/>
    </row>
    <row r="480" spans="4:4" x14ac:dyDescent="0.25">
      <c r="D480" s="138"/>
    </row>
    <row r="481" spans="4:4" x14ac:dyDescent="0.25">
      <c r="D481" s="138"/>
    </row>
    <row r="482" spans="4:4" x14ac:dyDescent="0.25">
      <c r="D482" s="138"/>
    </row>
    <row r="483" spans="4:4" x14ac:dyDescent="0.25">
      <c r="D483" s="138"/>
    </row>
    <row r="484" spans="4:4" x14ac:dyDescent="0.25">
      <c r="D484" s="138"/>
    </row>
    <row r="485" spans="4:4" x14ac:dyDescent="0.25">
      <c r="D485" s="138"/>
    </row>
    <row r="486" spans="4:4" x14ac:dyDescent="0.25">
      <c r="D486" s="138"/>
    </row>
    <row r="487" spans="4:4" x14ac:dyDescent="0.25">
      <c r="D487" s="138"/>
    </row>
    <row r="488" spans="4:4" x14ac:dyDescent="0.25">
      <c r="D488" s="138"/>
    </row>
    <row r="489" spans="4:4" x14ac:dyDescent="0.25">
      <c r="D489" s="138"/>
    </row>
    <row r="490" spans="4:4" x14ac:dyDescent="0.25">
      <c r="D490" s="138"/>
    </row>
    <row r="491" spans="4:4" x14ac:dyDescent="0.25">
      <c r="D491" s="138"/>
    </row>
    <row r="492" spans="4:4" x14ac:dyDescent="0.25">
      <c r="D492" s="138"/>
    </row>
    <row r="493" spans="4:4" x14ac:dyDescent="0.25">
      <c r="D493" s="138"/>
    </row>
    <row r="494" spans="4:4" x14ac:dyDescent="0.25">
      <c r="D494" s="138"/>
    </row>
    <row r="495" spans="4:4" x14ac:dyDescent="0.25">
      <c r="D495" s="138"/>
    </row>
    <row r="496" spans="4:4" x14ac:dyDescent="0.25">
      <c r="D496" s="138"/>
    </row>
    <row r="497" spans="4:4" x14ac:dyDescent="0.25">
      <c r="D497" s="138"/>
    </row>
    <row r="498" spans="4:4" x14ac:dyDescent="0.25">
      <c r="D498" s="138"/>
    </row>
    <row r="499" spans="4:4" x14ac:dyDescent="0.25">
      <c r="D499" s="138"/>
    </row>
    <row r="500" spans="4:4" x14ac:dyDescent="0.25">
      <c r="D500" s="138"/>
    </row>
    <row r="501" spans="4:4" x14ac:dyDescent="0.25">
      <c r="D501" s="138"/>
    </row>
    <row r="502" spans="4:4" x14ac:dyDescent="0.25">
      <c r="D502" s="138"/>
    </row>
    <row r="503" spans="4:4" x14ac:dyDescent="0.25">
      <c r="D503" s="138"/>
    </row>
    <row r="504" spans="4:4" x14ac:dyDescent="0.25">
      <c r="D504" s="138"/>
    </row>
    <row r="505" spans="4:4" x14ac:dyDescent="0.25">
      <c r="D505" s="138"/>
    </row>
    <row r="506" spans="4:4" x14ac:dyDescent="0.25">
      <c r="D506" s="138"/>
    </row>
    <row r="507" spans="4:4" x14ac:dyDescent="0.25">
      <c r="D507" s="138"/>
    </row>
    <row r="508" spans="4:4" x14ac:dyDescent="0.25">
      <c r="D508" s="138"/>
    </row>
    <row r="509" spans="4:4" x14ac:dyDescent="0.25">
      <c r="D509" s="138"/>
    </row>
    <row r="510" spans="4:4" x14ac:dyDescent="0.25">
      <c r="D510" s="138"/>
    </row>
    <row r="511" spans="4:4" x14ac:dyDescent="0.25">
      <c r="D511" s="138"/>
    </row>
    <row r="512" spans="4:4" x14ac:dyDescent="0.25">
      <c r="D512" s="138"/>
    </row>
    <row r="513" spans="4:4" x14ac:dyDescent="0.25">
      <c r="D513" s="138"/>
    </row>
    <row r="514" spans="4:4" x14ac:dyDescent="0.25">
      <c r="D514" s="138"/>
    </row>
    <row r="515" spans="4:4" x14ac:dyDescent="0.25">
      <c r="D515" s="138"/>
    </row>
    <row r="516" spans="4:4" x14ac:dyDescent="0.25">
      <c r="D516" s="138"/>
    </row>
    <row r="517" spans="4:4" x14ac:dyDescent="0.25">
      <c r="D517" s="138"/>
    </row>
    <row r="518" spans="4:4" x14ac:dyDescent="0.25">
      <c r="D518" s="138"/>
    </row>
    <row r="519" spans="4:4" x14ac:dyDescent="0.25">
      <c r="D519" s="138"/>
    </row>
    <row r="520" spans="4:4" x14ac:dyDescent="0.25">
      <c r="D520" s="138"/>
    </row>
    <row r="521" spans="4:4" x14ac:dyDescent="0.25">
      <c r="D521" s="138"/>
    </row>
    <row r="522" spans="4:4" x14ac:dyDescent="0.25">
      <c r="D522" s="138"/>
    </row>
    <row r="523" spans="4:4" x14ac:dyDescent="0.25">
      <c r="D523" s="138"/>
    </row>
    <row r="524" spans="4:4" x14ac:dyDescent="0.25">
      <c r="D524" s="138"/>
    </row>
    <row r="525" spans="4:4" x14ac:dyDescent="0.25">
      <c r="D525" s="138"/>
    </row>
    <row r="526" spans="4:4" x14ac:dyDescent="0.25">
      <c r="D526" s="138"/>
    </row>
    <row r="527" spans="4:4" x14ac:dyDescent="0.25">
      <c r="D527" s="138"/>
    </row>
    <row r="528" spans="4:4" x14ac:dyDescent="0.25">
      <c r="D528" s="138"/>
    </row>
    <row r="529" spans="4:4" x14ac:dyDescent="0.25">
      <c r="D529" s="138"/>
    </row>
    <row r="530" spans="4:4" x14ac:dyDescent="0.25">
      <c r="D530" s="138"/>
    </row>
    <row r="531" spans="4:4" x14ac:dyDescent="0.25">
      <c r="D531" s="138"/>
    </row>
    <row r="532" spans="4:4" x14ac:dyDescent="0.25">
      <c r="D532" s="138"/>
    </row>
    <row r="533" spans="4:4" x14ac:dyDescent="0.25">
      <c r="D533" s="138"/>
    </row>
    <row r="534" spans="4:4" x14ac:dyDescent="0.25">
      <c r="D534" s="138"/>
    </row>
    <row r="535" spans="4:4" x14ac:dyDescent="0.25">
      <c r="D535" s="138"/>
    </row>
    <row r="536" spans="4:4" x14ac:dyDescent="0.25">
      <c r="D536" s="138"/>
    </row>
    <row r="537" spans="4:4" x14ac:dyDescent="0.25">
      <c r="D537" s="138"/>
    </row>
    <row r="538" spans="4:4" x14ac:dyDescent="0.25">
      <c r="D538" s="138"/>
    </row>
    <row r="539" spans="4:4" x14ac:dyDescent="0.25">
      <c r="D539" s="138"/>
    </row>
    <row r="540" spans="4:4" x14ac:dyDescent="0.25">
      <c r="D540" s="138"/>
    </row>
    <row r="541" spans="4:4" x14ac:dyDescent="0.25">
      <c r="D541" s="138"/>
    </row>
    <row r="542" spans="4:4" x14ac:dyDescent="0.25">
      <c r="D542" s="138"/>
    </row>
    <row r="543" spans="4:4" x14ac:dyDescent="0.25">
      <c r="D543" s="138"/>
    </row>
    <row r="544" spans="4:4" x14ac:dyDescent="0.25">
      <c r="D544" s="138"/>
    </row>
    <row r="545" spans="4:4" x14ac:dyDescent="0.25">
      <c r="D545" s="138"/>
    </row>
    <row r="546" spans="4:4" x14ac:dyDescent="0.25">
      <c r="D546" s="138"/>
    </row>
    <row r="547" spans="4:4" x14ac:dyDescent="0.25">
      <c r="D547" s="138"/>
    </row>
    <row r="548" spans="4:4" x14ac:dyDescent="0.25">
      <c r="D548" s="138"/>
    </row>
    <row r="549" spans="4:4" x14ac:dyDescent="0.25">
      <c r="D549" s="138"/>
    </row>
    <row r="550" spans="4:4" x14ac:dyDescent="0.25">
      <c r="D550" s="138"/>
    </row>
    <row r="551" spans="4:4" x14ac:dyDescent="0.25">
      <c r="D551" s="138"/>
    </row>
    <row r="552" spans="4:4" x14ac:dyDescent="0.25">
      <c r="D552" s="138"/>
    </row>
    <row r="553" spans="4:4" x14ac:dyDescent="0.25">
      <c r="D553" s="138"/>
    </row>
    <row r="554" spans="4:4" x14ac:dyDescent="0.25">
      <c r="D554" s="138"/>
    </row>
    <row r="555" spans="4:4" x14ac:dyDescent="0.25">
      <c r="D555" s="138"/>
    </row>
    <row r="556" spans="4:4" x14ac:dyDescent="0.25">
      <c r="D556" s="138"/>
    </row>
    <row r="557" spans="4:4" x14ac:dyDescent="0.25">
      <c r="D557" s="138"/>
    </row>
    <row r="558" spans="4:4" x14ac:dyDescent="0.25">
      <c r="D558" s="138"/>
    </row>
    <row r="559" spans="4:4" x14ac:dyDescent="0.25">
      <c r="D559" s="138"/>
    </row>
    <row r="560" spans="4:4" x14ac:dyDescent="0.25">
      <c r="D560" s="138"/>
    </row>
    <row r="561" spans="4:4" x14ac:dyDescent="0.25">
      <c r="D561" s="138"/>
    </row>
    <row r="562" spans="4:4" x14ac:dyDescent="0.25">
      <c r="D562" s="138"/>
    </row>
    <row r="563" spans="4:4" x14ac:dyDescent="0.25">
      <c r="D563" s="138"/>
    </row>
    <row r="564" spans="4:4" x14ac:dyDescent="0.25">
      <c r="D564" s="138"/>
    </row>
    <row r="565" spans="4:4" x14ac:dyDescent="0.25">
      <c r="D565" s="138"/>
    </row>
    <row r="566" spans="4:4" x14ac:dyDescent="0.25">
      <c r="D566" s="138"/>
    </row>
    <row r="567" spans="4:4" x14ac:dyDescent="0.25">
      <c r="D567" s="138"/>
    </row>
    <row r="568" spans="4:4" x14ac:dyDescent="0.25">
      <c r="D568" s="138"/>
    </row>
    <row r="569" spans="4:4" x14ac:dyDescent="0.25">
      <c r="D569" s="138"/>
    </row>
    <row r="570" spans="4:4" x14ac:dyDescent="0.25">
      <c r="D570" s="138"/>
    </row>
    <row r="571" spans="4:4" x14ac:dyDescent="0.25">
      <c r="D571" s="138"/>
    </row>
    <row r="572" spans="4:4" x14ac:dyDescent="0.25">
      <c r="D572" s="138"/>
    </row>
    <row r="573" spans="4:4" x14ac:dyDescent="0.25">
      <c r="D573" s="138"/>
    </row>
    <row r="574" spans="4:4" x14ac:dyDescent="0.25">
      <c r="D574" s="138"/>
    </row>
    <row r="575" spans="4:4" x14ac:dyDescent="0.25">
      <c r="D575" s="138"/>
    </row>
    <row r="576" spans="4:4" x14ac:dyDescent="0.25">
      <c r="D576" s="138"/>
    </row>
    <row r="577" spans="4:4" x14ac:dyDescent="0.25">
      <c r="D577" s="138"/>
    </row>
    <row r="578" spans="4:4" x14ac:dyDescent="0.25">
      <c r="D578" s="138"/>
    </row>
    <row r="579" spans="4:4" x14ac:dyDescent="0.25">
      <c r="D579" s="138"/>
    </row>
    <row r="580" spans="4:4" x14ac:dyDescent="0.25">
      <c r="D580" s="138"/>
    </row>
    <row r="581" spans="4:4" x14ac:dyDescent="0.25">
      <c r="D581" s="138"/>
    </row>
    <row r="582" spans="4:4" x14ac:dyDescent="0.25">
      <c r="D582" s="138"/>
    </row>
    <row r="583" spans="4:4" x14ac:dyDescent="0.25">
      <c r="D583" s="138"/>
    </row>
    <row r="584" spans="4:4" x14ac:dyDescent="0.25">
      <c r="D584" s="138"/>
    </row>
    <row r="585" spans="4:4" x14ac:dyDescent="0.25">
      <c r="D585" s="138"/>
    </row>
    <row r="586" spans="4:4" x14ac:dyDescent="0.25">
      <c r="D586" s="138"/>
    </row>
    <row r="587" spans="4:4" x14ac:dyDescent="0.25">
      <c r="D587" s="138"/>
    </row>
    <row r="588" spans="4:4" x14ac:dyDescent="0.25">
      <c r="D588" s="138"/>
    </row>
    <row r="589" spans="4:4" x14ac:dyDescent="0.25">
      <c r="D589" s="138"/>
    </row>
    <row r="590" spans="4:4" x14ac:dyDescent="0.25">
      <c r="D590" s="138"/>
    </row>
    <row r="591" spans="4:4" x14ac:dyDescent="0.25">
      <c r="D591" s="138"/>
    </row>
    <row r="592" spans="4:4" x14ac:dyDescent="0.25">
      <c r="D592" s="138"/>
    </row>
    <row r="593" spans="4:4" x14ac:dyDescent="0.25">
      <c r="D593" s="138"/>
    </row>
    <row r="594" spans="4:4" x14ac:dyDescent="0.25">
      <c r="D594" s="138"/>
    </row>
    <row r="595" spans="4:4" x14ac:dyDescent="0.25">
      <c r="D595" s="138"/>
    </row>
    <row r="596" spans="4:4" x14ac:dyDescent="0.25">
      <c r="D596" s="138"/>
    </row>
    <row r="597" spans="4:4" x14ac:dyDescent="0.25">
      <c r="D597" s="138"/>
    </row>
    <row r="598" spans="4:4" x14ac:dyDescent="0.25">
      <c r="D598" s="138"/>
    </row>
    <row r="599" spans="4:4" x14ac:dyDescent="0.25">
      <c r="D599" s="138"/>
    </row>
    <row r="600" spans="4:4" x14ac:dyDescent="0.25">
      <c r="D600" s="138"/>
    </row>
    <row r="601" spans="4:4" x14ac:dyDescent="0.25">
      <c r="D601" s="138"/>
    </row>
    <row r="602" spans="4:4" x14ac:dyDescent="0.25">
      <c r="D602" s="138"/>
    </row>
    <row r="603" spans="4:4" x14ac:dyDescent="0.25">
      <c r="D603" s="138"/>
    </row>
    <row r="604" spans="4:4" x14ac:dyDescent="0.25">
      <c r="D604" s="138"/>
    </row>
    <row r="605" spans="4:4" x14ac:dyDescent="0.25">
      <c r="D605" s="138"/>
    </row>
    <row r="606" spans="4:4" x14ac:dyDescent="0.25">
      <c r="D606" s="138"/>
    </row>
    <row r="607" spans="4:4" x14ac:dyDescent="0.25">
      <c r="D607" s="138"/>
    </row>
    <row r="608" spans="4:4" x14ac:dyDescent="0.25">
      <c r="D608" s="138"/>
    </row>
    <row r="609" spans="4:4" x14ac:dyDescent="0.25">
      <c r="D609" s="138"/>
    </row>
    <row r="610" spans="4:4" x14ac:dyDescent="0.25">
      <c r="D610" s="138"/>
    </row>
    <row r="611" spans="4:4" x14ac:dyDescent="0.25">
      <c r="D611" s="138"/>
    </row>
    <row r="612" spans="4:4" x14ac:dyDescent="0.25">
      <c r="D612" s="138"/>
    </row>
    <row r="613" spans="4:4" x14ac:dyDescent="0.25">
      <c r="D613" s="138"/>
    </row>
    <row r="614" spans="4:4" x14ac:dyDescent="0.25">
      <c r="D614" s="138"/>
    </row>
    <row r="615" spans="4:4" x14ac:dyDescent="0.25">
      <c r="D615" s="138"/>
    </row>
    <row r="616" spans="4:4" x14ac:dyDescent="0.25">
      <c r="D616" s="138"/>
    </row>
    <row r="617" spans="4:4" x14ac:dyDescent="0.25">
      <c r="D617" s="138"/>
    </row>
    <row r="618" spans="4:4" x14ac:dyDescent="0.25">
      <c r="D618" s="138"/>
    </row>
    <row r="619" spans="4:4" x14ac:dyDescent="0.25">
      <c r="D619" s="138"/>
    </row>
    <row r="620" spans="4:4" x14ac:dyDescent="0.25">
      <c r="D620" s="138"/>
    </row>
    <row r="621" spans="4:4" x14ac:dyDescent="0.25">
      <c r="D621" s="138"/>
    </row>
    <row r="622" spans="4:4" x14ac:dyDescent="0.25">
      <c r="D622" s="138"/>
    </row>
    <row r="623" spans="4:4" x14ac:dyDescent="0.25">
      <c r="D623" s="138"/>
    </row>
    <row r="624" spans="4:4" x14ac:dyDescent="0.25">
      <c r="D624" s="138"/>
    </row>
    <row r="625" spans="4:4" x14ac:dyDescent="0.25">
      <c r="D625" s="138"/>
    </row>
    <row r="626" spans="4:4" x14ac:dyDescent="0.25">
      <c r="D626" s="138"/>
    </row>
    <row r="627" spans="4:4" x14ac:dyDescent="0.25">
      <c r="D627" s="138"/>
    </row>
    <row r="628" spans="4:4" x14ac:dyDescent="0.25">
      <c r="D628" s="138"/>
    </row>
    <row r="629" spans="4:4" x14ac:dyDescent="0.25">
      <c r="D629" s="138"/>
    </row>
    <row r="630" spans="4:4" x14ac:dyDescent="0.25">
      <c r="D630" s="138"/>
    </row>
    <row r="631" spans="4:4" x14ac:dyDescent="0.25">
      <c r="D631" s="138"/>
    </row>
    <row r="632" spans="4:4" x14ac:dyDescent="0.25">
      <c r="D632" s="138"/>
    </row>
    <row r="633" spans="4:4" x14ac:dyDescent="0.25">
      <c r="D633" s="138"/>
    </row>
    <row r="634" spans="4:4" x14ac:dyDescent="0.25">
      <c r="D634" s="138"/>
    </row>
    <row r="635" spans="4:4" x14ac:dyDescent="0.25">
      <c r="D635" s="138"/>
    </row>
    <row r="636" spans="4:4" x14ac:dyDescent="0.25">
      <c r="D636" s="138"/>
    </row>
    <row r="637" spans="4:4" x14ac:dyDescent="0.25">
      <c r="D637" s="138"/>
    </row>
    <row r="638" spans="4:4" x14ac:dyDescent="0.25">
      <c r="D638" s="138"/>
    </row>
    <row r="639" spans="4:4" x14ac:dyDescent="0.25">
      <c r="D639" s="138"/>
    </row>
    <row r="640" spans="4:4" x14ac:dyDescent="0.25">
      <c r="D640" s="138"/>
    </row>
    <row r="641" spans="4:4" x14ac:dyDescent="0.25">
      <c r="D641" s="138"/>
    </row>
    <row r="642" spans="4:4" x14ac:dyDescent="0.25">
      <c r="D642" s="138"/>
    </row>
    <row r="643" spans="4:4" x14ac:dyDescent="0.25">
      <c r="D643" s="138"/>
    </row>
    <row r="644" spans="4:4" x14ac:dyDescent="0.25">
      <c r="D644" s="138"/>
    </row>
    <row r="645" spans="4:4" x14ac:dyDescent="0.25">
      <c r="D645" s="138"/>
    </row>
    <row r="646" spans="4:4" x14ac:dyDescent="0.25">
      <c r="D646" s="138"/>
    </row>
    <row r="647" spans="4:4" x14ac:dyDescent="0.25">
      <c r="D647" s="138"/>
    </row>
    <row r="648" spans="4:4" x14ac:dyDescent="0.25">
      <c r="D648" s="138"/>
    </row>
    <row r="649" spans="4:4" x14ac:dyDescent="0.25">
      <c r="D649" s="138"/>
    </row>
    <row r="650" spans="4:4" x14ac:dyDescent="0.25">
      <c r="D650" s="138"/>
    </row>
    <row r="651" spans="4:4" x14ac:dyDescent="0.25">
      <c r="D651" s="138"/>
    </row>
    <row r="652" spans="4:4" x14ac:dyDescent="0.25">
      <c r="D652" s="138"/>
    </row>
    <row r="653" spans="4:4" x14ac:dyDescent="0.25">
      <c r="D653" s="138"/>
    </row>
    <row r="654" spans="4:4" x14ac:dyDescent="0.25">
      <c r="D654" s="138"/>
    </row>
    <row r="655" spans="4:4" x14ac:dyDescent="0.25">
      <c r="D655" s="138"/>
    </row>
    <row r="656" spans="4:4" x14ac:dyDescent="0.25">
      <c r="D656" s="138"/>
    </row>
    <row r="657" spans="4:4" x14ac:dyDescent="0.25">
      <c r="D657" s="138"/>
    </row>
    <row r="658" spans="4:4" x14ac:dyDescent="0.25">
      <c r="D658" s="138"/>
    </row>
    <row r="659" spans="4:4" x14ac:dyDescent="0.25">
      <c r="D659" s="138"/>
    </row>
    <row r="660" spans="4:4" x14ac:dyDescent="0.25">
      <c r="D660" s="138"/>
    </row>
    <row r="661" spans="4:4" x14ac:dyDescent="0.25">
      <c r="D661" s="138"/>
    </row>
    <row r="662" spans="4:4" x14ac:dyDescent="0.25">
      <c r="D662" s="138"/>
    </row>
    <row r="663" spans="4:4" x14ac:dyDescent="0.25">
      <c r="D663" s="138"/>
    </row>
    <row r="664" spans="4:4" x14ac:dyDescent="0.25">
      <c r="D664" s="138"/>
    </row>
    <row r="665" spans="4:4" x14ac:dyDescent="0.25">
      <c r="D665" s="138"/>
    </row>
    <row r="666" spans="4:4" x14ac:dyDescent="0.25">
      <c r="D666" s="138"/>
    </row>
    <row r="667" spans="4:4" x14ac:dyDescent="0.25">
      <c r="D667" s="138"/>
    </row>
    <row r="668" spans="4:4" x14ac:dyDescent="0.25">
      <c r="D668" s="138"/>
    </row>
    <row r="669" spans="4:4" x14ac:dyDescent="0.25">
      <c r="D669" s="138"/>
    </row>
    <row r="670" spans="4:4" x14ac:dyDescent="0.25">
      <c r="D670" s="138"/>
    </row>
    <row r="671" spans="4:4" x14ac:dyDescent="0.25">
      <c r="D671" s="138"/>
    </row>
    <row r="672" spans="4:4" x14ac:dyDescent="0.25">
      <c r="D672" s="138"/>
    </row>
    <row r="673" spans="4:4" x14ac:dyDescent="0.25">
      <c r="D673" s="138"/>
    </row>
    <row r="674" spans="4:4" x14ac:dyDescent="0.25">
      <c r="D674" s="138"/>
    </row>
    <row r="675" spans="4:4" x14ac:dyDescent="0.25">
      <c r="D675" s="138"/>
    </row>
    <row r="676" spans="4:4" x14ac:dyDescent="0.25">
      <c r="D676" s="138"/>
    </row>
    <row r="677" spans="4:4" x14ac:dyDescent="0.25">
      <c r="D677" s="138"/>
    </row>
    <row r="678" spans="4:4" x14ac:dyDescent="0.25">
      <c r="D678" s="138"/>
    </row>
    <row r="679" spans="4:4" x14ac:dyDescent="0.25">
      <c r="D679" s="138"/>
    </row>
    <row r="680" spans="4:4" x14ac:dyDescent="0.25">
      <c r="D680" s="138"/>
    </row>
    <row r="681" spans="4:4" x14ac:dyDescent="0.25">
      <c r="D681" s="138"/>
    </row>
    <row r="682" spans="4:4" x14ac:dyDescent="0.25">
      <c r="D682" s="138"/>
    </row>
    <row r="683" spans="4:4" x14ac:dyDescent="0.25">
      <c r="D683" s="138"/>
    </row>
    <row r="684" spans="4:4" x14ac:dyDescent="0.25">
      <c r="D684" s="138"/>
    </row>
    <row r="685" spans="4:4" x14ac:dyDescent="0.25">
      <c r="D685" s="138"/>
    </row>
    <row r="686" spans="4:4" x14ac:dyDescent="0.25">
      <c r="D686" s="138"/>
    </row>
    <row r="687" spans="4:4" x14ac:dyDescent="0.25">
      <c r="D687" s="138"/>
    </row>
    <row r="688" spans="4:4" x14ac:dyDescent="0.25">
      <c r="D688" s="138"/>
    </row>
    <row r="689" spans="4:4" x14ac:dyDescent="0.25">
      <c r="D689" s="138"/>
    </row>
    <row r="690" spans="4:4" x14ac:dyDescent="0.25">
      <c r="D690" s="138"/>
    </row>
    <row r="691" spans="4:4" x14ac:dyDescent="0.25">
      <c r="D691" s="138"/>
    </row>
    <row r="692" spans="4:4" x14ac:dyDescent="0.25">
      <c r="D692" s="138"/>
    </row>
    <row r="693" spans="4:4" x14ac:dyDescent="0.25">
      <c r="D693" s="138"/>
    </row>
    <row r="694" spans="4:4" x14ac:dyDescent="0.25">
      <c r="D694" s="138"/>
    </row>
    <row r="695" spans="4:4" x14ac:dyDescent="0.25">
      <c r="D695" s="138"/>
    </row>
    <row r="696" spans="4:4" x14ac:dyDescent="0.25">
      <c r="D696" s="138"/>
    </row>
    <row r="697" spans="4:4" x14ac:dyDescent="0.25">
      <c r="D697" s="138"/>
    </row>
    <row r="698" spans="4:4" x14ac:dyDescent="0.25">
      <c r="D698" s="138"/>
    </row>
    <row r="699" spans="4:4" x14ac:dyDescent="0.25">
      <c r="D699" s="138"/>
    </row>
    <row r="700" spans="4:4" x14ac:dyDescent="0.25">
      <c r="D700" s="138"/>
    </row>
    <row r="701" spans="4:4" x14ac:dyDescent="0.25">
      <c r="D701" s="138"/>
    </row>
    <row r="702" spans="4:4" x14ac:dyDescent="0.25">
      <c r="D702" s="138"/>
    </row>
    <row r="703" spans="4:4" x14ac:dyDescent="0.25">
      <c r="D703" s="138"/>
    </row>
    <row r="704" spans="4:4" x14ac:dyDescent="0.25">
      <c r="D704" s="138"/>
    </row>
    <row r="705" spans="4:4" x14ac:dyDescent="0.25">
      <c r="D705" s="138"/>
    </row>
    <row r="706" spans="4:4" x14ac:dyDescent="0.25">
      <c r="D706" s="138"/>
    </row>
    <row r="707" spans="4:4" x14ac:dyDescent="0.25">
      <c r="D707" s="138"/>
    </row>
    <row r="708" spans="4:4" x14ac:dyDescent="0.25">
      <c r="D708" s="138"/>
    </row>
    <row r="709" spans="4:4" x14ac:dyDescent="0.25">
      <c r="D709" s="138"/>
    </row>
    <row r="710" spans="4:4" x14ac:dyDescent="0.25">
      <c r="D710" s="138"/>
    </row>
    <row r="711" spans="4:4" x14ac:dyDescent="0.25">
      <c r="D711" s="138"/>
    </row>
    <row r="712" spans="4:4" x14ac:dyDescent="0.25">
      <c r="D712" s="138"/>
    </row>
    <row r="713" spans="4:4" x14ac:dyDescent="0.25">
      <c r="D713" s="138"/>
    </row>
    <row r="714" spans="4:4" x14ac:dyDescent="0.25">
      <c r="D714" s="138"/>
    </row>
    <row r="715" spans="4:4" x14ac:dyDescent="0.25">
      <c r="D715" s="138"/>
    </row>
    <row r="716" spans="4:4" x14ac:dyDescent="0.25">
      <c r="D716" s="138"/>
    </row>
    <row r="717" spans="4:4" x14ac:dyDescent="0.25">
      <c r="D717" s="138"/>
    </row>
    <row r="718" spans="4:4" x14ac:dyDescent="0.25">
      <c r="D718" s="138"/>
    </row>
    <row r="719" spans="4:4" x14ac:dyDescent="0.25">
      <c r="D719" s="138"/>
    </row>
    <row r="720" spans="4:4" x14ac:dyDescent="0.25">
      <c r="D720" s="138"/>
    </row>
    <row r="721" spans="4:4" x14ac:dyDescent="0.25">
      <c r="D721" s="138"/>
    </row>
    <row r="722" spans="4:4" x14ac:dyDescent="0.25">
      <c r="D722" s="138"/>
    </row>
    <row r="723" spans="4:4" x14ac:dyDescent="0.25">
      <c r="D723" s="138"/>
    </row>
    <row r="724" spans="4:4" x14ac:dyDescent="0.25">
      <c r="D724" s="138"/>
    </row>
    <row r="725" spans="4:4" x14ac:dyDescent="0.25">
      <c r="D725" s="138"/>
    </row>
    <row r="726" spans="4:4" x14ac:dyDescent="0.25">
      <c r="D726" s="138"/>
    </row>
    <row r="727" spans="4:4" x14ac:dyDescent="0.25">
      <c r="D727" s="138"/>
    </row>
    <row r="728" spans="4:4" x14ac:dyDescent="0.25">
      <c r="D728" s="138"/>
    </row>
    <row r="729" spans="4:4" x14ac:dyDescent="0.25">
      <c r="D729" s="138"/>
    </row>
    <row r="730" spans="4:4" x14ac:dyDescent="0.25">
      <c r="D730" s="138"/>
    </row>
    <row r="731" spans="4:4" x14ac:dyDescent="0.25">
      <c r="D731" s="138"/>
    </row>
    <row r="732" spans="4:4" x14ac:dyDescent="0.25">
      <c r="D732" s="138"/>
    </row>
    <row r="733" spans="4:4" x14ac:dyDescent="0.25">
      <c r="D733" s="138"/>
    </row>
    <row r="734" spans="4:4" x14ac:dyDescent="0.25">
      <c r="D734" s="138"/>
    </row>
    <row r="735" spans="4:4" x14ac:dyDescent="0.25">
      <c r="D735" s="138"/>
    </row>
    <row r="736" spans="4:4" x14ac:dyDescent="0.25">
      <c r="D736" s="138"/>
    </row>
    <row r="737" spans="4:4" x14ac:dyDescent="0.25">
      <c r="D737" s="138"/>
    </row>
    <row r="738" spans="4:4" x14ac:dyDescent="0.25">
      <c r="D738" s="138"/>
    </row>
    <row r="739" spans="4:4" x14ac:dyDescent="0.25">
      <c r="D739" s="138"/>
    </row>
    <row r="740" spans="4:4" x14ac:dyDescent="0.25">
      <c r="D740" s="138"/>
    </row>
    <row r="741" spans="4:4" x14ac:dyDescent="0.25">
      <c r="D741" s="138"/>
    </row>
    <row r="742" spans="4:4" x14ac:dyDescent="0.25">
      <c r="D742" s="138"/>
    </row>
    <row r="743" spans="4:4" x14ac:dyDescent="0.25">
      <c r="D743" s="138"/>
    </row>
    <row r="744" spans="4:4" x14ac:dyDescent="0.25">
      <c r="D744" s="138"/>
    </row>
    <row r="745" spans="4:4" x14ac:dyDescent="0.25">
      <c r="D745" s="138"/>
    </row>
    <row r="746" spans="4:4" x14ac:dyDescent="0.25">
      <c r="D746" s="138"/>
    </row>
    <row r="747" spans="4:4" x14ac:dyDescent="0.25">
      <c r="D747" s="138"/>
    </row>
    <row r="748" spans="4:4" x14ac:dyDescent="0.25">
      <c r="D748" s="138"/>
    </row>
    <row r="749" spans="4:4" x14ac:dyDescent="0.25">
      <c r="D749" s="138"/>
    </row>
    <row r="750" spans="4:4" x14ac:dyDescent="0.25">
      <c r="D750" s="138"/>
    </row>
    <row r="751" spans="4:4" x14ac:dyDescent="0.25">
      <c r="D751" s="138"/>
    </row>
    <row r="752" spans="4:4" x14ac:dyDescent="0.25">
      <c r="D752" s="138"/>
    </row>
    <row r="753" spans="4:4" x14ac:dyDescent="0.25">
      <c r="D753" s="138"/>
    </row>
    <row r="754" spans="4:4" x14ac:dyDescent="0.25">
      <c r="D754" s="138"/>
    </row>
    <row r="755" spans="4:4" x14ac:dyDescent="0.25">
      <c r="D755" s="138"/>
    </row>
    <row r="756" spans="4:4" x14ac:dyDescent="0.25">
      <c r="D756" s="138"/>
    </row>
    <row r="757" spans="4:4" x14ac:dyDescent="0.25">
      <c r="D757" s="138"/>
    </row>
    <row r="758" spans="4:4" x14ac:dyDescent="0.25">
      <c r="D758" s="138"/>
    </row>
    <row r="759" spans="4:4" x14ac:dyDescent="0.25">
      <c r="D759" s="138"/>
    </row>
    <row r="760" spans="4:4" x14ac:dyDescent="0.25">
      <c r="D760" s="138"/>
    </row>
    <row r="761" spans="4:4" x14ac:dyDescent="0.25">
      <c r="D761" s="138"/>
    </row>
    <row r="762" spans="4:4" x14ac:dyDescent="0.25">
      <c r="D762" s="138"/>
    </row>
    <row r="763" spans="4:4" x14ac:dyDescent="0.25">
      <c r="D763" s="138"/>
    </row>
    <row r="764" spans="4:4" x14ac:dyDescent="0.25">
      <c r="D764" s="138"/>
    </row>
    <row r="765" spans="4:4" x14ac:dyDescent="0.25">
      <c r="D765" s="138"/>
    </row>
    <row r="766" spans="4:4" x14ac:dyDescent="0.25">
      <c r="D766" s="138"/>
    </row>
    <row r="767" spans="4:4" x14ac:dyDescent="0.25">
      <c r="D767" s="138"/>
    </row>
    <row r="768" spans="4:4" x14ac:dyDescent="0.25">
      <c r="D768" s="138"/>
    </row>
    <row r="769" spans="4:4" x14ac:dyDescent="0.25">
      <c r="D769" s="138"/>
    </row>
    <row r="770" spans="4:4" x14ac:dyDescent="0.25">
      <c r="D770" s="138"/>
    </row>
    <row r="771" spans="4:4" x14ac:dyDescent="0.25">
      <c r="D771" s="138"/>
    </row>
    <row r="772" spans="4:4" x14ac:dyDescent="0.25">
      <c r="D772" s="138"/>
    </row>
    <row r="773" spans="4:4" x14ac:dyDescent="0.25">
      <c r="D773" s="138"/>
    </row>
    <row r="774" spans="4:4" x14ac:dyDescent="0.25">
      <c r="D774" s="138"/>
    </row>
    <row r="775" spans="4:4" x14ac:dyDescent="0.25">
      <c r="D775" s="138"/>
    </row>
    <row r="776" spans="4:4" x14ac:dyDescent="0.25">
      <c r="D776" s="138"/>
    </row>
    <row r="777" spans="4:4" x14ac:dyDescent="0.25">
      <c r="D777" s="138"/>
    </row>
    <row r="778" spans="4:4" x14ac:dyDescent="0.25">
      <c r="D778" s="138"/>
    </row>
    <row r="779" spans="4:4" x14ac:dyDescent="0.25">
      <c r="D779" s="138"/>
    </row>
    <row r="780" spans="4:4" x14ac:dyDescent="0.25">
      <c r="D780" s="138"/>
    </row>
    <row r="781" spans="4:4" x14ac:dyDescent="0.25">
      <c r="D781" s="138"/>
    </row>
    <row r="782" spans="4:4" x14ac:dyDescent="0.25">
      <c r="D782" s="138"/>
    </row>
    <row r="783" spans="4:4" x14ac:dyDescent="0.25">
      <c r="D783" s="138"/>
    </row>
    <row r="784" spans="4:4" x14ac:dyDescent="0.25">
      <c r="D784" s="138"/>
    </row>
    <row r="785" spans="4:4" x14ac:dyDescent="0.25">
      <c r="D785" s="138"/>
    </row>
    <row r="786" spans="4:4" x14ac:dyDescent="0.25">
      <c r="D786" s="138"/>
    </row>
    <row r="787" spans="4:4" x14ac:dyDescent="0.25">
      <c r="D787" s="138"/>
    </row>
    <row r="788" spans="4:4" x14ac:dyDescent="0.25">
      <c r="D788" s="138"/>
    </row>
    <row r="789" spans="4:4" x14ac:dyDescent="0.25">
      <c r="D789" s="138"/>
    </row>
    <row r="790" spans="4:4" x14ac:dyDescent="0.25">
      <c r="D790" s="138"/>
    </row>
    <row r="791" spans="4:4" x14ac:dyDescent="0.25">
      <c r="D791" s="138"/>
    </row>
    <row r="792" spans="4:4" x14ac:dyDescent="0.25">
      <c r="D792" s="138"/>
    </row>
    <row r="793" spans="4:4" x14ac:dyDescent="0.25">
      <c r="D793" s="138"/>
    </row>
    <row r="794" spans="4:4" x14ac:dyDescent="0.25">
      <c r="D794" s="138"/>
    </row>
    <row r="795" spans="4:4" x14ac:dyDescent="0.25">
      <c r="D795" s="138"/>
    </row>
    <row r="796" spans="4:4" x14ac:dyDescent="0.25">
      <c r="D796" s="138"/>
    </row>
    <row r="797" spans="4:4" x14ac:dyDescent="0.25">
      <c r="D797" s="138"/>
    </row>
    <row r="798" spans="4:4" x14ac:dyDescent="0.25">
      <c r="D798" s="138"/>
    </row>
    <row r="799" spans="4:4" x14ac:dyDescent="0.25">
      <c r="D799" s="138"/>
    </row>
    <row r="800" spans="4:4" x14ac:dyDescent="0.25">
      <c r="D800" s="138"/>
    </row>
    <row r="801" spans="4:4" x14ac:dyDescent="0.25">
      <c r="D801" s="138"/>
    </row>
    <row r="802" spans="4:4" x14ac:dyDescent="0.25">
      <c r="D802" s="138"/>
    </row>
    <row r="803" spans="4:4" x14ac:dyDescent="0.25">
      <c r="D803" s="138"/>
    </row>
    <row r="804" spans="4:4" x14ac:dyDescent="0.25">
      <c r="D804" s="138"/>
    </row>
    <row r="805" spans="4:4" x14ac:dyDescent="0.25">
      <c r="D805" s="138"/>
    </row>
    <row r="806" spans="4:4" x14ac:dyDescent="0.25">
      <c r="D806" s="138"/>
    </row>
    <row r="807" spans="4:4" x14ac:dyDescent="0.25">
      <c r="D807" s="138"/>
    </row>
    <row r="808" spans="4:4" x14ac:dyDescent="0.25">
      <c r="D808" s="138"/>
    </row>
    <row r="809" spans="4:4" x14ac:dyDescent="0.25">
      <c r="D809" s="138"/>
    </row>
    <row r="810" spans="4:4" x14ac:dyDescent="0.25">
      <c r="D810" s="138"/>
    </row>
    <row r="811" spans="4:4" x14ac:dyDescent="0.25">
      <c r="D811" s="138"/>
    </row>
    <row r="812" spans="4:4" x14ac:dyDescent="0.25">
      <c r="D812" s="138"/>
    </row>
    <row r="813" spans="4:4" x14ac:dyDescent="0.25">
      <c r="D813" s="138"/>
    </row>
    <row r="814" spans="4:4" x14ac:dyDescent="0.25">
      <c r="D814" s="138"/>
    </row>
    <row r="815" spans="4:4" x14ac:dyDescent="0.25">
      <c r="D815" s="138"/>
    </row>
    <row r="816" spans="4:4" x14ac:dyDescent="0.25">
      <c r="D816" s="138"/>
    </row>
    <row r="817" spans="4:4" x14ac:dyDescent="0.25">
      <c r="D817" s="138"/>
    </row>
    <row r="818" spans="4:4" x14ac:dyDescent="0.25">
      <c r="D818" s="138"/>
    </row>
    <row r="819" spans="4:4" x14ac:dyDescent="0.25">
      <c r="D819" s="138"/>
    </row>
    <row r="820" spans="4:4" x14ac:dyDescent="0.25">
      <c r="D820" s="138"/>
    </row>
    <row r="821" spans="4:4" x14ac:dyDescent="0.25">
      <c r="D821" s="138"/>
    </row>
    <row r="822" spans="4:4" x14ac:dyDescent="0.25">
      <c r="D822" s="138"/>
    </row>
    <row r="823" spans="4:4" x14ac:dyDescent="0.25">
      <c r="D823" s="138"/>
    </row>
    <row r="824" spans="4:4" x14ac:dyDescent="0.25">
      <c r="D824" s="138"/>
    </row>
    <row r="825" spans="4:4" x14ac:dyDescent="0.25">
      <c r="D825" s="138"/>
    </row>
    <row r="826" spans="4:4" x14ac:dyDescent="0.25">
      <c r="D826" s="138"/>
    </row>
    <row r="827" spans="4:4" x14ac:dyDescent="0.25">
      <c r="D827" s="138"/>
    </row>
    <row r="828" spans="4:4" x14ac:dyDescent="0.25">
      <c r="D828" s="138"/>
    </row>
    <row r="829" spans="4:4" x14ac:dyDescent="0.25">
      <c r="D829" s="138"/>
    </row>
    <row r="830" spans="4:4" x14ac:dyDescent="0.25">
      <c r="D830" s="138"/>
    </row>
    <row r="831" spans="4:4" x14ac:dyDescent="0.25">
      <c r="D831" s="138"/>
    </row>
    <row r="832" spans="4:4" x14ac:dyDescent="0.25">
      <c r="D832" s="138"/>
    </row>
    <row r="833" spans="4:4" x14ac:dyDescent="0.25">
      <c r="D833" s="138"/>
    </row>
    <row r="834" spans="4:4" x14ac:dyDescent="0.25">
      <c r="D834" s="138"/>
    </row>
    <row r="835" spans="4:4" x14ac:dyDescent="0.25">
      <c r="D835" s="138"/>
    </row>
    <row r="836" spans="4:4" x14ac:dyDescent="0.25">
      <c r="D836" s="138"/>
    </row>
    <row r="837" spans="4:4" x14ac:dyDescent="0.25">
      <c r="D837" s="138"/>
    </row>
    <row r="838" spans="4:4" x14ac:dyDescent="0.25">
      <c r="D838" s="138"/>
    </row>
    <row r="839" spans="4:4" x14ac:dyDescent="0.25">
      <c r="D839" s="138"/>
    </row>
    <row r="840" spans="4:4" x14ac:dyDescent="0.25">
      <c r="D840" s="138"/>
    </row>
    <row r="841" spans="4:4" x14ac:dyDescent="0.25">
      <c r="D841" s="138"/>
    </row>
    <row r="842" spans="4:4" x14ac:dyDescent="0.25">
      <c r="D842" s="138"/>
    </row>
    <row r="843" spans="4:4" x14ac:dyDescent="0.25">
      <c r="D843" s="138"/>
    </row>
    <row r="844" spans="4:4" x14ac:dyDescent="0.25">
      <c r="D844" s="138"/>
    </row>
    <row r="845" spans="4:4" x14ac:dyDescent="0.25">
      <c r="D845" s="138"/>
    </row>
    <row r="846" spans="4:4" x14ac:dyDescent="0.25">
      <c r="D846" s="138"/>
    </row>
    <row r="847" spans="4:4" x14ac:dyDescent="0.25">
      <c r="D847" s="138"/>
    </row>
    <row r="848" spans="4:4" x14ac:dyDescent="0.25">
      <c r="D848" s="138"/>
    </row>
    <row r="849" spans="4:4" x14ac:dyDescent="0.25">
      <c r="D849" s="138"/>
    </row>
    <row r="850" spans="4:4" x14ac:dyDescent="0.25">
      <c r="D850" s="138"/>
    </row>
    <row r="851" spans="4:4" x14ac:dyDescent="0.25">
      <c r="D851" s="138"/>
    </row>
    <row r="852" spans="4:4" x14ac:dyDescent="0.25">
      <c r="D852" s="138"/>
    </row>
    <row r="853" spans="4:4" x14ac:dyDescent="0.25">
      <c r="D853" s="138"/>
    </row>
    <row r="854" spans="4:4" x14ac:dyDescent="0.25">
      <c r="D854" s="138"/>
    </row>
    <row r="855" spans="4:4" x14ac:dyDescent="0.25">
      <c r="D855" s="138"/>
    </row>
    <row r="856" spans="4:4" x14ac:dyDescent="0.25">
      <c r="D856" s="138"/>
    </row>
    <row r="857" spans="4:4" x14ac:dyDescent="0.25">
      <c r="D857" s="138"/>
    </row>
    <row r="858" spans="4:4" x14ac:dyDescent="0.25">
      <c r="D858" s="138"/>
    </row>
    <row r="859" spans="4:4" x14ac:dyDescent="0.25">
      <c r="D859" s="138"/>
    </row>
    <row r="860" spans="4:4" x14ac:dyDescent="0.25">
      <c r="D860" s="138"/>
    </row>
    <row r="861" spans="4:4" x14ac:dyDescent="0.25">
      <c r="D861" s="138"/>
    </row>
    <row r="862" spans="4:4" x14ac:dyDescent="0.25">
      <c r="D862" s="138"/>
    </row>
    <row r="863" spans="4:4" x14ac:dyDescent="0.25">
      <c r="D863" s="138"/>
    </row>
    <row r="864" spans="4:4" x14ac:dyDescent="0.25">
      <c r="D864" s="138"/>
    </row>
    <row r="865" spans="4:4" x14ac:dyDescent="0.25">
      <c r="D865" s="138"/>
    </row>
    <row r="866" spans="4:4" x14ac:dyDescent="0.25">
      <c r="D866" s="138"/>
    </row>
    <row r="867" spans="4:4" x14ac:dyDescent="0.25">
      <c r="D867" s="138"/>
    </row>
    <row r="868" spans="4:4" x14ac:dyDescent="0.25">
      <c r="D868" s="138"/>
    </row>
    <row r="869" spans="4:4" x14ac:dyDescent="0.25">
      <c r="D869" s="138"/>
    </row>
    <row r="870" spans="4:4" x14ac:dyDescent="0.25">
      <c r="D870" s="138"/>
    </row>
    <row r="871" spans="4:4" x14ac:dyDescent="0.25">
      <c r="D871" s="138"/>
    </row>
    <row r="872" spans="4:4" x14ac:dyDescent="0.25">
      <c r="D872" s="138"/>
    </row>
    <row r="873" spans="4:4" x14ac:dyDescent="0.25">
      <c r="D873" s="138"/>
    </row>
    <row r="874" spans="4:4" x14ac:dyDescent="0.25">
      <c r="D874" s="138"/>
    </row>
    <row r="875" spans="4:4" x14ac:dyDescent="0.25">
      <c r="D875" s="138"/>
    </row>
    <row r="876" spans="4:4" x14ac:dyDescent="0.25">
      <c r="D876" s="138"/>
    </row>
    <row r="877" spans="4:4" x14ac:dyDescent="0.25">
      <c r="D877" s="138"/>
    </row>
    <row r="878" spans="4:4" x14ac:dyDescent="0.25">
      <c r="D878" s="138"/>
    </row>
    <row r="879" spans="4:4" x14ac:dyDescent="0.25">
      <c r="D879" s="138"/>
    </row>
    <row r="880" spans="4:4" x14ac:dyDescent="0.25">
      <c r="D880" s="138"/>
    </row>
    <row r="881" spans="4:4" x14ac:dyDescent="0.25">
      <c r="D881" s="138"/>
    </row>
    <row r="882" spans="4:4" x14ac:dyDescent="0.25">
      <c r="D882" s="138"/>
    </row>
    <row r="883" spans="4:4" x14ac:dyDescent="0.25">
      <c r="D883" s="138"/>
    </row>
    <row r="884" spans="4:4" x14ac:dyDescent="0.25">
      <c r="D884" s="138"/>
    </row>
    <row r="885" spans="4:4" x14ac:dyDescent="0.25">
      <c r="D885" s="138"/>
    </row>
    <row r="886" spans="4:4" x14ac:dyDescent="0.25">
      <c r="D886" s="138"/>
    </row>
    <row r="887" spans="4:4" x14ac:dyDescent="0.25">
      <c r="D887" s="138"/>
    </row>
    <row r="888" spans="4:4" x14ac:dyDescent="0.25">
      <c r="D888" s="138"/>
    </row>
    <row r="889" spans="4:4" x14ac:dyDescent="0.25">
      <c r="D889" s="138"/>
    </row>
    <row r="890" spans="4:4" x14ac:dyDescent="0.25">
      <c r="D890" s="138"/>
    </row>
    <row r="891" spans="4:4" x14ac:dyDescent="0.25">
      <c r="D891" s="138"/>
    </row>
    <row r="892" spans="4:4" x14ac:dyDescent="0.25">
      <c r="D892" s="138"/>
    </row>
    <row r="893" spans="4:4" x14ac:dyDescent="0.25">
      <c r="D893" s="138"/>
    </row>
    <row r="894" spans="4:4" x14ac:dyDescent="0.25">
      <c r="D894" s="138"/>
    </row>
    <row r="895" spans="4:4" x14ac:dyDescent="0.25">
      <c r="D895" s="138"/>
    </row>
    <row r="896" spans="4:4" x14ac:dyDescent="0.25">
      <c r="D896" s="138"/>
    </row>
    <row r="897" spans="4:4" x14ac:dyDescent="0.25">
      <c r="D897" s="138"/>
    </row>
    <row r="898" spans="4:4" x14ac:dyDescent="0.25">
      <c r="D898" s="138"/>
    </row>
    <row r="899" spans="4:4" x14ac:dyDescent="0.25">
      <c r="D899" s="138"/>
    </row>
    <row r="900" spans="4:4" x14ac:dyDescent="0.25">
      <c r="D900" s="138"/>
    </row>
    <row r="901" spans="4:4" x14ac:dyDescent="0.25">
      <c r="D901" s="138"/>
    </row>
    <row r="902" spans="4:4" x14ac:dyDescent="0.25">
      <c r="D902" s="138"/>
    </row>
    <row r="903" spans="4:4" x14ac:dyDescent="0.25">
      <c r="D903" s="138"/>
    </row>
    <row r="904" spans="4:4" x14ac:dyDescent="0.25">
      <c r="D904" s="138"/>
    </row>
    <row r="905" spans="4:4" x14ac:dyDescent="0.25">
      <c r="D905" s="138"/>
    </row>
    <row r="906" spans="4:4" x14ac:dyDescent="0.25">
      <c r="D906" s="138"/>
    </row>
    <row r="907" spans="4:4" x14ac:dyDescent="0.25">
      <c r="D907" s="138"/>
    </row>
    <row r="908" spans="4:4" x14ac:dyDescent="0.25">
      <c r="D908" s="138"/>
    </row>
    <row r="909" spans="4:4" x14ac:dyDescent="0.25">
      <c r="D909" s="138"/>
    </row>
    <row r="910" spans="4:4" x14ac:dyDescent="0.25">
      <c r="D910" s="138"/>
    </row>
    <row r="911" spans="4:4" x14ac:dyDescent="0.25">
      <c r="D911" s="138"/>
    </row>
    <row r="912" spans="4:4" x14ac:dyDescent="0.25">
      <c r="D912" s="138"/>
    </row>
    <row r="913" spans="4:4" x14ac:dyDescent="0.25">
      <c r="D913" s="138"/>
    </row>
    <row r="914" spans="4:4" x14ac:dyDescent="0.25">
      <c r="D914" s="138"/>
    </row>
    <row r="915" spans="4:4" x14ac:dyDescent="0.25">
      <c r="D915" s="138"/>
    </row>
    <row r="916" spans="4:4" x14ac:dyDescent="0.25">
      <c r="D916" s="138"/>
    </row>
    <row r="917" spans="4:4" x14ac:dyDescent="0.25">
      <c r="D917" s="138"/>
    </row>
    <row r="918" spans="4:4" x14ac:dyDescent="0.25">
      <c r="D918" s="138"/>
    </row>
    <row r="919" spans="4:4" x14ac:dyDescent="0.25">
      <c r="D919" s="138"/>
    </row>
    <row r="920" spans="4:4" x14ac:dyDescent="0.25">
      <c r="D920" s="138"/>
    </row>
    <row r="921" spans="4:4" x14ac:dyDescent="0.25">
      <c r="D921" s="138"/>
    </row>
    <row r="922" spans="4:4" x14ac:dyDescent="0.25">
      <c r="D922" s="138"/>
    </row>
    <row r="923" spans="4:4" x14ac:dyDescent="0.25">
      <c r="D923" s="138"/>
    </row>
    <row r="924" spans="4:4" x14ac:dyDescent="0.25">
      <c r="D924" s="138"/>
    </row>
    <row r="925" spans="4:4" x14ac:dyDescent="0.25">
      <c r="D925" s="138"/>
    </row>
    <row r="926" spans="4:4" x14ac:dyDescent="0.25">
      <c r="D926" s="138"/>
    </row>
    <row r="927" spans="4:4" x14ac:dyDescent="0.25">
      <c r="D927" s="138"/>
    </row>
    <row r="928" spans="4:4" x14ac:dyDescent="0.25">
      <c r="D928" s="138"/>
    </row>
    <row r="929" spans="4:4" x14ac:dyDescent="0.25">
      <c r="D929" s="138"/>
    </row>
    <row r="930" spans="4:4" x14ac:dyDescent="0.25">
      <c r="D930" s="138"/>
    </row>
    <row r="931" spans="4:4" x14ac:dyDescent="0.25">
      <c r="D931" s="138"/>
    </row>
    <row r="932" spans="4:4" x14ac:dyDescent="0.25">
      <c r="D932" s="138"/>
    </row>
    <row r="933" spans="4:4" x14ac:dyDescent="0.25">
      <c r="D933" s="138"/>
    </row>
    <row r="934" spans="4:4" x14ac:dyDescent="0.25">
      <c r="D934" s="138"/>
    </row>
    <row r="935" spans="4:4" x14ac:dyDescent="0.25">
      <c r="D935" s="138"/>
    </row>
    <row r="936" spans="4:4" x14ac:dyDescent="0.25">
      <c r="D936" s="138"/>
    </row>
    <row r="937" spans="4:4" x14ac:dyDescent="0.25">
      <c r="D937" s="138"/>
    </row>
    <row r="938" spans="4:4" x14ac:dyDescent="0.25">
      <c r="D938" s="138"/>
    </row>
    <row r="939" spans="4:4" x14ac:dyDescent="0.25">
      <c r="D939" s="138"/>
    </row>
    <row r="940" spans="4:4" x14ac:dyDescent="0.25">
      <c r="D940" s="138"/>
    </row>
    <row r="941" spans="4:4" x14ac:dyDescent="0.25">
      <c r="D941" s="138"/>
    </row>
    <row r="942" spans="4:4" x14ac:dyDescent="0.25">
      <c r="D942" s="138"/>
    </row>
    <row r="943" spans="4:4" x14ac:dyDescent="0.25">
      <c r="D943" s="138"/>
    </row>
    <row r="944" spans="4:4" x14ac:dyDescent="0.25">
      <c r="D944" s="138"/>
    </row>
    <row r="945" spans="4:4" x14ac:dyDescent="0.25">
      <c r="D945" s="138"/>
    </row>
    <row r="946" spans="4:4" x14ac:dyDescent="0.25">
      <c r="D946" s="138"/>
    </row>
    <row r="947" spans="4:4" x14ac:dyDescent="0.25">
      <c r="D947" s="138"/>
    </row>
    <row r="948" spans="4:4" x14ac:dyDescent="0.25">
      <c r="D948" s="138"/>
    </row>
    <row r="949" spans="4:4" x14ac:dyDescent="0.25">
      <c r="D949" s="138"/>
    </row>
    <row r="950" spans="4:4" x14ac:dyDescent="0.25">
      <c r="D950" s="138"/>
    </row>
    <row r="951" spans="4:4" x14ac:dyDescent="0.25">
      <c r="D951" s="138"/>
    </row>
    <row r="952" spans="4:4" x14ac:dyDescent="0.25">
      <c r="D952" s="138"/>
    </row>
    <row r="953" spans="4:4" x14ac:dyDescent="0.25">
      <c r="D953" s="138"/>
    </row>
    <row r="954" spans="4:4" x14ac:dyDescent="0.25">
      <c r="D954" s="138"/>
    </row>
    <row r="955" spans="4:4" x14ac:dyDescent="0.25">
      <c r="D955" s="138"/>
    </row>
    <row r="956" spans="4:4" x14ac:dyDescent="0.25">
      <c r="D956" s="138"/>
    </row>
    <row r="957" spans="4:4" x14ac:dyDescent="0.25">
      <c r="D957" s="138"/>
    </row>
    <row r="958" spans="4:4" x14ac:dyDescent="0.25">
      <c r="D958" s="138"/>
    </row>
    <row r="959" spans="4:4" x14ac:dyDescent="0.25">
      <c r="D959" s="138"/>
    </row>
    <row r="960" spans="4:4" x14ac:dyDescent="0.25">
      <c r="D960" s="138"/>
    </row>
    <row r="961" spans="4:4" x14ac:dyDescent="0.25">
      <c r="D961" s="138"/>
    </row>
    <row r="962" spans="4:4" x14ac:dyDescent="0.25">
      <c r="D962" s="138"/>
    </row>
    <row r="963" spans="4:4" x14ac:dyDescent="0.25">
      <c r="D963" s="138"/>
    </row>
    <row r="964" spans="4:4" x14ac:dyDescent="0.25">
      <c r="D964" s="138"/>
    </row>
    <row r="965" spans="4:4" x14ac:dyDescent="0.25">
      <c r="D965" s="138"/>
    </row>
    <row r="966" spans="4:4" x14ac:dyDescent="0.25">
      <c r="D966" s="138"/>
    </row>
    <row r="967" spans="4:4" x14ac:dyDescent="0.25">
      <c r="D967" s="138"/>
    </row>
    <row r="968" spans="4:4" x14ac:dyDescent="0.25">
      <c r="D968" s="138"/>
    </row>
    <row r="969" spans="4:4" x14ac:dyDescent="0.25">
      <c r="D969" s="138"/>
    </row>
    <row r="970" spans="4:4" x14ac:dyDescent="0.25">
      <c r="D970" s="138"/>
    </row>
    <row r="971" spans="4:4" x14ac:dyDescent="0.25">
      <c r="D971" s="138"/>
    </row>
    <row r="972" spans="4:4" x14ac:dyDescent="0.25">
      <c r="D972" s="138"/>
    </row>
    <row r="973" spans="4:4" x14ac:dyDescent="0.25">
      <c r="D973" s="138"/>
    </row>
    <row r="974" spans="4:4" x14ac:dyDescent="0.25">
      <c r="D974" s="138"/>
    </row>
    <row r="975" spans="4:4" x14ac:dyDescent="0.25">
      <c r="D975" s="138"/>
    </row>
    <row r="976" spans="4:4" x14ac:dyDescent="0.25">
      <c r="D976" s="138"/>
    </row>
    <row r="977" spans="4:4" x14ac:dyDescent="0.25">
      <c r="D977" s="138"/>
    </row>
    <row r="978" spans="4:4" x14ac:dyDescent="0.25">
      <c r="D978" s="138"/>
    </row>
    <row r="979" spans="4:4" x14ac:dyDescent="0.25">
      <c r="D979" s="138"/>
    </row>
    <row r="980" spans="4:4" x14ac:dyDescent="0.25">
      <c r="D980" s="138"/>
    </row>
    <row r="981" spans="4:4" x14ac:dyDescent="0.25">
      <c r="D981" s="138"/>
    </row>
    <row r="982" spans="4:4" x14ac:dyDescent="0.25">
      <c r="D982" s="138"/>
    </row>
    <row r="983" spans="4:4" x14ac:dyDescent="0.25">
      <c r="D983" s="138"/>
    </row>
    <row r="984" spans="4:4" x14ac:dyDescent="0.25">
      <c r="D984" s="138"/>
    </row>
    <row r="985" spans="4:4" x14ac:dyDescent="0.25">
      <c r="D985" s="138"/>
    </row>
    <row r="986" spans="4:4" x14ac:dyDescent="0.25">
      <c r="D986" s="138"/>
    </row>
    <row r="987" spans="4:4" x14ac:dyDescent="0.25">
      <c r="D987" s="138"/>
    </row>
    <row r="988" spans="4:4" x14ac:dyDescent="0.25">
      <c r="D988" s="138"/>
    </row>
    <row r="989" spans="4:4" x14ac:dyDescent="0.25">
      <c r="D989" s="138"/>
    </row>
    <row r="990" spans="4:4" x14ac:dyDescent="0.25">
      <c r="D990" s="138"/>
    </row>
    <row r="991" spans="4:4" x14ac:dyDescent="0.25">
      <c r="D991" s="138"/>
    </row>
    <row r="992" spans="4:4" x14ac:dyDescent="0.25">
      <c r="D992" s="138"/>
    </row>
    <row r="993" spans="4:4" x14ac:dyDescent="0.25">
      <c r="D993" s="138"/>
    </row>
    <row r="994" spans="4:4" x14ac:dyDescent="0.25">
      <c r="D994" s="138"/>
    </row>
    <row r="995" spans="4:4" x14ac:dyDescent="0.25">
      <c r="D995" s="138"/>
    </row>
    <row r="996" spans="4:4" x14ac:dyDescent="0.25">
      <c r="D996" s="138"/>
    </row>
    <row r="997" spans="4:4" x14ac:dyDescent="0.25">
      <c r="D997" s="138"/>
    </row>
    <row r="998" spans="4:4" x14ac:dyDescent="0.25">
      <c r="D998" s="138"/>
    </row>
    <row r="999" spans="4:4" x14ac:dyDescent="0.25">
      <c r="D999" s="138"/>
    </row>
    <row r="1000" spans="4:4" x14ac:dyDescent="0.25">
      <c r="D1000" s="138"/>
    </row>
    <row r="1001" spans="4:4" x14ac:dyDescent="0.25">
      <c r="D1001" s="138"/>
    </row>
    <row r="1002" spans="4:4" x14ac:dyDescent="0.25">
      <c r="D1002" s="138"/>
    </row>
    <row r="1003" spans="4:4" x14ac:dyDescent="0.25">
      <c r="D1003" s="138"/>
    </row>
    <row r="1004" spans="4:4" x14ac:dyDescent="0.25">
      <c r="D1004" s="138"/>
    </row>
    <row r="1005" spans="4:4" x14ac:dyDescent="0.25">
      <c r="D1005" s="138"/>
    </row>
    <row r="1006" spans="4:4" x14ac:dyDescent="0.25">
      <c r="D1006" s="138"/>
    </row>
    <row r="1007" spans="4:4" x14ac:dyDescent="0.25">
      <c r="D1007" s="138"/>
    </row>
    <row r="1008" spans="4:4" x14ac:dyDescent="0.25">
      <c r="D1008" s="138"/>
    </row>
    <row r="1009" spans="4:4" x14ac:dyDescent="0.25">
      <c r="D1009" s="138"/>
    </row>
    <row r="1010" spans="4:4" x14ac:dyDescent="0.25">
      <c r="D1010" s="138"/>
    </row>
    <row r="1011" spans="4:4" x14ac:dyDescent="0.25">
      <c r="D1011" s="138"/>
    </row>
    <row r="1012" spans="4:4" x14ac:dyDescent="0.25">
      <c r="D1012" s="138"/>
    </row>
    <row r="1013" spans="4:4" x14ac:dyDescent="0.25">
      <c r="D1013" s="138"/>
    </row>
    <row r="1014" spans="4:4" x14ac:dyDescent="0.25">
      <c r="D1014" s="138"/>
    </row>
    <row r="1015" spans="4:4" x14ac:dyDescent="0.25">
      <c r="D1015" s="138"/>
    </row>
    <row r="1016" spans="4:4" x14ac:dyDescent="0.25">
      <c r="D1016" s="138"/>
    </row>
    <row r="1017" spans="4:4" x14ac:dyDescent="0.25">
      <c r="D1017" s="138"/>
    </row>
    <row r="1018" spans="4:4" x14ac:dyDescent="0.25">
      <c r="D1018" s="138"/>
    </row>
    <row r="1019" spans="4:4" x14ac:dyDescent="0.25">
      <c r="D1019" s="138"/>
    </row>
    <row r="1020" spans="4:4" x14ac:dyDescent="0.25">
      <c r="D1020" s="138"/>
    </row>
    <row r="1021" spans="4:4" x14ac:dyDescent="0.25">
      <c r="D1021" s="138"/>
    </row>
    <row r="1022" spans="4:4" x14ac:dyDescent="0.25">
      <c r="D1022" s="138"/>
    </row>
    <row r="1023" spans="4:4" x14ac:dyDescent="0.25">
      <c r="D1023" s="138"/>
    </row>
    <row r="1024" spans="4:4" x14ac:dyDescent="0.25">
      <c r="D1024" s="138"/>
    </row>
    <row r="1025" spans="4:4" x14ac:dyDescent="0.25">
      <c r="D1025" s="138"/>
    </row>
    <row r="1026" spans="4:4" x14ac:dyDescent="0.25">
      <c r="D1026" s="138"/>
    </row>
    <row r="1027" spans="4:4" x14ac:dyDescent="0.25">
      <c r="D1027" s="138"/>
    </row>
    <row r="1028" spans="4:4" x14ac:dyDescent="0.25">
      <c r="D1028" s="138"/>
    </row>
    <row r="1029" spans="4:4" x14ac:dyDescent="0.25">
      <c r="D1029" s="138"/>
    </row>
    <row r="1030" spans="4:4" x14ac:dyDescent="0.25">
      <c r="D1030" s="138"/>
    </row>
    <row r="1031" spans="4:4" x14ac:dyDescent="0.25">
      <c r="D1031" s="138"/>
    </row>
    <row r="1032" spans="4:4" x14ac:dyDescent="0.25">
      <c r="D1032" s="138"/>
    </row>
    <row r="1033" spans="4:4" x14ac:dyDescent="0.25">
      <c r="D1033" s="138"/>
    </row>
    <row r="1034" spans="4:4" x14ac:dyDescent="0.25">
      <c r="D1034" s="138"/>
    </row>
    <row r="1035" spans="4:4" x14ac:dyDescent="0.25">
      <c r="D1035" s="138"/>
    </row>
    <row r="1036" spans="4:4" x14ac:dyDescent="0.25">
      <c r="D1036" s="138"/>
    </row>
    <row r="1037" spans="4:4" x14ac:dyDescent="0.25">
      <c r="D1037" s="138"/>
    </row>
    <row r="1038" spans="4:4" x14ac:dyDescent="0.25">
      <c r="D1038" s="138"/>
    </row>
    <row r="1039" spans="4:4" x14ac:dyDescent="0.25">
      <c r="D1039" s="138"/>
    </row>
    <row r="1040" spans="4:4" x14ac:dyDescent="0.25">
      <c r="D1040" s="138"/>
    </row>
    <row r="1041" spans="4:4" x14ac:dyDescent="0.25">
      <c r="D1041" s="138"/>
    </row>
    <row r="1042" spans="4:4" x14ac:dyDescent="0.25">
      <c r="D1042" s="138"/>
    </row>
    <row r="1043" spans="4:4" x14ac:dyDescent="0.25">
      <c r="D1043" s="138"/>
    </row>
    <row r="1044" spans="4:4" x14ac:dyDescent="0.25">
      <c r="D1044" s="138"/>
    </row>
    <row r="1045" spans="4:4" x14ac:dyDescent="0.25">
      <c r="D1045" s="138"/>
    </row>
    <row r="1046" spans="4:4" x14ac:dyDescent="0.25">
      <c r="D1046" s="138"/>
    </row>
    <row r="1047" spans="4:4" x14ac:dyDescent="0.25">
      <c r="D1047" s="138"/>
    </row>
    <row r="1048" spans="4:4" x14ac:dyDescent="0.25">
      <c r="D1048" s="138"/>
    </row>
    <row r="1049" spans="4:4" x14ac:dyDescent="0.25">
      <c r="D1049" s="138"/>
    </row>
    <row r="1050" spans="4:4" x14ac:dyDescent="0.25">
      <c r="D1050" s="138"/>
    </row>
    <row r="1051" spans="4:4" x14ac:dyDescent="0.25">
      <c r="D1051" s="138"/>
    </row>
    <row r="1052" spans="4:4" x14ac:dyDescent="0.25">
      <c r="D1052" s="138"/>
    </row>
    <row r="1053" spans="4:4" x14ac:dyDescent="0.25">
      <c r="D1053" s="138"/>
    </row>
    <row r="1054" spans="4:4" x14ac:dyDescent="0.25">
      <c r="D1054" s="138"/>
    </row>
    <row r="1055" spans="4:4" x14ac:dyDescent="0.25">
      <c r="D1055" s="138"/>
    </row>
    <row r="1056" spans="4:4" x14ac:dyDescent="0.25">
      <c r="D1056" s="138"/>
    </row>
    <row r="1057" spans="4:4" x14ac:dyDescent="0.25">
      <c r="D1057" s="138"/>
    </row>
    <row r="1058" spans="4:4" x14ac:dyDescent="0.25">
      <c r="D1058" s="138"/>
    </row>
    <row r="1059" spans="4:4" x14ac:dyDescent="0.25">
      <c r="D1059" s="138"/>
    </row>
    <row r="1060" spans="4:4" x14ac:dyDescent="0.25">
      <c r="D1060" s="138"/>
    </row>
    <row r="1061" spans="4:4" x14ac:dyDescent="0.25">
      <c r="D1061" s="138"/>
    </row>
    <row r="1062" spans="4:4" x14ac:dyDescent="0.25">
      <c r="D1062" s="138"/>
    </row>
    <row r="1063" spans="4:4" x14ac:dyDescent="0.25">
      <c r="D1063" s="138"/>
    </row>
    <row r="1064" spans="4:4" x14ac:dyDescent="0.25">
      <c r="D1064" s="138"/>
    </row>
    <row r="1065" spans="4:4" x14ac:dyDescent="0.25">
      <c r="D1065" s="138"/>
    </row>
    <row r="1066" spans="4:4" x14ac:dyDescent="0.25">
      <c r="D1066" s="138"/>
    </row>
    <row r="1067" spans="4:4" x14ac:dyDescent="0.25">
      <c r="D1067" s="138"/>
    </row>
    <row r="1068" spans="4:4" x14ac:dyDescent="0.25">
      <c r="D1068" s="138"/>
    </row>
    <row r="1069" spans="4:4" x14ac:dyDescent="0.25">
      <c r="D1069" s="138"/>
    </row>
    <row r="1070" spans="4:4" x14ac:dyDescent="0.25">
      <c r="D1070" s="138"/>
    </row>
    <row r="1071" spans="4:4" x14ac:dyDescent="0.25">
      <c r="D1071" s="138"/>
    </row>
    <row r="1072" spans="4:4" x14ac:dyDescent="0.25">
      <c r="D1072" s="138"/>
    </row>
    <row r="1073" spans="4:4" x14ac:dyDescent="0.25">
      <c r="D1073" s="138"/>
    </row>
    <row r="1074" spans="4:4" x14ac:dyDescent="0.25">
      <c r="D1074" s="138"/>
    </row>
    <row r="1075" spans="4:4" x14ac:dyDescent="0.25">
      <c r="D1075" s="138"/>
    </row>
    <row r="1076" spans="4:4" x14ac:dyDescent="0.25">
      <c r="D1076" s="138"/>
    </row>
    <row r="1077" spans="4:4" x14ac:dyDescent="0.25">
      <c r="D1077" s="138"/>
    </row>
    <row r="1078" spans="4:4" x14ac:dyDescent="0.25">
      <c r="D1078" s="138"/>
    </row>
    <row r="1079" spans="4:4" x14ac:dyDescent="0.25">
      <c r="D1079" s="138"/>
    </row>
    <row r="1080" spans="4:4" x14ac:dyDescent="0.25">
      <c r="D1080" s="138"/>
    </row>
    <row r="1081" spans="4:4" x14ac:dyDescent="0.25">
      <c r="D1081" s="138"/>
    </row>
    <row r="1082" spans="4:4" x14ac:dyDescent="0.25">
      <c r="D1082" s="138"/>
    </row>
    <row r="1083" spans="4:4" x14ac:dyDescent="0.25">
      <c r="D1083" s="138"/>
    </row>
    <row r="1084" spans="4:4" x14ac:dyDescent="0.25">
      <c r="D1084" s="138"/>
    </row>
    <row r="1085" spans="4:4" x14ac:dyDescent="0.25">
      <c r="D1085" s="138"/>
    </row>
    <row r="1086" spans="4:4" x14ac:dyDescent="0.25">
      <c r="D1086" s="138"/>
    </row>
    <row r="1087" spans="4:4" x14ac:dyDescent="0.25">
      <c r="D1087" s="138"/>
    </row>
    <row r="1088" spans="4:4" x14ac:dyDescent="0.25">
      <c r="D1088" s="138"/>
    </row>
    <row r="1089" spans="4:4" x14ac:dyDescent="0.25">
      <c r="D1089" s="138"/>
    </row>
    <row r="1090" spans="4:4" x14ac:dyDescent="0.25">
      <c r="D1090" s="138"/>
    </row>
    <row r="1091" spans="4:4" x14ac:dyDescent="0.25">
      <c r="D1091" s="138"/>
    </row>
    <row r="1092" spans="4:4" x14ac:dyDescent="0.25">
      <c r="D1092" s="138"/>
    </row>
    <row r="1093" spans="4:4" x14ac:dyDescent="0.25">
      <c r="D1093" s="138"/>
    </row>
    <row r="1094" spans="4:4" x14ac:dyDescent="0.25">
      <c r="D1094" s="138"/>
    </row>
    <row r="1095" spans="4:4" x14ac:dyDescent="0.25">
      <c r="D1095" s="138"/>
    </row>
    <row r="1096" spans="4:4" x14ac:dyDescent="0.25">
      <c r="D1096" s="138"/>
    </row>
    <row r="1097" spans="4:4" x14ac:dyDescent="0.25">
      <c r="D1097" s="138"/>
    </row>
    <row r="1098" spans="4:4" x14ac:dyDescent="0.25">
      <c r="D1098" s="138"/>
    </row>
    <row r="1099" spans="4:4" x14ac:dyDescent="0.25">
      <c r="D1099" s="138"/>
    </row>
    <row r="1100" spans="4:4" x14ac:dyDescent="0.25">
      <c r="D1100" s="138"/>
    </row>
    <row r="1101" spans="4:4" x14ac:dyDescent="0.25">
      <c r="D1101" s="138"/>
    </row>
    <row r="1102" spans="4:4" x14ac:dyDescent="0.25">
      <c r="D1102" s="138"/>
    </row>
    <row r="1103" spans="4:4" x14ac:dyDescent="0.25">
      <c r="D1103" s="138"/>
    </row>
    <row r="1104" spans="4:4" x14ac:dyDescent="0.25">
      <c r="D1104" s="138"/>
    </row>
    <row r="1105" spans="4:4" x14ac:dyDescent="0.25">
      <c r="D1105" s="138"/>
    </row>
    <row r="1106" spans="4:4" x14ac:dyDescent="0.25">
      <c r="D1106" s="138"/>
    </row>
    <row r="1107" spans="4:4" x14ac:dyDescent="0.25">
      <c r="D1107" s="138"/>
    </row>
    <row r="1108" spans="4:4" x14ac:dyDescent="0.25">
      <c r="D1108" s="138"/>
    </row>
    <row r="1109" spans="4:4" x14ac:dyDescent="0.25">
      <c r="D1109" s="138"/>
    </row>
    <row r="1110" spans="4:4" x14ac:dyDescent="0.25">
      <c r="D1110" s="138"/>
    </row>
    <row r="1111" spans="4:4" x14ac:dyDescent="0.25">
      <c r="D1111" s="138"/>
    </row>
    <row r="1112" spans="4:4" x14ac:dyDescent="0.25">
      <c r="D1112" s="138"/>
    </row>
    <row r="1113" spans="4:4" x14ac:dyDescent="0.25">
      <c r="D1113" s="138"/>
    </row>
    <row r="1114" spans="4:4" x14ac:dyDescent="0.25">
      <c r="D1114" s="138"/>
    </row>
    <row r="1115" spans="4:4" x14ac:dyDescent="0.25">
      <c r="D1115" s="138"/>
    </row>
    <row r="1116" spans="4:4" x14ac:dyDescent="0.25">
      <c r="D1116" s="138"/>
    </row>
    <row r="1117" spans="4:4" x14ac:dyDescent="0.25">
      <c r="D1117" s="138"/>
    </row>
    <row r="1118" spans="4:4" x14ac:dyDescent="0.25">
      <c r="D1118" s="138"/>
    </row>
    <row r="1119" spans="4:4" x14ac:dyDescent="0.25">
      <c r="D1119" s="138"/>
    </row>
    <row r="1120" spans="4:4" x14ac:dyDescent="0.25">
      <c r="D1120" s="138"/>
    </row>
    <row r="1121" spans="4:4" x14ac:dyDescent="0.25">
      <c r="D1121" s="138"/>
    </row>
    <row r="1122" spans="4:4" x14ac:dyDescent="0.25">
      <c r="D1122" s="138"/>
    </row>
    <row r="1123" spans="4:4" x14ac:dyDescent="0.25">
      <c r="D1123" s="138"/>
    </row>
    <row r="1124" spans="4:4" x14ac:dyDescent="0.25">
      <c r="D1124" s="138"/>
    </row>
    <row r="1125" spans="4:4" x14ac:dyDescent="0.25">
      <c r="D1125" s="138"/>
    </row>
    <row r="1126" spans="4:4" x14ac:dyDescent="0.25">
      <c r="D1126" s="138"/>
    </row>
    <row r="1127" spans="4:4" x14ac:dyDescent="0.25">
      <c r="D1127" s="138"/>
    </row>
    <row r="1128" spans="4:4" x14ac:dyDescent="0.25">
      <c r="D1128" s="138"/>
    </row>
    <row r="1129" spans="4:4" x14ac:dyDescent="0.25">
      <c r="D1129" s="138"/>
    </row>
    <row r="1130" spans="4:4" x14ac:dyDescent="0.25">
      <c r="D1130" s="138"/>
    </row>
    <row r="1131" spans="4:4" x14ac:dyDescent="0.25">
      <c r="D1131" s="138"/>
    </row>
    <row r="1132" spans="4:4" x14ac:dyDescent="0.25">
      <c r="D1132" s="138"/>
    </row>
    <row r="1133" spans="4:4" x14ac:dyDescent="0.25">
      <c r="D1133" s="138"/>
    </row>
    <row r="1134" spans="4:4" x14ac:dyDescent="0.25">
      <c r="D1134" s="138"/>
    </row>
    <row r="1135" spans="4:4" x14ac:dyDescent="0.25">
      <c r="D1135" s="138"/>
    </row>
    <row r="1136" spans="4:4" x14ac:dyDescent="0.25">
      <c r="D1136" s="138"/>
    </row>
    <row r="1137" spans="4:4" x14ac:dyDescent="0.25">
      <c r="D1137" s="138"/>
    </row>
    <row r="1138" spans="4:4" x14ac:dyDescent="0.25">
      <c r="D1138" s="138"/>
    </row>
    <row r="1139" spans="4:4" x14ac:dyDescent="0.25">
      <c r="D1139" s="138"/>
    </row>
    <row r="1140" spans="4:4" x14ac:dyDescent="0.25">
      <c r="D1140" s="138"/>
    </row>
    <row r="1141" spans="4:4" x14ac:dyDescent="0.25">
      <c r="D1141" s="138"/>
    </row>
    <row r="1142" spans="4:4" x14ac:dyDescent="0.25">
      <c r="D1142" s="138"/>
    </row>
    <row r="1143" spans="4:4" x14ac:dyDescent="0.25">
      <c r="D1143" s="138"/>
    </row>
    <row r="1144" spans="4:4" x14ac:dyDescent="0.25">
      <c r="D1144" s="138"/>
    </row>
    <row r="1145" spans="4:4" x14ac:dyDescent="0.25">
      <c r="D1145" s="138"/>
    </row>
    <row r="1146" spans="4:4" x14ac:dyDescent="0.25">
      <c r="D1146" s="138"/>
    </row>
    <row r="1147" spans="4:4" x14ac:dyDescent="0.25">
      <c r="D1147" s="138"/>
    </row>
    <row r="1148" spans="4:4" x14ac:dyDescent="0.25">
      <c r="D1148" s="138"/>
    </row>
    <row r="1149" spans="4:4" x14ac:dyDescent="0.25">
      <c r="D1149" s="138"/>
    </row>
    <row r="1150" spans="4:4" x14ac:dyDescent="0.25">
      <c r="D1150" s="138"/>
    </row>
    <row r="1151" spans="4:4" x14ac:dyDescent="0.25">
      <c r="D1151" s="138"/>
    </row>
    <row r="1152" spans="4:4" x14ac:dyDescent="0.25">
      <c r="D1152" s="138"/>
    </row>
    <row r="1153" spans="4:4" x14ac:dyDescent="0.25">
      <c r="D1153" s="138"/>
    </row>
    <row r="1154" spans="4:4" x14ac:dyDescent="0.25">
      <c r="D1154" s="138"/>
    </row>
    <row r="1155" spans="4:4" x14ac:dyDescent="0.25">
      <c r="D1155" s="138"/>
    </row>
    <row r="1156" spans="4:4" x14ac:dyDescent="0.25">
      <c r="D1156" s="138"/>
    </row>
    <row r="1157" spans="4:4" x14ac:dyDescent="0.25">
      <c r="D1157" s="138"/>
    </row>
    <row r="1158" spans="4:4" x14ac:dyDescent="0.25">
      <c r="D1158" s="138"/>
    </row>
    <row r="1159" spans="4:4" x14ac:dyDescent="0.25">
      <c r="D1159" s="138"/>
    </row>
    <row r="1160" spans="4:4" x14ac:dyDescent="0.25">
      <c r="D1160" s="138"/>
    </row>
    <row r="1161" spans="4:4" x14ac:dyDescent="0.25">
      <c r="D1161" s="138"/>
    </row>
    <row r="1162" spans="4:4" x14ac:dyDescent="0.25">
      <c r="D1162" s="138"/>
    </row>
    <row r="1163" spans="4:4" x14ac:dyDescent="0.25">
      <c r="D1163" s="138"/>
    </row>
    <row r="1164" spans="4:4" x14ac:dyDescent="0.25">
      <c r="D1164" s="138"/>
    </row>
    <row r="1165" spans="4:4" x14ac:dyDescent="0.25">
      <c r="D1165" s="138"/>
    </row>
    <row r="1166" spans="4:4" x14ac:dyDescent="0.25">
      <c r="D1166" s="138"/>
    </row>
    <row r="1167" spans="4:4" x14ac:dyDescent="0.25">
      <c r="D1167" s="138"/>
    </row>
    <row r="1168" spans="4:4" x14ac:dyDescent="0.25">
      <c r="D1168" s="138"/>
    </row>
    <row r="1169" spans="4:4" x14ac:dyDescent="0.25">
      <c r="D1169" s="138"/>
    </row>
    <row r="1170" spans="4:4" x14ac:dyDescent="0.25">
      <c r="D1170" s="138"/>
    </row>
    <row r="1171" spans="4:4" x14ac:dyDescent="0.25">
      <c r="D1171" s="138"/>
    </row>
    <row r="1172" spans="4:4" x14ac:dyDescent="0.25">
      <c r="D1172" s="138"/>
    </row>
    <row r="1173" spans="4:4" x14ac:dyDescent="0.25">
      <c r="D1173" s="138"/>
    </row>
    <row r="1174" spans="4:4" x14ac:dyDescent="0.25">
      <c r="D1174" s="138"/>
    </row>
    <row r="1175" spans="4:4" x14ac:dyDescent="0.25">
      <c r="D1175" s="138"/>
    </row>
    <row r="1176" spans="4:4" x14ac:dyDescent="0.25">
      <c r="D1176" s="138"/>
    </row>
    <row r="1177" spans="4:4" x14ac:dyDescent="0.25">
      <c r="D1177" s="138"/>
    </row>
    <row r="1178" spans="4:4" x14ac:dyDescent="0.25">
      <c r="D1178" s="138"/>
    </row>
    <row r="1179" spans="4:4" x14ac:dyDescent="0.25">
      <c r="D1179" s="138"/>
    </row>
    <row r="1180" spans="4:4" x14ac:dyDescent="0.25">
      <c r="D1180" s="138"/>
    </row>
    <row r="1181" spans="4:4" x14ac:dyDescent="0.25">
      <c r="D1181" s="138"/>
    </row>
    <row r="1182" spans="4:4" x14ac:dyDescent="0.25">
      <c r="D1182" s="138"/>
    </row>
    <row r="1183" spans="4:4" x14ac:dyDescent="0.25">
      <c r="D1183" s="138"/>
    </row>
    <row r="1184" spans="4:4" x14ac:dyDescent="0.25">
      <c r="D1184" s="138"/>
    </row>
    <row r="1185" spans="4:4" x14ac:dyDescent="0.25">
      <c r="D1185" s="138"/>
    </row>
    <row r="1186" spans="4:4" x14ac:dyDescent="0.25">
      <c r="D1186" s="138"/>
    </row>
    <row r="1187" spans="4:4" x14ac:dyDescent="0.25">
      <c r="D1187" s="138"/>
    </row>
    <row r="1188" spans="4:4" x14ac:dyDescent="0.25">
      <c r="D1188" s="138"/>
    </row>
    <row r="1189" spans="4:4" x14ac:dyDescent="0.25">
      <c r="D1189" s="138"/>
    </row>
    <row r="1190" spans="4:4" x14ac:dyDescent="0.25">
      <c r="D1190" s="138"/>
    </row>
    <row r="1191" spans="4:4" x14ac:dyDescent="0.25">
      <c r="D1191" s="138"/>
    </row>
    <row r="1192" spans="4:4" x14ac:dyDescent="0.25">
      <c r="D1192" s="138"/>
    </row>
    <row r="1193" spans="4:4" x14ac:dyDescent="0.25">
      <c r="D1193" s="138"/>
    </row>
    <row r="1194" spans="4:4" x14ac:dyDescent="0.25">
      <c r="D1194" s="138"/>
    </row>
    <row r="1195" spans="4:4" x14ac:dyDescent="0.25">
      <c r="D1195" s="138"/>
    </row>
    <row r="1196" spans="4:4" x14ac:dyDescent="0.25">
      <c r="D1196" s="138"/>
    </row>
    <row r="1197" spans="4:4" x14ac:dyDescent="0.25">
      <c r="D1197" s="138"/>
    </row>
    <row r="1198" spans="4:4" x14ac:dyDescent="0.25">
      <c r="D1198" s="138"/>
    </row>
    <row r="1199" spans="4:4" x14ac:dyDescent="0.25">
      <c r="D1199" s="138"/>
    </row>
    <row r="1200" spans="4:4" x14ac:dyDescent="0.25">
      <c r="D1200" s="138"/>
    </row>
    <row r="1201" spans="4:4" x14ac:dyDescent="0.25">
      <c r="D1201" s="138"/>
    </row>
    <row r="1202" spans="4:4" x14ac:dyDescent="0.25">
      <c r="D1202" s="138"/>
    </row>
    <row r="1203" spans="4:4" x14ac:dyDescent="0.25">
      <c r="D1203" s="138"/>
    </row>
    <row r="1204" spans="4:4" x14ac:dyDescent="0.25">
      <c r="D1204" s="138"/>
    </row>
    <row r="1205" spans="4:4" x14ac:dyDescent="0.25">
      <c r="D1205" s="138"/>
    </row>
    <row r="1206" spans="4:4" x14ac:dyDescent="0.25">
      <c r="D1206" s="138"/>
    </row>
    <row r="1207" spans="4:4" x14ac:dyDescent="0.25">
      <c r="D1207" s="138"/>
    </row>
    <row r="1208" spans="4:4" x14ac:dyDescent="0.25">
      <c r="D1208" s="138"/>
    </row>
    <row r="1209" spans="4:4" x14ac:dyDescent="0.25">
      <c r="D1209" s="138"/>
    </row>
    <row r="1210" spans="4:4" x14ac:dyDescent="0.25">
      <c r="D1210" s="138"/>
    </row>
    <row r="1211" spans="4:4" x14ac:dyDescent="0.25">
      <c r="D1211" s="138"/>
    </row>
    <row r="1212" spans="4:4" x14ac:dyDescent="0.25">
      <c r="D1212" s="138"/>
    </row>
    <row r="1213" spans="4:4" x14ac:dyDescent="0.25">
      <c r="D1213" s="138"/>
    </row>
    <row r="1214" spans="4:4" x14ac:dyDescent="0.25">
      <c r="D1214" s="138"/>
    </row>
    <row r="1215" spans="4:4" x14ac:dyDescent="0.25">
      <c r="D1215" s="138"/>
    </row>
    <row r="1216" spans="4:4" x14ac:dyDescent="0.25">
      <c r="D1216" s="138"/>
    </row>
    <row r="1217" spans="4:4" x14ac:dyDescent="0.25">
      <c r="D1217" s="138"/>
    </row>
    <row r="1218" spans="4:4" x14ac:dyDescent="0.25">
      <c r="D1218" s="138"/>
    </row>
    <row r="1219" spans="4:4" x14ac:dyDescent="0.25">
      <c r="D1219" s="138"/>
    </row>
    <row r="1220" spans="4:4" x14ac:dyDescent="0.25">
      <c r="D1220" s="138"/>
    </row>
    <row r="1221" spans="4:4" x14ac:dyDescent="0.25">
      <c r="D1221" s="138"/>
    </row>
    <row r="1222" spans="4:4" x14ac:dyDescent="0.25">
      <c r="D1222" s="138"/>
    </row>
    <row r="1223" spans="4:4" x14ac:dyDescent="0.25">
      <c r="D1223" s="138"/>
    </row>
    <row r="1224" spans="4:4" x14ac:dyDescent="0.25">
      <c r="D1224" s="138"/>
    </row>
    <row r="1225" spans="4:4" x14ac:dyDescent="0.25">
      <c r="D1225" s="138"/>
    </row>
    <row r="1226" spans="4:4" x14ac:dyDescent="0.25">
      <c r="D1226" s="138"/>
    </row>
    <row r="1227" spans="4:4" x14ac:dyDescent="0.25">
      <c r="D1227" s="138"/>
    </row>
    <row r="1228" spans="4:4" x14ac:dyDescent="0.25">
      <c r="D1228" s="138"/>
    </row>
    <row r="1229" spans="4:4" x14ac:dyDescent="0.25">
      <c r="D1229" s="138"/>
    </row>
    <row r="1230" spans="4:4" x14ac:dyDescent="0.25">
      <c r="D1230" s="138"/>
    </row>
    <row r="1231" spans="4:4" x14ac:dyDescent="0.25">
      <c r="D1231" s="138"/>
    </row>
    <row r="1232" spans="4:4" x14ac:dyDescent="0.25">
      <c r="D1232" s="138"/>
    </row>
    <row r="1233" spans="4:4" x14ac:dyDescent="0.25">
      <c r="D1233" s="138"/>
    </row>
    <row r="1234" spans="4:4" x14ac:dyDescent="0.25">
      <c r="D1234" s="138"/>
    </row>
    <row r="1235" spans="4:4" x14ac:dyDescent="0.25">
      <c r="D1235" s="138"/>
    </row>
    <row r="1236" spans="4:4" x14ac:dyDescent="0.25">
      <c r="D1236" s="138"/>
    </row>
    <row r="1237" spans="4:4" x14ac:dyDescent="0.25">
      <c r="D1237" s="138"/>
    </row>
    <row r="1238" spans="4:4" x14ac:dyDescent="0.25">
      <c r="D1238" s="138"/>
    </row>
    <row r="1239" spans="4:4" x14ac:dyDescent="0.25">
      <c r="D1239" s="138"/>
    </row>
    <row r="1240" spans="4:4" x14ac:dyDescent="0.25">
      <c r="D1240" s="138"/>
    </row>
    <row r="1241" spans="4:4" x14ac:dyDescent="0.25">
      <c r="D1241" s="138"/>
    </row>
    <row r="1242" spans="4:4" x14ac:dyDescent="0.25">
      <c r="D1242" s="138"/>
    </row>
    <row r="1243" spans="4:4" x14ac:dyDescent="0.25">
      <c r="D1243" s="138"/>
    </row>
    <row r="1244" spans="4:4" x14ac:dyDescent="0.25">
      <c r="D1244" s="138"/>
    </row>
    <row r="1245" spans="4:4" x14ac:dyDescent="0.25">
      <c r="D1245" s="138"/>
    </row>
    <row r="1246" spans="4:4" x14ac:dyDescent="0.25">
      <c r="D1246" s="138"/>
    </row>
    <row r="1247" spans="4:4" x14ac:dyDescent="0.25">
      <c r="D1247" s="138"/>
    </row>
    <row r="1248" spans="4:4" x14ac:dyDescent="0.25">
      <c r="D1248" s="138"/>
    </row>
    <row r="1249" spans="4:4" x14ac:dyDescent="0.25">
      <c r="D1249" s="138"/>
    </row>
    <row r="1250" spans="4:4" x14ac:dyDescent="0.25">
      <c r="D1250" s="138"/>
    </row>
    <row r="1251" spans="4:4" x14ac:dyDescent="0.25">
      <c r="D1251" s="138"/>
    </row>
    <row r="1252" spans="4:4" x14ac:dyDescent="0.25">
      <c r="D1252" s="138"/>
    </row>
    <row r="1253" spans="4:4" x14ac:dyDescent="0.25">
      <c r="D1253" s="138"/>
    </row>
    <row r="1254" spans="4:4" x14ac:dyDescent="0.25">
      <c r="D1254" s="138"/>
    </row>
    <row r="1255" spans="4:4" x14ac:dyDescent="0.25">
      <c r="D1255" s="138"/>
    </row>
    <row r="1256" spans="4:4" x14ac:dyDescent="0.25">
      <c r="D1256" s="138"/>
    </row>
    <row r="1257" spans="4:4" x14ac:dyDescent="0.25">
      <c r="D1257" s="138"/>
    </row>
    <row r="1258" spans="4:4" x14ac:dyDescent="0.25">
      <c r="D1258" s="138"/>
    </row>
    <row r="1259" spans="4:4" x14ac:dyDescent="0.25">
      <c r="D1259" s="138"/>
    </row>
    <row r="1260" spans="4:4" x14ac:dyDescent="0.25">
      <c r="D1260" s="138"/>
    </row>
    <row r="1261" spans="4:4" x14ac:dyDescent="0.25">
      <c r="D1261" s="138"/>
    </row>
    <row r="1262" spans="4:4" x14ac:dyDescent="0.25">
      <c r="D1262" s="138"/>
    </row>
    <row r="1263" spans="4:4" x14ac:dyDescent="0.25">
      <c r="D1263" s="138"/>
    </row>
    <row r="1264" spans="4:4" x14ac:dyDescent="0.25">
      <c r="D1264" s="138"/>
    </row>
    <row r="1265" spans="4:4" x14ac:dyDescent="0.25">
      <c r="D1265" s="138"/>
    </row>
    <row r="1266" spans="4:4" x14ac:dyDescent="0.25">
      <c r="D1266" s="138"/>
    </row>
    <row r="1267" spans="4:4" x14ac:dyDescent="0.25">
      <c r="D1267" s="138"/>
    </row>
    <row r="1268" spans="4:4" x14ac:dyDescent="0.25">
      <c r="D1268" s="138"/>
    </row>
    <row r="1269" spans="4:4" x14ac:dyDescent="0.25">
      <c r="D1269" s="138"/>
    </row>
    <row r="1270" spans="4:4" x14ac:dyDescent="0.25">
      <c r="D1270" s="138"/>
    </row>
    <row r="1271" spans="4:4" x14ac:dyDescent="0.25">
      <c r="D1271" s="138"/>
    </row>
    <row r="1272" spans="4:4" x14ac:dyDescent="0.25">
      <c r="D1272" s="138"/>
    </row>
    <row r="1273" spans="4:4" x14ac:dyDescent="0.25">
      <c r="D1273" s="138"/>
    </row>
    <row r="1274" spans="4:4" x14ac:dyDescent="0.25">
      <c r="D1274" s="138"/>
    </row>
    <row r="1275" spans="4:4" x14ac:dyDescent="0.25">
      <c r="D1275" s="138"/>
    </row>
    <row r="1276" spans="4:4" x14ac:dyDescent="0.25">
      <c r="D1276" s="138"/>
    </row>
    <row r="1277" spans="4:4" x14ac:dyDescent="0.25">
      <c r="D1277" s="138"/>
    </row>
    <row r="1278" spans="4:4" x14ac:dyDescent="0.25">
      <c r="D1278" s="138"/>
    </row>
    <row r="1279" spans="4:4" x14ac:dyDescent="0.25">
      <c r="D1279" s="138"/>
    </row>
    <row r="1280" spans="4:4" x14ac:dyDescent="0.25">
      <c r="D1280" s="138"/>
    </row>
    <row r="1281" spans="4:4" x14ac:dyDescent="0.25">
      <c r="D1281" s="138"/>
    </row>
    <row r="1282" spans="4:4" x14ac:dyDescent="0.25">
      <c r="D1282" s="138"/>
    </row>
    <row r="1283" spans="4:4" x14ac:dyDescent="0.25">
      <c r="D1283" s="138"/>
    </row>
    <row r="1284" spans="4:4" x14ac:dyDescent="0.25">
      <c r="D1284" s="138"/>
    </row>
    <row r="1285" spans="4:4" x14ac:dyDescent="0.25">
      <c r="D1285" s="138"/>
    </row>
    <row r="1286" spans="4:4" x14ac:dyDescent="0.25">
      <c r="D1286" s="138"/>
    </row>
    <row r="1287" spans="4:4" x14ac:dyDescent="0.25">
      <c r="D1287" s="138"/>
    </row>
    <row r="1288" spans="4:4" x14ac:dyDescent="0.25">
      <c r="D1288" s="138"/>
    </row>
    <row r="1289" spans="4:4" x14ac:dyDescent="0.25">
      <c r="D1289" s="138"/>
    </row>
    <row r="1290" spans="4:4" x14ac:dyDescent="0.25">
      <c r="D1290" s="138"/>
    </row>
    <row r="1291" spans="4:4" x14ac:dyDescent="0.25">
      <c r="D1291" s="138"/>
    </row>
    <row r="1292" spans="4:4" x14ac:dyDescent="0.25">
      <c r="D1292" s="138"/>
    </row>
    <row r="1293" spans="4:4" x14ac:dyDescent="0.25">
      <c r="D1293" s="138"/>
    </row>
    <row r="1294" spans="4:4" x14ac:dyDescent="0.25">
      <c r="D1294" s="138"/>
    </row>
    <row r="1295" spans="4:4" x14ac:dyDescent="0.25">
      <c r="D1295" s="138"/>
    </row>
    <row r="1296" spans="4:4" x14ac:dyDescent="0.25">
      <c r="D1296" s="138"/>
    </row>
    <row r="1297" spans="4:4" x14ac:dyDescent="0.25">
      <c r="D1297" s="138"/>
    </row>
    <row r="1298" spans="4:4" x14ac:dyDescent="0.25">
      <c r="D1298" s="138"/>
    </row>
    <row r="1299" spans="4:4" x14ac:dyDescent="0.25">
      <c r="D1299" s="138"/>
    </row>
    <row r="1300" spans="4:4" x14ac:dyDescent="0.25">
      <c r="D1300" s="138"/>
    </row>
    <row r="1301" spans="4:4" x14ac:dyDescent="0.25">
      <c r="D1301" s="138"/>
    </row>
    <row r="1302" spans="4:4" x14ac:dyDescent="0.25">
      <c r="D1302" s="138"/>
    </row>
    <row r="1303" spans="4:4" x14ac:dyDescent="0.25">
      <c r="D1303" s="138"/>
    </row>
    <row r="1304" spans="4:4" x14ac:dyDescent="0.25">
      <c r="D1304" s="138"/>
    </row>
    <row r="1305" spans="4:4" x14ac:dyDescent="0.25">
      <c r="D1305" s="138"/>
    </row>
    <row r="1306" spans="4:4" x14ac:dyDescent="0.25">
      <c r="D1306" s="138"/>
    </row>
    <row r="1307" spans="4:4" x14ac:dyDescent="0.25">
      <c r="D1307" s="138"/>
    </row>
    <row r="1308" spans="4:4" x14ac:dyDescent="0.25">
      <c r="D1308" s="138"/>
    </row>
    <row r="1309" spans="4:4" x14ac:dyDescent="0.25">
      <c r="D1309" s="138"/>
    </row>
    <row r="1310" spans="4:4" x14ac:dyDescent="0.25">
      <c r="D1310" s="138"/>
    </row>
    <row r="1311" spans="4:4" x14ac:dyDescent="0.25">
      <c r="D1311" s="138"/>
    </row>
    <row r="1312" spans="4:4" x14ac:dyDescent="0.25">
      <c r="D1312" s="138"/>
    </row>
    <row r="1313" spans="4:4" x14ac:dyDescent="0.25">
      <c r="D1313" s="138"/>
    </row>
    <row r="1314" spans="4:4" x14ac:dyDescent="0.25">
      <c r="D1314" s="138"/>
    </row>
    <row r="1315" spans="4:4" x14ac:dyDescent="0.25">
      <c r="D1315" s="138"/>
    </row>
    <row r="1316" spans="4:4" x14ac:dyDescent="0.25">
      <c r="D1316" s="138"/>
    </row>
    <row r="1317" spans="4:4" x14ac:dyDescent="0.25">
      <c r="D1317" s="138"/>
    </row>
    <row r="1318" spans="4:4" x14ac:dyDescent="0.25">
      <c r="D1318" s="138"/>
    </row>
    <row r="1319" spans="4:4" x14ac:dyDescent="0.25">
      <c r="D1319" s="138"/>
    </row>
    <row r="1320" spans="4:4" x14ac:dyDescent="0.25">
      <c r="D1320" s="138"/>
    </row>
    <row r="1321" spans="4:4" x14ac:dyDescent="0.25">
      <c r="D1321" s="138"/>
    </row>
    <row r="1322" spans="4:4" x14ac:dyDescent="0.25">
      <c r="D1322" s="138"/>
    </row>
    <row r="1323" spans="4:4" x14ac:dyDescent="0.25">
      <c r="D1323" s="138"/>
    </row>
    <row r="1324" spans="4:4" x14ac:dyDescent="0.25">
      <c r="D1324" s="138"/>
    </row>
    <row r="1325" spans="4:4" x14ac:dyDescent="0.25">
      <c r="D1325" s="138"/>
    </row>
    <row r="1326" spans="4:4" x14ac:dyDescent="0.25">
      <c r="D1326" s="138"/>
    </row>
    <row r="1327" spans="4:4" x14ac:dyDescent="0.25">
      <c r="D1327" s="138"/>
    </row>
    <row r="1328" spans="4:4" x14ac:dyDescent="0.25">
      <c r="D1328" s="138"/>
    </row>
    <row r="1329" spans="4:4" x14ac:dyDescent="0.25">
      <c r="D1329" s="138"/>
    </row>
    <row r="1330" spans="4:4" x14ac:dyDescent="0.25">
      <c r="D1330" s="138"/>
    </row>
    <row r="1331" spans="4:4" x14ac:dyDescent="0.25">
      <c r="D1331" s="138"/>
    </row>
    <row r="1332" spans="4:4" x14ac:dyDescent="0.25">
      <c r="D1332" s="138"/>
    </row>
    <row r="1333" spans="4:4" x14ac:dyDescent="0.25">
      <c r="D1333" s="138"/>
    </row>
    <row r="1334" spans="4:4" x14ac:dyDescent="0.25">
      <c r="D1334" s="138"/>
    </row>
    <row r="1335" spans="4:4" x14ac:dyDescent="0.25">
      <c r="D1335" s="138"/>
    </row>
    <row r="1336" spans="4:4" x14ac:dyDescent="0.25">
      <c r="D1336" s="138"/>
    </row>
    <row r="1337" spans="4:4" x14ac:dyDescent="0.25">
      <c r="D1337" s="138"/>
    </row>
    <row r="1338" spans="4:4" x14ac:dyDescent="0.25">
      <c r="D1338" s="138"/>
    </row>
    <row r="1339" spans="4:4" x14ac:dyDescent="0.25">
      <c r="D1339" s="138"/>
    </row>
    <row r="1340" spans="4:4" x14ac:dyDescent="0.25">
      <c r="D1340" s="138"/>
    </row>
    <row r="1341" spans="4:4" x14ac:dyDescent="0.25">
      <c r="D1341" s="138"/>
    </row>
    <row r="1342" spans="4:4" x14ac:dyDescent="0.25">
      <c r="D1342" s="138"/>
    </row>
    <row r="1343" spans="4:4" x14ac:dyDescent="0.25">
      <c r="D1343" s="138"/>
    </row>
    <row r="1344" spans="4:4" x14ac:dyDescent="0.25">
      <c r="D1344" s="138"/>
    </row>
    <row r="1345" spans="4:4" x14ac:dyDescent="0.25">
      <c r="D1345" s="138"/>
    </row>
    <row r="1346" spans="4:4" x14ac:dyDescent="0.25">
      <c r="D1346" s="138"/>
    </row>
    <row r="1347" spans="4:4" x14ac:dyDescent="0.25">
      <c r="D1347" s="138"/>
    </row>
    <row r="1348" spans="4:4" x14ac:dyDescent="0.25">
      <c r="D1348" s="138"/>
    </row>
    <row r="1349" spans="4:4" x14ac:dyDescent="0.25">
      <c r="D1349" s="138"/>
    </row>
    <row r="1350" spans="4:4" x14ac:dyDescent="0.25">
      <c r="D1350" s="138"/>
    </row>
    <row r="1351" spans="4:4" x14ac:dyDescent="0.25">
      <c r="D1351" s="138"/>
    </row>
    <row r="1352" spans="4:4" x14ac:dyDescent="0.25">
      <c r="D1352" s="138"/>
    </row>
    <row r="1353" spans="4:4" x14ac:dyDescent="0.25">
      <c r="D1353" s="138"/>
    </row>
    <row r="1354" spans="4:4" x14ac:dyDescent="0.25">
      <c r="D1354" s="138"/>
    </row>
    <row r="1355" spans="4:4" x14ac:dyDescent="0.25">
      <c r="D1355" s="138"/>
    </row>
    <row r="1356" spans="4:4" x14ac:dyDescent="0.25">
      <c r="D1356" s="138"/>
    </row>
    <row r="1357" spans="4:4" x14ac:dyDescent="0.25">
      <c r="D1357" s="138"/>
    </row>
    <row r="1358" spans="4:4" x14ac:dyDescent="0.25">
      <c r="D1358" s="138"/>
    </row>
    <row r="1359" spans="4:4" x14ac:dyDescent="0.25">
      <c r="D1359" s="138"/>
    </row>
    <row r="1360" spans="4:4" x14ac:dyDescent="0.25">
      <c r="D1360" s="138"/>
    </row>
    <row r="1361" spans="4:4" x14ac:dyDescent="0.25">
      <c r="D1361" s="138"/>
    </row>
    <row r="1362" spans="4:4" x14ac:dyDescent="0.25">
      <c r="D1362" s="138"/>
    </row>
    <row r="1363" spans="4:4" x14ac:dyDescent="0.25">
      <c r="D1363" s="138"/>
    </row>
    <row r="1364" spans="4:4" x14ac:dyDescent="0.25">
      <c r="D1364" s="138"/>
    </row>
    <row r="1365" spans="4:4" x14ac:dyDescent="0.25">
      <c r="D1365" s="138"/>
    </row>
    <row r="1366" spans="4:4" x14ac:dyDescent="0.25">
      <c r="D1366" s="138"/>
    </row>
    <row r="1367" spans="4:4" x14ac:dyDescent="0.25">
      <c r="D1367" s="138"/>
    </row>
    <row r="1368" spans="4:4" x14ac:dyDescent="0.25">
      <c r="D1368" s="138"/>
    </row>
    <row r="1369" spans="4:4" x14ac:dyDescent="0.25">
      <c r="D1369" s="138"/>
    </row>
    <row r="1370" spans="4:4" x14ac:dyDescent="0.25">
      <c r="D1370" s="138"/>
    </row>
    <row r="1371" spans="4:4" x14ac:dyDescent="0.25">
      <c r="D1371" s="138"/>
    </row>
    <row r="1372" spans="4:4" x14ac:dyDescent="0.25">
      <c r="D1372" s="138"/>
    </row>
    <row r="1373" spans="4:4" x14ac:dyDescent="0.25">
      <c r="D1373" s="138"/>
    </row>
    <row r="1374" spans="4:4" x14ac:dyDescent="0.25">
      <c r="D1374" s="138"/>
    </row>
    <row r="1375" spans="4:4" x14ac:dyDescent="0.25">
      <c r="D1375" s="138"/>
    </row>
    <row r="1376" spans="4:4" x14ac:dyDescent="0.25">
      <c r="D1376" s="138"/>
    </row>
    <row r="1377" spans="4:4" x14ac:dyDescent="0.25">
      <c r="D1377" s="138"/>
    </row>
    <row r="1378" spans="4:4" x14ac:dyDescent="0.25">
      <c r="D1378" s="138"/>
    </row>
    <row r="1379" spans="4:4" x14ac:dyDescent="0.25">
      <c r="D1379" s="138"/>
    </row>
    <row r="1380" spans="4:4" x14ac:dyDescent="0.25">
      <c r="D1380" s="138"/>
    </row>
    <row r="1381" spans="4:4" x14ac:dyDescent="0.25">
      <c r="D1381" s="138"/>
    </row>
    <row r="1382" spans="4:4" x14ac:dyDescent="0.25">
      <c r="D1382" s="138"/>
    </row>
    <row r="1383" spans="4:4" x14ac:dyDescent="0.25">
      <c r="D1383" s="138"/>
    </row>
    <row r="1384" spans="4:4" x14ac:dyDescent="0.25">
      <c r="D1384" s="138"/>
    </row>
    <row r="1385" spans="4:4" x14ac:dyDescent="0.25">
      <c r="D1385" s="138"/>
    </row>
    <row r="1386" spans="4:4" x14ac:dyDescent="0.25">
      <c r="D1386" s="138"/>
    </row>
    <row r="1387" spans="4:4" x14ac:dyDescent="0.25">
      <c r="D1387" s="138"/>
    </row>
    <row r="1388" spans="4:4" x14ac:dyDescent="0.25">
      <c r="D1388" s="138"/>
    </row>
    <row r="1389" spans="4:4" x14ac:dyDescent="0.25">
      <c r="D1389" s="138"/>
    </row>
    <row r="1390" spans="4:4" x14ac:dyDescent="0.25">
      <c r="D1390" s="138"/>
    </row>
    <row r="1391" spans="4:4" x14ac:dyDescent="0.25">
      <c r="D1391" s="138"/>
    </row>
    <row r="1392" spans="4:4" x14ac:dyDescent="0.25">
      <c r="D1392" s="138"/>
    </row>
    <row r="1393" spans="4:4" x14ac:dyDescent="0.25">
      <c r="D1393" s="138"/>
    </row>
    <row r="1394" spans="4:4" x14ac:dyDescent="0.25">
      <c r="D1394" s="138"/>
    </row>
    <row r="1395" spans="4:4" x14ac:dyDescent="0.25">
      <c r="D1395" s="138"/>
    </row>
    <row r="1396" spans="4:4" x14ac:dyDescent="0.25">
      <c r="D1396" s="138"/>
    </row>
    <row r="1397" spans="4:4" x14ac:dyDescent="0.25">
      <c r="D1397" s="138"/>
    </row>
    <row r="1398" spans="4:4" x14ac:dyDescent="0.25">
      <c r="D1398" s="138"/>
    </row>
    <row r="1399" spans="4:4" x14ac:dyDescent="0.25">
      <c r="D1399" s="138"/>
    </row>
    <row r="1400" spans="4:4" x14ac:dyDescent="0.25">
      <c r="D1400" s="138"/>
    </row>
    <row r="1401" spans="4:4" x14ac:dyDescent="0.25">
      <c r="D1401" s="138"/>
    </row>
    <row r="1402" spans="4:4" x14ac:dyDescent="0.25">
      <c r="D1402" s="138"/>
    </row>
    <row r="1403" spans="4:4" x14ac:dyDescent="0.25">
      <c r="D1403" s="138"/>
    </row>
    <row r="1404" spans="4:4" x14ac:dyDescent="0.25">
      <c r="D1404" s="138"/>
    </row>
    <row r="1405" spans="4:4" x14ac:dyDescent="0.25">
      <c r="D1405" s="138"/>
    </row>
    <row r="1406" spans="4:4" x14ac:dyDescent="0.25">
      <c r="D1406" s="138"/>
    </row>
    <row r="1407" spans="4:4" x14ac:dyDescent="0.25">
      <c r="D1407" s="138"/>
    </row>
    <row r="1408" spans="4:4" x14ac:dyDescent="0.25">
      <c r="D1408" s="138"/>
    </row>
    <row r="1409" spans="4:4" x14ac:dyDescent="0.25">
      <c r="D1409" s="138"/>
    </row>
    <row r="1410" spans="4:4" x14ac:dyDescent="0.25">
      <c r="D1410" s="138"/>
    </row>
    <row r="1411" spans="4:4" x14ac:dyDescent="0.25">
      <c r="D1411" s="138"/>
    </row>
    <row r="1412" spans="4:4" x14ac:dyDescent="0.25">
      <c r="D1412" s="138"/>
    </row>
    <row r="1413" spans="4:4" x14ac:dyDescent="0.25">
      <c r="D1413" s="138"/>
    </row>
    <row r="1414" spans="4:4" x14ac:dyDescent="0.25">
      <c r="D1414" s="138"/>
    </row>
    <row r="1415" spans="4:4" x14ac:dyDescent="0.25">
      <c r="D1415" s="138"/>
    </row>
    <row r="1416" spans="4:4" x14ac:dyDescent="0.25">
      <c r="D1416" s="138"/>
    </row>
    <row r="1417" spans="4:4" x14ac:dyDescent="0.25">
      <c r="D1417" s="138"/>
    </row>
    <row r="1418" spans="4:4" x14ac:dyDescent="0.25">
      <c r="D1418" s="138"/>
    </row>
    <row r="1419" spans="4:4" x14ac:dyDescent="0.25">
      <c r="D1419" s="138"/>
    </row>
    <row r="1420" spans="4:4" x14ac:dyDescent="0.25">
      <c r="D1420" s="138"/>
    </row>
    <row r="1421" spans="4:4" x14ac:dyDescent="0.25">
      <c r="D1421" s="138"/>
    </row>
    <row r="1422" spans="4:4" x14ac:dyDescent="0.25">
      <c r="D1422" s="138"/>
    </row>
    <row r="1423" spans="4:4" x14ac:dyDescent="0.25">
      <c r="D1423" s="138"/>
    </row>
    <row r="1424" spans="4:4" x14ac:dyDescent="0.25">
      <c r="D1424" s="138"/>
    </row>
    <row r="1425" spans="4:4" x14ac:dyDescent="0.25">
      <c r="D1425" s="138"/>
    </row>
    <row r="1426" spans="4:4" x14ac:dyDescent="0.25">
      <c r="D1426" s="138"/>
    </row>
    <row r="1427" spans="4:4" x14ac:dyDescent="0.25">
      <c r="D1427" s="138"/>
    </row>
    <row r="1428" spans="4:4" x14ac:dyDescent="0.25">
      <c r="D1428" s="138"/>
    </row>
    <row r="1429" spans="4:4" x14ac:dyDescent="0.25">
      <c r="D1429" s="138"/>
    </row>
    <row r="1430" spans="4:4" x14ac:dyDescent="0.25">
      <c r="D1430" s="138"/>
    </row>
    <row r="1431" spans="4:4" x14ac:dyDescent="0.25">
      <c r="D1431" s="138"/>
    </row>
    <row r="1432" spans="4:4" x14ac:dyDescent="0.25">
      <c r="D1432" s="138"/>
    </row>
    <row r="1433" spans="4:4" x14ac:dyDescent="0.25">
      <c r="D1433" s="138"/>
    </row>
    <row r="1434" spans="4:4" x14ac:dyDescent="0.25">
      <c r="D1434" s="138"/>
    </row>
    <row r="1435" spans="4:4" x14ac:dyDescent="0.25">
      <c r="D1435" s="138"/>
    </row>
    <row r="1436" spans="4:4" x14ac:dyDescent="0.25">
      <c r="D1436" s="138"/>
    </row>
    <row r="1437" spans="4:4" x14ac:dyDescent="0.25">
      <c r="D1437" s="138"/>
    </row>
    <row r="1438" spans="4:4" x14ac:dyDescent="0.25">
      <c r="D1438" s="138"/>
    </row>
    <row r="1439" spans="4:4" x14ac:dyDescent="0.25">
      <c r="D1439" s="138"/>
    </row>
    <row r="1440" spans="4:4" x14ac:dyDescent="0.25">
      <c r="D1440" s="138"/>
    </row>
    <row r="1441" spans="4:4" x14ac:dyDescent="0.25">
      <c r="D1441" s="138"/>
    </row>
    <row r="1442" spans="4:4" x14ac:dyDescent="0.25">
      <c r="D1442" s="138"/>
    </row>
    <row r="1443" spans="4:4" x14ac:dyDescent="0.25">
      <c r="D1443" s="138"/>
    </row>
    <row r="1444" spans="4:4" x14ac:dyDescent="0.25">
      <c r="D1444" s="138"/>
    </row>
    <row r="1445" spans="4:4" x14ac:dyDescent="0.25">
      <c r="D1445" s="138"/>
    </row>
    <row r="1446" spans="4:4" x14ac:dyDescent="0.25">
      <c r="D1446" s="138"/>
    </row>
    <row r="1447" spans="4:4" x14ac:dyDescent="0.25">
      <c r="D1447" s="138"/>
    </row>
    <row r="1448" spans="4:4" x14ac:dyDescent="0.25">
      <c r="D1448" s="138"/>
    </row>
    <row r="1449" spans="4:4" x14ac:dyDescent="0.25">
      <c r="D1449" s="138"/>
    </row>
    <row r="1450" spans="4:4" x14ac:dyDescent="0.25">
      <c r="D1450" s="138"/>
    </row>
    <row r="1451" spans="4:4" x14ac:dyDescent="0.25">
      <c r="D1451" s="138"/>
    </row>
    <row r="1452" spans="4:4" x14ac:dyDescent="0.25">
      <c r="D1452" s="138"/>
    </row>
    <row r="1453" spans="4:4" x14ac:dyDescent="0.25">
      <c r="D1453" s="138"/>
    </row>
    <row r="1454" spans="4:4" x14ac:dyDescent="0.25">
      <c r="D1454" s="138"/>
    </row>
    <row r="1455" spans="4:4" x14ac:dyDescent="0.25">
      <c r="D1455" s="138"/>
    </row>
    <row r="1456" spans="4:4" x14ac:dyDescent="0.25">
      <c r="D1456" s="138"/>
    </row>
    <row r="1457" spans="4:4" x14ac:dyDescent="0.25">
      <c r="D1457" s="138"/>
    </row>
    <row r="1458" spans="4:4" x14ac:dyDescent="0.25">
      <c r="D1458" s="138"/>
    </row>
    <row r="1459" spans="4:4" x14ac:dyDescent="0.25">
      <c r="D1459" s="138"/>
    </row>
    <row r="1460" spans="4:4" x14ac:dyDescent="0.25">
      <c r="D1460" s="138"/>
    </row>
    <row r="1461" spans="4:4" x14ac:dyDescent="0.25">
      <c r="D1461" s="138"/>
    </row>
    <row r="1462" spans="4:4" x14ac:dyDescent="0.25">
      <c r="D1462" s="138"/>
    </row>
    <row r="1463" spans="4:4" x14ac:dyDescent="0.25">
      <c r="D1463" s="138"/>
    </row>
    <row r="1464" spans="4:4" x14ac:dyDescent="0.25">
      <c r="D1464" s="138"/>
    </row>
    <row r="1465" spans="4:4" x14ac:dyDescent="0.25">
      <c r="D1465" s="138"/>
    </row>
    <row r="1466" spans="4:4" x14ac:dyDescent="0.25">
      <c r="D1466" s="138"/>
    </row>
    <row r="1467" spans="4:4" x14ac:dyDescent="0.25">
      <c r="D1467" s="138"/>
    </row>
    <row r="1468" spans="4:4" x14ac:dyDescent="0.25">
      <c r="D1468" s="138"/>
    </row>
    <row r="1469" spans="4:4" x14ac:dyDescent="0.25">
      <c r="D1469" s="138"/>
    </row>
    <row r="1470" spans="4:4" x14ac:dyDescent="0.25">
      <c r="D1470" s="138"/>
    </row>
    <row r="1471" spans="4:4" x14ac:dyDescent="0.25">
      <c r="D1471" s="138"/>
    </row>
    <row r="1472" spans="4:4" x14ac:dyDescent="0.25">
      <c r="D1472" s="138"/>
    </row>
    <row r="1473" spans="4:4" x14ac:dyDescent="0.25">
      <c r="D1473" s="138"/>
    </row>
    <row r="1474" spans="4:4" x14ac:dyDescent="0.25">
      <c r="D1474" s="138"/>
    </row>
    <row r="1475" spans="4:4" x14ac:dyDescent="0.25">
      <c r="D1475" s="138"/>
    </row>
    <row r="1476" spans="4:4" x14ac:dyDescent="0.25">
      <c r="D1476" s="138"/>
    </row>
    <row r="1477" spans="4:4" x14ac:dyDescent="0.25">
      <c r="D1477" s="138"/>
    </row>
    <row r="1478" spans="4:4" x14ac:dyDescent="0.25">
      <c r="D1478" s="138"/>
    </row>
    <row r="1479" spans="4:4" x14ac:dyDescent="0.25">
      <c r="D1479" s="138"/>
    </row>
    <row r="1480" spans="4:4" x14ac:dyDescent="0.25">
      <c r="D1480" s="138"/>
    </row>
    <row r="1481" spans="4:4" x14ac:dyDescent="0.25">
      <c r="D1481" s="138"/>
    </row>
    <row r="1482" spans="4:4" x14ac:dyDescent="0.25">
      <c r="D1482" s="138"/>
    </row>
    <row r="1483" spans="4:4" x14ac:dyDescent="0.25">
      <c r="D1483" s="138"/>
    </row>
    <row r="1484" spans="4:4" x14ac:dyDescent="0.25">
      <c r="D1484" s="138"/>
    </row>
    <row r="1485" spans="4:4" x14ac:dyDescent="0.25">
      <c r="D1485" s="138"/>
    </row>
    <row r="1486" spans="4:4" x14ac:dyDescent="0.25">
      <c r="D1486" s="138"/>
    </row>
    <row r="1487" spans="4:4" x14ac:dyDescent="0.25">
      <c r="D1487" s="138"/>
    </row>
    <row r="1488" spans="4:4" x14ac:dyDescent="0.25">
      <c r="D1488" s="138"/>
    </row>
    <row r="1489" spans="4:4" x14ac:dyDescent="0.25">
      <c r="D1489" s="138"/>
    </row>
    <row r="1490" spans="4:4" x14ac:dyDescent="0.25">
      <c r="D1490" s="138"/>
    </row>
    <row r="1491" spans="4:4" x14ac:dyDescent="0.25">
      <c r="D1491" s="138"/>
    </row>
    <row r="1492" spans="4:4" x14ac:dyDescent="0.25">
      <c r="D1492" s="138"/>
    </row>
    <row r="1493" spans="4:4" x14ac:dyDescent="0.25">
      <c r="D1493" s="138"/>
    </row>
    <row r="1494" spans="4:4" x14ac:dyDescent="0.25">
      <c r="D1494" s="138"/>
    </row>
    <row r="1495" spans="4:4" x14ac:dyDescent="0.25">
      <c r="D1495" s="138"/>
    </row>
    <row r="1496" spans="4:4" x14ac:dyDescent="0.25">
      <c r="D1496" s="138"/>
    </row>
    <row r="1497" spans="4:4" x14ac:dyDescent="0.25">
      <c r="D1497" s="138"/>
    </row>
    <row r="1498" spans="4:4" x14ac:dyDescent="0.25">
      <c r="D1498" s="138"/>
    </row>
    <row r="1499" spans="4:4" x14ac:dyDescent="0.25">
      <c r="D1499" s="138"/>
    </row>
    <row r="1500" spans="4:4" x14ac:dyDescent="0.25">
      <c r="D1500" s="138"/>
    </row>
    <row r="1501" spans="4:4" x14ac:dyDescent="0.25">
      <c r="D1501" s="138"/>
    </row>
    <row r="1502" spans="4:4" x14ac:dyDescent="0.25">
      <c r="D1502" s="138"/>
    </row>
    <row r="1503" spans="4:4" x14ac:dyDescent="0.25">
      <c r="D1503" s="138"/>
    </row>
    <row r="1504" spans="4:4" x14ac:dyDescent="0.25">
      <c r="D1504" s="138"/>
    </row>
    <row r="1505" spans="4:4" x14ac:dyDescent="0.25">
      <c r="D1505" s="138"/>
    </row>
    <row r="1506" spans="4:4" x14ac:dyDescent="0.25">
      <c r="D1506" s="138"/>
    </row>
    <row r="1507" spans="4:4" x14ac:dyDescent="0.25">
      <c r="D1507" s="138"/>
    </row>
    <row r="1508" spans="4:4" x14ac:dyDescent="0.25">
      <c r="D1508" s="138"/>
    </row>
    <row r="1509" spans="4:4" x14ac:dyDescent="0.25">
      <c r="D1509" s="138"/>
    </row>
    <row r="1510" spans="4:4" x14ac:dyDescent="0.25">
      <c r="D1510" s="138"/>
    </row>
    <row r="1511" spans="4:4" x14ac:dyDescent="0.25">
      <c r="D1511" s="138"/>
    </row>
    <row r="1512" spans="4:4" x14ac:dyDescent="0.25">
      <c r="D1512" s="138"/>
    </row>
    <row r="1513" spans="4:4" x14ac:dyDescent="0.25">
      <c r="D1513" s="138"/>
    </row>
    <row r="1514" spans="4:4" x14ac:dyDescent="0.25">
      <c r="D1514" s="138"/>
    </row>
    <row r="1515" spans="4:4" x14ac:dyDescent="0.25">
      <c r="D1515" s="138"/>
    </row>
    <row r="1516" spans="4:4" x14ac:dyDescent="0.25">
      <c r="D1516" s="138"/>
    </row>
    <row r="1517" spans="4:4" x14ac:dyDescent="0.25">
      <c r="D1517" s="138"/>
    </row>
    <row r="1518" spans="4:4" x14ac:dyDescent="0.25">
      <c r="D1518" s="138"/>
    </row>
    <row r="1519" spans="4:4" x14ac:dyDescent="0.25">
      <c r="D1519" s="138"/>
    </row>
    <row r="1520" spans="4:4" x14ac:dyDescent="0.25">
      <c r="D1520" s="138"/>
    </row>
    <row r="1521" spans="4:4" x14ac:dyDescent="0.25">
      <c r="D1521" s="138"/>
    </row>
    <row r="1522" spans="4:4" x14ac:dyDescent="0.25">
      <c r="D1522" s="138"/>
    </row>
    <row r="1523" spans="4:4" x14ac:dyDescent="0.25">
      <c r="D1523" s="138"/>
    </row>
    <row r="1524" spans="4:4" x14ac:dyDescent="0.25">
      <c r="D1524" s="138"/>
    </row>
    <row r="1525" spans="4:4" x14ac:dyDescent="0.25">
      <c r="D1525" s="138"/>
    </row>
    <row r="1526" spans="4:4" x14ac:dyDescent="0.25">
      <c r="D1526" s="138"/>
    </row>
    <row r="1527" spans="4:4" x14ac:dyDescent="0.25">
      <c r="D1527" s="138"/>
    </row>
    <row r="1528" spans="4:4" x14ac:dyDescent="0.25">
      <c r="D1528" s="138"/>
    </row>
    <row r="1529" spans="4:4" x14ac:dyDescent="0.25">
      <c r="D1529" s="138"/>
    </row>
    <row r="1530" spans="4:4" x14ac:dyDescent="0.25">
      <c r="D1530" s="138"/>
    </row>
    <row r="1531" spans="4:4" x14ac:dyDescent="0.25">
      <c r="D1531" s="138"/>
    </row>
    <row r="1532" spans="4:4" x14ac:dyDescent="0.25">
      <c r="D1532" s="138"/>
    </row>
    <row r="1533" spans="4:4" x14ac:dyDescent="0.25">
      <c r="D1533" s="138"/>
    </row>
    <row r="1534" spans="4:4" x14ac:dyDescent="0.25">
      <c r="D1534" s="138"/>
    </row>
    <row r="1535" spans="4:4" x14ac:dyDescent="0.25">
      <c r="D1535" s="138"/>
    </row>
    <row r="1536" spans="4:4" x14ac:dyDescent="0.25">
      <c r="D1536" s="138"/>
    </row>
    <row r="1537" spans="4:4" x14ac:dyDescent="0.25">
      <c r="D1537" s="138"/>
    </row>
    <row r="1538" spans="4:4" x14ac:dyDescent="0.25">
      <c r="D1538" s="138"/>
    </row>
    <row r="1539" spans="4:4" x14ac:dyDescent="0.25">
      <c r="D1539" s="138"/>
    </row>
    <row r="1540" spans="4:4" x14ac:dyDescent="0.25">
      <c r="D1540" s="138"/>
    </row>
    <row r="1541" spans="4:4" x14ac:dyDescent="0.25">
      <c r="D1541" s="138"/>
    </row>
    <row r="1542" spans="4:4" x14ac:dyDescent="0.25">
      <c r="D1542" s="138"/>
    </row>
    <row r="1543" spans="4:4" x14ac:dyDescent="0.25">
      <c r="D1543" s="138"/>
    </row>
    <row r="1544" spans="4:4" x14ac:dyDescent="0.25">
      <c r="D1544" s="138"/>
    </row>
    <row r="1545" spans="4:4" x14ac:dyDescent="0.25">
      <c r="D1545" s="138"/>
    </row>
    <row r="1546" spans="4:4" x14ac:dyDescent="0.25">
      <c r="D1546" s="138"/>
    </row>
    <row r="1547" spans="4:4" x14ac:dyDescent="0.25">
      <c r="D1547" s="138"/>
    </row>
    <row r="1548" spans="4:4" x14ac:dyDescent="0.25">
      <c r="D1548" s="138"/>
    </row>
    <row r="1549" spans="4:4" x14ac:dyDescent="0.25">
      <c r="D1549" s="138"/>
    </row>
    <row r="1550" spans="4:4" x14ac:dyDescent="0.25">
      <c r="D1550" s="138"/>
    </row>
    <row r="1551" spans="4:4" x14ac:dyDescent="0.25">
      <c r="D1551" s="138"/>
    </row>
    <row r="1552" spans="4:4" x14ac:dyDescent="0.25">
      <c r="D1552" s="138"/>
    </row>
    <row r="1553" spans="4:4" x14ac:dyDescent="0.25">
      <c r="D1553" s="138"/>
    </row>
    <row r="1554" spans="4:4" x14ac:dyDescent="0.25">
      <c r="D1554" s="138"/>
    </row>
    <row r="1555" spans="4:4" x14ac:dyDescent="0.25">
      <c r="D1555" s="138"/>
    </row>
    <row r="1556" spans="4:4" x14ac:dyDescent="0.25">
      <c r="D1556" s="138"/>
    </row>
    <row r="1557" spans="4:4" x14ac:dyDescent="0.25">
      <c r="D1557" s="138"/>
    </row>
    <row r="1558" spans="4:4" x14ac:dyDescent="0.25">
      <c r="D1558" s="138"/>
    </row>
    <row r="1559" spans="4:4" x14ac:dyDescent="0.25">
      <c r="D1559" s="138"/>
    </row>
    <row r="1560" spans="4:4" x14ac:dyDescent="0.25">
      <c r="D1560" s="138"/>
    </row>
    <row r="1561" spans="4:4" x14ac:dyDescent="0.25">
      <c r="D1561" s="138"/>
    </row>
    <row r="1562" spans="4:4" x14ac:dyDescent="0.25">
      <c r="D1562" s="138"/>
    </row>
    <row r="1563" spans="4:4" x14ac:dyDescent="0.25">
      <c r="D1563" s="138"/>
    </row>
    <row r="1564" spans="4:4" x14ac:dyDescent="0.25">
      <c r="D1564" s="138"/>
    </row>
    <row r="1565" spans="4:4" x14ac:dyDescent="0.25">
      <c r="D1565" s="138"/>
    </row>
    <row r="1566" spans="4:4" x14ac:dyDescent="0.25">
      <c r="D1566" s="138"/>
    </row>
    <row r="1567" spans="4:4" x14ac:dyDescent="0.25">
      <c r="D1567" s="138"/>
    </row>
    <row r="1568" spans="4:4" x14ac:dyDescent="0.25">
      <c r="D1568" s="138"/>
    </row>
    <row r="1569" spans="4:4" x14ac:dyDescent="0.25">
      <c r="D1569" s="138"/>
    </row>
    <row r="1570" spans="4:4" x14ac:dyDescent="0.25">
      <c r="D1570" s="138"/>
    </row>
    <row r="1571" spans="4:4" x14ac:dyDescent="0.25">
      <c r="D1571" s="138"/>
    </row>
    <row r="1572" spans="4:4" x14ac:dyDescent="0.25">
      <c r="D1572" s="138"/>
    </row>
    <row r="1573" spans="4:4" x14ac:dyDescent="0.25">
      <c r="D1573" s="138"/>
    </row>
    <row r="1574" spans="4:4" x14ac:dyDescent="0.25">
      <c r="D1574" s="138"/>
    </row>
    <row r="1575" spans="4:4" x14ac:dyDescent="0.25">
      <c r="D1575" s="138"/>
    </row>
    <row r="1576" spans="4:4" x14ac:dyDescent="0.25">
      <c r="D1576" s="138"/>
    </row>
    <row r="1577" spans="4:4" x14ac:dyDescent="0.25">
      <c r="D1577" s="138"/>
    </row>
    <row r="1578" spans="4:4" x14ac:dyDescent="0.25">
      <c r="D1578" s="138"/>
    </row>
    <row r="1579" spans="4:4" x14ac:dyDescent="0.25">
      <c r="D1579" s="138"/>
    </row>
    <row r="1580" spans="4:4" x14ac:dyDescent="0.25">
      <c r="D1580" s="138"/>
    </row>
    <row r="1581" spans="4:4" x14ac:dyDescent="0.25">
      <c r="D1581" s="138"/>
    </row>
    <row r="1582" spans="4:4" x14ac:dyDescent="0.25">
      <c r="D1582" s="138"/>
    </row>
    <row r="1583" spans="4:4" x14ac:dyDescent="0.25">
      <c r="D1583" s="138"/>
    </row>
    <row r="1584" spans="4:4" x14ac:dyDescent="0.25">
      <c r="D1584" s="138"/>
    </row>
    <row r="1585" spans="4:4" x14ac:dyDescent="0.25">
      <c r="D1585" s="138"/>
    </row>
    <row r="1586" spans="4:4" x14ac:dyDescent="0.25">
      <c r="D1586" s="138"/>
    </row>
    <row r="1587" spans="4:4" x14ac:dyDescent="0.25">
      <c r="D1587" s="138"/>
    </row>
    <row r="1588" spans="4:4" x14ac:dyDescent="0.25">
      <c r="D1588" s="138"/>
    </row>
    <row r="1589" spans="4:4" x14ac:dyDescent="0.25">
      <c r="D1589" s="138"/>
    </row>
    <row r="1590" spans="4:4" x14ac:dyDescent="0.25">
      <c r="D1590" s="138"/>
    </row>
    <row r="1591" spans="4:4" x14ac:dyDescent="0.25">
      <c r="D1591" s="138"/>
    </row>
    <row r="1592" spans="4:4" x14ac:dyDescent="0.25">
      <c r="D1592" s="138"/>
    </row>
    <row r="1593" spans="4:4" x14ac:dyDescent="0.25">
      <c r="D1593" s="138"/>
    </row>
    <row r="1594" spans="4:4" x14ac:dyDescent="0.25">
      <c r="D1594" s="138"/>
    </row>
    <row r="1595" spans="4:4" x14ac:dyDescent="0.25">
      <c r="D1595" s="138"/>
    </row>
    <row r="1596" spans="4:4" x14ac:dyDescent="0.25">
      <c r="D1596" s="138"/>
    </row>
    <row r="1597" spans="4:4" x14ac:dyDescent="0.25">
      <c r="D1597" s="138"/>
    </row>
    <row r="1598" spans="4:4" x14ac:dyDescent="0.25">
      <c r="D1598" s="138"/>
    </row>
    <row r="1599" spans="4:4" x14ac:dyDescent="0.25">
      <c r="D1599" s="138"/>
    </row>
    <row r="1600" spans="4:4" x14ac:dyDescent="0.25">
      <c r="D1600" s="138"/>
    </row>
    <row r="1601" spans="4:4" x14ac:dyDescent="0.25">
      <c r="D1601" s="138"/>
    </row>
    <row r="1602" spans="4:4" x14ac:dyDescent="0.25">
      <c r="D1602" s="138"/>
    </row>
    <row r="1603" spans="4:4" x14ac:dyDescent="0.25">
      <c r="D1603" s="138"/>
    </row>
    <row r="1604" spans="4:4" x14ac:dyDescent="0.25">
      <c r="D1604" s="138"/>
    </row>
    <row r="1605" spans="4:4" x14ac:dyDescent="0.25">
      <c r="D1605" s="138"/>
    </row>
    <row r="1606" spans="4:4" x14ac:dyDescent="0.25">
      <c r="D1606" s="138"/>
    </row>
    <row r="1607" spans="4:4" x14ac:dyDescent="0.25">
      <c r="D1607" s="138"/>
    </row>
    <row r="1608" spans="4:4" x14ac:dyDescent="0.25">
      <c r="D1608" s="138"/>
    </row>
    <row r="1609" spans="4:4" x14ac:dyDescent="0.25">
      <c r="D1609" s="138"/>
    </row>
    <row r="1610" spans="4:4" x14ac:dyDescent="0.25">
      <c r="D1610" s="138"/>
    </row>
    <row r="1611" spans="4:4" x14ac:dyDescent="0.25">
      <c r="D1611" s="138"/>
    </row>
    <row r="1612" spans="4:4" x14ac:dyDescent="0.25">
      <c r="D1612" s="138"/>
    </row>
    <row r="1613" spans="4:4" x14ac:dyDescent="0.25">
      <c r="D1613" s="138"/>
    </row>
    <row r="1614" spans="4:4" x14ac:dyDescent="0.25">
      <c r="D1614" s="138"/>
    </row>
    <row r="1615" spans="4:4" x14ac:dyDescent="0.25">
      <c r="D1615" s="138"/>
    </row>
    <row r="1616" spans="4:4" x14ac:dyDescent="0.25">
      <c r="D1616" s="138"/>
    </row>
    <row r="1617" spans="4:4" x14ac:dyDescent="0.25">
      <c r="D1617" s="138"/>
    </row>
    <row r="1618" spans="4:4" x14ac:dyDescent="0.25">
      <c r="D1618" s="138"/>
    </row>
    <row r="1619" spans="4:4" x14ac:dyDescent="0.25">
      <c r="D1619" s="138"/>
    </row>
    <row r="1620" spans="4:4" x14ac:dyDescent="0.25">
      <c r="D1620" s="138"/>
    </row>
    <row r="1621" spans="4:4" x14ac:dyDescent="0.25">
      <c r="D1621" s="138"/>
    </row>
    <row r="1622" spans="4:4" x14ac:dyDescent="0.25">
      <c r="D1622" s="138"/>
    </row>
    <row r="1623" spans="4:4" x14ac:dyDescent="0.25">
      <c r="D1623" s="138"/>
    </row>
    <row r="1624" spans="4:4" x14ac:dyDescent="0.25">
      <c r="D1624" s="138"/>
    </row>
    <row r="1625" spans="4:4" x14ac:dyDescent="0.25">
      <c r="D1625" s="138"/>
    </row>
    <row r="1626" spans="4:4" x14ac:dyDescent="0.25">
      <c r="D1626" s="138"/>
    </row>
    <row r="1627" spans="4:4" x14ac:dyDescent="0.25">
      <c r="D1627" s="138"/>
    </row>
    <row r="1628" spans="4:4" x14ac:dyDescent="0.25">
      <c r="D1628" s="138"/>
    </row>
    <row r="1629" spans="4:4" x14ac:dyDescent="0.25">
      <c r="D1629" s="138"/>
    </row>
    <row r="1630" spans="4:4" x14ac:dyDescent="0.25">
      <c r="D1630" s="138"/>
    </row>
    <row r="1631" spans="4:4" x14ac:dyDescent="0.25">
      <c r="D1631" s="138"/>
    </row>
    <row r="1632" spans="4:4" x14ac:dyDescent="0.25">
      <c r="D1632" s="138"/>
    </row>
    <row r="1633" spans="4:4" x14ac:dyDescent="0.25">
      <c r="D1633" s="138"/>
    </row>
    <row r="1634" spans="4:4" x14ac:dyDescent="0.25">
      <c r="D1634" s="138"/>
    </row>
    <row r="1635" spans="4:4" x14ac:dyDescent="0.25">
      <c r="D1635" s="138"/>
    </row>
    <row r="1636" spans="4:4" x14ac:dyDescent="0.25">
      <c r="D1636" s="138"/>
    </row>
    <row r="1637" spans="4:4" x14ac:dyDescent="0.25">
      <c r="D1637" s="138"/>
    </row>
    <row r="1638" spans="4:4" x14ac:dyDescent="0.25">
      <c r="D1638" s="138"/>
    </row>
    <row r="1639" spans="4:4" x14ac:dyDescent="0.25">
      <c r="D1639" s="138"/>
    </row>
    <row r="1640" spans="4:4" x14ac:dyDescent="0.25">
      <c r="D1640" s="138"/>
    </row>
    <row r="1641" spans="4:4" x14ac:dyDescent="0.25">
      <c r="D1641" s="138"/>
    </row>
    <row r="1642" spans="4:4" x14ac:dyDescent="0.25">
      <c r="D1642" s="138"/>
    </row>
    <row r="1643" spans="4:4" x14ac:dyDescent="0.25">
      <c r="D1643" s="138"/>
    </row>
    <row r="1644" spans="4:4" x14ac:dyDescent="0.25">
      <c r="D1644" s="138"/>
    </row>
    <row r="1645" spans="4:4" x14ac:dyDescent="0.25">
      <c r="D1645" s="138"/>
    </row>
    <row r="1646" spans="4:4" x14ac:dyDescent="0.25">
      <c r="D1646" s="138"/>
    </row>
    <row r="1647" spans="4:4" x14ac:dyDescent="0.25">
      <c r="D1647" s="138"/>
    </row>
    <row r="1648" spans="4:4" x14ac:dyDescent="0.25">
      <c r="D1648" s="138"/>
    </row>
    <row r="1649" spans="4:4" x14ac:dyDescent="0.25">
      <c r="D1649" s="138"/>
    </row>
    <row r="1650" spans="4:4" x14ac:dyDescent="0.25">
      <c r="D1650" s="138"/>
    </row>
    <row r="1651" spans="4:4" x14ac:dyDescent="0.25">
      <c r="D1651" s="138"/>
    </row>
    <row r="1652" spans="4:4" x14ac:dyDescent="0.25">
      <c r="D1652" s="138"/>
    </row>
    <row r="1653" spans="4:4" x14ac:dyDescent="0.25">
      <c r="D1653" s="138"/>
    </row>
    <row r="1654" spans="4:4" x14ac:dyDescent="0.25">
      <c r="D1654" s="138"/>
    </row>
    <row r="1655" spans="4:4" x14ac:dyDescent="0.25">
      <c r="D1655" s="138"/>
    </row>
    <row r="1656" spans="4:4" x14ac:dyDescent="0.25">
      <c r="D1656" s="138"/>
    </row>
    <row r="1657" spans="4:4" x14ac:dyDescent="0.25">
      <c r="D1657" s="138"/>
    </row>
    <row r="1658" spans="4:4" x14ac:dyDescent="0.25">
      <c r="D1658" s="138"/>
    </row>
    <row r="1659" spans="4:4" x14ac:dyDescent="0.25">
      <c r="D1659" s="138"/>
    </row>
    <row r="1660" spans="4:4" x14ac:dyDescent="0.25">
      <c r="D1660" s="138"/>
    </row>
    <row r="1661" spans="4:4" x14ac:dyDescent="0.25">
      <c r="D1661" s="138"/>
    </row>
    <row r="1662" spans="4:4" x14ac:dyDescent="0.25">
      <c r="D1662" s="138"/>
    </row>
    <row r="1663" spans="4:4" x14ac:dyDescent="0.25">
      <c r="D1663" s="138"/>
    </row>
    <row r="1664" spans="4:4" x14ac:dyDescent="0.25">
      <c r="D1664" s="138"/>
    </row>
    <row r="1665" spans="4:4" x14ac:dyDescent="0.25">
      <c r="D1665" s="138"/>
    </row>
    <row r="1666" spans="4:4" x14ac:dyDescent="0.25">
      <c r="D1666" s="138"/>
    </row>
    <row r="1667" spans="4:4" x14ac:dyDescent="0.25">
      <c r="D1667" s="138"/>
    </row>
    <row r="1668" spans="4:4" x14ac:dyDescent="0.25">
      <c r="D1668" s="138"/>
    </row>
    <row r="1669" spans="4:4" x14ac:dyDescent="0.25">
      <c r="D1669" s="138"/>
    </row>
    <row r="1670" spans="4:4" x14ac:dyDescent="0.25">
      <c r="D1670" s="138"/>
    </row>
    <row r="1671" spans="4:4" x14ac:dyDescent="0.25">
      <c r="D1671" s="138"/>
    </row>
    <row r="1672" spans="4:4" x14ac:dyDescent="0.25">
      <c r="D1672" s="138"/>
    </row>
    <row r="1673" spans="4:4" x14ac:dyDescent="0.25">
      <c r="D1673" s="138"/>
    </row>
    <row r="1674" spans="4:4" x14ac:dyDescent="0.25">
      <c r="D1674" s="138"/>
    </row>
    <row r="1675" spans="4:4" x14ac:dyDescent="0.25">
      <c r="D1675" s="138"/>
    </row>
    <row r="1676" spans="4:4" x14ac:dyDescent="0.25">
      <c r="D1676" s="138"/>
    </row>
    <row r="1677" spans="4:4" x14ac:dyDescent="0.25">
      <c r="D1677" s="138"/>
    </row>
    <row r="1678" spans="4:4" x14ac:dyDescent="0.25">
      <c r="D1678" s="138"/>
    </row>
    <row r="1679" spans="4:4" x14ac:dyDescent="0.25">
      <c r="D1679" s="138"/>
    </row>
    <row r="1680" spans="4:4" x14ac:dyDescent="0.25">
      <c r="D1680" s="138"/>
    </row>
    <row r="1681" spans="4:4" x14ac:dyDescent="0.25">
      <c r="D1681" s="138"/>
    </row>
    <row r="1682" spans="4:4" x14ac:dyDescent="0.25">
      <c r="D1682" s="138"/>
    </row>
    <row r="1683" spans="4:4" x14ac:dyDescent="0.25">
      <c r="D1683" s="138"/>
    </row>
    <row r="1684" spans="4:4" x14ac:dyDescent="0.25">
      <c r="D1684" s="138"/>
    </row>
    <row r="1685" spans="4:4" x14ac:dyDescent="0.25">
      <c r="D1685" s="138"/>
    </row>
    <row r="1686" spans="4:4" x14ac:dyDescent="0.25">
      <c r="D1686" s="138"/>
    </row>
    <row r="1687" spans="4:4" x14ac:dyDescent="0.25">
      <c r="D1687" s="138"/>
    </row>
    <row r="1688" spans="4:4" x14ac:dyDescent="0.25">
      <c r="D1688" s="138"/>
    </row>
    <row r="1689" spans="4:4" x14ac:dyDescent="0.25">
      <c r="D1689" s="138"/>
    </row>
    <row r="1690" spans="4:4" x14ac:dyDescent="0.25">
      <c r="D1690" s="138"/>
    </row>
    <row r="1691" spans="4:4" x14ac:dyDescent="0.25">
      <c r="D1691" s="138"/>
    </row>
    <row r="1692" spans="4:4" x14ac:dyDescent="0.25">
      <c r="D1692" s="138"/>
    </row>
    <row r="1693" spans="4:4" x14ac:dyDescent="0.25">
      <c r="D1693" s="138"/>
    </row>
    <row r="1694" spans="4:4" x14ac:dyDescent="0.25">
      <c r="D1694" s="138"/>
    </row>
    <row r="1695" spans="4:4" x14ac:dyDescent="0.25">
      <c r="D1695" s="138"/>
    </row>
    <row r="1696" spans="4:4" x14ac:dyDescent="0.25">
      <c r="D1696" s="138"/>
    </row>
    <row r="1697" spans="4:4" x14ac:dyDescent="0.25">
      <c r="D1697" s="138"/>
    </row>
    <row r="1698" spans="4:4" x14ac:dyDescent="0.25">
      <c r="D1698" s="138"/>
    </row>
    <row r="1699" spans="4:4" x14ac:dyDescent="0.25">
      <c r="D1699" s="138"/>
    </row>
    <row r="1700" spans="4:4" x14ac:dyDescent="0.25">
      <c r="D1700" s="138"/>
    </row>
    <row r="1701" spans="4:4" x14ac:dyDescent="0.25">
      <c r="D1701" s="138"/>
    </row>
    <row r="1702" spans="4:4" x14ac:dyDescent="0.25">
      <c r="D1702" s="138"/>
    </row>
    <row r="1703" spans="4:4" x14ac:dyDescent="0.25">
      <c r="D1703" s="138"/>
    </row>
    <row r="1704" spans="4:4" x14ac:dyDescent="0.25">
      <c r="D1704" s="138"/>
    </row>
    <row r="1705" spans="4:4" x14ac:dyDescent="0.25">
      <c r="D1705" s="138"/>
    </row>
    <row r="1706" spans="4:4" x14ac:dyDescent="0.25">
      <c r="D1706" s="138"/>
    </row>
    <row r="1707" spans="4:4" x14ac:dyDescent="0.25">
      <c r="D1707" s="138"/>
    </row>
    <row r="1708" spans="4:4" x14ac:dyDescent="0.25">
      <c r="D1708" s="138"/>
    </row>
    <row r="1709" spans="4:4" x14ac:dyDescent="0.25">
      <c r="D1709" s="138"/>
    </row>
    <row r="1710" spans="4:4" x14ac:dyDescent="0.25">
      <c r="D1710" s="138"/>
    </row>
    <row r="1711" spans="4:4" x14ac:dyDescent="0.25">
      <c r="D1711" s="138"/>
    </row>
    <row r="1712" spans="4:4" x14ac:dyDescent="0.25">
      <c r="D1712" s="138"/>
    </row>
    <row r="1713" spans="4:4" x14ac:dyDescent="0.25">
      <c r="D1713" s="138"/>
    </row>
    <row r="1714" spans="4:4" x14ac:dyDescent="0.25">
      <c r="D1714" s="138"/>
    </row>
    <row r="1715" spans="4:4" x14ac:dyDescent="0.25">
      <c r="D1715" s="138"/>
    </row>
    <row r="1716" spans="4:4" x14ac:dyDescent="0.25">
      <c r="D1716" s="138"/>
    </row>
    <row r="1717" spans="4:4" x14ac:dyDescent="0.25">
      <c r="D1717" s="138"/>
    </row>
    <row r="1718" spans="4:4" x14ac:dyDescent="0.25">
      <c r="D1718" s="138"/>
    </row>
    <row r="1719" spans="4:4" x14ac:dyDescent="0.25">
      <c r="D1719" s="138"/>
    </row>
    <row r="1720" spans="4:4" x14ac:dyDescent="0.25">
      <c r="D1720" s="138"/>
    </row>
    <row r="1721" spans="4:4" x14ac:dyDescent="0.25">
      <c r="D1721" s="138"/>
    </row>
    <row r="1722" spans="4:4" x14ac:dyDescent="0.25">
      <c r="D1722" s="138"/>
    </row>
    <row r="1723" spans="4:4" x14ac:dyDescent="0.25">
      <c r="D1723" s="138"/>
    </row>
    <row r="1724" spans="4:4" x14ac:dyDescent="0.25">
      <c r="D1724" s="138"/>
    </row>
    <row r="1725" spans="4:4" x14ac:dyDescent="0.25">
      <c r="D1725" s="138"/>
    </row>
    <row r="1726" spans="4:4" x14ac:dyDescent="0.25">
      <c r="D1726" s="138"/>
    </row>
    <row r="1727" spans="4:4" x14ac:dyDescent="0.25">
      <c r="D1727" s="138"/>
    </row>
    <row r="1728" spans="4:4" x14ac:dyDescent="0.25">
      <c r="D1728" s="138"/>
    </row>
    <row r="1729" spans="4:4" x14ac:dyDescent="0.25">
      <c r="D1729" s="138"/>
    </row>
    <row r="1730" spans="4:4" x14ac:dyDescent="0.25">
      <c r="D1730" s="138"/>
    </row>
    <row r="1731" spans="4:4" x14ac:dyDescent="0.25">
      <c r="D1731" s="138"/>
    </row>
    <row r="1732" spans="4:4" x14ac:dyDescent="0.25">
      <c r="D1732" s="138"/>
    </row>
    <row r="1733" spans="4:4" x14ac:dyDescent="0.25">
      <c r="D1733" s="138"/>
    </row>
    <row r="1734" spans="4:4" x14ac:dyDescent="0.25">
      <c r="D1734" s="138"/>
    </row>
    <row r="1735" spans="4:4" x14ac:dyDescent="0.25">
      <c r="D1735" s="138"/>
    </row>
    <row r="1736" spans="4:4" x14ac:dyDescent="0.25">
      <c r="D1736" s="138"/>
    </row>
    <row r="1737" spans="4:4" x14ac:dyDescent="0.25">
      <c r="D1737" s="138"/>
    </row>
    <row r="1738" spans="4:4" x14ac:dyDescent="0.25">
      <c r="D1738" s="138"/>
    </row>
    <row r="1739" spans="4:4" x14ac:dyDescent="0.25">
      <c r="D1739" s="138"/>
    </row>
    <row r="1740" spans="4:4" x14ac:dyDescent="0.25">
      <c r="D1740" s="138"/>
    </row>
    <row r="1741" spans="4:4" x14ac:dyDescent="0.25">
      <c r="D1741" s="138"/>
    </row>
    <row r="1742" spans="4:4" x14ac:dyDescent="0.25">
      <c r="D1742" s="138"/>
    </row>
    <row r="1743" spans="4:4" x14ac:dyDescent="0.25">
      <c r="D1743" s="138"/>
    </row>
    <row r="1744" spans="4:4" x14ac:dyDescent="0.25">
      <c r="D1744" s="138"/>
    </row>
    <row r="1745" spans="4:4" x14ac:dyDescent="0.25">
      <c r="D1745" s="138"/>
    </row>
    <row r="1746" spans="4:4" x14ac:dyDescent="0.25">
      <c r="D1746" s="138"/>
    </row>
    <row r="1747" spans="4:4" x14ac:dyDescent="0.25">
      <c r="D1747" s="138"/>
    </row>
    <row r="1748" spans="4:4" x14ac:dyDescent="0.25">
      <c r="D1748" s="138"/>
    </row>
    <row r="1749" spans="4:4" x14ac:dyDescent="0.25">
      <c r="D1749" s="138"/>
    </row>
    <row r="1750" spans="4:4" x14ac:dyDescent="0.25">
      <c r="D1750" s="138"/>
    </row>
    <row r="1751" spans="4:4" x14ac:dyDescent="0.25">
      <c r="D1751" s="138"/>
    </row>
    <row r="1752" spans="4:4" x14ac:dyDescent="0.25">
      <c r="D1752" s="138"/>
    </row>
    <row r="1753" spans="4:4" x14ac:dyDescent="0.25">
      <c r="D1753" s="138"/>
    </row>
    <row r="1754" spans="4:4" x14ac:dyDescent="0.25">
      <c r="D1754" s="138"/>
    </row>
    <row r="1755" spans="4:4" x14ac:dyDescent="0.25">
      <c r="D1755" s="138"/>
    </row>
    <row r="1756" spans="4:4" x14ac:dyDescent="0.25">
      <c r="D1756" s="138"/>
    </row>
    <row r="1757" spans="4:4" x14ac:dyDescent="0.25">
      <c r="D1757" s="138"/>
    </row>
    <row r="1758" spans="4:4" x14ac:dyDescent="0.25">
      <c r="D1758" s="138"/>
    </row>
    <row r="1759" spans="4:4" x14ac:dyDescent="0.25">
      <c r="D1759" s="138"/>
    </row>
    <row r="1760" spans="4:4" x14ac:dyDescent="0.25">
      <c r="D1760" s="138"/>
    </row>
    <row r="1761" spans="4:4" x14ac:dyDescent="0.25">
      <c r="D1761" s="138"/>
    </row>
    <row r="1762" spans="4:4" x14ac:dyDescent="0.25">
      <c r="D1762" s="138"/>
    </row>
    <row r="1763" spans="4:4" x14ac:dyDescent="0.25">
      <c r="D1763" s="138"/>
    </row>
    <row r="1764" spans="4:4" x14ac:dyDescent="0.25">
      <c r="D1764" s="138"/>
    </row>
    <row r="1765" spans="4:4" x14ac:dyDescent="0.25">
      <c r="D1765" s="138"/>
    </row>
    <row r="1766" spans="4:4" x14ac:dyDescent="0.25">
      <c r="D1766" s="138"/>
    </row>
    <row r="1767" spans="4:4" x14ac:dyDescent="0.25">
      <c r="D1767" s="138"/>
    </row>
    <row r="1768" spans="4:4" x14ac:dyDescent="0.25">
      <c r="D1768" s="138"/>
    </row>
    <row r="1769" spans="4:4" x14ac:dyDescent="0.25">
      <c r="D1769" s="138"/>
    </row>
    <row r="1770" spans="4:4" x14ac:dyDescent="0.25">
      <c r="D1770" s="138"/>
    </row>
    <row r="1771" spans="4:4" x14ac:dyDescent="0.25">
      <c r="D1771" s="138"/>
    </row>
    <row r="1772" spans="4:4" x14ac:dyDescent="0.25">
      <c r="D1772" s="138"/>
    </row>
    <row r="1773" spans="4:4" x14ac:dyDescent="0.25">
      <c r="D1773" s="138"/>
    </row>
    <row r="1774" spans="4:4" x14ac:dyDescent="0.25">
      <c r="D1774" s="138"/>
    </row>
    <row r="1775" spans="4:4" x14ac:dyDescent="0.25">
      <c r="D1775" s="138"/>
    </row>
    <row r="1776" spans="4:4" x14ac:dyDescent="0.25">
      <c r="D1776" s="138"/>
    </row>
    <row r="1777" spans="4:4" x14ac:dyDescent="0.25">
      <c r="D1777" s="138"/>
    </row>
    <row r="1778" spans="4:4" x14ac:dyDescent="0.25">
      <c r="D1778" s="138"/>
    </row>
    <row r="1779" spans="4:4" x14ac:dyDescent="0.25">
      <c r="D1779" s="138"/>
    </row>
    <row r="1780" spans="4:4" x14ac:dyDescent="0.25">
      <c r="D1780" s="138"/>
    </row>
    <row r="1781" spans="4:4" x14ac:dyDescent="0.25">
      <c r="D1781" s="138"/>
    </row>
    <row r="1782" spans="4:4" x14ac:dyDescent="0.25">
      <c r="D1782" s="138"/>
    </row>
    <row r="1783" spans="4:4" x14ac:dyDescent="0.25">
      <c r="D1783" s="138"/>
    </row>
    <row r="1784" spans="4:4" x14ac:dyDescent="0.25">
      <c r="D1784" s="138"/>
    </row>
    <row r="1785" spans="4:4" x14ac:dyDescent="0.25">
      <c r="D1785" s="138"/>
    </row>
    <row r="1786" spans="4:4" x14ac:dyDescent="0.25">
      <c r="D1786" s="138"/>
    </row>
    <row r="1787" spans="4:4" x14ac:dyDescent="0.25">
      <c r="D1787" s="138"/>
    </row>
    <row r="1788" spans="4:4" x14ac:dyDescent="0.25">
      <c r="D1788" s="138"/>
    </row>
    <row r="1789" spans="4:4" x14ac:dyDescent="0.25">
      <c r="D1789" s="138"/>
    </row>
    <row r="1790" spans="4:4" x14ac:dyDescent="0.25">
      <c r="D1790" s="138"/>
    </row>
    <row r="1791" spans="4:4" x14ac:dyDescent="0.25">
      <c r="D1791" s="138"/>
    </row>
    <row r="1792" spans="4:4" x14ac:dyDescent="0.25">
      <c r="D1792" s="138"/>
    </row>
    <row r="1793" spans="4:4" x14ac:dyDescent="0.25">
      <c r="D1793" s="138"/>
    </row>
    <row r="1794" spans="4:4" x14ac:dyDescent="0.25">
      <c r="D1794" s="138"/>
    </row>
    <row r="1795" spans="4:4" x14ac:dyDescent="0.25">
      <c r="D1795" s="138"/>
    </row>
    <row r="1796" spans="4:4" x14ac:dyDescent="0.25">
      <c r="D1796" s="138"/>
    </row>
    <row r="1797" spans="4:4" x14ac:dyDescent="0.25">
      <c r="D1797" s="138"/>
    </row>
    <row r="1798" spans="4:4" x14ac:dyDescent="0.25">
      <c r="D1798" s="138"/>
    </row>
    <row r="1799" spans="4:4" x14ac:dyDescent="0.25">
      <c r="D1799" s="138"/>
    </row>
    <row r="1800" spans="4:4" x14ac:dyDescent="0.25">
      <c r="D1800" s="138"/>
    </row>
    <row r="1801" spans="4:4" x14ac:dyDescent="0.25">
      <c r="D1801" s="138"/>
    </row>
    <row r="1802" spans="4:4" x14ac:dyDescent="0.25">
      <c r="D1802" s="138"/>
    </row>
    <row r="1803" spans="4:4" x14ac:dyDescent="0.25">
      <c r="D1803" s="138"/>
    </row>
    <row r="1804" spans="4:4" x14ac:dyDescent="0.25">
      <c r="D1804" s="138"/>
    </row>
    <row r="1805" spans="4:4" x14ac:dyDescent="0.25">
      <c r="D1805" s="138"/>
    </row>
    <row r="1806" spans="4:4" x14ac:dyDescent="0.25">
      <c r="D1806" s="138"/>
    </row>
    <row r="1807" spans="4:4" x14ac:dyDescent="0.25">
      <c r="D1807" s="138"/>
    </row>
    <row r="1808" spans="4:4" x14ac:dyDescent="0.25">
      <c r="D1808" s="138"/>
    </row>
    <row r="1809" spans="4:4" x14ac:dyDescent="0.25">
      <c r="D1809" s="138"/>
    </row>
    <row r="1810" spans="4:4" x14ac:dyDescent="0.25">
      <c r="D1810" s="138"/>
    </row>
    <row r="1811" spans="4:4" x14ac:dyDescent="0.25">
      <c r="D1811" s="138"/>
    </row>
    <row r="1812" spans="4:4" x14ac:dyDescent="0.25">
      <c r="D1812" s="138"/>
    </row>
    <row r="1813" spans="4:4" x14ac:dyDescent="0.25">
      <c r="D1813" s="138"/>
    </row>
    <row r="1814" spans="4:4" x14ac:dyDescent="0.25">
      <c r="D1814" s="138"/>
    </row>
    <row r="1815" spans="4:4" x14ac:dyDescent="0.25">
      <c r="D1815" s="138"/>
    </row>
    <row r="1816" spans="4:4" x14ac:dyDescent="0.25">
      <c r="D1816" s="138"/>
    </row>
    <row r="1817" spans="4:4" x14ac:dyDescent="0.25">
      <c r="D1817" s="138"/>
    </row>
    <row r="1818" spans="4:4" x14ac:dyDescent="0.25">
      <c r="D1818" s="138"/>
    </row>
    <row r="1819" spans="4:4" x14ac:dyDescent="0.25">
      <c r="D1819" s="138"/>
    </row>
    <row r="1820" spans="4:4" x14ac:dyDescent="0.25">
      <c r="D1820" s="138"/>
    </row>
    <row r="1821" spans="4:4" x14ac:dyDescent="0.25">
      <c r="D1821" s="138"/>
    </row>
    <row r="1822" spans="4:4" x14ac:dyDescent="0.25">
      <c r="D1822" s="138"/>
    </row>
    <row r="1823" spans="4:4" x14ac:dyDescent="0.25">
      <c r="D1823" s="138"/>
    </row>
    <row r="1824" spans="4:4" x14ac:dyDescent="0.25">
      <c r="D1824" s="138"/>
    </row>
    <row r="1825" spans="4:4" x14ac:dyDescent="0.25">
      <c r="D1825" s="138"/>
    </row>
    <row r="1826" spans="4:4" x14ac:dyDescent="0.25">
      <c r="D1826" s="138"/>
    </row>
    <row r="1827" spans="4:4" x14ac:dyDescent="0.25">
      <c r="D1827" s="138"/>
    </row>
    <row r="1828" spans="4:4" x14ac:dyDescent="0.25">
      <c r="D1828" s="138"/>
    </row>
    <row r="1829" spans="4:4" x14ac:dyDescent="0.25">
      <c r="D1829" s="138"/>
    </row>
    <row r="1830" spans="4:4" x14ac:dyDescent="0.25">
      <c r="D1830" s="138"/>
    </row>
    <row r="1831" spans="4:4" x14ac:dyDescent="0.25">
      <c r="D1831" s="138"/>
    </row>
    <row r="1832" spans="4:4" x14ac:dyDescent="0.25">
      <c r="D1832" s="138"/>
    </row>
    <row r="1833" spans="4:4" x14ac:dyDescent="0.25">
      <c r="D1833" s="138"/>
    </row>
    <row r="1834" spans="4:4" x14ac:dyDescent="0.25">
      <c r="D1834" s="138"/>
    </row>
    <row r="1835" spans="4:4" x14ac:dyDescent="0.25">
      <c r="D1835" s="138"/>
    </row>
    <row r="1836" spans="4:4" x14ac:dyDescent="0.25">
      <c r="D1836" s="138"/>
    </row>
    <row r="1837" spans="4:4" x14ac:dyDescent="0.25">
      <c r="D1837" s="138"/>
    </row>
    <row r="1838" spans="4:4" x14ac:dyDescent="0.25">
      <c r="D1838" s="138"/>
    </row>
    <row r="1839" spans="4:4" x14ac:dyDescent="0.25">
      <c r="D1839" s="138"/>
    </row>
    <row r="1840" spans="4:4" x14ac:dyDescent="0.25">
      <c r="D1840" s="138"/>
    </row>
    <row r="1841" spans="4:4" x14ac:dyDescent="0.25">
      <c r="D1841" s="138"/>
    </row>
    <row r="1842" spans="4:4" x14ac:dyDescent="0.25">
      <c r="D1842" s="138"/>
    </row>
    <row r="1843" spans="4:4" x14ac:dyDescent="0.25">
      <c r="D1843" s="138"/>
    </row>
    <row r="1844" spans="4:4" x14ac:dyDescent="0.25">
      <c r="D1844" s="138"/>
    </row>
    <row r="1845" spans="4:4" x14ac:dyDescent="0.25">
      <c r="D1845" s="138"/>
    </row>
    <row r="1846" spans="4:4" x14ac:dyDescent="0.25">
      <c r="D1846" s="138"/>
    </row>
    <row r="1847" spans="4:4" x14ac:dyDescent="0.25">
      <c r="D1847" s="138"/>
    </row>
    <row r="1848" spans="4:4" x14ac:dyDescent="0.25">
      <c r="D1848" s="138"/>
    </row>
    <row r="1849" spans="4:4" x14ac:dyDescent="0.25">
      <c r="D1849" s="138"/>
    </row>
    <row r="1850" spans="4:4" x14ac:dyDescent="0.25">
      <c r="D1850" s="138"/>
    </row>
    <row r="1851" spans="4:4" x14ac:dyDescent="0.25">
      <c r="D1851" s="138"/>
    </row>
    <row r="1852" spans="4:4" x14ac:dyDescent="0.25">
      <c r="D1852" s="138"/>
    </row>
    <row r="1853" spans="4:4" x14ac:dyDescent="0.25">
      <c r="D1853" s="138"/>
    </row>
    <row r="1854" spans="4:4" x14ac:dyDescent="0.25">
      <c r="D1854" s="138"/>
    </row>
    <row r="1855" spans="4:4" x14ac:dyDescent="0.25">
      <c r="D1855" s="138"/>
    </row>
    <row r="1856" spans="4:4" x14ac:dyDescent="0.25">
      <c r="D1856" s="138"/>
    </row>
    <row r="1857" spans="4:4" x14ac:dyDescent="0.25">
      <c r="D1857" s="138"/>
    </row>
    <row r="1858" spans="4:4" x14ac:dyDescent="0.25">
      <c r="D1858" s="138"/>
    </row>
    <row r="1859" spans="4:4" x14ac:dyDescent="0.25">
      <c r="D1859" s="138"/>
    </row>
    <row r="1860" spans="4:4" x14ac:dyDescent="0.25">
      <c r="D1860" s="138"/>
    </row>
    <row r="1861" spans="4:4" x14ac:dyDescent="0.25">
      <c r="D1861" s="138"/>
    </row>
    <row r="1862" spans="4:4" x14ac:dyDescent="0.25">
      <c r="D1862" s="138"/>
    </row>
    <row r="1863" spans="4:4" x14ac:dyDescent="0.25">
      <c r="D1863" s="138"/>
    </row>
    <row r="1864" spans="4:4" x14ac:dyDescent="0.25">
      <c r="D1864" s="138"/>
    </row>
    <row r="1865" spans="4:4" x14ac:dyDescent="0.25">
      <c r="D1865" s="138"/>
    </row>
    <row r="1866" spans="4:4" x14ac:dyDescent="0.25">
      <c r="D1866" s="138"/>
    </row>
    <row r="1867" spans="4:4" x14ac:dyDescent="0.25">
      <c r="D1867" s="138"/>
    </row>
    <row r="1868" spans="4:4" x14ac:dyDescent="0.25">
      <c r="D1868" s="138"/>
    </row>
    <row r="1869" spans="4:4" x14ac:dyDescent="0.25">
      <c r="D1869" s="138"/>
    </row>
    <row r="1870" spans="4:4" x14ac:dyDescent="0.25">
      <c r="D1870" s="138"/>
    </row>
    <row r="1871" spans="4:4" x14ac:dyDescent="0.25">
      <c r="D1871" s="138"/>
    </row>
    <row r="1872" spans="4:4" x14ac:dyDescent="0.25">
      <c r="D1872" s="138"/>
    </row>
    <row r="1873" spans="4:4" x14ac:dyDescent="0.25">
      <c r="D1873" s="138"/>
    </row>
    <row r="1874" spans="4:4" x14ac:dyDescent="0.25">
      <c r="D1874" s="138"/>
    </row>
    <row r="1875" spans="4:4" x14ac:dyDescent="0.25">
      <c r="D1875" s="138"/>
    </row>
    <row r="1876" spans="4:4" x14ac:dyDescent="0.25">
      <c r="D1876" s="138"/>
    </row>
    <row r="1877" spans="4:4" x14ac:dyDescent="0.25">
      <c r="D1877" s="138"/>
    </row>
    <row r="1878" spans="4:4" x14ac:dyDescent="0.25">
      <c r="D1878" s="138"/>
    </row>
    <row r="1879" spans="4:4" x14ac:dyDescent="0.25">
      <c r="D1879" s="138"/>
    </row>
    <row r="1880" spans="4:4" x14ac:dyDescent="0.25">
      <c r="D1880" s="138"/>
    </row>
    <row r="1881" spans="4:4" x14ac:dyDescent="0.25">
      <c r="D1881" s="138"/>
    </row>
    <row r="1882" spans="4:4" x14ac:dyDescent="0.25">
      <c r="D1882" s="138"/>
    </row>
    <row r="1883" spans="4:4" x14ac:dyDescent="0.25">
      <c r="D1883" s="138"/>
    </row>
    <row r="1884" spans="4:4" x14ac:dyDescent="0.25">
      <c r="D1884" s="138"/>
    </row>
    <row r="1885" spans="4:4" x14ac:dyDescent="0.25">
      <c r="D1885" s="138"/>
    </row>
    <row r="1886" spans="4:4" x14ac:dyDescent="0.25">
      <c r="D1886" s="138"/>
    </row>
    <row r="1887" spans="4:4" x14ac:dyDescent="0.25">
      <c r="D1887" s="138"/>
    </row>
    <row r="1888" spans="4:4" x14ac:dyDescent="0.25">
      <c r="D1888" s="138"/>
    </row>
    <row r="1889" spans="4:4" x14ac:dyDescent="0.25">
      <c r="D1889" s="138"/>
    </row>
    <row r="1890" spans="4:4" x14ac:dyDescent="0.25">
      <c r="D1890" s="138"/>
    </row>
    <row r="1891" spans="4:4" x14ac:dyDescent="0.25">
      <c r="D1891" s="138"/>
    </row>
    <row r="1892" spans="4:4" x14ac:dyDescent="0.25">
      <c r="D1892" s="138"/>
    </row>
    <row r="1893" spans="4:4" x14ac:dyDescent="0.25">
      <c r="D1893" s="138"/>
    </row>
    <row r="1894" spans="4:4" x14ac:dyDescent="0.25">
      <c r="D1894" s="138"/>
    </row>
    <row r="1895" spans="4:4" x14ac:dyDescent="0.25">
      <c r="D1895" s="138"/>
    </row>
    <row r="1896" spans="4:4" x14ac:dyDescent="0.25">
      <c r="D1896" s="138"/>
    </row>
    <row r="1897" spans="4:4" x14ac:dyDescent="0.25">
      <c r="D1897" s="138"/>
    </row>
    <row r="1898" spans="4:4" x14ac:dyDescent="0.25">
      <c r="D1898" s="138"/>
    </row>
    <row r="1899" spans="4:4" x14ac:dyDescent="0.25">
      <c r="D1899" s="138"/>
    </row>
    <row r="1900" spans="4:4" x14ac:dyDescent="0.25">
      <c r="D1900" s="138"/>
    </row>
    <row r="1901" spans="4:4" x14ac:dyDescent="0.25">
      <c r="D1901" s="138"/>
    </row>
    <row r="1902" spans="4:4" x14ac:dyDescent="0.25">
      <c r="D1902" s="138"/>
    </row>
    <row r="1903" spans="4:4" x14ac:dyDescent="0.25">
      <c r="D1903" s="138"/>
    </row>
    <row r="1904" spans="4:4" x14ac:dyDescent="0.25">
      <c r="D1904" s="138"/>
    </row>
    <row r="1905" spans="4:4" x14ac:dyDescent="0.25">
      <c r="D1905" s="138"/>
    </row>
    <row r="1906" spans="4:4" x14ac:dyDescent="0.25">
      <c r="D1906" s="138"/>
    </row>
    <row r="1907" spans="4:4" x14ac:dyDescent="0.25">
      <c r="D1907" s="138"/>
    </row>
    <row r="1908" spans="4:4" x14ac:dyDescent="0.25">
      <c r="D1908" s="138"/>
    </row>
    <row r="1909" spans="4:4" x14ac:dyDescent="0.25">
      <c r="D1909" s="138"/>
    </row>
    <row r="1910" spans="4:4" x14ac:dyDescent="0.25">
      <c r="D1910" s="138"/>
    </row>
    <row r="1911" spans="4:4" x14ac:dyDescent="0.25">
      <c r="D1911" s="138"/>
    </row>
    <row r="1912" spans="4:4" x14ac:dyDescent="0.25">
      <c r="D1912" s="138"/>
    </row>
    <row r="1913" spans="4:4" x14ac:dyDescent="0.25">
      <c r="D1913" s="138"/>
    </row>
    <row r="1914" spans="4:4" x14ac:dyDescent="0.25">
      <c r="D1914" s="138"/>
    </row>
    <row r="1915" spans="4:4" x14ac:dyDescent="0.25">
      <c r="D1915" s="138"/>
    </row>
    <row r="1916" spans="4:4" x14ac:dyDescent="0.25">
      <c r="D1916" s="138"/>
    </row>
    <row r="1917" spans="4:4" x14ac:dyDescent="0.25">
      <c r="D1917" s="138"/>
    </row>
    <row r="1918" spans="4:4" x14ac:dyDescent="0.25">
      <c r="D1918" s="138"/>
    </row>
    <row r="1919" spans="4:4" x14ac:dyDescent="0.25">
      <c r="D1919" s="138"/>
    </row>
    <row r="1920" spans="4:4" x14ac:dyDescent="0.25">
      <c r="D1920" s="138"/>
    </row>
    <row r="1921" spans="4:4" x14ac:dyDescent="0.25">
      <c r="D1921" s="138"/>
    </row>
    <row r="1922" spans="4:4" x14ac:dyDescent="0.25">
      <c r="D1922" s="138"/>
    </row>
    <row r="1923" spans="4:4" x14ac:dyDescent="0.25">
      <c r="D1923" s="138"/>
    </row>
    <row r="1924" spans="4:4" x14ac:dyDescent="0.25">
      <c r="D1924" s="138"/>
    </row>
    <row r="1925" spans="4:4" x14ac:dyDescent="0.25">
      <c r="D1925" s="138"/>
    </row>
    <row r="1926" spans="4:4" x14ac:dyDescent="0.25">
      <c r="D1926" s="138"/>
    </row>
    <row r="1927" spans="4:4" x14ac:dyDescent="0.25">
      <c r="D1927" s="138"/>
    </row>
    <row r="1928" spans="4:4" x14ac:dyDescent="0.25">
      <c r="D1928" s="138"/>
    </row>
    <row r="1929" spans="4:4" x14ac:dyDescent="0.25">
      <c r="D1929" s="138"/>
    </row>
    <row r="1930" spans="4:4" x14ac:dyDescent="0.25">
      <c r="D1930" s="138"/>
    </row>
    <row r="1931" spans="4:4" x14ac:dyDescent="0.25">
      <c r="D1931" s="138"/>
    </row>
    <row r="1932" spans="4:4" x14ac:dyDescent="0.25">
      <c r="D1932" s="138"/>
    </row>
    <row r="1933" spans="4:4" x14ac:dyDescent="0.25">
      <c r="D1933" s="138"/>
    </row>
    <row r="1934" spans="4:4" x14ac:dyDescent="0.25">
      <c r="D1934" s="138"/>
    </row>
    <row r="1935" spans="4:4" x14ac:dyDescent="0.25">
      <c r="D1935" s="138"/>
    </row>
    <row r="1936" spans="4:4" x14ac:dyDescent="0.25">
      <c r="D1936" s="138"/>
    </row>
    <row r="1937" spans="4:4" x14ac:dyDescent="0.25">
      <c r="D1937" s="138"/>
    </row>
    <row r="1938" spans="4:4" x14ac:dyDescent="0.25">
      <c r="D1938" s="138"/>
    </row>
    <row r="1939" spans="4:4" x14ac:dyDescent="0.25">
      <c r="D1939" s="138"/>
    </row>
    <row r="1940" spans="4:4" x14ac:dyDescent="0.25">
      <c r="D1940" s="138"/>
    </row>
    <row r="1941" spans="4:4" x14ac:dyDescent="0.25">
      <c r="D1941" s="138"/>
    </row>
    <row r="1942" spans="4:4" x14ac:dyDescent="0.25">
      <c r="D1942" s="138"/>
    </row>
    <row r="1943" spans="4:4" x14ac:dyDescent="0.25">
      <c r="D1943" s="138"/>
    </row>
    <row r="1944" spans="4:4" x14ac:dyDescent="0.25">
      <c r="D1944" s="138"/>
    </row>
    <row r="1945" spans="4:4" x14ac:dyDescent="0.25">
      <c r="D1945" s="138"/>
    </row>
    <row r="1946" spans="4:4" x14ac:dyDescent="0.25">
      <c r="D1946" s="138"/>
    </row>
    <row r="1947" spans="4:4" x14ac:dyDescent="0.25">
      <c r="D1947" s="138"/>
    </row>
    <row r="1948" spans="4:4" x14ac:dyDescent="0.25">
      <c r="D1948" s="138"/>
    </row>
    <row r="1949" spans="4:4" x14ac:dyDescent="0.25">
      <c r="D1949" s="138"/>
    </row>
    <row r="1950" spans="4:4" x14ac:dyDescent="0.25">
      <c r="D1950" s="138"/>
    </row>
    <row r="1951" spans="4:4" x14ac:dyDescent="0.25">
      <c r="D1951" s="138"/>
    </row>
    <row r="1952" spans="4:4" x14ac:dyDescent="0.25">
      <c r="D1952" s="138"/>
    </row>
    <row r="1953" spans="4:4" x14ac:dyDescent="0.25">
      <c r="D1953" s="138"/>
    </row>
    <row r="1954" spans="4:4" x14ac:dyDescent="0.25">
      <c r="D1954" s="138"/>
    </row>
    <row r="1955" spans="4:4" x14ac:dyDescent="0.25">
      <c r="D1955" s="138"/>
    </row>
    <row r="1956" spans="4:4" x14ac:dyDescent="0.25">
      <c r="D1956" s="138"/>
    </row>
    <row r="1957" spans="4:4" x14ac:dyDescent="0.25">
      <c r="D1957" s="138"/>
    </row>
    <row r="1958" spans="4:4" x14ac:dyDescent="0.25">
      <c r="D1958" s="138"/>
    </row>
    <row r="1959" spans="4:4" x14ac:dyDescent="0.25">
      <c r="D1959" s="138"/>
    </row>
    <row r="1960" spans="4:4" x14ac:dyDescent="0.25">
      <c r="D1960" s="138"/>
    </row>
    <row r="1961" spans="4:4" x14ac:dyDescent="0.25">
      <c r="D1961" s="138"/>
    </row>
    <row r="1962" spans="4:4" x14ac:dyDescent="0.25">
      <c r="D1962" s="138"/>
    </row>
    <row r="1963" spans="4:4" x14ac:dyDescent="0.25">
      <c r="D1963" s="138"/>
    </row>
    <row r="1964" spans="4:4" x14ac:dyDescent="0.25">
      <c r="D1964" s="138"/>
    </row>
    <row r="1965" spans="4:4" x14ac:dyDescent="0.25">
      <c r="D1965" s="138"/>
    </row>
    <row r="1966" spans="4:4" x14ac:dyDescent="0.25">
      <c r="D1966" s="138"/>
    </row>
    <row r="1967" spans="4:4" x14ac:dyDescent="0.25">
      <c r="D1967" s="138"/>
    </row>
    <row r="1968" spans="4:4" x14ac:dyDescent="0.25">
      <c r="D1968" s="138"/>
    </row>
    <row r="1969" spans="4:4" x14ac:dyDescent="0.25">
      <c r="D1969" s="138"/>
    </row>
    <row r="1970" spans="4:4" x14ac:dyDescent="0.25">
      <c r="D1970" s="138"/>
    </row>
    <row r="1971" spans="4:4" x14ac:dyDescent="0.25">
      <c r="D1971" s="138"/>
    </row>
    <row r="1972" spans="4:4" x14ac:dyDescent="0.25">
      <c r="D1972" s="138"/>
    </row>
    <row r="1973" spans="4:4" x14ac:dyDescent="0.25">
      <c r="D1973" s="138"/>
    </row>
    <row r="1974" spans="4:4" x14ac:dyDescent="0.25">
      <c r="D1974" s="138"/>
    </row>
    <row r="1975" spans="4:4" x14ac:dyDescent="0.25">
      <c r="D1975" s="138"/>
    </row>
    <row r="1976" spans="4:4" x14ac:dyDescent="0.25">
      <c r="D1976" s="138"/>
    </row>
    <row r="1977" spans="4:4" x14ac:dyDescent="0.25">
      <c r="D1977" s="138"/>
    </row>
    <row r="1978" spans="4:4" x14ac:dyDescent="0.25">
      <c r="D1978" s="138"/>
    </row>
    <row r="1979" spans="4:4" x14ac:dyDescent="0.25">
      <c r="D1979" s="138"/>
    </row>
    <row r="1980" spans="4:4" x14ac:dyDescent="0.25">
      <c r="D1980" s="138"/>
    </row>
    <row r="1981" spans="4:4" x14ac:dyDescent="0.25">
      <c r="D1981" s="138"/>
    </row>
    <row r="1982" spans="4:4" x14ac:dyDescent="0.25">
      <c r="D1982" s="138"/>
    </row>
    <row r="1983" spans="4:4" x14ac:dyDescent="0.25">
      <c r="D1983" s="138"/>
    </row>
    <row r="1984" spans="4:4" x14ac:dyDescent="0.25">
      <c r="D1984" s="138"/>
    </row>
    <row r="1985" spans="4:4" x14ac:dyDescent="0.25">
      <c r="D1985" s="138"/>
    </row>
    <row r="1986" spans="4:4" x14ac:dyDescent="0.25">
      <c r="D1986" s="138"/>
    </row>
    <row r="1987" spans="4:4" x14ac:dyDescent="0.25">
      <c r="D1987" s="138"/>
    </row>
    <row r="1988" spans="4:4" x14ac:dyDescent="0.25">
      <c r="D1988" s="138"/>
    </row>
    <row r="1989" spans="4:4" x14ac:dyDescent="0.25">
      <c r="D1989" s="138"/>
    </row>
    <row r="1990" spans="4:4" x14ac:dyDescent="0.25">
      <c r="D1990" s="138"/>
    </row>
    <row r="1991" spans="4:4" x14ac:dyDescent="0.25">
      <c r="D1991" s="138"/>
    </row>
    <row r="1992" spans="4:4" x14ac:dyDescent="0.25">
      <c r="D1992" s="138"/>
    </row>
    <row r="1993" spans="4:4" x14ac:dyDescent="0.25">
      <c r="D1993" s="138"/>
    </row>
    <row r="1994" spans="4:4" x14ac:dyDescent="0.25">
      <c r="D1994" s="138"/>
    </row>
    <row r="1995" spans="4:4" x14ac:dyDescent="0.25">
      <c r="D1995" s="138"/>
    </row>
    <row r="1996" spans="4:4" x14ac:dyDescent="0.25">
      <c r="D1996" s="138"/>
    </row>
    <row r="1997" spans="4:4" x14ac:dyDescent="0.25">
      <c r="D1997" s="138"/>
    </row>
    <row r="1998" spans="4:4" x14ac:dyDescent="0.25">
      <c r="D1998" s="138"/>
    </row>
    <row r="1999" spans="4:4" x14ac:dyDescent="0.25">
      <c r="D1999" s="138"/>
    </row>
    <row r="2000" spans="4:4" x14ac:dyDescent="0.25">
      <c r="D2000" s="138"/>
    </row>
    <row r="2001" spans="4:4" x14ac:dyDescent="0.25">
      <c r="D2001" s="138"/>
    </row>
    <row r="2002" spans="4:4" x14ac:dyDescent="0.25">
      <c r="D2002" s="138"/>
    </row>
    <row r="2003" spans="4:4" x14ac:dyDescent="0.25">
      <c r="D2003" s="138"/>
    </row>
    <row r="2004" spans="4:4" x14ac:dyDescent="0.25">
      <c r="D2004" s="138"/>
    </row>
    <row r="2005" spans="4:4" x14ac:dyDescent="0.25">
      <c r="D2005" s="138"/>
    </row>
    <row r="2006" spans="4:4" x14ac:dyDescent="0.25">
      <c r="D2006" s="138"/>
    </row>
    <row r="2007" spans="4:4" x14ac:dyDescent="0.25">
      <c r="D2007" s="138"/>
    </row>
    <row r="2008" spans="4:4" x14ac:dyDescent="0.25">
      <c r="D2008" s="138"/>
    </row>
    <row r="2009" spans="4:4" x14ac:dyDescent="0.25">
      <c r="D2009" s="138"/>
    </row>
    <row r="2010" spans="4:4" x14ac:dyDescent="0.25">
      <c r="D2010" s="138"/>
    </row>
    <row r="2011" spans="4:4" x14ac:dyDescent="0.25">
      <c r="D2011" s="138"/>
    </row>
    <row r="2012" spans="4:4" x14ac:dyDescent="0.25">
      <c r="D2012" s="138"/>
    </row>
    <row r="2013" spans="4:4" x14ac:dyDescent="0.25">
      <c r="D2013" s="138"/>
    </row>
    <row r="2014" spans="4:4" x14ac:dyDescent="0.25">
      <c r="D2014" s="138"/>
    </row>
    <row r="2015" spans="4:4" x14ac:dyDescent="0.25">
      <c r="D2015" s="138"/>
    </row>
    <row r="2016" spans="4:4" x14ac:dyDescent="0.25">
      <c r="D2016" s="138"/>
    </row>
    <row r="2017" spans="4:4" x14ac:dyDescent="0.25">
      <c r="D2017" s="138"/>
    </row>
    <row r="2018" spans="4:4" x14ac:dyDescent="0.25">
      <c r="D2018" s="138"/>
    </row>
    <row r="2019" spans="4:4" x14ac:dyDescent="0.25">
      <c r="D2019" s="138"/>
    </row>
    <row r="2020" spans="4:4" x14ac:dyDescent="0.25">
      <c r="D2020" s="138"/>
    </row>
    <row r="2021" spans="4:4" x14ac:dyDescent="0.25">
      <c r="D2021" s="138"/>
    </row>
    <row r="2022" spans="4:4" x14ac:dyDescent="0.25">
      <c r="D2022" s="138"/>
    </row>
    <row r="2023" spans="4:4" x14ac:dyDescent="0.25">
      <c r="D2023" s="138"/>
    </row>
    <row r="2024" spans="4:4" x14ac:dyDescent="0.25">
      <c r="D2024" s="138"/>
    </row>
    <row r="2025" spans="4:4" x14ac:dyDescent="0.25">
      <c r="D2025" s="138"/>
    </row>
    <row r="2026" spans="4:4" x14ac:dyDescent="0.25">
      <c r="D2026" s="138"/>
    </row>
    <row r="2027" spans="4:4" x14ac:dyDescent="0.25">
      <c r="D2027" s="138"/>
    </row>
    <row r="2028" spans="4:4" x14ac:dyDescent="0.25">
      <c r="D2028" s="138"/>
    </row>
    <row r="2029" spans="4:4" x14ac:dyDescent="0.25">
      <c r="D2029" s="138"/>
    </row>
    <row r="2030" spans="4:4" x14ac:dyDescent="0.25">
      <c r="D2030" s="138"/>
    </row>
    <row r="2031" spans="4:4" x14ac:dyDescent="0.25">
      <c r="D2031" s="138"/>
    </row>
    <row r="2032" spans="4:4" x14ac:dyDescent="0.25">
      <c r="D2032" s="138"/>
    </row>
    <row r="2033" spans="4:4" x14ac:dyDescent="0.25">
      <c r="D2033" s="138"/>
    </row>
    <row r="2034" spans="4:4" x14ac:dyDescent="0.25">
      <c r="D2034" s="138"/>
    </row>
    <row r="2035" spans="4:4" x14ac:dyDescent="0.25">
      <c r="D2035" s="138"/>
    </row>
    <row r="2036" spans="4:4" x14ac:dyDescent="0.25">
      <c r="D2036" s="138"/>
    </row>
    <row r="2037" spans="4:4" x14ac:dyDescent="0.25">
      <c r="D2037" s="138"/>
    </row>
    <row r="2038" spans="4:4" x14ac:dyDescent="0.25">
      <c r="D2038" s="138"/>
    </row>
    <row r="2039" spans="4:4" x14ac:dyDescent="0.25">
      <c r="D2039" s="138"/>
    </row>
    <row r="2040" spans="4:4" x14ac:dyDescent="0.25">
      <c r="D2040" s="138"/>
    </row>
    <row r="2041" spans="4:4" x14ac:dyDescent="0.25">
      <c r="D2041" s="138"/>
    </row>
    <row r="2042" spans="4:4" x14ac:dyDescent="0.25">
      <c r="D2042" s="138"/>
    </row>
    <row r="2043" spans="4:4" x14ac:dyDescent="0.25">
      <c r="D2043" s="138"/>
    </row>
    <row r="2044" spans="4:4" x14ac:dyDescent="0.25">
      <c r="D2044" s="138"/>
    </row>
    <row r="2045" spans="4:4" x14ac:dyDescent="0.25">
      <c r="D2045" s="138"/>
    </row>
    <row r="2046" spans="4:4" x14ac:dyDescent="0.25">
      <c r="D2046" s="138"/>
    </row>
    <row r="2047" spans="4:4" x14ac:dyDescent="0.25">
      <c r="D2047" s="138"/>
    </row>
    <row r="2048" spans="4:4" x14ac:dyDescent="0.25">
      <c r="D2048" s="138"/>
    </row>
    <row r="2049" spans="4:4" x14ac:dyDescent="0.25">
      <c r="D2049" s="138"/>
    </row>
    <row r="2050" spans="4:4" x14ac:dyDescent="0.25">
      <c r="D2050" s="138"/>
    </row>
    <row r="2051" spans="4:4" x14ac:dyDescent="0.25">
      <c r="D2051" s="138"/>
    </row>
    <row r="2052" spans="4:4" x14ac:dyDescent="0.25">
      <c r="D2052" s="138"/>
    </row>
    <row r="2053" spans="4:4" x14ac:dyDescent="0.25">
      <c r="D2053" s="138"/>
    </row>
    <row r="2054" spans="4:4" x14ac:dyDescent="0.25">
      <c r="D2054" s="138"/>
    </row>
    <row r="2055" spans="4:4" x14ac:dyDescent="0.25">
      <c r="D2055" s="138"/>
    </row>
    <row r="2056" spans="4:4" x14ac:dyDescent="0.25">
      <c r="D2056" s="138"/>
    </row>
    <row r="2057" spans="4:4" x14ac:dyDescent="0.25">
      <c r="D2057" s="138"/>
    </row>
    <row r="2058" spans="4:4" x14ac:dyDescent="0.25">
      <c r="D2058" s="138"/>
    </row>
    <row r="2059" spans="4:4" x14ac:dyDescent="0.25">
      <c r="D2059" s="138"/>
    </row>
    <row r="2060" spans="4:4" x14ac:dyDescent="0.25">
      <c r="D2060" s="138"/>
    </row>
    <row r="2061" spans="4:4" x14ac:dyDescent="0.25">
      <c r="D2061" s="138"/>
    </row>
    <row r="2062" spans="4:4" x14ac:dyDescent="0.25">
      <c r="D2062" s="138"/>
    </row>
    <row r="2063" spans="4:4" x14ac:dyDescent="0.25">
      <c r="D2063" s="138"/>
    </row>
    <row r="2064" spans="4:4" x14ac:dyDescent="0.25">
      <c r="D2064" s="138"/>
    </row>
    <row r="2065" spans="4:4" x14ac:dyDescent="0.25">
      <c r="D2065" s="138"/>
    </row>
    <row r="2066" spans="4:4" x14ac:dyDescent="0.25">
      <c r="D2066" s="138"/>
    </row>
    <row r="2067" spans="4:4" x14ac:dyDescent="0.25">
      <c r="D2067" s="138"/>
    </row>
    <row r="2068" spans="4:4" x14ac:dyDescent="0.25">
      <c r="D2068" s="138"/>
    </row>
    <row r="2069" spans="4:4" x14ac:dyDescent="0.25">
      <c r="D2069" s="138"/>
    </row>
    <row r="2070" spans="4:4" x14ac:dyDescent="0.25">
      <c r="D2070" s="138"/>
    </row>
    <row r="2071" spans="4:4" x14ac:dyDescent="0.25">
      <c r="D2071" s="138"/>
    </row>
    <row r="2072" spans="4:4" x14ac:dyDescent="0.25">
      <c r="D2072" s="138"/>
    </row>
    <row r="2073" spans="4:4" x14ac:dyDescent="0.25">
      <c r="D2073" s="138"/>
    </row>
    <row r="2074" spans="4:4" x14ac:dyDescent="0.25">
      <c r="D2074" s="138"/>
    </row>
    <row r="2075" spans="4:4" x14ac:dyDescent="0.25">
      <c r="D2075" s="138"/>
    </row>
    <row r="2076" spans="4:4" x14ac:dyDescent="0.25">
      <c r="D2076" s="138"/>
    </row>
    <row r="2077" spans="4:4" x14ac:dyDescent="0.25">
      <c r="D2077" s="138"/>
    </row>
    <row r="2078" spans="4:4" x14ac:dyDescent="0.25">
      <c r="D2078" s="138"/>
    </row>
    <row r="2079" spans="4:4" x14ac:dyDescent="0.25">
      <c r="D2079" s="138"/>
    </row>
    <row r="2080" spans="4:4" x14ac:dyDescent="0.25">
      <c r="D2080" s="138"/>
    </row>
    <row r="2081" spans="4:4" x14ac:dyDescent="0.25">
      <c r="D2081" s="138"/>
    </row>
    <row r="2082" spans="4:4" x14ac:dyDescent="0.25">
      <c r="D2082" s="138"/>
    </row>
    <row r="2083" spans="4:4" x14ac:dyDescent="0.25">
      <c r="D2083" s="138"/>
    </row>
    <row r="2084" spans="4:4" x14ac:dyDescent="0.25">
      <c r="D2084" s="138"/>
    </row>
    <row r="2085" spans="4:4" x14ac:dyDescent="0.25">
      <c r="D2085" s="138"/>
    </row>
    <row r="2086" spans="4:4" x14ac:dyDescent="0.25">
      <c r="D2086" s="138"/>
    </row>
    <row r="2087" spans="4:4" x14ac:dyDescent="0.25">
      <c r="D2087" s="138"/>
    </row>
    <row r="2088" spans="4:4" x14ac:dyDescent="0.25">
      <c r="D2088" s="138"/>
    </row>
    <row r="2089" spans="4:4" x14ac:dyDescent="0.25">
      <c r="D2089" s="138"/>
    </row>
    <row r="2090" spans="4:4" x14ac:dyDescent="0.25">
      <c r="D2090" s="138"/>
    </row>
    <row r="2091" spans="4:4" x14ac:dyDescent="0.25">
      <c r="D2091" s="138"/>
    </row>
    <row r="2092" spans="4:4" x14ac:dyDescent="0.25">
      <c r="D2092" s="138"/>
    </row>
    <row r="2093" spans="4:4" x14ac:dyDescent="0.25">
      <c r="D2093" s="138"/>
    </row>
    <row r="2094" spans="4:4" x14ac:dyDescent="0.25">
      <c r="D2094" s="138"/>
    </row>
    <row r="2095" spans="4:4" x14ac:dyDescent="0.25">
      <c r="D2095" s="138"/>
    </row>
    <row r="2096" spans="4:4" x14ac:dyDescent="0.25">
      <c r="D2096" s="138"/>
    </row>
    <row r="2097" spans="4:4" x14ac:dyDescent="0.25">
      <c r="D2097" s="138"/>
    </row>
    <row r="2098" spans="4:4" x14ac:dyDescent="0.25">
      <c r="D2098" s="138"/>
    </row>
    <row r="2099" spans="4:4" x14ac:dyDescent="0.25">
      <c r="D2099" s="138"/>
    </row>
    <row r="2100" spans="4:4" x14ac:dyDescent="0.25">
      <c r="D2100" s="138"/>
    </row>
    <row r="2101" spans="4:4" x14ac:dyDescent="0.25">
      <c r="D2101" s="138"/>
    </row>
    <row r="2102" spans="4:4" x14ac:dyDescent="0.25">
      <c r="D2102" s="138"/>
    </row>
    <row r="2103" spans="4:4" x14ac:dyDescent="0.25">
      <c r="D2103" s="138"/>
    </row>
    <row r="2104" spans="4:4" x14ac:dyDescent="0.25">
      <c r="D2104" s="138"/>
    </row>
    <row r="2105" spans="4:4" x14ac:dyDescent="0.25">
      <c r="D2105" s="138"/>
    </row>
    <row r="2106" spans="4:4" x14ac:dyDescent="0.25">
      <c r="D2106" s="138"/>
    </row>
    <row r="2107" spans="4:4" x14ac:dyDescent="0.25">
      <c r="D2107" s="138"/>
    </row>
    <row r="2108" spans="4:4" x14ac:dyDescent="0.25">
      <c r="D2108" s="138"/>
    </row>
    <row r="2109" spans="4:4" x14ac:dyDescent="0.25">
      <c r="D2109" s="138"/>
    </row>
    <row r="2110" spans="4:4" x14ac:dyDescent="0.25">
      <c r="D2110" s="138"/>
    </row>
    <row r="2111" spans="4:4" x14ac:dyDescent="0.25">
      <c r="D2111" s="138"/>
    </row>
    <row r="2112" spans="4:4" x14ac:dyDescent="0.25">
      <c r="D2112" s="138"/>
    </row>
    <row r="2113" spans="4:4" x14ac:dyDescent="0.25">
      <c r="D2113" s="138"/>
    </row>
    <row r="2114" spans="4:4" x14ac:dyDescent="0.25">
      <c r="D2114" s="138"/>
    </row>
    <row r="2115" spans="4:4" x14ac:dyDescent="0.25">
      <c r="D2115" s="138"/>
    </row>
    <row r="2116" spans="4:4" x14ac:dyDescent="0.25">
      <c r="D2116" s="138"/>
    </row>
    <row r="2117" spans="4:4" x14ac:dyDescent="0.25">
      <c r="D2117" s="138"/>
    </row>
    <row r="2118" spans="4:4" x14ac:dyDescent="0.25">
      <c r="D2118" s="138"/>
    </row>
    <row r="2119" spans="4:4" x14ac:dyDescent="0.25">
      <c r="D2119" s="138"/>
    </row>
    <row r="2120" spans="4:4" x14ac:dyDescent="0.25">
      <c r="D2120" s="138"/>
    </row>
    <row r="2121" spans="4:4" x14ac:dyDescent="0.25">
      <c r="D2121" s="138"/>
    </row>
    <row r="2122" spans="4:4" x14ac:dyDescent="0.25">
      <c r="D2122" s="138"/>
    </row>
    <row r="2123" spans="4:4" x14ac:dyDescent="0.25">
      <c r="D2123" s="138"/>
    </row>
    <row r="2124" spans="4:4" x14ac:dyDescent="0.25">
      <c r="D2124" s="138"/>
    </row>
    <row r="2125" spans="4:4" x14ac:dyDescent="0.25">
      <c r="D2125" s="138"/>
    </row>
    <row r="2126" spans="4:4" x14ac:dyDescent="0.25">
      <c r="D2126" s="138"/>
    </row>
    <row r="2127" spans="4:4" x14ac:dyDescent="0.25">
      <c r="D2127" s="138"/>
    </row>
    <row r="2128" spans="4:4" x14ac:dyDescent="0.25">
      <c r="D2128" s="138"/>
    </row>
    <row r="2129" spans="4:4" x14ac:dyDescent="0.25">
      <c r="D2129" s="138"/>
    </row>
    <row r="2130" spans="4:4" x14ac:dyDescent="0.25">
      <c r="D2130" s="138"/>
    </row>
    <row r="2131" spans="4:4" x14ac:dyDescent="0.25">
      <c r="D2131" s="138"/>
    </row>
    <row r="2132" spans="4:4" x14ac:dyDescent="0.25">
      <c r="D2132" s="138"/>
    </row>
    <row r="2133" spans="4:4" x14ac:dyDescent="0.25">
      <c r="D2133" s="138"/>
    </row>
    <row r="2134" spans="4:4" x14ac:dyDescent="0.25">
      <c r="D2134" s="138"/>
    </row>
    <row r="2135" spans="4:4" x14ac:dyDescent="0.25">
      <c r="D2135" s="138"/>
    </row>
    <row r="2136" spans="4:4" x14ac:dyDescent="0.25">
      <c r="D2136" s="138"/>
    </row>
    <row r="2137" spans="4:4" x14ac:dyDescent="0.25">
      <c r="D2137" s="138"/>
    </row>
    <row r="2138" spans="4:4" x14ac:dyDescent="0.25">
      <c r="D2138" s="138"/>
    </row>
    <row r="2139" spans="4:4" x14ac:dyDescent="0.25">
      <c r="D2139" s="138"/>
    </row>
    <row r="2140" spans="4:4" x14ac:dyDescent="0.25">
      <c r="D2140" s="138"/>
    </row>
    <row r="2141" spans="4:4" x14ac:dyDescent="0.25">
      <c r="D2141" s="138"/>
    </row>
    <row r="2142" spans="4:4" x14ac:dyDescent="0.25">
      <c r="D2142" s="138"/>
    </row>
    <row r="2143" spans="4:4" x14ac:dyDescent="0.25">
      <c r="D2143" s="138"/>
    </row>
    <row r="2144" spans="4:4" x14ac:dyDescent="0.25">
      <c r="D2144" s="138"/>
    </row>
    <row r="2145" spans="4:4" x14ac:dyDescent="0.25">
      <c r="D2145" s="138"/>
    </row>
    <row r="2146" spans="4:4" x14ac:dyDescent="0.25">
      <c r="D2146" s="138"/>
    </row>
    <row r="2147" spans="4:4" x14ac:dyDescent="0.25">
      <c r="D2147" s="138"/>
    </row>
    <row r="2148" spans="4:4" x14ac:dyDescent="0.25">
      <c r="D2148" s="138"/>
    </row>
    <row r="2149" spans="4:4" x14ac:dyDescent="0.25">
      <c r="D2149" s="138"/>
    </row>
    <row r="2150" spans="4:4" x14ac:dyDescent="0.25">
      <c r="D2150" s="138"/>
    </row>
    <row r="2151" spans="4:4" x14ac:dyDescent="0.25">
      <c r="D2151" s="138"/>
    </row>
    <row r="2152" spans="4:4" x14ac:dyDescent="0.25">
      <c r="D2152" s="138"/>
    </row>
    <row r="2153" spans="4:4" x14ac:dyDescent="0.25">
      <c r="D2153" s="138"/>
    </row>
    <row r="2154" spans="4:4" x14ac:dyDescent="0.25">
      <c r="D2154" s="138"/>
    </row>
    <row r="2155" spans="4:4" x14ac:dyDescent="0.25">
      <c r="D2155" s="138"/>
    </row>
    <row r="2156" spans="4:4" x14ac:dyDescent="0.25">
      <c r="D2156" s="138"/>
    </row>
    <row r="2157" spans="4:4" x14ac:dyDescent="0.25">
      <c r="D2157" s="138"/>
    </row>
    <row r="2158" spans="4:4" x14ac:dyDescent="0.25">
      <c r="D2158" s="138"/>
    </row>
    <row r="2159" spans="4:4" x14ac:dyDescent="0.25">
      <c r="D2159" s="138"/>
    </row>
    <row r="2160" spans="4:4" x14ac:dyDescent="0.25">
      <c r="D2160" s="138"/>
    </row>
    <row r="2161" spans="4:4" x14ac:dyDescent="0.25">
      <c r="D2161" s="138"/>
    </row>
    <row r="2162" spans="4:4" x14ac:dyDescent="0.25">
      <c r="D2162" s="138"/>
    </row>
    <row r="2163" spans="4:4" x14ac:dyDescent="0.25">
      <c r="D2163" s="138"/>
    </row>
    <row r="2164" spans="4:4" x14ac:dyDescent="0.25">
      <c r="D2164" s="138"/>
    </row>
    <row r="2165" spans="4:4" x14ac:dyDescent="0.25">
      <c r="D2165" s="138"/>
    </row>
    <row r="2166" spans="4:4" x14ac:dyDescent="0.25">
      <c r="D2166" s="138"/>
    </row>
    <row r="2167" spans="4:4" x14ac:dyDescent="0.25">
      <c r="D2167" s="138"/>
    </row>
    <row r="2168" spans="4:4" x14ac:dyDescent="0.25">
      <c r="D2168" s="138"/>
    </row>
    <row r="2169" spans="4:4" x14ac:dyDescent="0.25">
      <c r="D2169" s="138"/>
    </row>
    <row r="2170" spans="4:4" x14ac:dyDescent="0.25">
      <c r="D2170" s="138"/>
    </row>
    <row r="2171" spans="4:4" x14ac:dyDescent="0.25">
      <c r="D2171" s="138"/>
    </row>
    <row r="2172" spans="4:4" x14ac:dyDescent="0.25">
      <c r="D2172" s="138"/>
    </row>
    <row r="2173" spans="4:4" x14ac:dyDescent="0.25">
      <c r="D2173" s="138"/>
    </row>
    <row r="2174" spans="4:4" x14ac:dyDescent="0.25">
      <c r="D2174" s="138"/>
    </row>
    <row r="2175" spans="4:4" x14ac:dyDescent="0.25">
      <c r="D2175" s="138"/>
    </row>
    <row r="2176" spans="4:4" x14ac:dyDescent="0.25">
      <c r="D2176" s="138"/>
    </row>
    <row r="2177" spans="4:4" x14ac:dyDescent="0.25">
      <c r="D2177" s="138"/>
    </row>
    <row r="2178" spans="4:4" x14ac:dyDescent="0.25">
      <c r="D2178" s="138"/>
    </row>
    <row r="2179" spans="4:4" x14ac:dyDescent="0.25">
      <c r="D2179" s="138"/>
    </row>
    <row r="2180" spans="4:4" x14ac:dyDescent="0.25">
      <c r="D2180" s="138"/>
    </row>
    <row r="2181" spans="4:4" x14ac:dyDescent="0.25">
      <c r="D2181" s="138"/>
    </row>
    <row r="2182" spans="4:4" x14ac:dyDescent="0.25">
      <c r="D2182" s="138"/>
    </row>
    <row r="2183" spans="4:4" x14ac:dyDescent="0.25">
      <c r="D2183" s="138"/>
    </row>
    <row r="2184" spans="4:4" x14ac:dyDescent="0.25">
      <c r="D2184" s="138"/>
    </row>
    <row r="2185" spans="4:4" x14ac:dyDescent="0.25">
      <c r="D2185" s="138"/>
    </row>
    <row r="2186" spans="4:4" x14ac:dyDescent="0.25">
      <c r="D2186" s="138"/>
    </row>
    <row r="2187" spans="4:4" x14ac:dyDescent="0.25">
      <c r="D2187" s="138"/>
    </row>
    <row r="2188" spans="4:4" x14ac:dyDescent="0.25">
      <c r="D2188" s="138"/>
    </row>
    <row r="2189" spans="4:4" x14ac:dyDescent="0.25">
      <c r="D2189" s="138"/>
    </row>
    <row r="2190" spans="4:4" x14ac:dyDescent="0.25">
      <c r="D2190" s="138"/>
    </row>
    <row r="2191" spans="4:4" x14ac:dyDescent="0.25">
      <c r="D2191" s="138"/>
    </row>
    <row r="2192" spans="4:4" x14ac:dyDescent="0.25">
      <c r="D2192" s="138"/>
    </row>
    <row r="2193" spans="4:4" x14ac:dyDescent="0.25">
      <c r="D2193" s="138"/>
    </row>
    <row r="2194" spans="4:4" x14ac:dyDescent="0.25">
      <c r="D2194" s="138"/>
    </row>
    <row r="2195" spans="4:4" x14ac:dyDescent="0.25">
      <c r="D2195" s="138"/>
    </row>
    <row r="2196" spans="4:4" x14ac:dyDescent="0.25">
      <c r="D2196" s="138"/>
    </row>
    <row r="2197" spans="4:4" x14ac:dyDescent="0.25">
      <c r="D2197" s="138"/>
    </row>
    <row r="2198" spans="4:4" x14ac:dyDescent="0.25">
      <c r="D2198" s="138"/>
    </row>
    <row r="2199" spans="4:4" x14ac:dyDescent="0.25">
      <c r="D2199" s="138"/>
    </row>
    <row r="2200" spans="4:4" x14ac:dyDescent="0.25">
      <c r="D2200" s="138"/>
    </row>
    <row r="2201" spans="4:4" x14ac:dyDescent="0.25">
      <c r="D2201" s="138"/>
    </row>
    <row r="2202" spans="4:4" x14ac:dyDescent="0.25">
      <c r="D2202" s="138"/>
    </row>
    <row r="2203" spans="4:4" x14ac:dyDescent="0.25">
      <c r="D2203" s="138"/>
    </row>
    <row r="2204" spans="4:4" x14ac:dyDescent="0.25">
      <c r="D2204" s="138"/>
    </row>
    <row r="2205" spans="4:4" x14ac:dyDescent="0.25">
      <c r="D2205" s="138"/>
    </row>
    <row r="2206" spans="4:4" x14ac:dyDescent="0.25">
      <c r="D2206" s="138"/>
    </row>
    <row r="2207" spans="4:4" x14ac:dyDescent="0.25">
      <c r="D2207" s="138"/>
    </row>
    <row r="2208" spans="4:4" x14ac:dyDescent="0.25">
      <c r="D2208" s="138"/>
    </row>
    <row r="2209" spans="4:4" x14ac:dyDescent="0.25">
      <c r="D2209" s="138"/>
    </row>
    <row r="2210" spans="4:4" x14ac:dyDescent="0.25">
      <c r="D2210" s="138"/>
    </row>
    <row r="2211" spans="4:4" x14ac:dyDescent="0.25">
      <c r="D2211" s="138"/>
    </row>
    <row r="2212" spans="4:4" x14ac:dyDescent="0.25">
      <c r="D2212" s="138"/>
    </row>
    <row r="2213" spans="4:4" x14ac:dyDescent="0.25">
      <c r="D2213" s="138"/>
    </row>
    <row r="2214" spans="4:4" x14ac:dyDescent="0.25">
      <c r="D2214" s="138"/>
    </row>
    <row r="2215" spans="4:4" x14ac:dyDescent="0.25">
      <c r="D2215" s="138"/>
    </row>
    <row r="2216" spans="4:4" x14ac:dyDescent="0.25">
      <c r="D2216" s="138"/>
    </row>
    <row r="2217" spans="4:4" x14ac:dyDescent="0.25">
      <c r="D2217" s="138"/>
    </row>
    <row r="2218" spans="4:4" x14ac:dyDescent="0.25">
      <c r="D2218" s="138"/>
    </row>
    <row r="2219" spans="4:4" x14ac:dyDescent="0.25">
      <c r="D2219" s="138"/>
    </row>
    <row r="2220" spans="4:4" x14ac:dyDescent="0.25">
      <c r="D2220" s="138"/>
    </row>
    <row r="2221" spans="4:4" x14ac:dyDescent="0.25">
      <c r="D2221" s="138"/>
    </row>
    <row r="2222" spans="4:4" x14ac:dyDescent="0.25">
      <c r="D2222" s="138"/>
    </row>
    <row r="2223" spans="4:4" x14ac:dyDescent="0.25">
      <c r="D2223" s="138"/>
    </row>
    <row r="2224" spans="4:4" x14ac:dyDescent="0.25">
      <c r="D2224" s="138"/>
    </row>
    <row r="2225" spans="4:4" x14ac:dyDescent="0.25">
      <c r="D2225" s="138"/>
    </row>
    <row r="2226" spans="4:4" x14ac:dyDescent="0.25">
      <c r="D2226" s="138"/>
    </row>
    <row r="2227" spans="4:4" x14ac:dyDescent="0.25">
      <c r="D2227" s="138"/>
    </row>
    <row r="2228" spans="4:4" x14ac:dyDescent="0.25">
      <c r="D2228" s="138"/>
    </row>
    <row r="2229" spans="4:4" x14ac:dyDescent="0.25">
      <c r="D2229" s="138"/>
    </row>
    <row r="2230" spans="4:4" x14ac:dyDescent="0.25">
      <c r="D2230" s="138"/>
    </row>
    <row r="2231" spans="4:4" x14ac:dyDescent="0.25">
      <c r="D2231" s="138"/>
    </row>
    <row r="2232" spans="4:4" x14ac:dyDescent="0.25">
      <c r="D2232" s="138"/>
    </row>
    <row r="2233" spans="4:4" x14ac:dyDescent="0.25">
      <c r="D2233" s="138"/>
    </row>
    <row r="2234" spans="4:4" x14ac:dyDescent="0.25">
      <c r="D2234" s="138"/>
    </row>
    <row r="2235" spans="4:4" x14ac:dyDescent="0.25">
      <c r="D2235" s="138"/>
    </row>
    <row r="2236" spans="4:4" x14ac:dyDescent="0.25">
      <c r="D2236" s="138"/>
    </row>
    <row r="2237" spans="4:4" x14ac:dyDescent="0.25">
      <c r="D2237" s="138"/>
    </row>
    <row r="2238" spans="4:4" x14ac:dyDescent="0.25">
      <c r="D2238" s="138"/>
    </row>
    <row r="2239" spans="4:4" x14ac:dyDescent="0.25">
      <c r="D2239" s="138"/>
    </row>
    <row r="2240" spans="4:4" x14ac:dyDescent="0.25">
      <c r="D2240" s="138"/>
    </row>
    <row r="2241" spans="4:4" x14ac:dyDescent="0.25">
      <c r="D2241" s="138"/>
    </row>
    <row r="2242" spans="4:4" x14ac:dyDescent="0.25">
      <c r="D2242" s="138"/>
    </row>
    <row r="2243" spans="4:4" x14ac:dyDescent="0.25">
      <c r="D2243" s="138"/>
    </row>
    <row r="2244" spans="4:4" x14ac:dyDescent="0.25">
      <c r="D2244" s="138"/>
    </row>
    <row r="2245" spans="4:4" x14ac:dyDescent="0.25">
      <c r="D2245" s="138"/>
    </row>
    <row r="2246" spans="4:4" x14ac:dyDescent="0.25">
      <c r="D2246" s="138"/>
    </row>
    <row r="2247" spans="4:4" x14ac:dyDescent="0.25">
      <c r="D2247" s="138"/>
    </row>
    <row r="2248" spans="4:4" x14ac:dyDescent="0.25">
      <c r="D2248" s="138"/>
    </row>
    <row r="2249" spans="4:4" x14ac:dyDescent="0.25">
      <c r="D2249" s="138"/>
    </row>
    <row r="2250" spans="4:4" x14ac:dyDescent="0.25">
      <c r="D2250" s="138"/>
    </row>
    <row r="2251" spans="4:4" x14ac:dyDescent="0.25">
      <c r="D2251" s="138"/>
    </row>
    <row r="2252" spans="4:4" x14ac:dyDescent="0.25">
      <c r="D2252" s="138"/>
    </row>
    <row r="2253" spans="4:4" x14ac:dyDescent="0.25">
      <c r="D2253" s="138"/>
    </row>
    <row r="2254" spans="4:4" x14ac:dyDescent="0.25">
      <c r="D2254" s="138"/>
    </row>
    <row r="2255" spans="4:4" x14ac:dyDescent="0.25">
      <c r="D2255" s="138"/>
    </row>
    <row r="2256" spans="4:4" x14ac:dyDescent="0.25">
      <c r="D2256" s="138"/>
    </row>
    <row r="2257" spans="4:4" x14ac:dyDescent="0.25">
      <c r="D2257" s="138"/>
    </row>
    <row r="2258" spans="4:4" x14ac:dyDescent="0.25">
      <c r="D2258" s="138"/>
    </row>
    <row r="2259" spans="4:4" x14ac:dyDescent="0.25">
      <c r="D2259" s="138"/>
    </row>
    <row r="2260" spans="4:4" x14ac:dyDescent="0.25">
      <c r="D2260" s="138"/>
    </row>
    <row r="2261" spans="4:4" x14ac:dyDescent="0.25">
      <c r="D2261" s="138"/>
    </row>
    <row r="2262" spans="4:4" x14ac:dyDescent="0.25">
      <c r="D2262" s="138"/>
    </row>
    <row r="2263" spans="4:4" x14ac:dyDescent="0.25">
      <c r="D2263" s="138"/>
    </row>
    <row r="2264" spans="4:4" x14ac:dyDescent="0.25">
      <c r="D2264" s="138"/>
    </row>
    <row r="2265" spans="4:4" x14ac:dyDescent="0.25">
      <c r="D2265" s="138"/>
    </row>
    <row r="2266" spans="4:4" x14ac:dyDescent="0.25">
      <c r="D2266" s="138"/>
    </row>
    <row r="2267" spans="4:4" x14ac:dyDescent="0.25">
      <c r="D2267" s="138"/>
    </row>
    <row r="2268" spans="4:4" x14ac:dyDescent="0.25">
      <c r="D2268" s="138"/>
    </row>
    <row r="2269" spans="4:4" x14ac:dyDescent="0.25">
      <c r="D2269" s="138"/>
    </row>
    <row r="2270" spans="4:4" x14ac:dyDescent="0.25">
      <c r="D2270" s="138"/>
    </row>
    <row r="2271" spans="4:4" x14ac:dyDescent="0.25">
      <c r="D2271" s="138"/>
    </row>
    <row r="2272" spans="4:4" x14ac:dyDescent="0.25">
      <c r="D2272" s="138"/>
    </row>
    <row r="2273" spans="4:4" x14ac:dyDescent="0.25">
      <c r="D2273" s="138"/>
    </row>
    <row r="2274" spans="4:4" x14ac:dyDescent="0.25">
      <c r="D2274" s="138"/>
    </row>
    <row r="2275" spans="4:4" x14ac:dyDescent="0.25">
      <c r="D2275" s="138"/>
    </row>
    <row r="2276" spans="4:4" x14ac:dyDescent="0.25">
      <c r="D2276" s="138"/>
    </row>
    <row r="2277" spans="4:4" x14ac:dyDescent="0.25">
      <c r="D2277" s="138"/>
    </row>
    <row r="2278" spans="4:4" x14ac:dyDescent="0.25">
      <c r="D2278" s="138"/>
    </row>
    <row r="2279" spans="4:4" x14ac:dyDescent="0.25">
      <c r="D2279" s="138"/>
    </row>
    <row r="2280" spans="4:4" x14ac:dyDescent="0.25">
      <c r="D2280" s="138"/>
    </row>
    <row r="2281" spans="4:4" x14ac:dyDescent="0.25">
      <c r="D2281" s="138"/>
    </row>
    <row r="2282" spans="4:4" x14ac:dyDescent="0.25">
      <c r="D2282" s="138"/>
    </row>
    <row r="2283" spans="4:4" x14ac:dyDescent="0.25">
      <c r="D2283" s="138"/>
    </row>
    <row r="2284" spans="4:4" x14ac:dyDescent="0.25">
      <c r="D2284" s="138"/>
    </row>
    <row r="2285" spans="4:4" x14ac:dyDescent="0.25">
      <c r="D2285" s="138"/>
    </row>
    <row r="2286" spans="4:4" x14ac:dyDescent="0.25">
      <c r="D2286" s="138"/>
    </row>
    <row r="2287" spans="4:4" x14ac:dyDescent="0.25">
      <c r="D2287" s="138"/>
    </row>
    <row r="2288" spans="4:4" x14ac:dyDescent="0.25">
      <c r="D2288" s="138"/>
    </row>
    <row r="2289" spans="4:4" x14ac:dyDescent="0.25">
      <c r="D2289" s="138"/>
    </row>
    <row r="2290" spans="4:4" x14ac:dyDescent="0.25">
      <c r="D2290" s="138"/>
    </row>
    <row r="2291" spans="4:4" x14ac:dyDescent="0.25">
      <c r="D2291" s="138"/>
    </row>
    <row r="2292" spans="4:4" x14ac:dyDescent="0.25">
      <c r="D2292" s="138"/>
    </row>
    <row r="2293" spans="4:4" x14ac:dyDescent="0.25">
      <c r="D2293" s="138"/>
    </row>
    <row r="2294" spans="4:4" x14ac:dyDescent="0.25">
      <c r="D2294" s="138"/>
    </row>
    <row r="2295" spans="4:4" x14ac:dyDescent="0.25">
      <c r="D2295" s="138"/>
    </row>
    <row r="2296" spans="4:4" x14ac:dyDescent="0.25">
      <c r="D2296" s="138"/>
    </row>
    <row r="2297" spans="4:4" x14ac:dyDescent="0.25">
      <c r="D2297" s="138"/>
    </row>
    <row r="2298" spans="4:4" x14ac:dyDescent="0.25">
      <c r="D2298" s="138"/>
    </row>
    <row r="2299" spans="4:4" x14ac:dyDescent="0.25">
      <c r="D2299" s="138"/>
    </row>
    <row r="2300" spans="4:4" x14ac:dyDescent="0.25">
      <c r="D2300" s="138"/>
    </row>
    <row r="2301" spans="4:4" x14ac:dyDescent="0.25">
      <c r="D2301" s="138"/>
    </row>
    <row r="2302" spans="4:4" x14ac:dyDescent="0.25">
      <c r="D2302" s="138"/>
    </row>
    <row r="2303" spans="4:4" x14ac:dyDescent="0.25">
      <c r="D2303" s="138"/>
    </row>
    <row r="2304" spans="4:4" x14ac:dyDescent="0.25">
      <c r="D2304" s="138"/>
    </row>
    <row r="2305" spans="4:4" x14ac:dyDescent="0.25">
      <c r="D2305" s="138"/>
    </row>
    <row r="2306" spans="4:4" x14ac:dyDescent="0.25">
      <c r="D2306" s="138"/>
    </row>
    <row r="2307" spans="4:4" x14ac:dyDescent="0.25">
      <c r="D2307" s="138"/>
    </row>
    <row r="2308" spans="4:4" x14ac:dyDescent="0.25">
      <c r="D2308" s="138"/>
    </row>
    <row r="2309" spans="4:4" x14ac:dyDescent="0.25">
      <c r="D2309" s="138"/>
    </row>
    <row r="2310" spans="4:4" x14ac:dyDescent="0.25">
      <c r="D2310" s="138"/>
    </row>
    <row r="2311" spans="4:4" x14ac:dyDescent="0.25">
      <c r="D2311" s="138"/>
    </row>
    <row r="2312" spans="4:4" x14ac:dyDescent="0.25">
      <c r="D2312" s="138"/>
    </row>
    <row r="2313" spans="4:4" x14ac:dyDescent="0.25">
      <c r="D2313" s="138"/>
    </row>
    <row r="2314" spans="4:4" x14ac:dyDescent="0.25">
      <c r="D2314" s="138"/>
    </row>
    <row r="2315" spans="4:4" x14ac:dyDescent="0.25">
      <c r="D2315" s="138"/>
    </row>
    <row r="2316" spans="4:4" x14ac:dyDescent="0.25">
      <c r="D2316" s="138"/>
    </row>
    <row r="2317" spans="4:4" x14ac:dyDescent="0.25">
      <c r="D2317" s="138"/>
    </row>
    <row r="2318" spans="4:4" x14ac:dyDescent="0.25">
      <c r="D2318" s="138"/>
    </row>
    <row r="2319" spans="4:4" x14ac:dyDescent="0.25">
      <c r="D2319" s="138"/>
    </row>
    <row r="2320" spans="4:4" x14ac:dyDescent="0.25">
      <c r="D2320" s="138"/>
    </row>
    <row r="2321" spans="4:4" x14ac:dyDescent="0.25">
      <c r="D2321" s="138"/>
    </row>
    <row r="2322" spans="4:4" x14ac:dyDescent="0.25">
      <c r="D2322" s="138"/>
    </row>
    <row r="2323" spans="4:4" x14ac:dyDescent="0.25">
      <c r="D2323" s="138"/>
    </row>
    <row r="2324" spans="4:4" x14ac:dyDescent="0.25">
      <c r="D2324" s="138"/>
    </row>
    <row r="2325" spans="4:4" x14ac:dyDescent="0.25">
      <c r="D2325" s="138"/>
    </row>
    <row r="2326" spans="4:4" x14ac:dyDescent="0.25">
      <c r="D2326" s="138"/>
    </row>
    <row r="2327" spans="4:4" x14ac:dyDescent="0.25">
      <c r="D2327" s="138"/>
    </row>
    <row r="2328" spans="4:4" x14ac:dyDescent="0.25">
      <c r="D2328" s="138"/>
    </row>
    <row r="2329" spans="4:4" x14ac:dyDescent="0.25">
      <c r="D2329" s="138"/>
    </row>
    <row r="2330" spans="4:4" x14ac:dyDescent="0.25">
      <c r="D2330" s="138"/>
    </row>
    <row r="2331" spans="4:4" x14ac:dyDescent="0.25">
      <c r="D2331" s="138"/>
    </row>
    <row r="2332" spans="4:4" x14ac:dyDescent="0.25">
      <c r="D2332" s="138"/>
    </row>
    <row r="2333" spans="4:4" x14ac:dyDescent="0.25">
      <c r="D2333" s="138"/>
    </row>
    <row r="2334" spans="4:4" x14ac:dyDescent="0.25">
      <c r="D2334" s="138"/>
    </row>
    <row r="2335" spans="4:4" x14ac:dyDescent="0.25">
      <c r="D2335" s="138"/>
    </row>
    <row r="2336" spans="4:4" x14ac:dyDescent="0.25">
      <c r="D2336" s="138"/>
    </row>
    <row r="2337" spans="4:4" x14ac:dyDescent="0.25">
      <c r="D2337" s="138"/>
    </row>
    <row r="2338" spans="4:4" x14ac:dyDescent="0.25">
      <c r="D2338" s="138"/>
    </row>
    <row r="2339" spans="4:4" x14ac:dyDescent="0.25">
      <c r="D2339" s="138"/>
    </row>
    <row r="2340" spans="4:4" x14ac:dyDescent="0.25">
      <c r="D2340" s="138"/>
    </row>
    <row r="2341" spans="4:4" x14ac:dyDescent="0.25">
      <c r="D2341" s="138"/>
    </row>
    <row r="2342" spans="4:4" x14ac:dyDescent="0.25">
      <c r="D2342" s="138"/>
    </row>
    <row r="2343" spans="4:4" x14ac:dyDescent="0.25">
      <c r="D2343" s="138"/>
    </row>
    <row r="2344" spans="4:4" x14ac:dyDescent="0.25">
      <c r="D2344" s="138"/>
    </row>
    <row r="2345" spans="4:4" x14ac:dyDescent="0.25">
      <c r="D2345" s="138"/>
    </row>
    <row r="2346" spans="4:4" x14ac:dyDescent="0.25">
      <c r="D2346" s="138"/>
    </row>
    <row r="2347" spans="4:4" x14ac:dyDescent="0.25">
      <c r="D2347" s="138"/>
    </row>
    <row r="2348" spans="4:4" x14ac:dyDescent="0.25">
      <c r="D2348" s="138"/>
    </row>
    <row r="2349" spans="4:4" x14ac:dyDescent="0.25">
      <c r="D2349" s="138"/>
    </row>
    <row r="2350" spans="4:4" x14ac:dyDescent="0.25">
      <c r="D2350" s="138"/>
    </row>
    <row r="2351" spans="4:4" x14ac:dyDescent="0.25">
      <c r="D2351" s="138"/>
    </row>
    <row r="2352" spans="4:4" x14ac:dyDescent="0.25">
      <c r="D2352" s="138"/>
    </row>
    <row r="2353" spans="4:4" x14ac:dyDescent="0.25">
      <c r="D2353" s="138"/>
    </row>
    <row r="2354" spans="4:4" x14ac:dyDescent="0.25">
      <c r="D2354" s="138"/>
    </row>
    <row r="2355" spans="4:4" x14ac:dyDescent="0.25">
      <c r="D2355" s="138"/>
    </row>
    <row r="2356" spans="4:4" x14ac:dyDescent="0.25">
      <c r="D2356" s="138"/>
    </row>
    <row r="2357" spans="4:4" x14ac:dyDescent="0.25">
      <c r="D2357" s="138"/>
    </row>
    <row r="2358" spans="4:4" x14ac:dyDescent="0.25">
      <c r="D2358" s="138"/>
    </row>
    <row r="2359" spans="4:4" x14ac:dyDescent="0.25">
      <c r="D2359" s="138"/>
    </row>
    <row r="2360" spans="4:4" x14ac:dyDescent="0.25">
      <c r="D2360" s="138"/>
    </row>
    <row r="2361" spans="4:4" x14ac:dyDescent="0.25">
      <c r="D2361" s="138"/>
    </row>
    <row r="2362" spans="4:4" x14ac:dyDescent="0.25">
      <c r="D2362" s="138"/>
    </row>
    <row r="2363" spans="4:4" x14ac:dyDescent="0.25">
      <c r="D2363" s="138"/>
    </row>
    <row r="2364" spans="4:4" x14ac:dyDescent="0.25">
      <c r="D2364" s="138"/>
    </row>
    <row r="2365" spans="4:4" x14ac:dyDescent="0.25">
      <c r="D2365" s="138"/>
    </row>
    <row r="2366" spans="4:4" x14ac:dyDescent="0.25">
      <c r="D2366" s="138"/>
    </row>
    <row r="2367" spans="4:4" x14ac:dyDescent="0.25">
      <c r="D2367" s="138"/>
    </row>
    <row r="2368" spans="4:4" x14ac:dyDescent="0.25">
      <c r="D2368" s="138"/>
    </row>
    <row r="2369" spans="4:4" x14ac:dyDescent="0.25">
      <c r="D2369" s="138"/>
    </row>
    <row r="2370" spans="4:4" x14ac:dyDescent="0.25">
      <c r="D2370" s="138"/>
    </row>
    <row r="2371" spans="4:4" x14ac:dyDescent="0.25">
      <c r="D2371" s="138"/>
    </row>
    <row r="2372" spans="4:4" x14ac:dyDescent="0.25">
      <c r="D2372" s="138"/>
    </row>
    <row r="2373" spans="4:4" x14ac:dyDescent="0.25">
      <c r="D2373" s="138"/>
    </row>
    <row r="2374" spans="4:4" x14ac:dyDescent="0.25">
      <c r="D2374" s="138"/>
    </row>
    <row r="2375" spans="4:4" x14ac:dyDescent="0.25">
      <c r="D2375" s="138"/>
    </row>
    <row r="2376" spans="4:4" x14ac:dyDescent="0.25">
      <c r="D2376" s="138"/>
    </row>
    <row r="2377" spans="4:4" x14ac:dyDescent="0.25">
      <c r="D2377" s="138"/>
    </row>
    <row r="2378" spans="4:4" x14ac:dyDescent="0.25">
      <c r="D2378" s="138"/>
    </row>
    <row r="2379" spans="4:4" x14ac:dyDescent="0.25">
      <c r="D2379" s="138"/>
    </row>
    <row r="2380" spans="4:4" x14ac:dyDescent="0.25">
      <c r="D2380" s="138"/>
    </row>
    <row r="2381" spans="4:4" x14ac:dyDescent="0.25">
      <c r="D2381" s="138"/>
    </row>
    <row r="2382" spans="4:4" x14ac:dyDescent="0.25">
      <c r="D2382" s="138"/>
    </row>
    <row r="2383" spans="4:4" x14ac:dyDescent="0.25">
      <c r="D2383" s="138"/>
    </row>
    <row r="2384" spans="4:4" x14ac:dyDescent="0.25">
      <c r="D2384" s="138"/>
    </row>
    <row r="2385" spans="4:4" x14ac:dyDescent="0.25">
      <c r="D2385" s="138"/>
    </row>
    <row r="2386" spans="4:4" x14ac:dyDescent="0.25">
      <c r="D2386" s="138"/>
    </row>
    <row r="2387" spans="4:4" x14ac:dyDescent="0.25">
      <c r="D2387" s="138"/>
    </row>
    <row r="2388" spans="4:4" x14ac:dyDescent="0.25">
      <c r="D2388" s="138"/>
    </row>
    <row r="2389" spans="4:4" x14ac:dyDescent="0.25">
      <c r="D2389" s="138"/>
    </row>
    <row r="2390" spans="4:4" x14ac:dyDescent="0.25">
      <c r="D2390" s="138"/>
    </row>
    <row r="2391" spans="4:4" x14ac:dyDescent="0.25">
      <c r="D2391" s="138"/>
    </row>
    <row r="2392" spans="4:4" x14ac:dyDescent="0.25">
      <c r="D2392" s="138"/>
    </row>
    <row r="2393" spans="4:4" x14ac:dyDescent="0.25">
      <c r="D2393" s="138"/>
    </row>
    <row r="2394" spans="4:4" x14ac:dyDescent="0.25">
      <c r="D2394" s="138"/>
    </row>
    <row r="2395" spans="4:4" x14ac:dyDescent="0.25">
      <c r="D2395" s="138"/>
    </row>
    <row r="2396" spans="4:4" x14ac:dyDescent="0.25">
      <c r="D2396" s="138"/>
    </row>
    <row r="2397" spans="4:4" x14ac:dyDescent="0.25">
      <c r="D2397" s="138"/>
    </row>
    <row r="2398" spans="4:4" x14ac:dyDescent="0.25">
      <c r="D2398" s="138"/>
    </row>
    <row r="2399" spans="4:4" x14ac:dyDescent="0.25">
      <c r="D2399" s="138"/>
    </row>
    <row r="2400" spans="4:4" x14ac:dyDescent="0.25">
      <c r="D2400" s="138"/>
    </row>
    <row r="2401" spans="4:4" x14ac:dyDescent="0.25">
      <c r="D2401" s="138"/>
    </row>
    <row r="2402" spans="4:4" x14ac:dyDescent="0.25">
      <c r="D2402" s="138"/>
    </row>
    <row r="2403" spans="4:4" x14ac:dyDescent="0.25">
      <c r="D2403" s="138"/>
    </row>
    <row r="2404" spans="4:4" x14ac:dyDescent="0.25">
      <c r="D2404" s="138"/>
    </row>
    <row r="2405" spans="4:4" x14ac:dyDescent="0.25">
      <c r="D2405" s="138"/>
    </row>
    <row r="2406" spans="4:4" x14ac:dyDescent="0.25">
      <c r="D2406" s="138"/>
    </row>
    <row r="2407" spans="4:4" x14ac:dyDescent="0.25">
      <c r="D2407" s="138"/>
    </row>
    <row r="2408" spans="4:4" x14ac:dyDescent="0.25">
      <c r="D2408" s="138"/>
    </row>
    <row r="2409" spans="4:4" x14ac:dyDescent="0.25">
      <c r="D2409" s="138"/>
    </row>
    <row r="2410" spans="4:4" x14ac:dyDescent="0.25">
      <c r="D2410" s="138"/>
    </row>
    <row r="2411" spans="4:4" x14ac:dyDescent="0.25">
      <c r="D2411" s="138"/>
    </row>
    <row r="2412" spans="4:4" x14ac:dyDescent="0.25">
      <c r="D2412" s="138"/>
    </row>
    <row r="2413" spans="4:4" x14ac:dyDescent="0.25">
      <c r="D2413" s="138"/>
    </row>
    <row r="2414" spans="4:4" x14ac:dyDescent="0.25">
      <c r="D2414" s="138"/>
    </row>
    <row r="2415" spans="4:4" x14ac:dyDescent="0.25">
      <c r="D2415" s="138"/>
    </row>
    <row r="2416" spans="4:4" x14ac:dyDescent="0.25">
      <c r="D2416" s="138"/>
    </row>
    <row r="2417" spans="4:4" x14ac:dyDescent="0.25">
      <c r="D2417" s="138"/>
    </row>
    <row r="2418" spans="4:4" x14ac:dyDescent="0.25">
      <c r="D2418" s="138"/>
    </row>
    <row r="2419" spans="4:4" x14ac:dyDescent="0.25">
      <c r="D2419" s="138"/>
    </row>
    <row r="2420" spans="4:4" x14ac:dyDescent="0.25">
      <c r="D2420" s="138"/>
    </row>
    <row r="2421" spans="4:4" x14ac:dyDescent="0.25">
      <c r="D2421" s="138"/>
    </row>
    <row r="2422" spans="4:4" x14ac:dyDescent="0.25">
      <c r="D2422" s="138"/>
    </row>
    <row r="2423" spans="4:4" x14ac:dyDescent="0.25">
      <c r="D2423" s="138"/>
    </row>
    <row r="2424" spans="4:4" x14ac:dyDescent="0.25">
      <c r="D2424" s="138"/>
    </row>
    <row r="2425" spans="4:4" x14ac:dyDescent="0.25">
      <c r="D2425" s="138"/>
    </row>
    <row r="2426" spans="4:4" x14ac:dyDescent="0.25">
      <c r="D2426" s="138"/>
    </row>
    <row r="2427" spans="4:4" x14ac:dyDescent="0.25">
      <c r="D2427" s="138"/>
    </row>
    <row r="2428" spans="4:4" x14ac:dyDescent="0.25">
      <c r="D2428" s="138"/>
    </row>
    <row r="2429" spans="4:4" x14ac:dyDescent="0.25">
      <c r="D2429" s="138"/>
    </row>
    <row r="2430" spans="4:4" x14ac:dyDescent="0.25">
      <c r="D2430" s="138"/>
    </row>
    <row r="2431" spans="4:4" x14ac:dyDescent="0.25">
      <c r="D2431" s="138"/>
    </row>
    <row r="2432" spans="4:4" x14ac:dyDescent="0.25">
      <c r="D2432" s="138"/>
    </row>
    <row r="2433" spans="4:4" x14ac:dyDescent="0.25">
      <c r="D2433" s="138"/>
    </row>
    <row r="2434" spans="4:4" x14ac:dyDescent="0.25">
      <c r="D2434" s="138"/>
    </row>
    <row r="2435" spans="4:4" x14ac:dyDescent="0.25">
      <c r="D2435" s="138"/>
    </row>
    <row r="2436" spans="4:4" x14ac:dyDescent="0.25">
      <c r="D2436" s="138"/>
    </row>
    <row r="2437" spans="4:4" x14ac:dyDescent="0.25">
      <c r="D2437" s="138"/>
    </row>
    <row r="2438" spans="4:4" x14ac:dyDescent="0.25">
      <c r="D2438" s="138"/>
    </row>
    <row r="2439" spans="4:4" x14ac:dyDescent="0.25">
      <c r="D2439" s="138"/>
    </row>
    <row r="2440" spans="4:4" x14ac:dyDescent="0.25">
      <c r="D2440" s="138"/>
    </row>
    <row r="2441" spans="4:4" x14ac:dyDescent="0.25">
      <c r="D2441" s="138"/>
    </row>
    <row r="2442" spans="4:4" x14ac:dyDescent="0.25">
      <c r="D2442" s="138"/>
    </row>
    <row r="2443" spans="4:4" x14ac:dyDescent="0.25">
      <c r="D2443" s="138"/>
    </row>
    <row r="2444" spans="4:4" x14ac:dyDescent="0.25">
      <c r="D2444" s="138"/>
    </row>
    <row r="2445" spans="4:4" x14ac:dyDescent="0.25">
      <c r="D2445" s="138"/>
    </row>
    <row r="2446" spans="4:4" x14ac:dyDescent="0.25">
      <c r="D2446" s="138"/>
    </row>
    <row r="2447" spans="4:4" x14ac:dyDescent="0.25">
      <c r="D2447" s="138"/>
    </row>
    <row r="2448" spans="4:4" x14ac:dyDescent="0.25">
      <c r="D2448" s="138"/>
    </row>
    <row r="2449" spans="4:4" x14ac:dyDescent="0.25">
      <c r="D2449" s="138"/>
    </row>
    <row r="2450" spans="4:4" x14ac:dyDescent="0.25">
      <c r="D2450" s="138"/>
    </row>
    <row r="2451" spans="4:4" x14ac:dyDescent="0.25">
      <c r="D2451" s="138"/>
    </row>
    <row r="2452" spans="4:4" x14ac:dyDescent="0.25">
      <c r="D2452" s="138"/>
    </row>
    <row r="2453" spans="4:4" x14ac:dyDescent="0.25">
      <c r="D2453" s="138"/>
    </row>
    <row r="2454" spans="4:4" x14ac:dyDescent="0.25">
      <c r="D2454" s="138"/>
    </row>
    <row r="2455" spans="4:4" x14ac:dyDescent="0.25">
      <c r="D2455" s="138"/>
    </row>
    <row r="2456" spans="4:4" x14ac:dyDescent="0.25">
      <c r="D2456" s="138"/>
    </row>
    <row r="2457" spans="4:4" x14ac:dyDescent="0.25">
      <c r="D2457" s="138"/>
    </row>
    <row r="2458" spans="4:4" x14ac:dyDescent="0.25">
      <c r="D2458" s="138"/>
    </row>
    <row r="2459" spans="4:4" x14ac:dyDescent="0.25">
      <c r="D2459" s="138"/>
    </row>
    <row r="2460" spans="4:4" x14ac:dyDescent="0.25">
      <c r="D2460" s="138"/>
    </row>
    <row r="2461" spans="4:4" x14ac:dyDescent="0.25">
      <c r="D2461" s="138"/>
    </row>
    <row r="2462" spans="4:4" x14ac:dyDescent="0.25">
      <c r="D2462" s="138"/>
    </row>
    <row r="2463" spans="4:4" x14ac:dyDescent="0.25">
      <c r="D2463" s="138"/>
    </row>
    <row r="2464" spans="4:4" x14ac:dyDescent="0.25">
      <c r="D2464" s="138"/>
    </row>
    <row r="2465" spans="4:4" x14ac:dyDescent="0.25">
      <c r="D2465" s="138"/>
    </row>
    <row r="2466" spans="4:4" x14ac:dyDescent="0.25">
      <c r="D2466" s="138"/>
    </row>
    <row r="2467" spans="4:4" x14ac:dyDescent="0.25">
      <c r="D2467" s="138"/>
    </row>
    <row r="2468" spans="4:4" x14ac:dyDescent="0.25">
      <c r="D2468" s="138"/>
    </row>
    <row r="2469" spans="4:4" x14ac:dyDescent="0.25">
      <c r="D2469" s="138"/>
    </row>
    <row r="2470" spans="4:4" x14ac:dyDescent="0.25">
      <c r="D2470" s="138"/>
    </row>
    <row r="2471" spans="4:4" x14ac:dyDescent="0.25">
      <c r="D2471" s="138"/>
    </row>
    <row r="2472" spans="4:4" x14ac:dyDescent="0.25">
      <c r="D2472" s="138"/>
    </row>
    <row r="2473" spans="4:4" x14ac:dyDescent="0.25">
      <c r="D2473" s="138"/>
    </row>
    <row r="2474" spans="4:4" x14ac:dyDescent="0.25">
      <c r="D2474" s="138"/>
    </row>
    <row r="2475" spans="4:4" x14ac:dyDescent="0.25">
      <c r="D2475" s="138"/>
    </row>
    <row r="2476" spans="4:4" x14ac:dyDescent="0.25">
      <c r="D2476" s="138"/>
    </row>
    <row r="2477" spans="4:4" x14ac:dyDescent="0.25">
      <c r="D2477" s="138"/>
    </row>
    <row r="2478" spans="4:4" x14ac:dyDescent="0.25">
      <c r="D2478" s="138"/>
    </row>
    <row r="2479" spans="4:4" x14ac:dyDescent="0.25">
      <c r="D2479" s="138"/>
    </row>
    <row r="2480" spans="4:4" x14ac:dyDescent="0.25">
      <c r="D2480" s="138"/>
    </row>
    <row r="2481" spans="4:4" x14ac:dyDescent="0.25">
      <c r="D2481" s="138"/>
    </row>
    <row r="2482" spans="4:4" x14ac:dyDescent="0.25">
      <c r="D2482" s="138"/>
    </row>
    <row r="2483" spans="4:4" x14ac:dyDescent="0.25">
      <c r="D2483" s="138"/>
    </row>
    <row r="2484" spans="4:4" x14ac:dyDescent="0.25">
      <c r="D2484" s="138"/>
    </row>
    <row r="2485" spans="4:4" x14ac:dyDescent="0.25">
      <c r="D2485" s="138"/>
    </row>
    <row r="2486" spans="4:4" x14ac:dyDescent="0.25">
      <c r="D2486" s="138"/>
    </row>
    <row r="2487" spans="4:4" x14ac:dyDescent="0.25">
      <c r="D2487" s="138"/>
    </row>
    <row r="2488" spans="4:4" x14ac:dyDescent="0.25">
      <c r="D2488" s="138"/>
    </row>
    <row r="2489" spans="4:4" x14ac:dyDescent="0.25">
      <c r="D2489" s="138"/>
    </row>
    <row r="2490" spans="4:4" x14ac:dyDescent="0.25">
      <c r="D2490" s="138"/>
    </row>
    <row r="2491" spans="4:4" x14ac:dyDescent="0.25">
      <c r="D2491" s="138"/>
    </row>
    <row r="2492" spans="4:4" x14ac:dyDescent="0.25">
      <c r="D2492" s="138"/>
    </row>
    <row r="2493" spans="4:4" x14ac:dyDescent="0.25">
      <c r="D2493" s="138"/>
    </row>
    <row r="2494" spans="4:4" x14ac:dyDescent="0.25">
      <c r="D2494" s="138"/>
    </row>
    <row r="2495" spans="4:4" x14ac:dyDescent="0.25">
      <c r="D2495" s="138"/>
    </row>
    <row r="2496" spans="4:4" x14ac:dyDescent="0.25">
      <c r="D2496" s="138"/>
    </row>
    <row r="2497" spans="4:4" x14ac:dyDescent="0.25">
      <c r="D2497" s="138"/>
    </row>
    <row r="2498" spans="4:4" x14ac:dyDescent="0.25">
      <c r="D2498" s="138"/>
    </row>
    <row r="2499" spans="4:4" x14ac:dyDescent="0.25">
      <c r="D2499" s="138"/>
    </row>
    <row r="2500" spans="4:4" x14ac:dyDescent="0.25">
      <c r="D2500" s="138"/>
    </row>
    <row r="2501" spans="4:4" x14ac:dyDescent="0.25">
      <c r="D2501" s="138"/>
    </row>
    <row r="2502" spans="4:4" x14ac:dyDescent="0.25">
      <c r="D2502" s="138"/>
    </row>
    <row r="2503" spans="4:4" x14ac:dyDescent="0.25">
      <c r="D2503" s="138"/>
    </row>
    <row r="2504" spans="4:4" x14ac:dyDescent="0.25">
      <c r="D2504" s="138"/>
    </row>
    <row r="2505" spans="4:4" x14ac:dyDescent="0.25">
      <c r="D2505" s="138"/>
    </row>
    <row r="2506" spans="4:4" x14ac:dyDescent="0.25">
      <c r="D2506" s="138"/>
    </row>
    <row r="2507" spans="4:4" x14ac:dyDescent="0.25">
      <c r="D2507" s="138"/>
    </row>
    <row r="2508" spans="4:4" x14ac:dyDescent="0.25">
      <c r="D2508" s="138"/>
    </row>
    <row r="2509" spans="4:4" x14ac:dyDescent="0.25">
      <c r="D2509" s="138"/>
    </row>
    <row r="2510" spans="4:4" x14ac:dyDescent="0.25">
      <c r="D2510" s="138"/>
    </row>
    <row r="2511" spans="4:4" x14ac:dyDescent="0.25">
      <c r="D2511" s="138"/>
    </row>
    <row r="2512" spans="4:4" x14ac:dyDescent="0.25">
      <c r="D2512" s="138"/>
    </row>
    <row r="2513" spans="4:4" x14ac:dyDescent="0.25">
      <c r="D2513" s="138"/>
    </row>
    <row r="2514" spans="4:4" x14ac:dyDescent="0.25">
      <c r="D2514" s="138"/>
    </row>
    <row r="2515" spans="4:4" x14ac:dyDescent="0.25">
      <c r="D2515" s="138"/>
    </row>
    <row r="2516" spans="4:4" x14ac:dyDescent="0.25">
      <c r="D2516" s="138"/>
    </row>
    <row r="2517" spans="4:4" x14ac:dyDescent="0.25">
      <c r="D2517" s="138"/>
    </row>
    <row r="2518" spans="4:4" x14ac:dyDescent="0.25">
      <c r="D2518" s="138"/>
    </row>
    <row r="2519" spans="4:4" x14ac:dyDescent="0.25">
      <c r="D2519" s="138"/>
    </row>
    <row r="2520" spans="4:4" x14ac:dyDescent="0.25">
      <c r="D2520" s="138"/>
    </row>
    <row r="2521" spans="4:4" x14ac:dyDescent="0.25">
      <c r="D2521" s="138"/>
    </row>
    <row r="2522" spans="4:4" x14ac:dyDescent="0.25">
      <c r="D2522" s="138"/>
    </row>
    <row r="2523" spans="4:4" x14ac:dyDescent="0.25">
      <c r="D2523" s="138"/>
    </row>
    <row r="2524" spans="4:4" x14ac:dyDescent="0.25">
      <c r="D2524" s="138"/>
    </row>
    <row r="2525" spans="4:4" x14ac:dyDescent="0.25">
      <c r="D2525" s="138"/>
    </row>
    <row r="2526" spans="4:4" x14ac:dyDescent="0.25">
      <c r="D2526" s="138"/>
    </row>
    <row r="2527" spans="4:4" x14ac:dyDescent="0.25">
      <c r="D2527" s="138"/>
    </row>
    <row r="2528" spans="4:4" x14ac:dyDescent="0.25">
      <c r="D2528" s="138"/>
    </row>
    <row r="2529" spans="4:4" x14ac:dyDescent="0.25">
      <c r="D2529" s="138"/>
    </row>
    <row r="2530" spans="4:4" x14ac:dyDescent="0.25">
      <c r="D2530" s="138"/>
    </row>
    <row r="2531" spans="4:4" x14ac:dyDescent="0.25">
      <c r="D2531" s="138"/>
    </row>
    <row r="2532" spans="4:4" x14ac:dyDescent="0.25">
      <c r="D2532" s="138"/>
    </row>
    <row r="2533" spans="4:4" x14ac:dyDescent="0.25">
      <c r="D2533" s="138"/>
    </row>
    <row r="2534" spans="4:4" x14ac:dyDescent="0.25">
      <c r="D2534" s="138"/>
    </row>
    <row r="2535" spans="4:4" x14ac:dyDescent="0.25">
      <c r="D2535" s="138"/>
    </row>
    <row r="2536" spans="4:4" x14ac:dyDescent="0.25">
      <c r="D2536" s="138"/>
    </row>
    <row r="2537" spans="4:4" x14ac:dyDescent="0.25">
      <c r="D2537" s="138"/>
    </row>
    <row r="2538" spans="4:4" x14ac:dyDescent="0.25">
      <c r="D2538" s="138"/>
    </row>
    <row r="2539" spans="4:4" x14ac:dyDescent="0.25">
      <c r="D2539" s="138"/>
    </row>
    <row r="2540" spans="4:4" x14ac:dyDescent="0.25">
      <c r="D2540" s="138"/>
    </row>
    <row r="2541" spans="4:4" x14ac:dyDescent="0.25">
      <c r="D2541" s="138"/>
    </row>
    <row r="2542" spans="4:4" x14ac:dyDescent="0.25">
      <c r="D2542" s="138"/>
    </row>
    <row r="2543" spans="4:4" x14ac:dyDescent="0.25">
      <c r="D2543" s="138"/>
    </row>
    <row r="2544" spans="4:4" x14ac:dyDescent="0.25">
      <c r="D2544" s="138"/>
    </row>
    <row r="2545" spans="4:4" x14ac:dyDescent="0.25">
      <c r="D2545" s="138"/>
    </row>
    <row r="2546" spans="4:4" x14ac:dyDescent="0.25">
      <c r="D2546" s="138"/>
    </row>
    <row r="2547" spans="4:4" x14ac:dyDescent="0.25">
      <c r="D2547" s="138"/>
    </row>
    <row r="2548" spans="4:4" x14ac:dyDescent="0.25">
      <c r="D2548" s="138"/>
    </row>
    <row r="2549" spans="4:4" x14ac:dyDescent="0.25">
      <c r="D2549" s="138"/>
    </row>
    <row r="2550" spans="4:4" x14ac:dyDescent="0.25">
      <c r="D2550" s="138"/>
    </row>
    <row r="2551" spans="4:4" x14ac:dyDescent="0.25">
      <c r="D2551" s="138"/>
    </row>
    <row r="2552" spans="4:4" x14ac:dyDescent="0.25">
      <c r="D2552" s="138"/>
    </row>
    <row r="2553" spans="4:4" x14ac:dyDescent="0.25">
      <c r="D2553" s="138"/>
    </row>
    <row r="2554" spans="4:4" x14ac:dyDescent="0.25">
      <c r="D2554" s="138"/>
    </row>
    <row r="2555" spans="4:4" x14ac:dyDescent="0.25">
      <c r="D2555" s="138"/>
    </row>
    <row r="2556" spans="4:4" x14ac:dyDescent="0.25">
      <c r="D2556" s="138"/>
    </row>
    <row r="2557" spans="4:4" x14ac:dyDescent="0.25">
      <c r="D2557" s="138"/>
    </row>
    <row r="2558" spans="4:4" x14ac:dyDescent="0.25">
      <c r="D2558" s="138"/>
    </row>
    <row r="2559" spans="4:4" x14ac:dyDescent="0.25">
      <c r="D2559" s="138"/>
    </row>
    <row r="2560" spans="4:4" x14ac:dyDescent="0.25">
      <c r="D2560" s="138"/>
    </row>
    <row r="2561" spans="4:4" x14ac:dyDescent="0.25">
      <c r="D2561" s="138"/>
    </row>
    <row r="2562" spans="4:4" x14ac:dyDescent="0.25">
      <c r="D2562" s="138"/>
    </row>
    <row r="2563" spans="4:4" x14ac:dyDescent="0.25">
      <c r="D2563" s="138"/>
    </row>
    <row r="2564" spans="4:4" x14ac:dyDescent="0.25">
      <c r="D2564" s="138"/>
    </row>
    <row r="2565" spans="4:4" x14ac:dyDescent="0.25">
      <c r="D2565" s="138"/>
    </row>
    <row r="2566" spans="4:4" x14ac:dyDescent="0.25">
      <c r="D2566" s="138"/>
    </row>
    <row r="2567" spans="4:4" x14ac:dyDescent="0.25">
      <c r="D2567" s="138"/>
    </row>
    <row r="2568" spans="4:4" x14ac:dyDescent="0.25">
      <c r="D2568" s="138"/>
    </row>
    <row r="2569" spans="4:4" x14ac:dyDescent="0.25">
      <c r="D2569" s="138"/>
    </row>
    <row r="2570" spans="4:4" x14ac:dyDescent="0.25">
      <c r="D2570" s="138"/>
    </row>
    <row r="2571" spans="4:4" x14ac:dyDescent="0.25">
      <c r="D2571" s="138"/>
    </row>
    <row r="2572" spans="4:4" x14ac:dyDescent="0.25">
      <c r="D2572" s="138"/>
    </row>
    <row r="2573" spans="4:4" x14ac:dyDescent="0.25">
      <c r="D2573" s="138"/>
    </row>
    <row r="2574" spans="4:4" x14ac:dyDescent="0.25">
      <c r="D2574" s="138"/>
    </row>
    <row r="2575" spans="4:4" x14ac:dyDescent="0.25">
      <c r="D2575" s="138"/>
    </row>
    <row r="2576" spans="4:4" x14ac:dyDescent="0.25">
      <c r="D2576" s="138"/>
    </row>
    <row r="2577" spans="4:4" x14ac:dyDescent="0.25">
      <c r="D2577" s="138"/>
    </row>
    <row r="2578" spans="4:4" x14ac:dyDescent="0.25">
      <c r="D2578" s="138"/>
    </row>
    <row r="2579" spans="4:4" x14ac:dyDescent="0.25">
      <c r="D2579" s="138"/>
    </row>
    <row r="2580" spans="4:4" x14ac:dyDescent="0.25">
      <c r="D2580" s="138"/>
    </row>
    <row r="2581" spans="4:4" x14ac:dyDescent="0.25">
      <c r="D2581" s="138"/>
    </row>
    <row r="2582" spans="4:4" x14ac:dyDescent="0.25">
      <c r="D2582" s="138"/>
    </row>
    <row r="2583" spans="4:4" x14ac:dyDescent="0.25">
      <c r="D2583" s="138"/>
    </row>
    <row r="2584" spans="4:4" x14ac:dyDescent="0.25">
      <c r="D2584" s="138"/>
    </row>
    <row r="2585" spans="4:4" x14ac:dyDescent="0.25">
      <c r="D2585" s="138"/>
    </row>
    <row r="2586" spans="4:4" x14ac:dyDescent="0.25">
      <c r="D2586" s="138"/>
    </row>
    <row r="2587" spans="4:4" x14ac:dyDescent="0.25">
      <c r="D2587" s="138"/>
    </row>
    <row r="2588" spans="4:4" x14ac:dyDescent="0.25">
      <c r="D2588" s="138"/>
    </row>
    <row r="2589" spans="4:4" x14ac:dyDescent="0.25">
      <c r="D2589" s="138"/>
    </row>
    <row r="2590" spans="4:4" x14ac:dyDescent="0.25">
      <c r="D2590" s="138"/>
    </row>
    <row r="2591" spans="4:4" x14ac:dyDescent="0.25">
      <c r="D2591" s="138"/>
    </row>
    <row r="2592" spans="4:4" x14ac:dyDescent="0.25">
      <c r="D2592" s="138"/>
    </row>
    <row r="2593" spans="4:4" x14ac:dyDescent="0.25">
      <c r="D2593" s="138"/>
    </row>
    <row r="2594" spans="4:4" x14ac:dyDescent="0.25">
      <c r="D2594" s="138"/>
    </row>
    <row r="2595" spans="4:4" x14ac:dyDescent="0.25">
      <c r="D2595" s="138"/>
    </row>
    <row r="2596" spans="4:4" x14ac:dyDescent="0.25">
      <c r="D2596" s="138"/>
    </row>
    <row r="2597" spans="4:4" x14ac:dyDescent="0.25">
      <c r="D2597" s="138"/>
    </row>
    <row r="2598" spans="4:4" x14ac:dyDescent="0.25">
      <c r="D2598" s="138"/>
    </row>
    <row r="2599" spans="4:4" x14ac:dyDescent="0.25">
      <c r="D2599" s="138"/>
    </row>
    <row r="2600" spans="4:4" x14ac:dyDescent="0.25">
      <c r="D2600" s="138"/>
    </row>
    <row r="2601" spans="4:4" x14ac:dyDescent="0.25">
      <c r="D2601" s="138"/>
    </row>
    <row r="2602" spans="4:4" x14ac:dyDescent="0.25">
      <c r="D2602" s="138"/>
    </row>
    <row r="2603" spans="4:4" x14ac:dyDescent="0.25">
      <c r="D2603" s="138"/>
    </row>
    <row r="2604" spans="4:4" x14ac:dyDescent="0.25">
      <c r="D2604" s="138"/>
    </row>
    <row r="2605" spans="4:4" x14ac:dyDescent="0.25">
      <c r="D2605" s="138"/>
    </row>
    <row r="2606" spans="4:4" x14ac:dyDescent="0.25">
      <c r="D2606" s="138"/>
    </row>
    <row r="2607" spans="4:4" x14ac:dyDescent="0.25">
      <c r="D2607" s="138"/>
    </row>
    <row r="2608" spans="4:4" x14ac:dyDescent="0.25">
      <c r="D2608" s="138"/>
    </row>
    <row r="2609" spans="4:4" x14ac:dyDescent="0.25">
      <c r="D2609" s="138"/>
    </row>
    <row r="2610" spans="4:4" x14ac:dyDescent="0.25">
      <c r="D2610" s="138"/>
    </row>
    <row r="2611" spans="4:4" x14ac:dyDescent="0.25">
      <c r="D2611" s="138"/>
    </row>
    <row r="2612" spans="4:4" x14ac:dyDescent="0.25">
      <c r="D2612" s="138"/>
    </row>
    <row r="2613" spans="4:4" x14ac:dyDescent="0.25">
      <c r="D2613" s="138"/>
    </row>
    <row r="2614" spans="4:4" x14ac:dyDescent="0.25">
      <c r="D2614" s="138"/>
    </row>
    <row r="2615" spans="4:4" x14ac:dyDescent="0.25">
      <c r="D2615" s="138"/>
    </row>
    <row r="2616" spans="4:4" x14ac:dyDescent="0.25">
      <c r="D2616" s="138"/>
    </row>
    <row r="2617" spans="4:4" x14ac:dyDescent="0.25">
      <c r="D2617" s="138"/>
    </row>
    <row r="2618" spans="4:4" x14ac:dyDescent="0.25">
      <c r="D2618" s="138"/>
    </row>
    <row r="2619" spans="4:4" x14ac:dyDescent="0.25">
      <c r="D2619" s="138"/>
    </row>
    <row r="2620" spans="4:4" x14ac:dyDescent="0.25">
      <c r="D2620" s="138"/>
    </row>
    <row r="2621" spans="4:4" x14ac:dyDescent="0.25">
      <c r="D2621" s="138"/>
    </row>
    <row r="2622" spans="4:4" x14ac:dyDescent="0.25">
      <c r="D2622" s="138"/>
    </row>
    <row r="2623" spans="4:4" x14ac:dyDescent="0.25">
      <c r="D2623" s="138"/>
    </row>
    <row r="2624" spans="4:4" x14ac:dyDescent="0.25">
      <c r="D2624" s="138"/>
    </row>
    <row r="2625" spans="4:4" x14ac:dyDescent="0.25">
      <c r="D2625" s="138"/>
    </row>
    <row r="2626" spans="4:4" x14ac:dyDescent="0.25">
      <c r="D2626" s="138"/>
    </row>
    <row r="2627" spans="4:4" x14ac:dyDescent="0.25">
      <c r="D2627" s="138"/>
    </row>
    <row r="2628" spans="4:4" x14ac:dyDescent="0.25">
      <c r="D2628" s="138"/>
    </row>
    <row r="2629" spans="4:4" x14ac:dyDescent="0.25">
      <c r="D2629" s="138"/>
    </row>
    <row r="2630" spans="4:4" x14ac:dyDescent="0.25">
      <c r="D2630" s="138"/>
    </row>
    <row r="2631" spans="4:4" x14ac:dyDescent="0.25">
      <c r="D2631" s="138"/>
    </row>
    <row r="2632" spans="4:4" x14ac:dyDescent="0.25">
      <c r="D2632" s="138"/>
    </row>
    <row r="2633" spans="4:4" x14ac:dyDescent="0.25">
      <c r="D2633" s="138"/>
    </row>
    <row r="2634" spans="4:4" x14ac:dyDescent="0.25">
      <c r="D2634" s="138"/>
    </row>
    <row r="2635" spans="4:4" x14ac:dyDescent="0.25">
      <c r="D2635" s="138"/>
    </row>
    <row r="2636" spans="4:4" x14ac:dyDescent="0.25">
      <c r="D2636" s="138"/>
    </row>
    <row r="2637" spans="4:4" x14ac:dyDescent="0.25">
      <c r="D2637" s="138"/>
    </row>
    <row r="2638" spans="4:4" x14ac:dyDescent="0.25">
      <c r="D2638" s="138"/>
    </row>
    <row r="2639" spans="4:4" x14ac:dyDescent="0.25">
      <c r="D2639" s="138"/>
    </row>
    <row r="2640" spans="4:4" x14ac:dyDescent="0.25">
      <c r="D2640" s="138"/>
    </row>
    <row r="2641" spans="4:4" x14ac:dyDescent="0.25">
      <c r="D2641" s="138"/>
    </row>
    <row r="2642" spans="4:4" x14ac:dyDescent="0.25">
      <c r="D2642" s="138"/>
    </row>
    <row r="2643" spans="4:4" x14ac:dyDescent="0.25">
      <c r="D2643" s="138"/>
    </row>
    <row r="2644" spans="4:4" x14ac:dyDescent="0.25">
      <c r="D2644" s="138"/>
    </row>
    <row r="2645" spans="4:4" x14ac:dyDescent="0.25">
      <c r="D2645" s="138"/>
    </row>
    <row r="2646" spans="4:4" x14ac:dyDescent="0.25">
      <c r="D2646" s="138"/>
    </row>
    <row r="2647" spans="4:4" x14ac:dyDescent="0.25">
      <c r="D2647" s="138"/>
    </row>
    <row r="2648" spans="4:4" x14ac:dyDescent="0.25">
      <c r="D2648" s="138"/>
    </row>
    <row r="2649" spans="4:4" x14ac:dyDescent="0.25">
      <c r="D2649" s="138"/>
    </row>
    <row r="2650" spans="4:4" x14ac:dyDescent="0.25">
      <c r="D2650" s="138"/>
    </row>
    <row r="2651" spans="4:4" x14ac:dyDescent="0.25">
      <c r="D2651" s="138"/>
    </row>
    <row r="2652" spans="4:4" x14ac:dyDescent="0.25">
      <c r="D2652" s="138"/>
    </row>
    <row r="2653" spans="4:4" x14ac:dyDescent="0.25">
      <c r="D2653" s="138"/>
    </row>
    <row r="2654" spans="4:4" x14ac:dyDescent="0.25">
      <c r="D2654" s="138"/>
    </row>
    <row r="2655" spans="4:4" x14ac:dyDescent="0.25">
      <c r="D2655" s="138"/>
    </row>
    <row r="2656" spans="4:4" x14ac:dyDescent="0.25">
      <c r="D2656" s="138"/>
    </row>
    <row r="2657" spans="4:4" x14ac:dyDescent="0.25">
      <c r="D2657" s="138"/>
    </row>
    <row r="2658" spans="4:4" x14ac:dyDescent="0.25">
      <c r="D2658" s="138"/>
    </row>
    <row r="2659" spans="4:4" x14ac:dyDescent="0.25">
      <c r="D2659" s="138"/>
    </row>
    <row r="2660" spans="4:4" x14ac:dyDescent="0.25">
      <c r="D2660" s="138"/>
    </row>
    <row r="2661" spans="4:4" x14ac:dyDescent="0.25">
      <c r="D2661" s="138"/>
    </row>
    <row r="2662" spans="4:4" x14ac:dyDescent="0.25">
      <c r="D2662" s="138"/>
    </row>
    <row r="2663" spans="4:4" x14ac:dyDescent="0.25">
      <c r="D2663" s="138"/>
    </row>
    <row r="2664" spans="4:4" x14ac:dyDescent="0.25">
      <c r="D2664" s="138"/>
    </row>
    <row r="2665" spans="4:4" x14ac:dyDescent="0.25">
      <c r="D2665" s="138"/>
    </row>
    <row r="2666" spans="4:4" x14ac:dyDescent="0.25">
      <c r="D2666" s="138"/>
    </row>
    <row r="2667" spans="4:4" x14ac:dyDescent="0.25">
      <c r="D2667" s="138"/>
    </row>
    <row r="2668" spans="4:4" x14ac:dyDescent="0.25">
      <c r="D2668" s="138"/>
    </row>
    <row r="2669" spans="4:4" x14ac:dyDescent="0.25">
      <c r="D2669" s="138"/>
    </row>
    <row r="2670" spans="4:4" x14ac:dyDescent="0.25">
      <c r="D2670" s="138"/>
    </row>
    <row r="2671" spans="4:4" x14ac:dyDescent="0.25">
      <c r="D2671" s="138"/>
    </row>
    <row r="2672" spans="4:4" x14ac:dyDescent="0.25">
      <c r="D2672" s="138"/>
    </row>
    <row r="2673" spans="4:4" x14ac:dyDescent="0.25">
      <c r="D2673" s="138"/>
    </row>
    <row r="2674" spans="4:4" x14ac:dyDescent="0.25">
      <c r="D2674" s="138"/>
    </row>
    <row r="2675" spans="4:4" x14ac:dyDescent="0.25">
      <c r="D2675" s="138"/>
    </row>
    <row r="2676" spans="4:4" x14ac:dyDescent="0.25">
      <c r="D2676" s="138"/>
    </row>
    <row r="2677" spans="4:4" x14ac:dyDescent="0.25">
      <c r="D2677" s="138"/>
    </row>
    <row r="2678" spans="4:4" x14ac:dyDescent="0.25">
      <c r="D2678" s="138"/>
    </row>
    <row r="2679" spans="4:4" x14ac:dyDescent="0.25">
      <c r="D2679" s="138"/>
    </row>
    <row r="2680" spans="4:4" x14ac:dyDescent="0.25">
      <c r="D2680" s="138"/>
    </row>
    <row r="2681" spans="4:4" x14ac:dyDescent="0.25">
      <c r="D2681" s="138"/>
    </row>
    <row r="2682" spans="4:4" x14ac:dyDescent="0.25">
      <c r="D2682" s="138"/>
    </row>
    <row r="2683" spans="4:4" x14ac:dyDescent="0.25">
      <c r="D2683" s="138"/>
    </row>
    <row r="2684" spans="4:4" x14ac:dyDescent="0.25">
      <c r="D2684" s="138"/>
    </row>
    <row r="2685" spans="4:4" x14ac:dyDescent="0.25">
      <c r="D2685" s="138"/>
    </row>
    <row r="2686" spans="4:4" x14ac:dyDescent="0.25">
      <c r="D2686" s="138"/>
    </row>
    <row r="2687" spans="4:4" x14ac:dyDescent="0.25">
      <c r="D2687" s="138"/>
    </row>
    <row r="2688" spans="4:4" x14ac:dyDescent="0.25">
      <c r="D2688" s="138"/>
    </row>
    <row r="2689" spans="4:4" x14ac:dyDescent="0.25">
      <c r="D2689" s="138"/>
    </row>
    <row r="2690" spans="4:4" x14ac:dyDescent="0.25">
      <c r="D2690" s="138"/>
    </row>
    <row r="2691" spans="4:4" x14ac:dyDescent="0.25">
      <c r="D2691" s="138"/>
    </row>
    <row r="2692" spans="4:4" x14ac:dyDescent="0.25">
      <c r="D2692" s="138"/>
    </row>
    <row r="2693" spans="4:4" x14ac:dyDescent="0.25">
      <c r="D2693" s="138"/>
    </row>
    <row r="2694" spans="4:4" x14ac:dyDescent="0.25">
      <c r="D2694" s="138"/>
    </row>
    <row r="2695" spans="4:4" x14ac:dyDescent="0.25">
      <c r="D2695" s="138"/>
    </row>
    <row r="2696" spans="4:4" x14ac:dyDescent="0.25">
      <c r="D2696" s="138"/>
    </row>
    <row r="2697" spans="4:4" x14ac:dyDescent="0.25">
      <c r="D2697" s="138"/>
    </row>
    <row r="2698" spans="4:4" x14ac:dyDescent="0.25">
      <c r="D2698" s="138"/>
    </row>
    <row r="2699" spans="4:4" x14ac:dyDescent="0.25">
      <c r="D2699" s="138"/>
    </row>
    <row r="2700" spans="4:4" x14ac:dyDescent="0.25">
      <c r="D2700" s="138"/>
    </row>
    <row r="2701" spans="4:4" x14ac:dyDescent="0.25">
      <c r="D2701" s="138"/>
    </row>
    <row r="2702" spans="4:4" x14ac:dyDescent="0.25">
      <c r="D2702" s="138"/>
    </row>
    <row r="2703" spans="4:4" x14ac:dyDescent="0.25">
      <c r="D2703" s="138"/>
    </row>
    <row r="2704" spans="4:4" x14ac:dyDescent="0.25">
      <c r="D2704" s="138"/>
    </row>
    <row r="2705" spans="4:4" x14ac:dyDescent="0.25">
      <c r="D2705" s="138"/>
    </row>
    <row r="2706" spans="4:4" x14ac:dyDescent="0.25">
      <c r="D2706" s="138"/>
    </row>
    <row r="2707" spans="4:4" x14ac:dyDescent="0.25">
      <c r="D2707" s="138"/>
    </row>
    <row r="2708" spans="4:4" x14ac:dyDescent="0.25">
      <c r="D2708" s="138"/>
    </row>
    <row r="2709" spans="4:4" x14ac:dyDescent="0.25">
      <c r="D2709" s="138"/>
    </row>
    <row r="2710" spans="4:4" x14ac:dyDescent="0.25">
      <c r="D2710" s="138"/>
    </row>
    <row r="2711" spans="4:4" x14ac:dyDescent="0.25">
      <c r="D2711" s="138"/>
    </row>
    <row r="2712" spans="4:4" x14ac:dyDescent="0.25">
      <c r="D2712" s="138"/>
    </row>
    <row r="2713" spans="4:4" x14ac:dyDescent="0.25">
      <c r="D2713" s="138"/>
    </row>
    <row r="2714" spans="4:4" x14ac:dyDescent="0.25">
      <c r="D2714" s="138"/>
    </row>
    <row r="2715" spans="4:4" x14ac:dyDescent="0.25">
      <c r="D2715" s="138"/>
    </row>
    <row r="2716" spans="4:4" x14ac:dyDescent="0.25">
      <c r="D2716" s="138"/>
    </row>
    <row r="2717" spans="4:4" x14ac:dyDescent="0.25">
      <c r="D2717" s="138"/>
    </row>
    <row r="2718" spans="4:4" x14ac:dyDescent="0.25">
      <c r="D2718" s="138"/>
    </row>
    <row r="2719" spans="4:4" x14ac:dyDescent="0.25">
      <c r="D2719" s="138"/>
    </row>
    <row r="2720" spans="4:4" x14ac:dyDescent="0.25">
      <c r="D2720" s="138"/>
    </row>
    <row r="2721" spans="4:4" x14ac:dyDescent="0.25">
      <c r="D2721" s="138"/>
    </row>
    <row r="2722" spans="4:4" x14ac:dyDescent="0.25">
      <c r="D2722" s="138"/>
    </row>
    <row r="2723" spans="4:4" x14ac:dyDescent="0.25">
      <c r="D2723" s="138"/>
    </row>
    <row r="2724" spans="4:4" x14ac:dyDescent="0.25">
      <c r="D2724" s="138"/>
    </row>
    <row r="2725" spans="4:4" x14ac:dyDescent="0.25">
      <c r="D2725" s="138"/>
    </row>
    <row r="2726" spans="4:4" x14ac:dyDescent="0.25">
      <c r="D2726" s="138"/>
    </row>
    <row r="2727" spans="4:4" x14ac:dyDescent="0.25">
      <c r="D2727" s="138"/>
    </row>
    <row r="2728" spans="4:4" x14ac:dyDescent="0.25">
      <c r="D2728" s="138"/>
    </row>
    <row r="2729" spans="4:4" x14ac:dyDescent="0.25">
      <c r="D2729" s="138"/>
    </row>
    <row r="2730" spans="4:4" x14ac:dyDescent="0.25">
      <c r="D2730" s="138"/>
    </row>
    <row r="2731" spans="4:4" x14ac:dyDescent="0.25">
      <c r="D2731" s="138"/>
    </row>
    <row r="2732" spans="4:4" x14ac:dyDescent="0.25">
      <c r="D2732" s="138"/>
    </row>
    <row r="2733" spans="4:4" x14ac:dyDescent="0.25">
      <c r="D2733" s="138"/>
    </row>
    <row r="2734" spans="4:4" x14ac:dyDescent="0.25">
      <c r="D2734" s="138"/>
    </row>
    <row r="2735" spans="4:4" x14ac:dyDescent="0.25">
      <c r="D2735" s="138"/>
    </row>
    <row r="2736" spans="4:4" x14ac:dyDescent="0.25">
      <c r="D2736" s="138"/>
    </row>
    <row r="2737" spans="4:4" x14ac:dyDescent="0.25">
      <c r="D2737" s="138"/>
    </row>
    <row r="2738" spans="4:4" x14ac:dyDescent="0.25">
      <c r="D2738" s="138"/>
    </row>
    <row r="2739" spans="4:4" x14ac:dyDescent="0.25">
      <c r="D2739" s="138"/>
    </row>
    <row r="2740" spans="4:4" x14ac:dyDescent="0.25">
      <c r="D2740" s="138"/>
    </row>
    <row r="2741" spans="4:4" x14ac:dyDescent="0.25">
      <c r="D2741" s="138"/>
    </row>
    <row r="2742" spans="4:4" x14ac:dyDescent="0.25">
      <c r="D2742" s="138"/>
    </row>
    <row r="2743" spans="4:4" x14ac:dyDescent="0.25">
      <c r="D2743" s="138"/>
    </row>
    <row r="2744" spans="4:4" x14ac:dyDescent="0.25">
      <c r="D2744" s="138"/>
    </row>
    <row r="2745" spans="4:4" x14ac:dyDescent="0.25">
      <c r="D2745" s="138"/>
    </row>
    <row r="2746" spans="4:4" x14ac:dyDescent="0.25">
      <c r="D2746" s="138"/>
    </row>
    <row r="2747" spans="4:4" x14ac:dyDescent="0.25">
      <c r="D2747" s="138"/>
    </row>
    <row r="2748" spans="4:4" x14ac:dyDescent="0.25">
      <c r="D2748" s="138"/>
    </row>
    <row r="2749" spans="4:4" x14ac:dyDescent="0.25">
      <c r="D2749" s="138"/>
    </row>
    <row r="2750" spans="4:4" x14ac:dyDescent="0.25">
      <c r="D2750" s="138"/>
    </row>
    <row r="2751" spans="4:4" x14ac:dyDescent="0.25">
      <c r="D2751" s="138"/>
    </row>
    <row r="2752" spans="4:4" x14ac:dyDescent="0.25">
      <c r="D2752" s="138"/>
    </row>
    <row r="2753" spans="4:4" x14ac:dyDescent="0.25">
      <c r="D2753" s="138"/>
    </row>
    <row r="2754" spans="4:4" x14ac:dyDescent="0.25">
      <c r="D2754" s="138"/>
    </row>
    <row r="2755" spans="4:4" x14ac:dyDescent="0.25">
      <c r="D2755" s="138"/>
    </row>
    <row r="2756" spans="4:4" x14ac:dyDescent="0.25">
      <c r="D2756" s="138"/>
    </row>
    <row r="2757" spans="4:4" x14ac:dyDescent="0.25">
      <c r="D2757" s="138"/>
    </row>
    <row r="2758" spans="4:4" x14ac:dyDescent="0.25">
      <c r="D2758" s="138"/>
    </row>
    <row r="2759" spans="4:4" x14ac:dyDescent="0.25">
      <c r="D2759" s="138"/>
    </row>
    <row r="2760" spans="4:4" x14ac:dyDescent="0.25">
      <c r="D2760" s="138"/>
    </row>
    <row r="2761" spans="4:4" x14ac:dyDescent="0.25">
      <c r="D2761" s="138"/>
    </row>
    <row r="2762" spans="4:4" x14ac:dyDescent="0.25">
      <c r="D2762" s="138"/>
    </row>
    <row r="2763" spans="4:4" x14ac:dyDescent="0.25">
      <c r="D2763" s="138"/>
    </row>
    <row r="2764" spans="4:4" x14ac:dyDescent="0.25">
      <c r="D2764" s="138"/>
    </row>
    <row r="2765" spans="4:4" x14ac:dyDescent="0.25">
      <c r="D2765" s="138"/>
    </row>
    <row r="2766" spans="4:4" x14ac:dyDescent="0.25">
      <c r="D2766" s="138"/>
    </row>
    <row r="2767" spans="4:4" x14ac:dyDescent="0.25">
      <c r="D2767" s="138"/>
    </row>
    <row r="2768" spans="4:4" x14ac:dyDescent="0.25">
      <c r="D2768" s="138"/>
    </row>
    <row r="2769" spans="4:4" x14ac:dyDescent="0.25">
      <c r="D2769" s="138"/>
    </row>
    <row r="2770" spans="4:4" x14ac:dyDescent="0.25">
      <c r="D2770" s="138"/>
    </row>
    <row r="2771" spans="4:4" x14ac:dyDescent="0.25">
      <c r="D2771" s="138"/>
    </row>
    <row r="2772" spans="4:4" x14ac:dyDescent="0.25">
      <c r="D2772" s="138"/>
    </row>
    <row r="2773" spans="4:4" x14ac:dyDescent="0.25">
      <c r="D2773" s="138"/>
    </row>
    <row r="2774" spans="4:4" x14ac:dyDescent="0.25">
      <c r="D2774" s="138"/>
    </row>
    <row r="2775" spans="4:4" x14ac:dyDescent="0.25">
      <c r="D2775" s="138"/>
    </row>
    <row r="2776" spans="4:4" x14ac:dyDescent="0.25">
      <c r="D2776" s="138"/>
    </row>
    <row r="2777" spans="4:4" x14ac:dyDescent="0.25">
      <c r="D2777" s="138"/>
    </row>
    <row r="2778" spans="4:4" x14ac:dyDescent="0.25">
      <c r="D2778" s="138"/>
    </row>
    <row r="2779" spans="4:4" x14ac:dyDescent="0.25">
      <c r="D2779" s="138"/>
    </row>
    <row r="2780" spans="4:4" x14ac:dyDescent="0.25">
      <c r="D2780" s="138"/>
    </row>
    <row r="2781" spans="4:4" x14ac:dyDescent="0.25">
      <c r="D2781" s="138"/>
    </row>
    <row r="2782" spans="4:4" x14ac:dyDescent="0.25">
      <c r="D2782" s="138"/>
    </row>
    <row r="2783" spans="4:4" x14ac:dyDescent="0.25">
      <c r="D2783" s="138"/>
    </row>
    <row r="2784" spans="4:4" x14ac:dyDescent="0.25">
      <c r="D2784" s="138"/>
    </row>
    <row r="2785" spans="4:4" x14ac:dyDescent="0.25">
      <c r="D2785" s="138"/>
    </row>
    <row r="2786" spans="4:4" x14ac:dyDescent="0.25">
      <c r="D2786" s="138"/>
    </row>
    <row r="2787" spans="4:4" x14ac:dyDescent="0.25">
      <c r="D2787" s="138"/>
    </row>
    <row r="2788" spans="4:4" x14ac:dyDescent="0.25">
      <c r="D2788" s="138"/>
    </row>
    <row r="2789" spans="4:4" x14ac:dyDescent="0.25">
      <c r="D2789" s="138"/>
    </row>
    <row r="2790" spans="4:4" x14ac:dyDescent="0.25">
      <c r="D2790" s="138"/>
    </row>
    <row r="2791" spans="4:4" x14ac:dyDescent="0.25">
      <c r="D2791" s="138"/>
    </row>
    <row r="2792" spans="4:4" x14ac:dyDescent="0.25">
      <c r="D2792" s="138"/>
    </row>
    <row r="2793" spans="4:4" x14ac:dyDescent="0.25">
      <c r="D2793" s="138"/>
    </row>
    <row r="2794" spans="4:4" x14ac:dyDescent="0.25">
      <c r="D2794" s="138"/>
    </row>
    <row r="2795" spans="4:4" x14ac:dyDescent="0.25">
      <c r="D2795" s="138"/>
    </row>
    <row r="2796" spans="4:4" x14ac:dyDescent="0.25">
      <c r="D2796" s="138"/>
    </row>
    <row r="2797" spans="4:4" x14ac:dyDescent="0.25">
      <c r="D2797" s="138"/>
    </row>
    <row r="2798" spans="4:4" x14ac:dyDescent="0.25">
      <c r="D2798" s="138"/>
    </row>
    <row r="2799" spans="4:4" x14ac:dyDescent="0.25">
      <c r="D2799" s="138"/>
    </row>
    <row r="2800" spans="4:4" x14ac:dyDescent="0.25">
      <c r="D2800" s="138"/>
    </row>
    <row r="2801" spans="4:4" x14ac:dyDescent="0.25">
      <c r="D2801" s="138"/>
    </row>
    <row r="2802" spans="4:4" x14ac:dyDescent="0.25">
      <c r="D2802" s="138"/>
    </row>
    <row r="2803" spans="4:4" x14ac:dyDescent="0.25">
      <c r="D2803" s="138"/>
    </row>
    <row r="2804" spans="4:4" x14ac:dyDescent="0.25">
      <c r="D2804" s="138"/>
    </row>
    <row r="2805" spans="4:4" x14ac:dyDescent="0.25">
      <c r="D2805" s="138"/>
    </row>
    <row r="2806" spans="4:4" x14ac:dyDescent="0.25">
      <c r="D2806" s="138"/>
    </row>
    <row r="2807" spans="4:4" x14ac:dyDescent="0.25">
      <c r="D2807" s="138"/>
    </row>
    <row r="2808" spans="4:4" x14ac:dyDescent="0.25">
      <c r="D2808" s="138"/>
    </row>
    <row r="2809" spans="4:4" x14ac:dyDescent="0.25">
      <c r="D2809" s="138"/>
    </row>
    <row r="2810" spans="4:4" x14ac:dyDescent="0.25">
      <c r="D2810" s="138"/>
    </row>
    <row r="2811" spans="4:4" x14ac:dyDescent="0.25">
      <c r="D2811" s="138"/>
    </row>
    <row r="2812" spans="4:4" x14ac:dyDescent="0.25">
      <c r="D2812" s="138"/>
    </row>
    <row r="2813" spans="4:4" x14ac:dyDescent="0.25">
      <c r="D2813" s="138"/>
    </row>
    <row r="2814" spans="4:4" x14ac:dyDescent="0.25">
      <c r="D2814" s="138"/>
    </row>
    <row r="2815" spans="4:4" x14ac:dyDescent="0.25">
      <c r="D2815" s="138"/>
    </row>
    <row r="2816" spans="4:4" x14ac:dyDescent="0.25">
      <c r="D2816" s="138"/>
    </row>
    <row r="2817" spans="4:4" x14ac:dyDescent="0.25">
      <c r="D2817" s="138"/>
    </row>
    <row r="2818" spans="4:4" x14ac:dyDescent="0.25">
      <c r="D2818" s="138"/>
    </row>
    <row r="2819" spans="4:4" x14ac:dyDescent="0.25">
      <c r="D2819" s="138"/>
    </row>
    <row r="2820" spans="4:4" x14ac:dyDescent="0.25">
      <c r="D2820" s="138"/>
    </row>
    <row r="2821" spans="4:4" x14ac:dyDescent="0.25">
      <c r="D2821" s="138"/>
    </row>
    <row r="2822" spans="4:4" x14ac:dyDescent="0.25">
      <c r="D2822" s="138"/>
    </row>
    <row r="2823" spans="4:4" x14ac:dyDescent="0.25">
      <c r="D2823" s="138"/>
    </row>
    <row r="2824" spans="4:4" x14ac:dyDescent="0.25">
      <c r="D2824" s="138"/>
    </row>
    <row r="2825" spans="4:4" x14ac:dyDescent="0.25">
      <c r="D2825" s="138"/>
    </row>
    <row r="2826" spans="4:4" x14ac:dyDescent="0.25">
      <c r="D2826" s="138"/>
    </row>
    <row r="2827" spans="4:4" x14ac:dyDescent="0.25">
      <c r="D2827" s="138"/>
    </row>
    <row r="2828" spans="4:4" x14ac:dyDescent="0.25">
      <c r="D2828" s="138"/>
    </row>
    <row r="2829" spans="4:4" x14ac:dyDescent="0.25">
      <c r="D2829" s="138"/>
    </row>
    <row r="2830" spans="4:4" x14ac:dyDescent="0.25">
      <c r="D2830" s="138"/>
    </row>
    <row r="2831" spans="4:4" x14ac:dyDescent="0.25">
      <c r="D2831" s="138"/>
    </row>
    <row r="2832" spans="4:4" x14ac:dyDescent="0.25">
      <c r="D2832" s="138"/>
    </row>
    <row r="2833" spans="4:4" x14ac:dyDescent="0.25">
      <c r="D2833" s="138"/>
    </row>
    <row r="2834" spans="4:4" x14ac:dyDescent="0.25">
      <c r="D2834" s="138"/>
    </row>
    <row r="2835" spans="4:4" x14ac:dyDescent="0.25">
      <c r="D2835" s="138"/>
    </row>
    <row r="2836" spans="4:4" x14ac:dyDescent="0.25">
      <c r="D2836" s="138"/>
    </row>
    <row r="2837" spans="4:4" x14ac:dyDescent="0.25">
      <c r="D2837" s="138"/>
    </row>
    <row r="2838" spans="4:4" x14ac:dyDescent="0.25">
      <c r="D2838" s="138"/>
    </row>
    <row r="2839" spans="4:4" x14ac:dyDescent="0.25">
      <c r="D2839" s="138"/>
    </row>
    <row r="2840" spans="4:4" x14ac:dyDescent="0.25">
      <c r="D2840" s="138"/>
    </row>
    <row r="2841" spans="4:4" x14ac:dyDescent="0.25">
      <c r="D2841" s="138"/>
    </row>
    <row r="2842" spans="4:4" x14ac:dyDescent="0.25">
      <c r="D2842" s="138"/>
    </row>
    <row r="2843" spans="4:4" x14ac:dyDescent="0.25">
      <c r="D2843" s="138"/>
    </row>
    <row r="2844" spans="4:4" x14ac:dyDescent="0.25">
      <c r="D2844" s="138"/>
    </row>
    <row r="2845" spans="4:4" x14ac:dyDescent="0.25">
      <c r="D2845" s="138"/>
    </row>
    <row r="2846" spans="4:4" x14ac:dyDescent="0.25">
      <c r="D2846" s="138"/>
    </row>
    <row r="2847" spans="4:4" x14ac:dyDescent="0.25">
      <c r="D2847" s="138"/>
    </row>
    <row r="2848" spans="4:4" x14ac:dyDescent="0.25">
      <c r="D2848" s="138"/>
    </row>
    <row r="2849" spans="4:4" x14ac:dyDescent="0.25">
      <c r="D2849" s="138"/>
    </row>
    <row r="2850" spans="4:4" x14ac:dyDescent="0.25">
      <c r="D2850" s="138"/>
    </row>
    <row r="2851" spans="4:4" x14ac:dyDescent="0.25">
      <c r="D2851" s="138"/>
    </row>
    <row r="2852" spans="4:4" x14ac:dyDescent="0.25">
      <c r="D2852" s="138"/>
    </row>
    <row r="2853" spans="4:4" x14ac:dyDescent="0.25">
      <c r="D2853" s="138"/>
    </row>
    <row r="2854" spans="4:4" x14ac:dyDescent="0.25">
      <c r="D2854" s="138"/>
    </row>
    <row r="2855" spans="4:4" x14ac:dyDescent="0.25">
      <c r="D2855" s="138"/>
    </row>
    <row r="2856" spans="4:4" x14ac:dyDescent="0.25">
      <c r="D2856" s="138"/>
    </row>
    <row r="2857" spans="4:4" x14ac:dyDescent="0.25">
      <c r="D2857" s="138"/>
    </row>
    <row r="2858" spans="4:4" x14ac:dyDescent="0.25">
      <c r="D2858" s="138"/>
    </row>
    <row r="2859" spans="4:4" x14ac:dyDescent="0.25">
      <c r="D2859" s="138"/>
    </row>
    <row r="2860" spans="4:4" x14ac:dyDescent="0.25">
      <c r="D2860" s="138"/>
    </row>
    <row r="2861" spans="4:4" x14ac:dyDescent="0.25">
      <c r="D2861" s="138"/>
    </row>
    <row r="2862" spans="4:4" x14ac:dyDescent="0.25">
      <c r="D2862" s="138"/>
    </row>
    <row r="2863" spans="4:4" x14ac:dyDescent="0.25">
      <c r="D2863" s="138"/>
    </row>
    <row r="2864" spans="4:4" x14ac:dyDescent="0.25">
      <c r="D2864" s="138"/>
    </row>
    <row r="2865" spans="4:4" x14ac:dyDescent="0.25">
      <c r="D2865" s="138"/>
    </row>
    <row r="2866" spans="4:4" x14ac:dyDescent="0.25">
      <c r="D2866" s="138"/>
    </row>
    <row r="2867" spans="4:4" x14ac:dyDescent="0.25">
      <c r="D2867" s="138"/>
    </row>
    <row r="2868" spans="4:4" x14ac:dyDescent="0.25">
      <c r="D2868" s="138"/>
    </row>
    <row r="2869" spans="4:4" x14ac:dyDescent="0.25">
      <c r="D2869" s="138"/>
    </row>
    <row r="2870" spans="4:4" x14ac:dyDescent="0.25">
      <c r="D2870" s="138"/>
    </row>
    <row r="2871" spans="4:4" x14ac:dyDescent="0.25">
      <c r="D2871" s="138"/>
    </row>
    <row r="2872" spans="4:4" x14ac:dyDescent="0.25">
      <c r="D2872" s="138"/>
    </row>
    <row r="2873" spans="4:4" x14ac:dyDescent="0.25">
      <c r="D2873" s="138"/>
    </row>
    <row r="2874" spans="4:4" x14ac:dyDescent="0.25">
      <c r="D2874" s="138"/>
    </row>
    <row r="2875" spans="4:4" x14ac:dyDescent="0.25">
      <c r="D2875" s="138"/>
    </row>
    <row r="2876" spans="4:4" x14ac:dyDescent="0.25">
      <c r="D2876" s="138"/>
    </row>
    <row r="2877" spans="4:4" x14ac:dyDescent="0.25">
      <c r="D2877" s="138"/>
    </row>
    <row r="2878" spans="4:4" x14ac:dyDescent="0.25">
      <c r="D2878" s="138"/>
    </row>
    <row r="2879" spans="4:4" x14ac:dyDescent="0.25">
      <c r="D2879" s="138"/>
    </row>
    <row r="2880" spans="4:4" x14ac:dyDescent="0.25">
      <c r="D2880" s="138"/>
    </row>
    <row r="2881" spans="4:4" x14ac:dyDescent="0.25">
      <c r="D2881" s="138"/>
    </row>
    <row r="2882" spans="4:4" x14ac:dyDescent="0.25">
      <c r="D2882" s="138"/>
    </row>
    <row r="2883" spans="4:4" x14ac:dyDescent="0.25">
      <c r="D2883" s="138"/>
    </row>
    <row r="2884" spans="4:4" x14ac:dyDescent="0.25">
      <c r="D2884" s="138"/>
    </row>
    <row r="2885" spans="4:4" x14ac:dyDescent="0.25">
      <c r="D2885" s="138"/>
    </row>
    <row r="2886" spans="4:4" x14ac:dyDescent="0.25">
      <c r="D2886" s="138"/>
    </row>
    <row r="2887" spans="4:4" x14ac:dyDescent="0.25">
      <c r="D2887" s="138"/>
    </row>
    <row r="2888" spans="4:4" x14ac:dyDescent="0.25">
      <c r="D2888" s="138"/>
    </row>
    <row r="2889" spans="4:4" x14ac:dyDescent="0.25">
      <c r="D2889" s="138"/>
    </row>
    <row r="2890" spans="4:4" x14ac:dyDescent="0.25">
      <c r="D2890" s="138"/>
    </row>
    <row r="2891" spans="4:4" x14ac:dyDescent="0.25">
      <c r="D2891" s="138"/>
    </row>
    <row r="2892" spans="4:4" x14ac:dyDescent="0.25">
      <c r="D2892" s="138"/>
    </row>
    <row r="2893" spans="4:4" x14ac:dyDescent="0.25">
      <c r="D2893" s="138"/>
    </row>
    <row r="2894" spans="4:4" x14ac:dyDescent="0.25">
      <c r="D2894" s="138"/>
    </row>
    <row r="2895" spans="4:4" x14ac:dyDescent="0.25">
      <c r="D2895" s="138"/>
    </row>
    <row r="2896" spans="4:4" x14ac:dyDescent="0.25">
      <c r="D2896" s="138"/>
    </row>
    <row r="2897" spans="4:4" x14ac:dyDescent="0.25">
      <c r="D2897" s="138"/>
    </row>
    <row r="2898" spans="4:4" x14ac:dyDescent="0.25">
      <c r="D2898" s="138"/>
    </row>
    <row r="2899" spans="4:4" x14ac:dyDescent="0.25">
      <c r="D2899" s="138"/>
    </row>
    <row r="2900" spans="4:4" x14ac:dyDescent="0.25">
      <c r="D2900" s="138"/>
    </row>
    <row r="2901" spans="4:4" x14ac:dyDescent="0.25">
      <c r="D2901" s="138"/>
    </row>
    <row r="2902" spans="4:4" x14ac:dyDescent="0.25">
      <c r="D2902" s="138"/>
    </row>
    <row r="2903" spans="4:4" x14ac:dyDescent="0.25">
      <c r="D2903" s="138"/>
    </row>
    <row r="2904" spans="4:4" x14ac:dyDescent="0.25">
      <c r="D2904" s="138"/>
    </row>
    <row r="2905" spans="4:4" x14ac:dyDescent="0.25">
      <c r="D2905" s="138"/>
    </row>
    <row r="2906" spans="4:4" x14ac:dyDescent="0.25">
      <c r="D2906" s="138"/>
    </row>
    <row r="2907" spans="4:4" x14ac:dyDescent="0.25">
      <c r="D2907" s="138"/>
    </row>
    <row r="2908" spans="4:4" x14ac:dyDescent="0.25">
      <c r="D2908" s="138"/>
    </row>
    <row r="2909" spans="4:4" x14ac:dyDescent="0.25">
      <c r="D2909" s="138"/>
    </row>
    <row r="2910" spans="4:4" x14ac:dyDescent="0.25">
      <c r="D2910" s="138"/>
    </row>
    <row r="2911" spans="4:4" x14ac:dyDescent="0.25">
      <c r="D2911" s="138"/>
    </row>
    <row r="2912" spans="4:4" x14ac:dyDescent="0.25">
      <c r="D2912" s="138"/>
    </row>
    <row r="2913" spans="4:4" x14ac:dyDescent="0.25">
      <c r="D2913" s="138"/>
    </row>
    <row r="2914" spans="4:4" x14ac:dyDescent="0.25">
      <c r="D2914" s="138"/>
    </row>
    <row r="2915" spans="4:4" x14ac:dyDescent="0.25">
      <c r="D2915" s="138"/>
    </row>
    <row r="2916" spans="4:4" x14ac:dyDescent="0.25">
      <c r="D2916" s="138"/>
    </row>
    <row r="2917" spans="4:4" x14ac:dyDescent="0.25">
      <c r="D2917" s="138"/>
    </row>
    <row r="2918" spans="4:4" x14ac:dyDescent="0.25">
      <c r="D2918" s="138"/>
    </row>
    <row r="2919" spans="4:4" x14ac:dyDescent="0.25">
      <c r="D2919" s="138"/>
    </row>
    <row r="2920" spans="4:4" x14ac:dyDescent="0.25">
      <c r="D2920" s="138"/>
    </row>
    <row r="2921" spans="4:4" x14ac:dyDescent="0.25">
      <c r="D2921" s="138"/>
    </row>
    <row r="2922" spans="4:4" x14ac:dyDescent="0.25">
      <c r="D2922" s="138"/>
    </row>
    <row r="2923" spans="4:4" x14ac:dyDescent="0.25">
      <c r="D2923" s="138"/>
    </row>
    <row r="2924" spans="4:4" x14ac:dyDescent="0.25">
      <c r="D2924" s="138"/>
    </row>
    <row r="2925" spans="4:4" x14ac:dyDescent="0.25">
      <c r="D2925" s="138"/>
    </row>
    <row r="2926" spans="4:4" x14ac:dyDescent="0.25">
      <c r="D2926" s="138"/>
    </row>
    <row r="2927" spans="4:4" x14ac:dyDescent="0.25">
      <c r="D2927" s="138"/>
    </row>
    <row r="2928" spans="4:4" x14ac:dyDescent="0.25">
      <c r="D2928" s="138"/>
    </row>
    <row r="2929" spans="4:4" x14ac:dyDescent="0.25">
      <c r="D2929" s="138"/>
    </row>
    <row r="2930" spans="4:4" x14ac:dyDescent="0.25">
      <c r="D2930" s="138"/>
    </row>
    <row r="2931" spans="4:4" x14ac:dyDescent="0.25">
      <c r="D2931" s="138"/>
    </row>
    <row r="2932" spans="4:4" x14ac:dyDescent="0.25">
      <c r="D2932" s="138"/>
    </row>
    <row r="2933" spans="4:4" x14ac:dyDescent="0.25">
      <c r="D2933" s="138"/>
    </row>
    <row r="2934" spans="4:4" x14ac:dyDescent="0.25">
      <c r="D2934" s="138"/>
    </row>
    <row r="2935" spans="4:4" x14ac:dyDescent="0.25">
      <c r="D2935" s="138"/>
    </row>
    <row r="2936" spans="4:4" x14ac:dyDescent="0.25">
      <c r="D2936" s="138"/>
    </row>
    <row r="2937" spans="4:4" x14ac:dyDescent="0.25">
      <c r="D2937" s="138"/>
    </row>
    <row r="2938" spans="4:4" x14ac:dyDescent="0.25">
      <c r="D2938" s="138"/>
    </row>
    <row r="2939" spans="4:4" x14ac:dyDescent="0.25">
      <c r="D2939" s="138"/>
    </row>
    <row r="2940" spans="4:4" x14ac:dyDescent="0.25">
      <c r="D2940" s="138"/>
    </row>
    <row r="2941" spans="4:4" x14ac:dyDescent="0.25">
      <c r="D2941" s="138"/>
    </row>
    <row r="2942" spans="4:4" x14ac:dyDescent="0.25">
      <c r="D2942" s="138"/>
    </row>
    <row r="2943" spans="4:4" x14ac:dyDescent="0.25">
      <c r="D2943" s="138"/>
    </row>
    <row r="2944" spans="4:4" x14ac:dyDescent="0.25">
      <c r="D2944" s="138"/>
    </row>
    <row r="2945" spans="4:4" x14ac:dyDescent="0.25">
      <c r="D2945" s="138"/>
    </row>
    <row r="2946" spans="4:4" x14ac:dyDescent="0.25">
      <c r="D2946" s="138"/>
    </row>
    <row r="2947" spans="4:4" x14ac:dyDescent="0.25">
      <c r="D2947" s="138"/>
    </row>
    <row r="2948" spans="4:4" x14ac:dyDescent="0.25">
      <c r="D2948" s="138"/>
    </row>
    <row r="2949" spans="4:4" x14ac:dyDescent="0.25">
      <c r="D2949" s="138"/>
    </row>
    <row r="2950" spans="4:4" x14ac:dyDescent="0.25">
      <c r="D2950" s="138"/>
    </row>
    <row r="2951" spans="4:4" x14ac:dyDescent="0.25">
      <c r="D2951" s="138"/>
    </row>
    <row r="2952" spans="4:4" x14ac:dyDescent="0.25">
      <c r="D2952" s="138"/>
    </row>
    <row r="2953" spans="4:4" x14ac:dyDescent="0.25">
      <c r="D2953" s="138"/>
    </row>
    <row r="2954" spans="4:4" x14ac:dyDescent="0.25">
      <c r="D2954" s="138"/>
    </row>
    <row r="2955" spans="4:4" x14ac:dyDescent="0.25">
      <c r="D2955" s="138"/>
    </row>
    <row r="2956" spans="4:4" x14ac:dyDescent="0.25">
      <c r="D2956" s="138"/>
    </row>
    <row r="2957" spans="4:4" x14ac:dyDescent="0.25">
      <c r="D2957" s="138"/>
    </row>
    <row r="2958" spans="4:4" x14ac:dyDescent="0.25">
      <c r="D2958" s="138"/>
    </row>
    <row r="2959" spans="4:4" x14ac:dyDescent="0.25">
      <c r="D2959" s="138"/>
    </row>
    <row r="2960" spans="4:4" x14ac:dyDescent="0.25">
      <c r="D2960" s="138"/>
    </row>
    <row r="2961" spans="4:4" x14ac:dyDescent="0.25">
      <c r="D2961" s="138"/>
    </row>
    <row r="2962" spans="4:4" x14ac:dyDescent="0.25">
      <c r="D2962" s="138"/>
    </row>
    <row r="2963" spans="4:4" x14ac:dyDescent="0.25">
      <c r="D2963" s="138"/>
    </row>
    <row r="2964" spans="4:4" x14ac:dyDescent="0.25">
      <c r="D2964" s="138"/>
    </row>
    <row r="2965" spans="4:4" x14ac:dyDescent="0.25">
      <c r="D2965" s="138"/>
    </row>
    <row r="2966" spans="4:4" x14ac:dyDescent="0.25">
      <c r="D2966" s="138"/>
    </row>
    <row r="2967" spans="4:4" x14ac:dyDescent="0.25">
      <c r="D2967" s="138"/>
    </row>
    <row r="2968" spans="4:4" x14ac:dyDescent="0.25">
      <c r="D2968" s="138"/>
    </row>
    <row r="2969" spans="4:4" x14ac:dyDescent="0.25">
      <c r="D2969" s="138"/>
    </row>
    <row r="2970" spans="4:4" x14ac:dyDescent="0.25">
      <c r="D2970" s="138"/>
    </row>
    <row r="2971" spans="4:4" x14ac:dyDescent="0.25">
      <c r="D2971" s="138"/>
    </row>
    <row r="2972" spans="4:4" x14ac:dyDescent="0.25">
      <c r="D2972" s="138"/>
    </row>
    <row r="2973" spans="4:4" x14ac:dyDescent="0.25">
      <c r="D2973" s="138"/>
    </row>
    <row r="2974" spans="4:4" x14ac:dyDescent="0.25">
      <c r="D2974" s="138"/>
    </row>
    <row r="2975" spans="4:4" x14ac:dyDescent="0.25">
      <c r="D2975" s="138"/>
    </row>
    <row r="2976" spans="4:4" x14ac:dyDescent="0.25">
      <c r="D2976" s="138"/>
    </row>
    <row r="2977" spans="4:4" x14ac:dyDescent="0.25">
      <c r="D2977" s="138"/>
    </row>
    <row r="2978" spans="4:4" x14ac:dyDescent="0.25">
      <c r="D2978" s="138"/>
    </row>
    <row r="2979" spans="4:4" x14ac:dyDescent="0.25">
      <c r="D2979" s="138"/>
    </row>
    <row r="2980" spans="4:4" x14ac:dyDescent="0.25">
      <c r="D2980" s="138"/>
    </row>
    <row r="2981" spans="4:4" x14ac:dyDescent="0.25">
      <c r="D2981" s="138"/>
    </row>
    <row r="2982" spans="4:4" x14ac:dyDescent="0.25">
      <c r="D2982" s="138"/>
    </row>
    <row r="2983" spans="4:4" x14ac:dyDescent="0.25">
      <c r="D2983" s="138"/>
    </row>
    <row r="2984" spans="4:4" x14ac:dyDescent="0.25">
      <c r="D2984" s="138"/>
    </row>
    <row r="2985" spans="4:4" x14ac:dyDescent="0.25">
      <c r="D2985" s="138"/>
    </row>
    <row r="2986" spans="4:4" x14ac:dyDescent="0.25">
      <c r="D2986" s="138"/>
    </row>
    <row r="2987" spans="4:4" x14ac:dyDescent="0.25">
      <c r="D2987" s="138"/>
    </row>
    <row r="2988" spans="4:4" x14ac:dyDescent="0.25">
      <c r="D2988" s="138"/>
    </row>
    <row r="2989" spans="4:4" x14ac:dyDescent="0.25">
      <c r="D2989" s="138"/>
    </row>
    <row r="2990" spans="4:4" x14ac:dyDescent="0.25">
      <c r="D2990" s="138"/>
    </row>
    <row r="2991" spans="4:4" x14ac:dyDescent="0.25">
      <c r="D2991" s="138"/>
    </row>
    <row r="2992" spans="4:4" x14ac:dyDescent="0.25">
      <c r="D2992" s="138"/>
    </row>
    <row r="2993" spans="4:4" x14ac:dyDescent="0.25">
      <c r="D2993" s="138"/>
    </row>
    <row r="2994" spans="4:4" x14ac:dyDescent="0.25">
      <c r="D2994" s="138"/>
    </row>
    <row r="2995" spans="4:4" x14ac:dyDescent="0.25">
      <c r="D2995" s="138"/>
    </row>
    <row r="2996" spans="4:4" x14ac:dyDescent="0.25">
      <c r="D2996" s="138"/>
    </row>
    <row r="2997" spans="4:4" x14ac:dyDescent="0.25">
      <c r="D2997" s="138"/>
    </row>
    <row r="2998" spans="4:4" x14ac:dyDescent="0.25">
      <c r="D2998" s="138"/>
    </row>
    <row r="2999" spans="4:4" x14ac:dyDescent="0.25">
      <c r="D2999" s="138"/>
    </row>
    <row r="3000" spans="4:4" x14ac:dyDescent="0.25">
      <c r="D3000" s="138"/>
    </row>
    <row r="3001" spans="4:4" x14ac:dyDescent="0.25">
      <c r="D3001" s="138"/>
    </row>
    <row r="3002" spans="4:4" x14ac:dyDescent="0.25">
      <c r="D3002" s="138"/>
    </row>
    <row r="3003" spans="4:4" x14ac:dyDescent="0.25">
      <c r="D3003" s="138"/>
    </row>
    <row r="3004" spans="4:4" x14ac:dyDescent="0.25">
      <c r="D3004" s="138"/>
    </row>
    <row r="3005" spans="4:4" x14ac:dyDescent="0.25">
      <c r="D3005" s="138"/>
    </row>
    <row r="3006" spans="4:4" x14ac:dyDescent="0.25">
      <c r="D3006" s="138"/>
    </row>
    <row r="3007" spans="4:4" x14ac:dyDescent="0.25">
      <c r="D3007" s="138"/>
    </row>
    <row r="3008" spans="4:4" x14ac:dyDescent="0.25">
      <c r="D3008" s="138"/>
    </row>
    <row r="3009" spans="4:4" x14ac:dyDescent="0.25">
      <c r="D3009" s="138"/>
    </row>
    <row r="3010" spans="4:4" x14ac:dyDescent="0.25">
      <c r="D3010" s="138"/>
    </row>
    <row r="3011" spans="4:4" x14ac:dyDescent="0.25">
      <c r="D3011" s="138"/>
    </row>
    <row r="3012" spans="4:4" x14ac:dyDescent="0.25">
      <c r="D3012" s="138"/>
    </row>
    <row r="3013" spans="4:4" x14ac:dyDescent="0.25">
      <c r="D3013" s="138"/>
    </row>
    <row r="3014" spans="4:4" x14ac:dyDescent="0.25">
      <c r="D3014" s="138"/>
    </row>
    <row r="3015" spans="4:4" x14ac:dyDescent="0.25">
      <c r="D3015" s="138"/>
    </row>
    <row r="3016" spans="4:4" x14ac:dyDescent="0.25">
      <c r="D3016" s="138"/>
    </row>
    <row r="3017" spans="4:4" x14ac:dyDescent="0.25">
      <c r="D3017" s="138"/>
    </row>
    <row r="3018" spans="4:4" x14ac:dyDescent="0.25">
      <c r="D3018" s="138"/>
    </row>
    <row r="3019" spans="4:4" x14ac:dyDescent="0.25">
      <c r="D3019" s="138"/>
    </row>
    <row r="3020" spans="4:4" x14ac:dyDescent="0.25">
      <c r="D3020" s="138"/>
    </row>
    <row r="3021" spans="4:4" x14ac:dyDescent="0.25">
      <c r="D3021" s="138"/>
    </row>
    <row r="3022" spans="4:4" x14ac:dyDescent="0.25">
      <c r="D3022" s="138"/>
    </row>
    <row r="3023" spans="4:4" x14ac:dyDescent="0.25">
      <c r="D3023" s="138"/>
    </row>
    <row r="3024" spans="4:4" x14ac:dyDescent="0.25">
      <c r="D3024" s="138"/>
    </row>
    <row r="3025" spans="4:4" x14ac:dyDescent="0.25">
      <c r="D3025" s="138"/>
    </row>
    <row r="3026" spans="4:4" x14ac:dyDescent="0.25">
      <c r="D3026" s="138"/>
    </row>
    <row r="3027" spans="4:4" x14ac:dyDescent="0.25">
      <c r="D3027" s="138"/>
    </row>
    <row r="3028" spans="4:4" x14ac:dyDescent="0.25">
      <c r="D3028" s="138"/>
    </row>
    <row r="3029" spans="4:4" x14ac:dyDescent="0.25">
      <c r="D3029" s="138"/>
    </row>
    <row r="3030" spans="4:4" x14ac:dyDescent="0.25">
      <c r="D3030" s="138"/>
    </row>
    <row r="3031" spans="4:4" x14ac:dyDescent="0.25">
      <c r="D3031" s="138"/>
    </row>
    <row r="3032" spans="4:4" x14ac:dyDescent="0.25">
      <c r="D3032" s="138"/>
    </row>
    <row r="3033" spans="4:4" x14ac:dyDescent="0.25">
      <c r="D3033" s="138"/>
    </row>
    <row r="3034" spans="4:4" x14ac:dyDescent="0.25">
      <c r="D3034" s="138"/>
    </row>
    <row r="3035" spans="4:4" x14ac:dyDescent="0.25">
      <c r="D3035" s="138"/>
    </row>
    <row r="3036" spans="4:4" x14ac:dyDescent="0.25">
      <c r="D3036" s="138"/>
    </row>
    <row r="3037" spans="4:4" x14ac:dyDescent="0.25">
      <c r="D3037" s="138"/>
    </row>
    <row r="3038" spans="4:4" x14ac:dyDescent="0.25">
      <c r="D3038" s="138"/>
    </row>
    <row r="3039" spans="4:4" x14ac:dyDescent="0.25">
      <c r="D3039" s="138"/>
    </row>
    <row r="3040" spans="4:4" x14ac:dyDescent="0.25">
      <c r="D3040" s="138"/>
    </row>
    <row r="3041" spans="4:4" x14ac:dyDescent="0.25">
      <c r="D3041" s="138"/>
    </row>
    <row r="3042" spans="4:4" x14ac:dyDescent="0.25">
      <c r="D3042" s="138"/>
    </row>
    <row r="3043" spans="4:4" x14ac:dyDescent="0.25">
      <c r="D3043" s="138"/>
    </row>
    <row r="3044" spans="4:4" x14ac:dyDescent="0.25">
      <c r="D3044" s="138"/>
    </row>
    <row r="3045" spans="4:4" x14ac:dyDescent="0.25">
      <c r="D3045" s="138"/>
    </row>
    <row r="3046" spans="4:4" x14ac:dyDescent="0.25">
      <c r="D3046" s="138"/>
    </row>
    <row r="3047" spans="4:4" x14ac:dyDescent="0.25">
      <c r="D3047" s="138"/>
    </row>
    <row r="3048" spans="4:4" x14ac:dyDescent="0.25">
      <c r="D3048" s="138"/>
    </row>
    <row r="3049" spans="4:4" x14ac:dyDescent="0.25">
      <c r="D3049" s="138"/>
    </row>
    <row r="3050" spans="4:4" x14ac:dyDescent="0.25">
      <c r="D3050" s="138"/>
    </row>
    <row r="3051" spans="4:4" x14ac:dyDescent="0.25">
      <c r="D3051" s="138"/>
    </row>
    <row r="3052" spans="4:4" x14ac:dyDescent="0.25">
      <c r="D3052" s="138"/>
    </row>
    <row r="3053" spans="4:4" x14ac:dyDescent="0.25">
      <c r="D3053" s="138"/>
    </row>
    <row r="3054" spans="4:4" x14ac:dyDescent="0.25">
      <c r="D3054" s="138"/>
    </row>
    <row r="3055" spans="4:4" x14ac:dyDescent="0.25">
      <c r="D3055" s="138"/>
    </row>
    <row r="3056" spans="4:4" x14ac:dyDescent="0.25">
      <c r="D3056" s="138"/>
    </row>
    <row r="3057" spans="4:4" x14ac:dyDescent="0.25">
      <c r="D3057" s="138"/>
    </row>
    <row r="3058" spans="4:4" x14ac:dyDescent="0.25">
      <c r="D3058" s="138"/>
    </row>
    <row r="3059" spans="4:4" x14ac:dyDescent="0.25">
      <c r="D3059" s="138"/>
    </row>
    <row r="3060" spans="4:4" x14ac:dyDescent="0.25">
      <c r="D3060" s="138"/>
    </row>
    <row r="3061" spans="4:4" x14ac:dyDescent="0.25">
      <c r="D3061" s="138"/>
    </row>
    <row r="3062" spans="4:4" x14ac:dyDescent="0.25">
      <c r="D3062" s="138"/>
    </row>
    <row r="3063" spans="4:4" x14ac:dyDescent="0.25">
      <c r="D3063" s="138"/>
    </row>
    <row r="3064" spans="4:4" x14ac:dyDescent="0.25">
      <c r="D3064" s="138"/>
    </row>
    <row r="3065" spans="4:4" x14ac:dyDescent="0.25">
      <c r="D3065" s="138"/>
    </row>
    <row r="3066" spans="4:4" x14ac:dyDescent="0.25">
      <c r="D3066" s="138"/>
    </row>
    <row r="3067" spans="4:4" x14ac:dyDescent="0.25">
      <c r="D3067" s="138"/>
    </row>
    <row r="3068" spans="4:4" x14ac:dyDescent="0.25">
      <c r="D3068" s="138"/>
    </row>
    <row r="3069" spans="4:4" x14ac:dyDescent="0.25">
      <c r="D3069" s="138"/>
    </row>
    <row r="3070" spans="4:4" x14ac:dyDescent="0.25">
      <c r="D3070" s="138"/>
    </row>
    <row r="3071" spans="4:4" x14ac:dyDescent="0.25">
      <c r="D3071" s="138"/>
    </row>
    <row r="3072" spans="4:4" x14ac:dyDescent="0.25">
      <c r="D3072" s="138"/>
    </row>
    <row r="3073" spans="4:4" x14ac:dyDescent="0.25">
      <c r="D3073" s="138"/>
    </row>
    <row r="3074" spans="4:4" x14ac:dyDescent="0.25">
      <c r="D3074" s="138"/>
    </row>
    <row r="3075" spans="4:4" x14ac:dyDescent="0.25">
      <c r="D3075" s="138"/>
    </row>
    <row r="3076" spans="4:4" x14ac:dyDescent="0.25">
      <c r="D3076" s="138"/>
    </row>
    <row r="3077" spans="4:4" x14ac:dyDescent="0.25">
      <c r="D3077" s="138"/>
    </row>
    <row r="3078" spans="4:4" x14ac:dyDescent="0.25">
      <c r="D3078" s="138"/>
    </row>
    <row r="3079" spans="4:4" x14ac:dyDescent="0.25">
      <c r="D3079" s="138"/>
    </row>
    <row r="3080" spans="4:4" x14ac:dyDescent="0.25">
      <c r="D3080" s="138"/>
    </row>
    <row r="3081" spans="4:4" x14ac:dyDescent="0.25">
      <c r="D3081" s="138"/>
    </row>
    <row r="3082" spans="4:4" x14ac:dyDescent="0.25">
      <c r="D3082" s="138"/>
    </row>
    <row r="3083" spans="4:4" x14ac:dyDescent="0.25">
      <c r="D3083" s="138"/>
    </row>
    <row r="3084" spans="4:4" x14ac:dyDescent="0.25">
      <c r="D3084" s="138"/>
    </row>
    <row r="3085" spans="4:4" x14ac:dyDescent="0.25">
      <c r="D3085" s="138"/>
    </row>
    <row r="3086" spans="4:4" x14ac:dyDescent="0.25">
      <c r="D3086" s="138"/>
    </row>
    <row r="3087" spans="4:4" x14ac:dyDescent="0.25">
      <c r="D3087" s="138"/>
    </row>
    <row r="3088" spans="4:4" x14ac:dyDescent="0.25">
      <c r="D3088" s="138"/>
    </row>
    <row r="3089" spans="4:4" x14ac:dyDescent="0.25">
      <c r="D3089" s="138"/>
    </row>
    <row r="3090" spans="4:4" x14ac:dyDescent="0.25">
      <c r="D3090" s="138"/>
    </row>
    <row r="3091" spans="4:4" x14ac:dyDescent="0.25">
      <c r="D3091" s="138"/>
    </row>
    <row r="3092" spans="4:4" x14ac:dyDescent="0.25">
      <c r="D3092" s="138"/>
    </row>
    <row r="3093" spans="4:4" x14ac:dyDescent="0.25">
      <c r="D3093" s="138"/>
    </row>
    <row r="3094" spans="4:4" x14ac:dyDescent="0.25">
      <c r="D3094" s="138"/>
    </row>
    <row r="3095" spans="4:4" x14ac:dyDescent="0.25">
      <c r="D3095" s="138"/>
    </row>
    <row r="3096" spans="4:4" x14ac:dyDescent="0.25">
      <c r="D3096" s="138"/>
    </row>
    <row r="3097" spans="4:4" x14ac:dyDescent="0.25">
      <c r="D3097" s="138"/>
    </row>
    <row r="3098" spans="4:4" x14ac:dyDescent="0.25">
      <c r="D3098" s="138"/>
    </row>
    <row r="3099" spans="4:4" x14ac:dyDescent="0.25">
      <c r="D3099" s="138"/>
    </row>
    <row r="3100" spans="4:4" x14ac:dyDescent="0.25">
      <c r="D3100" s="138"/>
    </row>
    <row r="3101" spans="4:4" x14ac:dyDescent="0.25">
      <c r="D3101" s="138"/>
    </row>
    <row r="3102" spans="4:4" x14ac:dyDescent="0.25">
      <c r="D3102" s="138"/>
    </row>
    <row r="3103" spans="4:4" x14ac:dyDescent="0.25">
      <c r="D3103" s="138"/>
    </row>
    <row r="3104" spans="4:4" x14ac:dyDescent="0.25">
      <c r="D3104" s="138"/>
    </row>
    <row r="3105" spans="4:4" x14ac:dyDescent="0.25">
      <c r="D3105" s="138"/>
    </row>
    <row r="3106" spans="4:4" x14ac:dyDescent="0.25">
      <c r="D3106" s="138"/>
    </row>
    <row r="3107" spans="4:4" x14ac:dyDescent="0.25">
      <c r="D3107" s="138"/>
    </row>
    <row r="3108" spans="4:4" x14ac:dyDescent="0.25">
      <c r="D3108" s="138"/>
    </row>
    <row r="3109" spans="4:4" x14ac:dyDescent="0.25">
      <c r="D3109" s="138"/>
    </row>
    <row r="3110" spans="4:4" x14ac:dyDescent="0.25">
      <c r="D3110" s="138"/>
    </row>
    <row r="3111" spans="4:4" x14ac:dyDescent="0.25">
      <c r="D3111" s="138"/>
    </row>
    <row r="3112" spans="4:4" x14ac:dyDescent="0.25">
      <c r="D3112" s="138"/>
    </row>
    <row r="3113" spans="4:4" x14ac:dyDescent="0.25">
      <c r="D3113" s="138"/>
    </row>
    <row r="3114" spans="4:4" x14ac:dyDescent="0.25">
      <c r="D3114" s="138"/>
    </row>
    <row r="3115" spans="4:4" x14ac:dyDescent="0.25">
      <c r="D3115" s="138"/>
    </row>
    <row r="3116" spans="4:4" x14ac:dyDescent="0.25">
      <c r="D3116" s="138"/>
    </row>
    <row r="3117" spans="4:4" x14ac:dyDescent="0.25">
      <c r="D3117" s="138"/>
    </row>
    <row r="3118" spans="4:4" x14ac:dyDescent="0.25">
      <c r="D3118" s="138"/>
    </row>
    <row r="3119" spans="4:4" x14ac:dyDescent="0.25">
      <c r="D3119" s="138"/>
    </row>
    <row r="3120" spans="4:4" x14ac:dyDescent="0.25">
      <c r="D3120" s="138"/>
    </row>
    <row r="3121" spans="4:4" x14ac:dyDescent="0.25">
      <c r="D3121" s="138"/>
    </row>
    <row r="3122" spans="4:4" x14ac:dyDescent="0.25">
      <c r="D3122" s="138"/>
    </row>
    <row r="3123" spans="4:4" x14ac:dyDescent="0.25">
      <c r="D3123" s="138"/>
    </row>
    <row r="3124" spans="4:4" x14ac:dyDescent="0.25">
      <c r="D3124" s="138"/>
    </row>
    <row r="3125" spans="4:4" x14ac:dyDescent="0.25">
      <c r="D3125" s="138"/>
    </row>
    <row r="3126" spans="4:4" x14ac:dyDescent="0.25">
      <c r="D3126" s="138"/>
    </row>
    <row r="3127" spans="4:4" x14ac:dyDescent="0.25">
      <c r="D3127" s="138"/>
    </row>
    <row r="3128" spans="4:4" x14ac:dyDescent="0.25">
      <c r="D3128" s="138"/>
    </row>
    <row r="3129" spans="4:4" x14ac:dyDescent="0.25">
      <c r="D3129" s="138"/>
    </row>
    <row r="3130" spans="4:4" x14ac:dyDescent="0.25">
      <c r="D3130" s="138"/>
    </row>
    <row r="3131" spans="4:4" x14ac:dyDescent="0.25">
      <c r="D3131" s="138"/>
    </row>
    <row r="3132" spans="4:4" x14ac:dyDescent="0.25">
      <c r="D3132" s="138"/>
    </row>
    <row r="3133" spans="4:4" x14ac:dyDescent="0.25">
      <c r="D3133" s="138"/>
    </row>
    <row r="3134" spans="4:4" x14ac:dyDescent="0.25">
      <c r="D3134" s="138"/>
    </row>
    <row r="3135" spans="4:4" x14ac:dyDescent="0.25">
      <c r="D3135" s="138"/>
    </row>
    <row r="3136" spans="4:4" x14ac:dyDescent="0.25">
      <c r="D3136" s="138"/>
    </row>
    <row r="3137" spans="4:4" x14ac:dyDescent="0.25">
      <c r="D3137" s="138"/>
    </row>
    <row r="3138" spans="4:4" x14ac:dyDescent="0.25">
      <c r="D3138" s="138"/>
    </row>
    <row r="3139" spans="4:4" x14ac:dyDescent="0.25">
      <c r="D3139" s="138"/>
    </row>
    <row r="3140" spans="4:4" x14ac:dyDescent="0.25">
      <c r="D3140" s="138"/>
    </row>
    <row r="3141" spans="4:4" x14ac:dyDescent="0.25">
      <c r="D3141" s="138"/>
    </row>
    <row r="3142" spans="4:4" x14ac:dyDescent="0.25">
      <c r="D3142" s="138"/>
    </row>
    <row r="3143" spans="4:4" x14ac:dyDescent="0.25">
      <c r="D3143" s="138"/>
    </row>
    <row r="3144" spans="4:4" x14ac:dyDescent="0.25">
      <c r="D3144" s="138"/>
    </row>
    <row r="3145" spans="4:4" x14ac:dyDescent="0.25">
      <c r="D3145" s="138"/>
    </row>
    <row r="3146" spans="4:4" x14ac:dyDescent="0.25">
      <c r="D3146" s="138"/>
    </row>
    <row r="3147" spans="4:4" x14ac:dyDescent="0.25">
      <c r="D3147" s="138"/>
    </row>
    <row r="3148" spans="4:4" x14ac:dyDescent="0.25">
      <c r="D3148" s="138"/>
    </row>
    <row r="3149" spans="4:4" x14ac:dyDescent="0.25">
      <c r="D3149" s="138"/>
    </row>
    <row r="3150" spans="4:4" x14ac:dyDescent="0.25">
      <c r="D3150" s="138"/>
    </row>
    <row r="3151" spans="4:4" x14ac:dyDescent="0.25">
      <c r="D3151" s="138"/>
    </row>
    <row r="3152" spans="4:4" x14ac:dyDescent="0.25">
      <c r="D3152" s="138"/>
    </row>
    <row r="3153" spans="4:4" x14ac:dyDescent="0.25">
      <c r="D3153" s="138"/>
    </row>
    <row r="3154" spans="4:4" x14ac:dyDescent="0.25">
      <c r="D3154" s="138"/>
    </row>
    <row r="3155" spans="4:4" x14ac:dyDescent="0.25">
      <c r="D3155" s="138"/>
    </row>
    <row r="3156" spans="4:4" x14ac:dyDescent="0.25">
      <c r="D3156" s="138"/>
    </row>
    <row r="3157" spans="4:4" x14ac:dyDescent="0.25">
      <c r="D3157" s="138"/>
    </row>
    <row r="3158" spans="4:4" x14ac:dyDescent="0.25">
      <c r="D3158" s="138"/>
    </row>
    <row r="3159" spans="4:4" x14ac:dyDescent="0.25">
      <c r="D3159" s="138"/>
    </row>
    <row r="3160" spans="4:4" x14ac:dyDescent="0.25">
      <c r="D3160" s="138"/>
    </row>
    <row r="3161" spans="4:4" x14ac:dyDescent="0.25">
      <c r="D3161" s="138"/>
    </row>
    <row r="3162" spans="4:4" x14ac:dyDescent="0.25">
      <c r="D3162" s="138"/>
    </row>
    <row r="3163" spans="4:4" x14ac:dyDescent="0.25">
      <c r="D3163" s="138"/>
    </row>
    <row r="3164" spans="4:4" x14ac:dyDescent="0.25">
      <c r="D3164" s="138"/>
    </row>
    <row r="3165" spans="4:4" x14ac:dyDescent="0.25">
      <c r="D3165" s="138"/>
    </row>
    <row r="3166" spans="4:4" x14ac:dyDescent="0.25">
      <c r="D3166" s="138"/>
    </row>
    <row r="3167" spans="4:4" x14ac:dyDescent="0.25">
      <c r="D3167" s="138"/>
    </row>
    <row r="3168" spans="4:4" x14ac:dyDescent="0.25">
      <c r="D3168" s="138"/>
    </row>
    <row r="3169" spans="4:4" x14ac:dyDescent="0.25">
      <c r="D3169" s="138"/>
    </row>
    <row r="3170" spans="4:4" x14ac:dyDescent="0.25">
      <c r="D3170" s="138"/>
    </row>
    <row r="3171" spans="4:4" x14ac:dyDescent="0.25">
      <c r="D3171" s="138"/>
    </row>
    <row r="3172" spans="4:4" x14ac:dyDescent="0.25">
      <c r="D3172" s="138"/>
    </row>
    <row r="3173" spans="4:4" x14ac:dyDescent="0.25">
      <c r="D3173" s="138"/>
    </row>
    <row r="3174" spans="4:4" x14ac:dyDescent="0.25">
      <c r="D3174" s="138"/>
    </row>
    <row r="3175" spans="4:4" x14ac:dyDescent="0.25">
      <c r="D3175" s="138"/>
    </row>
    <row r="3176" spans="4:4" x14ac:dyDescent="0.25">
      <c r="D3176" s="138"/>
    </row>
    <row r="3177" spans="4:4" x14ac:dyDescent="0.25">
      <c r="D3177" s="138"/>
    </row>
    <row r="3178" spans="4:4" x14ac:dyDescent="0.25">
      <c r="D3178" s="138"/>
    </row>
    <row r="3179" spans="4:4" x14ac:dyDescent="0.25">
      <c r="D3179" s="138"/>
    </row>
    <row r="3180" spans="4:4" x14ac:dyDescent="0.25">
      <c r="D3180" s="138"/>
    </row>
    <row r="3181" spans="4:4" x14ac:dyDescent="0.25">
      <c r="D3181" s="138"/>
    </row>
    <row r="3182" spans="4:4" x14ac:dyDescent="0.25">
      <c r="D3182" s="138"/>
    </row>
    <row r="3183" spans="4:4" x14ac:dyDescent="0.25">
      <c r="D3183" s="138"/>
    </row>
    <row r="3184" spans="4:4" x14ac:dyDescent="0.25">
      <c r="D3184" s="138"/>
    </row>
    <row r="3185" spans="4:4" x14ac:dyDescent="0.25">
      <c r="D3185" s="138"/>
    </row>
    <row r="3186" spans="4:4" x14ac:dyDescent="0.25">
      <c r="D3186" s="138"/>
    </row>
    <row r="3187" spans="4:4" x14ac:dyDescent="0.25">
      <c r="D3187" s="138"/>
    </row>
    <row r="3188" spans="4:4" x14ac:dyDescent="0.25">
      <c r="D3188" s="138"/>
    </row>
    <row r="3189" spans="4:4" x14ac:dyDescent="0.25">
      <c r="D3189" s="138"/>
    </row>
    <row r="3190" spans="4:4" x14ac:dyDescent="0.25">
      <c r="D3190" s="138"/>
    </row>
    <row r="3191" spans="4:4" x14ac:dyDescent="0.25">
      <c r="D3191" s="138"/>
    </row>
    <row r="3192" spans="4:4" x14ac:dyDescent="0.25">
      <c r="D3192" s="138"/>
    </row>
    <row r="3193" spans="4:4" x14ac:dyDescent="0.25">
      <c r="D3193" s="138"/>
    </row>
    <row r="3194" spans="4:4" x14ac:dyDescent="0.25">
      <c r="D3194" s="138"/>
    </row>
    <row r="3195" spans="4:4" x14ac:dyDescent="0.25">
      <c r="D3195" s="138"/>
    </row>
    <row r="3196" spans="4:4" x14ac:dyDescent="0.25">
      <c r="D3196" s="138"/>
    </row>
    <row r="3197" spans="4:4" x14ac:dyDescent="0.25">
      <c r="D3197" s="138"/>
    </row>
    <row r="3198" spans="4:4" x14ac:dyDescent="0.25">
      <c r="D3198" s="138"/>
    </row>
    <row r="3199" spans="4:4" x14ac:dyDescent="0.25">
      <c r="D3199" s="138"/>
    </row>
    <row r="3200" spans="4:4" x14ac:dyDescent="0.25">
      <c r="D3200" s="138"/>
    </row>
    <row r="3201" spans="4:4" x14ac:dyDescent="0.25">
      <c r="D3201" s="138"/>
    </row>
    <row r="3202" spans="4:4" x14ac:dyDescent="0.25">
      <c r="D3202" s="138"/>
    </row>
    <row r="3203" spans="4:4" x14ac:dyDescent="0.25">
      <c r="D3203" s="138"/>
    </row>
    <row r="3204" spans="4:4" x14ac:dyDescent="0.25">
      <c r="D3204" s="138"/>
    </row>
    <row r="3205" spans="4:4" x14ac:dyDescent="0.25">
      <c r="D3205" s="138"/>
    </row>
    <row r="3206" spans="4:4" x14ac:dyDescent="0.25">
      <c r="D3206" s="138"/>
    </row>
    <row r="3207" spans="4:4" x14ac:dyDescent="0.25">
      <c r="D3207" s="138"/>
    </row>
    <row r="3208" spans="4:4" x14ac:dyDescent="0.25">
      <c r="D3208" s="138"/>
    </row>
    <row r="3209" spans="4:4" x14ac:dyDescent="0.25">
      <c r="D3209" s="138"/>
    </row>
    <row r="3210" spans="4:4" x14ac:dyDescent="0.25">
      <c r="D3210" s="138"/>
    </row>
    <row r="3211" spans="4:4" x14ac:dyDescent="0.25">
      <c r="D3211" s="138"/>
    </row>
    <row r="3212" spans="4:4" x14ac:dyDescent="0.25">
      <c r="D3212" s="138"/>
    </row>
    <row r="3213" spans="4:4" x14ac:dyDescent="0.25">
      <c r="D3213" s="138"/>
    </row>
    <row r="3214" spans="4:4" x14ac:dyDescent="0.25">
      <c r="D3214" s="138"/>
    </row>
    <row r="3215" spans="4:4" x14ac:dyDescent="0.25">
      <c r="D3215" s="138"/>
    </row>
    <row r="3216" spans="4:4" x14ac:dyDescent="0.25">
      <c r="D3216" s="138"/>
    </row>
    <row r="3217" spans="4:4" x14ac:dyDescent="0.25">
      <c r="D3217" s="138"/>
    </row>
    <row r="3218" spans="4:4" x14ac:dyDescent="0.25">
      <c r="D3218" s="138"/>
    </row>
    <row r="3219" spans="4:4" x14ac:dyDescent="0.25">
      <c r="D3219" s="138"/>
    </row>
    <row r="3220" spans="4:4" x14ac:dyDescent="0.25">
      <c r="D3220" s="138"/>
    </row>
    <row r="3221" spans="4:4" x14ac:dyDescent="0.25">
      <c r="D3221" s="138"/>
    </row>
    <row r="3222" spans="4:4" x14ac:dyDescent="0.25">
      <c r="D3222" s="138"/>
    </row>
    <row r="3223" spans="4:4" x14ac:dyDescent="0.25">
      <c r="D3223" s="138"/>
    </row>
    <row r="3224" spans="4:4" x14ac:dyDescent="0.25">
      <c r="D3224" s="138"/>
    </row>
    <row r="3225" spans="4:4" x14ac:dyDescent="0.25">
      <c r="D3225" s="138"/>
    </row>
    <row r="3226" spans="4:4" x14ac:dyDescent="0.25">
      <c r="D3226" s="138"/>
    </row>
    <row r="3227" spans="4:4" x14ac:dyDescent="0.25">
      <c r="D3227" s="138"/>
    </row>
    <row r="3228" spans="4:4" x14ac:dyDescent="0.25">
      <c r="D3228" s="138"/>
    </row>
    <row r="3229" spans="4:4" x14ac:dyDescent="0.25">
      <c r="D3229" s="138"/>
    </row>
    <row r="3230" spans="4:4" x14ac:dyDescent="0.25">
      <c r="D3230" s="138"/>
    </row>
    <row r="3231" spans="4:4" x14ac:dyDescent="0.25">
      <c r="D3231" s="138"/>
    </row>
    <row r="3232" spans="4:4" x14ac:dyDescent="0.25">
      <c r="D3232" s="138"/>
    </row>
    <row r="3233" spans="4:4" x14ac:dyDescent="0.25">
      <c r="D3233" s="138"/>
    </row>
    <row r="3234" spans="4:4" x14ac:dyDescent="0.25">
      <c r="D3234" s="138"/>
    </row>
    <row r="3235" spans="4:4" x14ac:dyDescent="0.25">
      <c r="D3235" s="138"/>
    </row>
    <row r="3236" spans="4:4" x14ac:dyDescent="0.25">
      <c r="D3236" s="138"/>
    </row>
    <row r="3237" spans="4:4" x14ac:dyDescent="0.25">
      <c r="D3237" s="138"/>
    </row>
    <row r="3238" spans="4:4" x14ac:dyDescent="0.25">
      <c r="D3238" s="138"/>
    </row>
    <row r="3239" spans="4:4" x14ac:dyDescent="0.25">
      <c r="D3239" s="138"/>
    </row>
    <row r="3240" spans="4:4" x14ac:dyDescent="0.25">
      <c r="D3240" s="138"/>
    </row>
    <row r="3241" spans="4:4" x14ac:dyDescent="0.25">
      <c r="D3241" s="138"/>
    </row>
    <row r="3242" spans="4:4" x14ac:dyDescent="0.25">
      <c r="D3242" s="138"/>
    </row>
    <row r="3243" spans="4:4" x14ac:dyDescent="0.25">
      <c r="D3243" s="138"/>
    </row>
    <row r="3244" spans="4:4" x14ac:dyDescent="0.25">
      <c r="D3244" s="138"/>
    </row>
    <row r="3245" spans="4:4" x14ac:dyDescent="0.25">
      <c r="D3245" s="138"/>
    </row>
    <row r="3246" spans="4:4" x14ac:dyDescent="0.25">
      <c r="D3246" s="138"/>
    </row>
    <row r="3247" spans="4:4" x14ac:dyDescent="0.25">
      <c r="D3247" s="138"/>
    </row>
    <row r="3248" spans="4:4" x14ac:dyDescent="0.25">
      <c r="D3248" s="138"/>
    </row>
    <row r="3249" spans="4:4" x14ac:dyDescent="0.25">
      <c r="D3249" s="138"/>
    </row>
    <row r="3250" spans="4:4" x14ac:dyDescent="0.25">
      <c r="D3250" s="138"/>
    </row>
    <row r="3251" spans="4:4" x14ac:dyDescent="0.25">
      <c r="D3251" s="138"/>
    </row>
    <row r="3252" spans="4:4" x14ac:dyDescent="0.25">
      <c r="D3252" s="138"/>
    </row>
    <row r="3253" spans="4:4" x14ac:dyDescent="0.25">
      <c r="D3253" s="138"/>
    </row>
    <row r="3254" spans="4:4" x14ac:dyDescent="0.25">
      <c r="D3254" s="138"/>
    </row>
    <row r="3255" spans="4:4" x14ac:dyDescent="0.25">
      <c r="D3255" s="138"/>
    </row>
    <row r="3256" spans="4:4" x14ac:dyDescent="0.25">
      <c r="D3256" s="138"/>
    </row>
    <row r="3257" spans="4:4" x14ac:dyDescent="0.25">
      <c r="D3257" s="138"/>
    </row>
    <row r="3258" spans="4:4" x14ac:dyDescent="0.25">
      <c r="D3258" s="138"/>
    </row>
    <row r="3259" spans="4:4" x14ac:dyDescent="0.25">
      <c r="D3259" s="138"/>
    </row>
    <row r="3260" spans="4:4" x14ac:dyDescent="0.25">
      <c r="D3260" s="138"/>
    </row>
    <row r="3261" spans="4:4" x14ac:dyDescent="0.25">
      <c r="D3261" s="138"/>
    </row>
    <row r="3262" spans="4:4" x14ac:dyDescent="0.25">
      <c r="D3262" s="138"/>
    </row>
    <row r="3263" spans="4:4" x14ac:dyDescent="0.25">
      <c r="D3263" s="138"/>
    </row>
    <row r="3264" spans="4:4" x14ac:dyDescent="0.25">
      <c r="D3264" s="138"/>
    </row>
    <row r="3265" spans="4:4" x14ac:dyDescent="0.25">
      <c r="D3265" s="138"/>
    </row>
    <row r="3266" spans="4:4" x14ac:dyDescent="0.25">
      <c r="D3266" s="138"/>
    </row>
    <row r="3267" spans="4:4" x14ac:dyDescent="0.25">
      <c r="D3267" s="138"/>
    </row>
    <row r="3268" spans="4:4" x14ac:dyDescent="0.25">
      <c r="D3268" s="138"/>
    </row>
    <row r="3269" spans="4:4" x14ac:dyDescent="0.25">
      <c r="D3269" s="138"/>
    </row>
    <row r="3270" spans="4:4" x14ac:dyDescent="0.25">
      <c r="D3270" s="138"/>
    </row>
    <row r="3271" spans="4:4" x14ac:dyDescent="0.25">
      <c r="D3271" s="138"/>
    </row>
    <row r="3272" spans="4:4" x14ac:dyDescent="0.25">
      <c r="D3272" s="138"/>
    </row>
    <row r="3273" spans="4:4" x14ac:dyDescent="0.25">
      <c r="D3273" s="138"/>
    </row>
    <row r="3274" spans="4:4" x14ac:dyDescent="0.25">
      <c r="D3274" s="138"/>
    </row>
    <row r="3275" spans="4:4" x14ac:dyDescent="0.25">
      <c r="D3275" s="138"/>
    </row>
    <row r="3276" spans="4:4" x14ac:dyDescent="0.25">
      <c r="D3276" s="138"/>
    </row>
    <row r="3277" spans="4:4" x14ac:dyDescent="0.25">
      <c r="D3277" s="138"/>
    </row>
    <row r="3278" spans="4:4" x14ac:dyDescent="0.25">
      <c r="D3278" s="138"/>
    </row>
    <row r="3279" spans="4:4" x14ac:dyDescent="0.25">
      <c r="D3279" s="138"/>
    </row>
    <row r="3280" spans="4:4" x14ac:dyDescent="0.25">
      <c r="D3280" s="138"/>
    </row>
    <row r="3281" spans="4:4" x14ac:dyDescent="0.25">
      <c r="D3281" s="138"/>
    </row>
    <row r="3282" spans="4:4" x14ac:dyDescent="0.25">
      <c r="D3282" s="138"/>
    </row>
    <row r="3283" spans="4:4" x14ac:dyDescent="0.25">
      <c r="D3283" s="138"/>
    </row>
    <row r="3284" spans="4:4" x14ac:dyDescent="0.25">
      <c r="D3284" s="138"/>
    </row>
    <row r="3285" spans="4:4" x14ac:dyDescent="0.25">
      <c r="D3285" s="138"/>
    </row>
    <row r="3286" spans="4:4" x14ac:dyDescent="0.25">
      <c r="D3286" s="138"/>
    </row>
    <row r="3287" spans="4:4" x14ac:dyDescent="0.25">
      <c r="D3287" s="138"/>
    </row>
    <row r="3288" spans="4:4" x14ac:dyDescent="0.25">
      <c r="D3288" s="138"/>
    </row>
    <row r="3289" spans="4:4" x14ac:dyDescent="0.25">
      <c r="D3289" s="138"/>
    </row>
    <row r="3290" spans="4:4" x14ac:dyDescent="0.25">
      <c r="D3290" s="138"/>
    </row>
    <row r="3291" spans="4:4" x14ac:dyDescent="0.25">
      <c r="D3291" s="138"/>
    </row>
    <row r="3292" spans="4:4" x14ac:dyDescent="0.25">
      <c r="D3292" s="138"/>
    </row>
    <row r="3293" spans="4:4" x14ac:dyDescent="0.25">
      <c r="D3293" s="138"/>
    </row>
    <row r="3294" spans="4:4" x14ac:dyDescent="0.25">
      <c r="D3294" s="138"/>
    </row>
    <row r="3295" spans="4:4" x14ac:dyDescent="0.25">
      <c r="D3295" s="138"/>
    </row>
    <row r="3296" spans="4:4" x14ac:dyDescent="0.25">
      <c r="D3296" s="138"/>
    </row>
    <row r="3297" spans="4:4" x14ac:dyDescent="0.25">
      <c r="D3297" s="138"/>
    </row>
    <row r="3298" spans="4:4" x14ac:dyDescent="0.25">
      <c r="D3298" s="138"/>
    </row>
    <row r="3299" spans="4:4" x14ac:dyDescent="0.25">
      <c r="D3299" s="138"/>
    </row>
    <row r="3300" spans="4:4" x14ac:dyDescent="0.25">
      <c r="D3300" s="138"/>
    </row>
    <row r="3301" spans="4:4" x14ac:dyDescent="0.25">
      <c r="D3301" s="138"/>
    </row>
    <row r="3302" spans="4:4" x14ac:dyDescent="0.25">
      <c r="D3302" s="138"/>
    </row>
    <row r="3303" spans="4:4" x14ac:dyDescent="0.25">
      <c r="D3303" s="138"/>
    </row>
    <row r="3304" spans="4:4" x14ac:dyDescent="0.25">
      <c r="D3304" s="138"/>
    </row>
    <row r="3305" spans="4:4" x14ac:dyDescent="0.25">
      <c r="D3305" s="138"/>
    </row>
    <row r="3306" spans="4:4" x14ac:dyDescent="0.25">
      <c r="D3306" s="138"/>
    </row>
    <row r="3307" spans="4:4" x14ac:dyDescent="0.25">
      <c r="D3307" s="138"/>
    </row>
    <row r="3308" spans="4:4" x14ac:dyDescent="0.25">
      <c r="D3308" s="138"/>
    </row>
    <row r="3309" spans="4:4" x14ac:dyDescent="0.25">
      <c r="D3309" s="138"/>
    </row>
    <row r="3310" spans="4:4" x14ac:dyDescent="0.25">
      <c r="D3310" s="138"/>
    </row>
    <row r="3311" spans="4:4" x14ac:dyDescent="0.25">
      <c r="D3311" s="138"/>
    </row>
    <row r="3312" spans="4:4" x14ac:dyDescent="0.25">
      <c r="D3312" s="138"/>
    </row>
    <row r="3313" spans="4:4" x14ac:dyDescent="0.25">
      <c r="D3313" s="138"/>
    </row>
    <row r="3314" spans="4:4" x14ac:dyDescent="0.25">
      <c r="D3314" s="138"/>
    </row>
    <row r="3315" spans="4:4" x14ac:dyDescent="0.25">
      <c r="D3315" s="138"/>
    </row>
    <row r="3316" spans="4:4" x14ac:dyDescent="0.25">
      <c r="D3316" s="138"/>
    </row>
    <row r="3317" spans="4:4" x14ac:dyDescent="0.25">
      <c r="D3317" s="138"/>
    </row>
    <row r="3318" spans="4:4" x14ac:dyDescent="0.25">
      <c r="D3318" s="138"/>
    </row>
    <row r="3319" spans="4:4" x14ac:dyDescent="0.25">
      <c r="D3319" s="138"/>
    </row>
    <row r="3320" spans="4:4" x14ac:dyDescent="0.25">
      <c r="D3320" s="138"/>
    </row>
    <row r="3321" spans="4:4" x14ac:dyDescent="0.25">
      <c r="D3321" s="138"/>
    </row>
    <row r="3322" spans="4:4" x14ac:dyDescent="0.25">
      <c r="D3322" s="138"/>
    </row>
    <row r="3323" spans="4:4" x14ac:dyDescent="0.25">
      <c r="D3323" s="138"/>
    </row>
    <row r="3324" spans="4:4" x14ac:dyDescent="0.25">
      <c r="D3324" s="138"/>
    </row>
    <row r="3325" spans="4:4" x14ac:dyDescent="0.25">
      <c r="D3325" s="138"/>
    </row>
    <row r="3326" spans="4:4" x14ac:dyDescent="0.25">
      <c r="D3326" s="138"/>
    </row>
    <row r="3327" spans="4:4" x14ac:dyDescent="0.25">
      <c r="D3327" s="138"/>
    </row>
    <row r="3328" spans="4:4" x14ac:dyDescent="0.25">
      <c r="D3328" s="138"/>
    </row>
    <row r="3329" spans="4:4" x14ac:dyDescent="0.25">
      <c r="D3329" s="138"/>
    </row>
    <row r="3330" spans="4:4" x14ac:dyDescent="0.25">
      <c r="D3330" s="138"/>
    </row>
    <row r="3331" spans="4:4" x14ac:dyDescent="0.25">
      <c r="D3331" s="138"/>
    </row>
    <row r="3332" spans="4:4" x14ac:dyDescent="0.25">
      <c r="D3332" s="138"/>
    </row>
    <row r="3333" spans="4:4" x14ac:dyDescent="0.25">
      <c r="D3333" s="138"/>
    </row>
    <row r="3334" spans="4:4" x14ac:dyDescent="0.25">
      <c r="D3334" s="138"/>
    </row>
    <row r="3335" spans="4:4" x14ac:dyDescent="0.25">
      <c r="D3335" s="138"/>
    </row>
    <row r="3336" spans="4:4" x14ac:dyDescent="0.25">
      <c r="D3336" s="138"/>
    </row>
    <row r="3337" spans="4:4" x14ac:dyDescent="0.25">
      <c r="D3337" s="138"/>
    </row>
    <row r="3338" spans="4:4" x14ac:dyDescent="0.25">
      <c r="D3338" s="138"/>
    </row>
    <row r="3339" spans="4:4" x14ac:dyDescent="0.25">
      <c r="D3339" s="138"/>
    </row>
    <row r="3340" spans="4:4" x14ac:dyDescent="0.25">
      <c r="D3340" s="138"/>
    </row>
    <row r="3341" spans="4:4" x14ac:dyDescent="0.25">
      <c r="D3341" s="138"/>
    </row>
    <row r="3342" spans="4:4" x14ac:dyDescent="0.25">
      <c r="D3342" s="138"/>
    </row>
    <row r="3343" spans="4:4" x14ac:dyDescent="0.25">
      <c r="D3343" s="138"/>
    </row>
    <row r="3344" spans="4:4" x14ac:dyDescent="0.25">
      <c r="D3344" s="138"/>
    </row>
    <row r="3345" spans="4:4" x14ac:dyDescent="0.25">
      <c r="D3345" s="138"/>
    </row>
    <row r="3346" spans="4:4" x14ac:dyDescent="0.25">
      <c r="D3346" s="138"/>
    </row>
    <row r="3347" spans="4:4" x14ac:dyDescent="0.25">
      <c r="D3347" s="138"/>
    </row>
    <row r="3348" spans="4:4" x14ac:dyDescent="0.25">
      <c r="D3348" s="138"/>
    </row>
    <row r="3349" spans="4:4" x14ac:dyDescent="0.25">
      <c r="D3349" s="138"/>
    </row>
    <row r="3350" spans="4:4" x14ac:dyDescent="0.25">
      <c r="D3350" s="138"/>
    </row>
    <row r="3351" spans="4:4" x14ac:dyDescent="0.25">
      <c r="D3351" s="138"/>
    </row>
    <row r="3352" spans="4:4" x14ac:dyDescent="0.25">
      <c r="D3352" s="138"/>
    </row>
    <row r="3353" spans="4:4" x14ac:dyDescent="0.25">
      <c r="D3353" s="138"/>
    </row>
    <row r="3354" spans="4:4" x14ac:dyDescent="0.25">
      <c r="D3354" s="138"/>
    </row>
    <row r="3355" spans="4:4" x14ac:dyDescent="0.25">
      <c r="D3355" s="138"/>
    </row>
    <row r="3356" spans="4:4" x14ac:dyDescent="0.25">
      <c r="D3356" s="138"/>
    </row>
    <row r="3357" spans="4:4" x14ac:dyDescent="0.25">
      <c r="D3357" s="138"/>
    </row>
    <row r="3358" spans="4:4" x14ac:dyDescent="0.25">
      <c r="D3358" s="138"/>
    </row>
    <row r="3359" spans="4:4" x14ac:dyDescent="0.25">
      <c r="D3359" s="138"/>
    </row>
    <row r="3360" spans="4:4" x14ac:dyDescent="0.25">
      <c r="D3360" s="138"/>
    </row>
    <row r="3361" spans="4:4" x14ac:dyDescent="0.25">
      <c r="D3361" s="138"/>
    </row>
    <row r="3362" spans="4:4" x14ac:dyDescent="0.25">
      <c r="D3362" s="138"/>
    </row>
    <row r="3363" spans="4:4" x14ac:dyDescent="0.25">
      <c r="D3363" s="138"/>
    </row>
    <row r="3364" spans="4:4" x14ac:dyDescent="0.25">
      <c r="D3364" s="138"/>
    </row>
    <row r="3365" spans="4:4" x14ac:dyDescent="0.25">
      <c r="D3365" s="138"/>
    </row>
    <row r="3366" spans="4:4" x14ac:dyDescent="0.25">
      <c r="D3366" s="138"/>
    </row>
    <row r="3367" spans="4:4" x14ac:dyDescent="0.25">
      <c r="D3367" s="138"/>
    </row>
    <row r="3368" spans="4:4" x14ac:dyDescent="0.25">
      <c r="D3368" s="138"/>
    </row>
    <row r="3369" spans="4:4" x14ac:dyDescent="0.25">
      <c r="D3369" s="138"/>
    </row>
    <row r="3370" spans="4:4" x14ac:dyDescent="0.25">
      <c r="D3370" s="138"/>
    </row>
    <row r="3371" spans="4:4" x14ac:dyDescent="0.25">
      <c r="D3371" s="138"/>
    </row>
    <row r="3372" spans="4:4" x14ac:dyDescent="0.25">
      <c r="D3372" s="138"/>
    </row>
    <row r="3373" spans="4:4" x14ac:dyDescent="0.25">
      <c r="D3373" s="138"/>
    </row>
    <row r="3374" spans="4:4" x14ac:dyDescent="0.25">
      <c r="D3374" s="138"/>
    </row>
    <row r="3375" spans="4:4" x14ac:dyDescent="0.25">
      <c r="D3375" s="138"/>
    </row>
    <row r="3376" spans="4:4" x14ac:dyDescent="0.25">
      <c r="D3376" s="138"/>
    </row>
    <row r="3377" spans="4:4" x14ac:dyDescent="0.25">
      <c r="D3377" s="138"/>
    </row>
    <row r="3378" spans="4:4" x14ac:dyDescent="0.25">
      <c r="D3378" s="138"/>
    </row>
    <row r="3379" spans="4:4" x14ac:dyDescent="0.25">
      <c r="D3379" s="138"/>
    </row>
    <row r="3380" spans="4:4" x14ac:dyDescent="0.25">
      <c r="D3380" s="138"/>
    </row>
    <row r="3381" spans="4:4" x14ac:dyDescent="0.25">
      <c r="D3381" s="138"/>
    </row>
    <row r="3382" spans="4:4" x14ac:dyDescent="0.25">
      <c r="D3382" s="138"/>
    </row>
    <row r="3383" spans="4:4" x14ac:dyDescent="0.25">
      <c r="D3383" s="138"/>
    </row>
    <row r="3384" spans="4:4" x14ac:dyDescent="0.25">
      <c r="D3384" s="138"/>
    </row>
    <row r="3385" spans="4:4" x14ac:dyDescent="0.25">
      <c r="D3385" s="138"/>
    </row>
    <row r="3386" spans="4:4" x14ac:dyDescent="0.25">
      <c r="D3386" s="138"/>
    </row>
    <row r="3387" spans="4:4" x14ac:dyDescent="0.25">
      <c r="D3387" s="138"/>
    </row>
    <row r="3388" spans="4:4" x14ac:dyDescent="0.25">
      <c r="D3388" s="138"/>
    </row>
    <row r="3389" spans="4:4" x14ac:dyDescent="0.25">
      <c r="D3389" s="138"/>
    </row>
    <row r="3390" spans="4:4" x14ac:dyDescent="0.25">
      <c r="D3390" s="138"/>
    </row>
    <row r="3391" spans="4:4" x14ac:dyDescent="0.25">
      <c r="D3391" s="138"/>
    </row>
    <row r="3392" spans="4:4" x14ac:dyDescent="0.25">
      <c r="D3392" s="138"/>
    </row>
    <row r="3393" spans="4:4" x14ac:dyDescent="0.25">
      <c r="D3393" s="138"/>
    </row>
    <row r="3394" spans="4:4" x14ac:dyDescent="0.25">
      <c r="D3394" s="138"/>
    </row>
    <row r="3395" spans="4:4" x14ac:dyDescent="0.25">
      <c r="D3395" s="138"/>
    </row>
    <row r="3396" spans="4:4" x14ac:dyDescent="0.25">
      <c r="D3396" s="138"/>
    </row>
    <row r="3397" spans="4:4" x14ac:dyDescent="0.25">
      <c r="D3397" s="138"/>
    </row>
    <row r="3398" spans="4:4" x14ac:dyDescent="0.25">
      <c r="D3398" s="138"/>
    </row>
    <row r="3399" spans="4:4" x14ac:dyDescent="0.25">
      <c r="D3399" s="138"/>
    </row>
    <row r="3400" spans="4:4" x14ac:dyDescent="0.25">
      <c r="D3400" s="138"/>
    </row>
    <row r="3401" spans="4:4" x14ac:dyDescent="0.25">
      <c r="D3401" s="138"/>
    </row>
    <row r="3402" spans="4:4" x14ac:dyDescent="0.25">
      <c r="D3402" s="138"/>
    </row>
    <row r="3403" spans="4:4" x14ac:dyDescent="0.25">
      <c r="D3403" s="138"/>
    </row>
    <row r="3404" spans="4:4" x14ac:dyDescent="0.25">
      <c r="D3404" s="138"/>
    </row>
    <row r="3405" spans="4:4" x14ac:dyDescent="0.25">
      <c r="D3405" s="138"/>
    </row>
    <row r="3406" spans="4:4" x14ac:dyDescent="0.25">
      <c r="D3406" s="138"/>
    </row>
    <row r="3407" spans="4:4" x14ac:dyDescent="0.25">
      <c r="D3407" s="138"/>
    </row>
    <row r="3408" spans="4:4" x14ac:dyDescent="0.25">
      <c r="D3408" s="138"/>
    </row>
    <row r="3409" spans="4:4" x14ac:dyDescent="0.25">
      <c r="D3409" s="138"/>
    </row>
    <row r="3410" spans="4:4" x14ac:dyDescent="0.25">
      <c r="D3410" s="138"/>
    </row>
    <row r="3411" spans="4:4" x14ac:dyDescent="0.25">
      <c r="D3411" s="138"/>
    </row>
    <row r="3412" spans="4:4" x14ac:dyDescent="0.25">
      <c r="D3412" s="138"/>
    </row>
    <row r="3413" spans="4:4" x14ac:dyDescent="0.25">
      <c r="D3413" s="138"/>
    </row>
    <row r="3414" spans="4:4" x14ac:dyDescent="0.25">
      <c r="D3414" s="138"/>
    </row>
    <row r="3415" spans="4:4" x14ac:dyDescent="0.25">
      <c r="D3415" s="138"/>
    </row>
    <row r="3416" spans="4:4" x14ac:dyDescent="0.25">
      <c r="D3416" s="138"/>
    </row>
    <row r="3417" spans="4:4" x14ac:dyDescent="0.25">
      <c r="D3417" s="138"/>
    </row>
    <row r="3418" spans="4:4" x14ac:dyDescent="0.25">
      <c r="D3418" s="138"/>
    </row>
    <row r="3419" spans="4:4" x14ac:dyDescent="0.25">
      <c r="D3419" s="138"/>
    </row>
    <row r="3420" spans="4:4" x14ac:dyDescent="0.25">
      <c r="D3420" s="138"/>
    </row>
    <row r="3421" spans="4:4" x14ac:dyDescent="0.25">
      <c r="D3421" s="138"/>
    </row>
    <row r="3422" spans="4:4" x14ac:dyDescent="0.25">
      <c r="D3422" s="138"/>
    </row>
    <row r="3423" spans="4:4" x14ac:dyDescent="0.25">
      <c r="D3423" s="138"/>
    </row>
    <row r="3424" spans="4:4" x14ac:dyDescent="0.25">
      <c r="D3424" s="138"/>
    </row>
    <row r="3425" spans="4:4" x14ac:dyDescent="0.25">
      <c r="D3425" s="138"/>
    </row>
    <row r="3426" spans="4:4" x14ac:dyDescent="0.25">
      <c r="D3426" s="138"/>
    </row>
    <row r="3427" spans="4:4" x14ac:dyDescent="0.25">
      <c r="D3427" s="138"/>
    </row>
    <row r="3428" spans="4:4" x14ac:dyDescent="0.25">
      <c r="D3428" s="138"/>
    </row>
    <row r="3429" spans="4:4" x14ac:dyDescent="0.25">
      <c r="D3429" s="138"/>
    </row>
    <row r="3430" spans="4:4" x14ac:dyDescent="0.25">
      <c r="D3430" s="138"/>
    </row>
    <row r="3431" spans="4:4" x14ac:dyDescent="0.25">
      <c r="D3431" s="138"/>
    </row>
    <row r="3432" spans="4:4" x14ac:dyDescent="0.25">
      <c r="D3432" s="138"/>
    </row>
    <row r="3433" spans="4:4" x14ac:dyDescent="0.25">
      <c r="D3433" s="138"/>
    </row>
    <row r="3434" spans="4:4" x14ac:dyDescent="0.25">
      <c r="D3434" s="138"/>
    </row>
    <row r="3435" spans="4:4" x14ac:dyDescent="0.25">
      <c r="D3435" s="138"/>
    </row>
    <row r="3436" spans="4:4" x14ac:dyDescent="0.25">
      <c r="D3436" s="138"/>
    </row>
    <row r="3437" spans="4:4" x14ac:dyDescent="0.25">
      <c r="D3437" s="138"/>
    </row>
    <row r="3438" spans="4:4" x14ac:dyDescent="0.25">
      <c r="D3438" s="138"/>
    </row>
    <row r="3439" spans="4:4" x14ac:dyDescent="0.25">
      <c r="D3439" s="138"/>
    </row>
    <row r="3440" spans="4:4" x14ac:dyDescent="0.25">
      <c r="D3440" s="138"/>
    </row>
    <row r="3441" spans="4:4" x14ac:dyDescent="0.25">
      <c r="D3441" s="138"/>
    </row>
    <row r="3442" spans="4:4" x14ac:dyDescent="0.25">
      <c r="D3442" s="138"/>
    </row>
    <row r="3443" spans="4:4" x14ac:dyDescent="0.25">
      <c r="D3443" s="138"/>
    </row>
    <row r="3444" spans="4:4" x14ac:dyDescent="0.25">
      <c r="D3444" s="138"/>
    </row>
    <row r="3445" spans="4:4" x14ac:dyDescent="0.25">
      <c r="D3445" s="138"/>
    </row>
    <row r="3446" spans="4:4" x14ac:dyDescent="0.25">
      <c r="D3446" s="138"/>
    </row>
    <row r="3447" spans="4:4" x14ac:dyDescent="0.25">
      <c r="D3447" s="138"/>
    </row>
    <row r="3448" spans="4:4" x14ac:dyDescent="0.25">
      <c r="D3448" s="138"/>
    </row>
    <row r="3449" spans="4:4" x14ac:dyDescent="0.25">
      <c r="D3449" s="138"/>
    </row>
    <row r="3450" spans="4:4" x14ac:dyDescent="0.25">
      <c r="D3450" s="138"/>
    </row>
    <row r="3451" spans="4:4" x14ac:dyDescent="0.25">
      <c r="D3451" s="138"/>
    </row>
    <row r="3452" spans="4:4" x14ac:dyDescent="0.25">
      <c r="D3452" s="138"/>
    </row>
    <row r="3453" spans="4:4" x14ac:dyDescent="0.25">
      <c r="D3453" s="138"/>
    </row>
    <row r="3454" spans="4:4" x14ac:dyDescent="0.25">
      <c r="D3454" s="138"/>
    </row>
    <row r="3455" spans="4:4" x14ac:dyDescent="0.25">
      <c r="D3455" s="138"/>
    </row>
    <row r="3456" spans="4:4" x14ac:dyDescent="0.25">
      <c r="D3456" s="138"/>
    </row>
    <row r="3457" spans="4:4" x14ac:dyDescent="0.25">
      <c r="D3457" s="138"/>
    </row>
    <row r="3458" spans="4:4" x14ac:dyDescent="0.25">
      <c r="D3458" s="138"/>
    </row>
    <row r="3459" spans="4:4" x14ac:dyDescent="0.25">
      <c r="D3459" s="138"/>
    </row>
    <row r="3460" spans="4:4" x14ac:dyDescent="0.25">
      <c r="D3460" s="138"/>
    </row>
    <row r="3461" spans="4:4" x14ac:dyDescent="0.25">
      <c r="D3461" s="138"/>
    </row>
    <row r="3462" spans="4:4" x14ac:dyDescent="0.25">
      <c r="D3462" s="138"/>
    </row>
    <row r="3463" spans="4:4" x14ac:dyDescent="0.25">
      <c r="D3463" s="138"/>
    </row>
    <row r="3464" spans="4:4" x14ac:dyDescent="0.25">
      <c r="D3464" s="138"/>
    </row>
    <row r="3465" spans="4:4" x14ac:dyDescent="0.25">
      <c r="D3465" s="138"/>
    </row>
    <row r="3466" spans="4:4" x14ac:dyDescent="0.25">
      <c r="D3466" s="138"/>
    </row>
    <row r="3467" spans="4:4" x14ac:dyDescent="0.25">
      <c r="D3467" s="138"/>
    </row>
    <row r="3468" spans="4:4" x14ac:dyDescent="0.25">
      <c r="D3468" s="138"/>
    </row>
    <row r="3469" spans="4:4" x14ac:dyDescent="0.25">
      <c r="D3469" s="138"/>
    </row>
    <row r="3470" spans="4:4" x14ac:dyDescent="0.25">
      <c r="D3470" s="138"/>
    </row>
    <row r="3471" spans="4:4" x14ac:dyDescent="0.25">
      <c r="D3471" s="138"/>
    </row>
    <row r="3472" spans="4:4" x14ac:dyDescent="0.25">
      <c r="D3472" s="138"/>
    </row>
    <row r="3473" spans="4:4" x14ac:dyDescent="0.25">
      <c r="D3473" s="138"/>
    </row>
    <row r="3474" spans="4:4" x14ac:dyDescent="0.25">
      <c r="D3474" s="138"/>
    </row>
    <row r="3475" spans="4:4" x14ac:dyDescent="0.25">
      <c r="D3475" s="138"/>
    </row>
    <row r="3476" spans="4:4" x14ac:dyDescent="0.25">
      <c r="D3476" s="138"/>
    </row>
    <row r="3477" spans="4:4" x14ac:dyDescent="0.25">
      <c r="D3477" s="138"/>
    </row>
    <row r="3478" spans="4:4" x14ac:dyDescent="0.25">
      <c r="D3478" s="138"/>
    </row>
    <row r="3479" spans="4:4" x14ac:dyDescent="0.25">
      <c r="D3479" s="138"/>
    </row>
    <row r="3480" spans="4:4" x14ac:dyDescent="0.25">
      <c r="D3480" s="138"/>
    </row>
    <row r="3481" spans="4:4" x14ac:dyDescent="0.25">
      <c r="D3481" s="138"/>
    </row>
    <row r="3482" spans="4:4" x14ac:dyDescent="0.25">
      <c r="D3482" s="138"/>
    </row>
    <row r="3483" spans="4:4" x14ac:dyDescent="0.25">
      <c r="D3483" s="138"/>
    </row>
    <row r="3484" spans="4:4" x14ac:dyDescent="0.25">
      <c r="D3484" s="138"/>
    </row>
    <row r="3485" spans="4:4" x14ac:dyDescent="0.25">
      <c r="D3485" s="138"/>
    </row>
    <row r="3486" spans="4:4" x14ac:dyDescent="0.25">
      <c r="D3486" s="138"/>
    </row>
    <row r="3487" spans="4:4" x14ac:dyDescent="0.25">
      <c r="D3487" s="138"/>
    </row>
    <row r="3488" spans="4:4" x14ac:dyDescent="0.25">
      <c r="D3488" s="138"/>
    </row>
    <row r="3489" spans="4:4" x14ac:dyDescent="0.25">
      <c r="D3489" s="138"/>
    </row>
    <row r="3490" spans="4:4" x14ac:dyDescent="0.25">
      <c r="D3490" s="138"/>
    </row>
    <row r="3491" spans="4:4" x14ac:dyDescent="0.25">
      <c r="D3491" s="138"/>
    </row>
    <row r="3492" spans="4:4" x14ac:dyDescent="0.25">
      <c r="D3492" s="138"/>
    </row>
    <row r="3493" spans="4:4" x14ac:dyDescent="0.25">
      <c r="D3493" s="138"/>
    </row>
    <row r="3494" spans="4:4" x14ac:dyDescent="0.25">
      <c r="D3494" s="138"/>
    </row>
    <row r="3495" spans="4:4" x14ac:dyDescent="0.25">
      <c r="D3495" s="138"/>
    </row>
    <row r="3496" spans="4:4" x14ac:dyDescent="0.25">
      <c r="D3496" s="138"/>
    </row>
    <row r="3497" spans="4:4" x14ac:dyDescent="0.25">
      <c r="D3497" s="138"/>
    </row>
    <row r="3498" spans="4:4" x14ac:dyDescent="0.25">
      <c r="D3498" s="138"/>
    </row>
    <row r="3499" spans="4:4" x14ac:dyDescent="0.25">
      <c r="D3499" s="138"/>
    </row>
    <row r="3500" spans="4:4" x14ac:dyDescent="0.25">
      <c r="D3500" s="138"/>
    </row>
    <row r="3501" spans="4:4" x14ac:dyDescent="0.25">
      <c r="D3501" s="138"/>
    </row>
    <row r="3502" spans="4:4" x14ac:dyDescent="0.25">
      <c r="D3502" s="138"/>
    </row>
    <row r="3503" spans="4:4" x14ac:dyDescent="0.25">
      <c r="D3503" s="138"/>
    </row>
    <row r="3504" spans="4:4" x14ac:dyDescent="0.25">
      <c r="D3504" s="138"/>
    </row>
    <row r="3505" spans="4:4" x14ac:dyDescent="0.25">
      <c r="D3505" s="138"/>
    </row>
    <row r="3506" spans="4:4" x14ac:dyDescent="0.25">
      <c r="D3506" s="138"/>
    </row>
    <row r="3507" spans="4:4" x14ac:dyDescent="0.25">
      <c r="D3507" s="138"/>
    </row>
    <row r="3508" spans="4:4" x14ac:dyDescent="0.25">
      <c r="D3508" s="138"/>
    </row>
    <row r="3509" spans="4:4" x14ac:dyDescent="0.25">
      <c r="D3509" s="138"/>
    </row>
    <row r="3510" spans="4:4" x14ac:dyDescent="0.25">
      <c r="D3510" s="138"/>
    </row>
    <row r="3511" spans="4:4" x14ac:dyDescent="0.25">
      <c r="D3511" s="138"/>
    </row>
    <row r="3512" spans="4:4" x14ac:dyDescent="0.25">
      <c r="D3512" s="138"/>
    </row>
    <row r="3513" spans="4:4" x14ac:dyDescent="0.25">
      <c r="D3513" s="138"/>
    </row>
    <row r="3514" spans="4:4" x14ac:dyDescent="0.25">
      <c r="D3514" s="138"/>
    </row>
    <row r="3515" spans="4:4" x14ac:dyDescent="0.25">
      <c r="D3515" s="138"/>
    </row>
    <row r="3516" spans="4:4" x14ac:dyDescent="0.25">
      <c r="D3516" s="138"/>
    </row>
    <row r="3517" spans="4:4" x14ac:dyDescent="0.25">
      <c r="D3517" s="138"/>
    </row>
    <row r="3518" spans="4:4" x14ac:dyDescent="0.25">
      <c r="D3518" s="138"/>
    </row>
    <row r="3519" spans="4:4" x14ac:dyDescent="0.25">
      <c r="D3519" s="138"/>
    </row>
    <row r="3520" spans="4:4" x14ac:dyDescent="0.25">
      <c r="D3520" s="138"/>
    </row>
    <row r="3521" spans="4:4" x14ac:dyDescent="0.25">
      <c r="D3521" s="138"/>
    </row>
    <row r="3522" spans="4:4" x14ac:dyDescent="0.25">
      <c r="D3522" s="138"/>
    </row>
    <row r="3523" spans="4:4" x14ac:dyDescent="0.25">
      <c r="D3523" s="138"/>
    </row>
    <row r="3524" spans="4:4" x14ac:dyDescent="0.25">
      <c r="D3524" s="138"/>
    </row>
    <row r="3525" spans="4:4" x14ac:dyDescent="0.25">
      <c r="D3525" s="138"/>
    </row>
    <row r="3526" spans="4:4" x14ac:dyDescent="0.25">
      <c r="D3526" s="138"/>
    </row>
    <row r="3527" spans="4:4" x14ac:dyDescent="0.25">
      <c r="D3527" s="138"/>
    </row>
    <row r="3528" spans="4:4" x14ac:dyDescent="0.25">
      <c r="D3528" s="138"/>
    </row>
    <row r="3529" spans="4:4" x14ac:dyDescent="0.25">
      <c r="D3529" s="138"/>
    </row>
    <row r="3530" spans="4:4" x14ac:dyDescent="0.25">
      <c r="D3530" s="138"/>
    </row>
    <row r="3531" spans="4:4" x14ac:dyDescent="0.25">
      <c r="D3531" s="138"/>
    </row>
    <row r="3532" spans="4:4" x14ac:dyDescent="0.25">
      <c r="D3532" s="138"/>
    </row>
    <row r="3533" spans="4:4" x14ac:dyDescent="0.25">
      <c r="D3533" s="138"/>
    </row>
    <row r="3534" spans="4:4" x14ac:dyDescent="0.25">
      <c r="D3534" s="138"/>
    </row>
    <row r="3535" spans="4:4" x14ac:dyDescent="0.25">
      <c r="D3535" s="138"/>
    </row>
    <row r="3536" spans="4:4" x14ac:dyDescent="0.25">
      <c r="D3536" s="138"/>
    </row>
    <row r="3537" spans="4:4" x14ac:dyDescent="0.25">
      <c r="D3537" s="138"/>
    </row>
    <row r="3538" spans="4:4" x14ac:dyDescent="0.25">
      <c r="D3538" s="138"/>
    </row>
    <row r="3539" spans="4:4" x14ac:dyDescent="0.25">
      <c r="D3539" s="138"/>
    </row>
    <row r="3540" spans="4:4" x14ac:dyDescent="0.25">
      <c r="D3540" s="138"/>
    </row>
    <row r="3541" spans="4:4" x14ac:dyDescent="0.25">
      <c r="D3541" s="138"/>
    </row>
    <row r="3542" spans="4:4" x14ac:dyDescent="0.25">
      <c r="D3542" s="138"/>
    </row>
    <row r="3543" spans="4:4" x14ac:dyDescent="0.25">
      <c r="D3543" s="138"/>
    </row>
    <row r="3544" spans="4:4" x14ac:dyDescent="0.25">
      <c r="D3544" s="138"/>
    </row>
    <row r="3545" spans="4:4" x14ac:dyDescent="0.25">
      <c r="D3545" s="138"/>
    </row>
    <row r="3546" spans="4:4" x14ac:dyDescent="0.25">
      <c r="D3546" s="138"/>
    </row>
    <row r="3547" spans="4:4" x14ac:dyDescent="0.25">
      <c r="D3547" s="138"/>
    </row>
    <row r="3548" spans="4:4" x14ac:dyDescent="0.25">
      <c r="D3548" s="138"/>
    </row>
    <row r="3549" spans="4:4" x14ac:dyDescent="0.25">
      <c r="D3549" s="138"/>
    </row>
    <row r="3550" spans="4:4" x14ac:dyDescent="0.25">
      <c r="D3550" s="138"/>
    </row>
    <row r="3551" spans="4:4" x14ac:dyDescent="0.25">
      <c r="D3551" s="138"/>
    </row>
    <row r="3552" spans="4:4" x14ac:dyDescent="0.25">
      <c r="D3552" s="138"/>
    </row>
    <row r="3553" spans="4:4" x14ac:dyDescent="0.25">
      <c r="D3553" s="138"/>
    </row>
    <row r="3554" spans="4:4" x14ac:dyDescent="0.25">
      <c r="D3554" s="138"/>
    </row>
    <row r="3555" spans="4:4" x14ac:dyDescent="0.25">
      <c r="D3555" s="138"/>
    </row>
    <row r="3556" spans="4:4" x14ac:dyDescent="0.25">
      <c r="D3556" s="138"/>
    </row>
    <row r="3557" spans="4:4" x14ac:dyDescent="0.25">
      <c r="D3557" s="138"/>
    </row>
    <row r="3558" spans="4:4" x14ac:dyDescent="0.25">
      <c r="D3558" s="138"/>
    </row>
    <row r="3559" spans="4:4" x14ac:dyDescent="0.25">
      <c r="D3559" s="138"/>
    </row>
    <row r="3560" spans="4:4" x14ac:dyDescent="0.25">
      <c r="D3560" s="138"/>
    </row>
    <row r="3561" spans="4:4" x14ac:dyDescent="0.25">
      <c r="D3561" s="138"/>
    </row>
    <row r="3562" spans="4:4" x14ac:dyDescent="0.25">
      <c r="D3562" s="138"/>
    </row>
    <row r="3563" spans="4:4" x14ac:dyDescent="0.25">
      <c r="D3563" s="138"/>
    </row>
    <row r="3564" spans="4:4" x14ac:dyDescent="0.25">
      <c r="D3564" s="138"/>
    </row>
    <row r="3565" spans="4:4" x14ac:dyDescent="0.25">
      <c r="D3565" s="138"/>
    </row>
    <row r="3566" spans="4:4" x14ac:dyDescent="0.25">
      <c r="D3566" s="138"/>
    </row>
    <row r="3567" spans="4:4" x14ac:dyDescent="0.25">
      <c r="D3567" s="138"/>
    </row>
    <row r="3568" spans="4:4" x14ac:dyDescent="0.25">
      <c r="D3568" s="138"/>
    </row>
    <row r="3569" spans="4:4" x14ac:dyDescent="0.25">
      <c r="D3569" s="138"/>
    </row>
    <row r="3570" spans="4:4" x14ac:dyDescent="0.25">
      <c r="D3570" s="138"/>
    </row>
    <row r="3571" spans="4:4" x14ac:dyDescent="0.25">
      <c r="D3571" s="138"/>
    </row>
    <row r="3572" spans="4:4" x14ac:dyDescent="0.25">
      <c r="D3572" s="138"/>
    </row>
    <row r="3573" spans="4:4" x14ac:dyDescent="0.25">
      <c r="D3573" s="138"/>
    </row>
    <row r="3574" spans="4:4" x14ac:dyDescent="0.25">
      <c r="D3574" s="138"/>
    </row>
    <row r="3575" spans="4:4" x14ac:dyDescent="0.25">
      <c r="D3575" s="138"/>
    </row>
    <row r="3576" spans="4:4" x14ac:dyDescent="0.25">
      <c r="D3576" s="138"/>
    </row>
    <row r="3577" spans="4:4" x14ac:dyDescent="0.25">
      <c r="D3577" s="138"/>
    </row>
    <row r="3578" spans="4:4" x14ac:dyDescent="0.25">
      <c r="D3578" s="138"/>
    </row>
    <row r="3579" spans="4:4" x14ac:dyDescent="0.25">
      <c r="D3579" s="138"/>
    </row>
    <row r="3580" spans="4:4" x14ac:dyDescent="0.25">
      <c r="D3580" s="138"/>
    </row>
    <row r="3581" spans="4:4" x14ac:dyDescent="0.25">
      <c r="D3581" s="138"/>
    </row>
    <row r="3582" spans="4:4" x14ac:dyDescent="0.25">
      <c r="D3582" s="138"/>
    </row>
    <row r="3583" spans="4:4" x14ac:dyDescent="0.25">
      <c r="D3583" s="138"/>
    </row>
    <row r="3584" spans="4:4" x14ac:dyDescent="0.25">
      <c r="D3584" s="138"/>
    </row>
    <row r="3585" spans="4:4" x14ac:dyDescent="0.25">
      <c r="D3585" s="138"/>
    </row>
    <row r="3586" spans="4:4" x14ac:dyDescent="0.25">
      <c r="D3586" s="138"/>
    </row>
    <row r="3587" spans="4:4" x14ac:dyDescent="0.25">
      <c r="D3587" s="138"/>
    </row>
    <row r="3588" spans="4:4" x14ac:dyDescent="0.25">
      <c r="D3588" s="138"/>
    </row>
    <row r="3589" spans="4:4" x14ac:dyDescent="0.25">
      <c r="D3589" s="138"/>
    </row>
    <row r="3590" spans="4:4" x14ac:dyDescent="0.25">
      <c r="D3590" s="138"/>
    </row>
    <row r="3591" spans="4:4" x14ac:dyDescent="0.25">
      <c r="D3591" s="138"/>
    </row>
    <row r="3592" spans="4:4" x14ac:dyDescent="0.25">
      <c r="D3592" s="138"/>
    </row>
    <row r="3593" spans="4:4" x14ac:dyDescent="0.25">
      <c r="D3593" s="138"/>
    </row>
    <row r="3594" spans="4:4" x14ac:dyDescent="0.25">
      <c r="D3594" s="138"/>
    </row>
    <row r="3595" spans="4:4" x14ac:dyDescent="0.25">
      <c r="D3595" s="138"/>
    </row>
    <row r="3596" spans="4:4" x14ac:dyDescent="0.25">
      <c r="D3596" s="138"/>
    </row>
    <row r="3597" spans="4:4" x14ac:dyDescent="0.25">
      <c r="D3597" s="138"/>
    </row>
    <row r="3598" spans="4:4" x14ac:dyDescent="0.25">
      <c r="D3598" s="138"/>
    </row>
    <row r="3599" spans="4:4" x14ac:dyDescent="0.25">
      <c r="D3599" s="138"/>
    </row>
    <row r="3600" spans="4:4" x14ac:dyDescent="0.25">
      <c r="D3600" s="138"/>
    </row>
    <row r="3601" spans="4:4" x14ac:dyDescent="0.25">
      <c r="D3601" s="138"/>
    </row>
    <row r="3602" spans="4:4" x14ac:dyDescent="0.25">
      <c r="D3602" s="138"/>
    </row>
    <row r="3603" spans="4:4" x14ac:dyDescent="0.25">
      <c r="D3603" s="138"/>
    </row>
    <row r="3604" spans="4:4" x14ac:dyDescent="0.25">
      <c r="D3604" s="138"/>
    </row>
    <row r="3605" spans="4:4" x14ac:dyDescent="0.25">
      <c r="D3605" s="138"/>
    </row>
    <row r="3606" spans="4:4" x14ac:dyDescent="0.25">
      <c r="D3606" s="138"/>
    </row>
    <row r="3607" spans="4:4" x14ac:dyDescent="0.25">
      <c r="D3607" s="138"/>
    </row>
    <row r="3608" spans="4:4" x14ac:dyDescent="0.25">
      <c r="D3608" s="138"/>
    </row>
    <row r="3609" spans="4:4" x14ac:dyDescent="0.25">
      <c r="D3609" s="138"/>
    </row>
    <row r="3610" spans="4:4" x14ac:dyDescent="0.25">
      <c r="D3610" s="138"/>
    </row>
    <row r="3611" spans="4:4" x14ac:dyDescent="0.25">
      <c r="D3611" s="138"/>
    </row>
    <row r="3612" spans="4:4" x14ac:dyDescent="0.25">
      <c r="D3612" s="138"/>
    </row>
    <row r="3613" spans="4:4" x14ac:dyDescent="0.25">
      <c r="D3613" s="138"/>
    </row>
    <row r="3614" spans="4:4" x14ac:dyDescent="0.25">
      <c r="D3614" s="138"/>
    </row>
    <row r="3615" spans="4:4" x14ac:dyDescent="0.25">
      <c r="D3615" s="138"/>
    </row>
    <row r="3616" spans="4:4" x14ac:dyDescent="0.25">
      <c r="D3616" s="138"/>
    </row>
    <row r="3617" spans="4:4" x14ac:dyDescent="0.25">
      <c r="D3617" s="138"/>
    </row>
    <row r="3618" spans="4:4" x14ac:dyDescent="0.25">
      <c r="D3618" s="138"/>
    </row>
    <row r="3619" spans="4:4" x14ac:dyDescent="0.25">
      <c r="D3619" s="138"/>
    </row>
    <row r="3620" spans="4:4" x14ac:dyDescent="0.25">
      <c r="D3620" s="138"/>
    </row>
    <row r="3621" spans="4:4" x14ac:dyDescent="0.25">
      <c r="D3621" s="138"/>
    </row>
    <row r="3622" spans="4:4" x14ac:dyDescent="0.25">
      <c r="D3622" s="138"/>
    </row>
    <row r="3623" spans="4:4" x14ac:dyDescent="0.25">
      <c r="D3623" s="138"/>
    </row>
    <row r="3624" spans="4:4" x14ac:dyDescent="0.25">
      <c r="D3624" s="138"/>
    </row>
    <row r="3625" spans="4:4" x14ac:dyDescent="0.25">
      <c r="D3625" s="138"/>
    </row>
    <row r="3626" spans="4:4" x14ac:dyDescent="0.25">
      <c r="D3626" s="138"/>
    </row>
    <row r="3627" spans="4:4" x14ac:dyDescent="0.25">
      <c r="D3627" s="138"/>
    </row>
    <row r="3628" spans="4:4" x14ac:dyDescent="0.25">
      <c r="D3628" s="138"/>
    </row>
    <row r="3629" spans="4:4" x14ac:dyDescent="0.25">
      <c r="D3629" s="138"/>
    </row>
    <row r="3630" spans="4:4" x14ac:dyDescent="0.25">
      <c r="D3630" s="138"/>
    </row>
    <row r="3631" spans="4:4" x14ac:dyDescent="0.25">
      <c r="D3631" s="138"/>
    </row>
    <row r="3632" spans="4:4" x14ac:dyDescent="0.25">
      <c r="D3632" s="138"/>
    </row>
    <row r="3633" spans="4:4" x14ac:dyDescent="0.25">
      <c r="D3633" s="138"/>
    </row>
    <row r="3634" spans="4:4" x14ac:dyDescent="0.25">
      <c r="D3634" s="138"/>
    </row>
    <row r="3635" spans="4:4" x14ac:dyDescent="0.25">
      <c r="D3635" s="138"/>
    </row>
    <row r="3636" spans="4:4" x14ac:dyDescent="0.25">
      <c r="D3636" s="138"/>
    </row>
    <row r="3637" spans="4:4" x14ac:dyDescent="0.25">
      <c r="D3637" s="138"/>
    </row>
    <row r="3638" spans="4:4" x14ac:dyDescent="0.25">
      <c r="D3638" s="138"/>
    </row>
    <row r="3639" spans="4:4" x14ac:dyDescent="0.25">
      <c r="D3639" s="138"/>
    </row>
    <row r="3640" spans="4:4" x14ac:dyDescent="0.25">
      <c r="D3640" s="138"/>
    </row>
    <row r="3641" spans="4:4" x14ac:dyDescent="0.25">
      <c r="D3641" s="138"/>
    </row>
    <row r="3642" spans="4:4" x14ac:dyDescent="0.25">
      <c r="D3642" s="138"/>
    </row>
    <row r="3643" spans="4:4" x14ac:dyDescent="0.25">
      <c r="D3643" s="138"/>
    </row>
    <row r="3644" spans="4:4" x14ac:dyDescent="0.25">
      <c r="D3644" s="138"/>
    </row>
    <row r="3645" spans="4:4" x14ac:dyDescent="0.25">
      <c r="D3645" s="138"/>
    </row>
    <row r="3646" spans="4:4" x14ac:dyDescent="0.25">
      <c r="D3646" s="138"/>
    </row>
    <row r="3647" spans="4:4" x14ac:dyDescent="0.25">
      <c r="D3647" s="138"/>
    </row>
    <row r="3648" spans="4:4" x14ac:dyDescent="0.25">
      <c r="D3648" s="138"/>
    </row>
    <row r="3649" spans="4:4" x14ac:dyDescent="0.25">
      <c r="D3649" s="138"/>
    </row>
    <row r="3650" spans="4:4" x14ac:dyDescent="0.25">
      <c r="D3650" s="138"/>
    </row>
    <row r="3651" spans="4:4" x14ac:dyDescent="0.25">
      <c r="D3651" s="138"/>
    </row>
    <row r="3652" spans="4:4" x14ac:dyDescent="0.25">
      <c r="D3652" s="138"/>
    </row>
    <row r="3653" spans="4:4" x14ac:dyDescent="0.25">
      <c r="D3653" s="138"/>
    </row>
    <row r="3654" spans="4:4" x14ac:dyDescent="0.25">
      <c r="D3654" s="138"/>
    </row>
    <row r="3655" spans="4:4" x14ac:dyDescent="0.25">
      <c r="D3655" s="138"/>
    </row>
    <row r="3656" spans="4:4" x14ac:dyDescent="0.25">
      <c r="D3656" s="138"/>
    </row>
    <row r="3657" spans="4:4" x14ac:dyDescent="0.25">
      <c r="D3657" s="138"/>
    </row>
    <row r="3658" spans="4:4" x14ac:dyDescent="0.25">
      <c r="D3658" s="138"/>
    </row>
    <row r="3659" spans="4:4" x14ac:dyDescent="0.25">
      <c r="D3659" s="138"/>
    </row>
    <row r="3660" spans="4:4" x14ac:dyDescent="0.25">
      <c r="D3660" s="138"/>
    </row>
    <row r="3661" spans="4:4" x14ac:dyDescent="0.25">
      <c r="D3661" s="138"/>
    </row>
    <row r="3662" spans="4:4" x14ac:dyDescent="0.25">
      <c r="D3662" s="138"/>
    </row>
    <row r="3663" spans="4:4" x14ac:dyDescent="0.25">
      <c r="D3663" s="138"/>
    </row>
    <row r="3664" spans="4:4" x14ac:dyDescent="0.25">
      <c r="D3664" s="138"/>
    </row>
    <row r="3665" spans="4:4" x14ac:dyDescent="0.25">
      <c r="D3665" s="138"/>
    </row>
    <row r="3666" spans="4:4" x14ac:dyDescent="0.25">
      <c r="D3666" s="138"/>
    </row>
    <row r="3667" spans="4:4" x14ac:dyDescent="0.25">
      <c r="D3667" s="138"/>
    </row>
    <row r="3668" spans="4:4" x14ac:dyDescent="0.25">
      <c r="D3668" s="138"/>
    </row>
    <row r="3669" spans="4:4" x14ac:dyDescent="0.25">
      <c r="D3669" s="138"/>
    </row>
    <row r="3670" spans="4:4" x14ac:dyDescent="0.25">
      <c r="D3670" s="138"/>
    </row>
    <row r="3671" spans="4:4" x14ac:dyDescent="0.25">
      <c r="D3671" s="138"/>
    </row>
    <row r="3672" spans="4:4" x14ac:dyDescent="0.25">
      <c r="D3672" s="138"/>
    </row>
    <row r="3673" spans="4:4" x14ac:dyDescent="0.25">
      <c r="D3673" s="138"/>
    </row>
    <row r="3674" spans="4:4" x14ac:dyDescent="0.25">
      <c r="D3674" s="138"/>
    </row>
    <row r="3675" spans="4:4" x14ac:dyDescent="0.25">
      <c r="D3675" s="138"/>
    </row>
    <row r="3676" spans="4:4" x14ac:dyDescent="0.25">
      <c r="D3676" s="138"/>
    </row>
    <row r="3677" spans="4:4" x14ac:dyDescent="0.25">
      <c r="D3677" s="138"/>
    </row>
    <row r="3678" spans="4:4" x14ac:dyDescent="0.25">
      <c r="D3678" s="138"/>
    </row>
    <row r="3679" spans="4:4" x14ac:dyDescent="0.25">
      <c r="D3679" s="138"/>
    </row>
    <row r="3680" spans="4:4" x14ac:dyDescent="0.25">
      <c r="D3680" s="138"/>
    </row>
    <row r="3681" spans="4:4" x14ac:dyDescent="0.25">
      <c r="D3681" s="138"/>
    </row>
    <row r="3682" spans="4:4" x14ac:dyDescent="0.25">
      <c r="D3682" s="138"/>
    </row>
    <row r="3683" spans="4:4" x14ac:dyDescent="0.25">
      <c r="D3683" s="138"/>
    </row>
    <row r="3684" spans="4:4" x14ac:dyDescent="0.25">
      <c r="D3684" s="138"/>
    </row>
    <row r="3685" spans="4:4" x14ac:dyDescent="0.25">
      <c r="D3685" s="138"/>
    </row>
    <row r="3686" spans="4:4" x14ac:dyDescent="0.25">
      <c r="D3686" s="138"/>
    </row>
    <row r="3687" spans="4:4" x14ac:dyDescent="0.25">
      <c r="D3687" s="138"/>
    </row>
    <row r="3688" spans="4:4" x14ac:dyDescent="0.25">
      <c r="D3688" s="138"/>
    </row>
    <row r="3689" spans="4:4" x14ac:dyDescent="0.25">
      <c r="D3689" s="138"/>
    </row>
    <row r="3690" spans="4:4" x14ac:dyDescent="0.25">
      <c r="D3690" s="138"/>
    </row>
    <row r="3691" spans="4:4" x14ac:dyDescent="0.25">
      <c r="D3691" s="138"/>
    </row>
    <row r="3692" spans="4:4" x14ac:dyDescent="0.25">
      <c r="D3692" s="138"/>
    </row>
    <row r="3693" spans="4:4" x14ac:dyDescent="0.25">
      <c r="D3693" s="138"/>
    </row>
    <row r="3694" spans="4:4" x14ac:dyDescent="0.25">
      <c r="D3694" s="138"/>
    </row>
    <row r="3695" spans="4:4" x14ac:dyDescent="0.25">
      <c r="D3695" s="138"/>
    </row>
    <row r="3696" spans="4:4" x14ac:dyDescent="0.25">
      <c r="D3696" s="138"/>
    </row>
    <row r="3697" spans="4:4" x14ac:dyDescent="0.25">
      <c r="D3697" s="138"/>
    </row>
    <row r="3698" spans="4:4" x14ac:dyDescent="0.25">
      <c r="D3698" s="138"/>
    </row>
    <row r="3699" spans="4:4" x14ac:dyDescent="0.25">
      <c r="D3699" s="138"/>
    </row>
    <row r="3700" spans="4:4" x14ac:dyDescent="0.25">
      <c r="D3700" s="138"/>
    </row>
    <row r="3701" spans="4:4" x14ac:dyDescent="0.25">
      <c r="D3701" s="138"/>
    </row>
    <row r="3702" spans="4:4" x14ac:dyDescent="0.25">
      <c r="D3702" s="138"/>
    </row>
    <row r="3703" spans="4:4" x14ac:dyDescent="0.25">
      <c r="D3703" s="138"/>
    </row>
    <row r="3704" spans="4:4" x14ac:dyDescent="0.25">
      <c r="D3704" s="138"/>
    </row>
    <row r="3705" spans="4:4" x14ac:dyDescent="0.25">
      <c r="D3705" s="138"/>
    </row>
    <row r="3706" spans="4:4" x14ac:dyDescent="0.25">
      <c r="D3706" s="138"/>
    </row>
    <row r="3707" spans="4:4" x14ac:dyDescent="0.25">
      <c r="D3707" s="138"/>
    </row>
    <row r="3708" spans="4:4" x14ac:dyDescent="0.25">
      <c r="D3708" s="138"/>
    </row>
    <row r="3709" spans="4:4" x14ac:dyDescent="0.25">
      <c r="D3709" s="138"/>
    </row>
    <row r="3710" spans="4:4" x14ac:dyDescent="0.25">
      <c r="D3710" s="138"/>
    </row>
    <row r="3711" spans="4:4" x14ac:dyDescent="0.25">
      <c r="D3711" s="138"/>
    </row>
    <row r="3712" spans="4:4" x14ac:dyDescent="0.25">
      <c r="D3712" s="138"/>
    </row>
    <row r="3713" spans="4:4" x14ac:dyDescent="0.25">
      <c r="D3713" s="138"/>
    </row>
    <row r="3714" spans="4:4" x14ac:dyDescent="0.25">
      <c r="D3714" s="138"/>
    </row>
    <row r="3715" spans="4:4" x14ac:dyDescent="0.25">
      <c r="D3715" s="138"/>
    </row>
    <row r="3716" spans="4:4" x14ac:dyDescent="0.25">
      <c r="D3716" s="138"/>
    </row>
    <row r="3717" spans="4:4" x14ac:dyDescent="0.25">
      <c r="D3717" s="138"/>
    </row>
    <row r="3718" spans="4:4" x14ac:dyDescent="0.25">
      <c r="D3718" s="138"/>
    </row>
    <row r="3719" spans="4:4" x14ac:dyDescent="0.25">
      <c r="D3719" s="138"/>
    </row>
    <row r="3720" spans="4:4" x14ac:dyDescent="0.25">
      <c r="D3720" s="138"/>
    </row>
    <row r="3721" spans="4:4" x14ac:dyDescent="0.25">
      <c r="D3721" s="138"/>
    </row>
    <row r="3722" spans="4:4" x14ac:dyDescent="0.25">
      <c r="D3722" s="138"/>
    </row>
    <row r="3723" spans="4:4" x14ac:dyDescent="0.25">
      <c r="D3723" s="138"/>
    </row>
    <row r="3724" spans="4:4" x14ac:dyDescent="0.25">
      <c r="D3724" s="138"/>
    </row>
    <row r="3725" spans="4:4" x14ac:dyDescent="0.25">
      <c r="D3725" s="138"/>
    </row>
    <row r="3726" spans="4:4" x14ac:dyDescent="0.25">
      <c r="D3726" s="138"/>
    </row>
    <row r="3727" spans="4:4" x14ac:dyDescent="0.25">
      <c r="D3727" s="138"/>
    </row>
    <row r="3728" spans="4:4" x14ac:dyDescent="0.25">
      <c r="D3728" s="138"/>
    </row>
    <row r="3729" spans="4:4" x14ac:dyDescent="0.25">
      <c r="D3729" s="138"/>
    </row>
    <row r="3730" spans="4:4" x14ac:dyDescent="0.25">
      <c r="D3730" s="138"/>
    </row>
    <row r="3731" spans="4:4" x14ac:dyDescent="0.25">
      <c r="D3731" s="138"/>
    </row>
    <row r="3732" spans="4:4" x14ac:dyDescent="0.25">
      <c r="D3732" s="138"/>
    </row>
    <row r="3733" spans="4:4" x14ac:dyDescent="0.25">
      <c r="D3733" s="138"/>
    </row>
    <row r="3734" spans="4:4" x14ac:dyDescent="0.25">
      <c r="D3734" s="138"/>
    </row>
    <row r="3735" spans="4:4" x14ac:dyDescent="0.25">
      <c r="D3735" s="138"/>
    </row>
    <row r="3736" spans="4:4" x14ac:dyDescent="0.25">
      <c r="D3736" s="138"/>
    </row>
    <row r="3737" spans="4:4" x14ac:dyDescent="0.25">
      <c r="D3737" s="138"/>
    </row>
    <row r="3738" spans="4:4" x14ac:dyDescent="0.25">
      <c r="D3738" s="138"/>
    </row>
    <row r="3739" spans="4:4" x14ac:dyDescent="0.25">
      <c r="D3739" s="138"/>
    </row>
    <row r="3740" spans="4:4" x14ac:dyDescent="0.25">
      <c r="D3740" s="138"/>
    </row>
    <row r="3741" spans="4:4" x14ac:dyDescent="0.25">
      <c r="D3741" s="138"/>
    </row>
    <row r="3742" spans="4:4" x14ac:dyDescent="0.25">
      <c r="D3742" s="138"/>
    </row>
    <row r="3743" spans="4:4" x14ac:dyDescent="0.25">
      <c r="D3743" s="138"/>
    </row>
    <row r="3744" spans="4:4" x14ac:dyDescent="0.25">
      <c r="D3744" s="138"/>
    </row>
    <row r="3745" spans="4:4" x14ac:dyDescent="0.25">
      <c r="D3745" s="138"/>
    </row>
    <row r="3746" spans="4:4" x14ac:dyDescent="0.25">
      <c r="D3746" s="138"/>
    </row>
    <row r="3747" spans="4:4" x14ac:dyDescent="0.25">
      <c r="D3747" s="138"/>
    </row>
    <row r="3748" spans="4:4" x14ac:dyDescent="0.25">
      <c r="D3748" s="138"/>
    </row>
    <row r="3749" spans="4:4" x14ac:dyDescent="0.25">
      <c r="D3749" s="138"/>
    </row>
    <row r="3750" spans="4:4" x14ac:dyDescent="0.25">
      <c r="D3750" s="138"/>
    </row>
    <row r="3751" spans="4:4" x14ac:dyDescent="0.25">
      <c r="D3751" s="138"/>
    </row>
    <row r="3752" spans="4:4" x14ac:dyDescent="0.25">
      <c r="D3752" s="138"/>
    </row>
    <row r="3753" spans="4:4" x14ac:dyDescent="0.25">
      <c r="D3753" s="138"/>
    </row>
    <row r="3754" spans="4:4" x14ac:dyDescent="0.25">
      <c r="D3754" s="138"/>
    </row>
    <row r="3755" spans="4:4" x14ac:dyDescent="0.25">
      <c r="D3755" s="138"/>
    </row>
    <row r="3756" spans="4:4" x14ac:dyDescent="0.25">
      <c r="D3756" s="138"/>
    </row>
    <row r="3757" spans="4:4" x14ac:dyDescent="0.25">
      <c r="D3757" s="138"/>
    </row>
    <row r="3758" spans="4:4" x14ac:dyDescent="0.25">
      <c r="D3758" s="138"/>
    </row>
    <row r="3759" spans="4:4" x14ac:dyDescent="0.25">
      <c r="D3759" s="138"/>
    </row>
    <row r="3760" spans="4:4" x14ac:dyDescent="0.25">
      <c r="D3760" s="138"/>
    </row>
    <row r="3761" spans="4:4" x14ac:dyDescent="0.25">
      <c r="D3761" s="138"/>
    </row>
    <row r="3762" spans="4:4" x14ac:dyDescent="0.25">
      <c r="D3762" s="138"/>
    </row>
    <row r="3763" spans="4:4" x14ac:dyDescent="0.25">
      <c r="D3763" s="138"/>
    </row>
    <row r="3764" spans="4:4" x14ac:dyDescent="0.25">
      <c r="D3764" s="138"/>
    </row>
    <row r="3765" spans="4:4" x14ac:dyDescent="0.25">
      <c r="D3765" s="138"/>
    </row>
    <row r="3766" spans="4:4" x14ac:dyDescent="0.25">
      <c r="D3766" s="138"/>
    </row>
    <row r="3767" spans="4:4" x14ac:dyDescent="0.25">
      <c r="D3767" s="138"/>
    </row>
    <row r="3768" spans="4:4" x14ac:dyDescent="0.25">
      <c r="D3768" s="138"/>
    </row>
    <row r="3769" spans="4:4" x14ac:dyDescent="0.25">
      <c r="D3769" s="138"/>
    </row>
    <row r="3770" spans="4:4" x14ac:dyDescent="0.25">
      <c r="D3770" s="138"/>
    </row>
    <row r="3771" spans="4:4" x14ac:dyDescent="0.25">
      <c r="D3771" s="138"/>
    </row>
    <row r="3772" spans="4:4" x14ac:dyDescent="0.25">
      <c r="D3772" s="138"/>
    </row>
    <row r="3773" spans="4:4" x14ac:dyDescent="0.25">
      <c r="D3773" s="138"/>
    </row>
    <row r="3774" spans="4:4" x14ac:dyDescent="0.25">
      <c r="D3774" s="138"/>
    </row>
    <row r="3775" spans="4:4" x14ac:dyDescent="0.25">
      <c r="D3775" s="138"/>
    </row>
    <row r="3776" spans="4:4" x14ac:dyDescent="0.25">
      <c r="D3776" s="138"/>
    </row>
    <row r="3777" spans="4:4" x14ac:dyDescent="0.25">
      <c r="D3777" s="138"/>
    </row>
    <row r="3778" spans="4:4" x14ac:dyDescent="0.25">
      <c r="D3778" s="138"/>
    </row>
    <row r="3779" spans="4:4" x14ac:dyDescent="0.25">
      <c r="D3779" s="138"/>
    </row>
    <row r="3780" spans="4:4" x14ac:dyDescent="0.25">
      <c r="D3780" s="138"/>
    </row>
    <row r="3781" spans="4:4" x14ac:dyDescent="0.25">
      <c r="D3781" s="138"/>
    </row>
    <row r="3782" spans="4:4" x14ac:dyDescent="0.25">
      <c r="D3782" s="138"/>
    </row>
    <row r="3783" spans="4:4" x14ac:dyDescent="0.25">
      <c r="D3783" s="138"/>
    </row>
    <row r="3784" spans="4:4" x14ac:dyDescent="0.25">
      <c r="D3784" s="138"/>
    </row>
    <row r="3785" spans="4:4" x14ac:dyDescent="0.25">
      <c r="D3785" s="138"/>
    </row>
    <row r="3786" spans="4:4" x14ac:dyDescent="0.25">
      <c r="D3786" s="138"/>
    </row>
    <row r="3787" spans="4:4" x14ac:dyDescent="0.25">
      <c r="D3787" s="138"/>
    </row>
    <row r="3788" spans="4:4" x14ac:dyDescent="0.25">
      <c r="D3788" s="138"/>
    </row>
    <row r="3789" spans="4:4" x14ac:dyDescent="0.25">
      <c r="D3789" s="138"/>
    </row>
    <row r="3790" spans="4:4" x14ac:dyDescent="0.25">
      <c r="D3790" s="138"/>
    </row>
    <row r="3791" spans="4:4" x14ac:dyDescent="0.25">
      <c r="D3791" s="138"/>
    </row>
    <row r="3792" spans="4:4" x14ac:dyDescent="0.25">
      <c r="D3792" s="138"/>
    </row>
    <row r="3793" spans="4:4" x14ac:dyDescent="0.25">
      <c r="D3793" s="138"/>
    </row>
    <row r="3794" spans="4:4" x14ac:dyDescent="0.25">
      <c r="D3794" s="138"/>
    </row>
    <row r="3795" spans="4:4" x14ac:dyDescent="0.25">
      <c r="D3795" s="138"/>
    </row>
    <row r="3796" spans="4:4" x14ac:dyDescent="0.25">
      <c r="D3796" s="138"/>
    </row>
    <row r="3797" spans="4:4" x14ac:dyDescent="0.25">
      <c r="D3797" s="138"/>
    </row>
    <row r="3798" spans="4:4" x14ac:dyDescent="0.25">
      <c r="D3798" s="138"/>
    </row>
    <row r="3799" spans="4:4" x14ac:dyDescent="0.25">
      <c r="D3799" s="138"/>
    </row>
    <row r="3800" spans="4:4" x14ac:dyDescent="0.25">
      <c r="D3800" s="138"/>
    </row>
    <row r="3801" spans="4:4" x14ac:dyDescent="0.25">
      <c r="D3801" s="138"/>
    </row>
    <row r="3802" spans="4:4" x14ac:dyDescent="0.25">
      <c r="D3802" s="138"/>
    </row>
    <row r="3803" spans="4:4" x14ac:dyDescent="0.25">
      <c r="D3803" s="138"/>
    </row>
    <row r="3804" spans="4:4" x14ac:dyDescent="0.25">
      <c r="D3804" s="138"/>
    </row>
    <row r="3805" spans="4:4" x14ac:dyDescent="0.25">
      <c r="D3805" s="138"/>
    </row>
    <row r="3806" spans="4:4" x14ac:dyDescent="0.25">
      <c r="D3806" s="138"/>
    </row>
    <row r="3807" spans="4:4" x14ac:dyDescent="0.25">
      <c r="D3807" s="138"/>
    </row>
    <row r="3808" spans="4:4" x14ac:dyDescent="0.25">
      <c r="D3808" s="138"/>
    </row>
    <row r="3809" spans="4:4" x14ac:dyDescent="0.25">
      <c r="D3809" s="138"/>
    </row>
    <row r="3810" spans="4:4" x14ac:dyDescent="0.25">
      <c r="D3810" s="138"/>
    </row>
    <row r="3811" spans="4:4" x14ac:dyDescent="0.25">
      <c r="D3811" s="138"/>
    </row>
    <row r="3812" spans="4:4" x14ac:dyDescent="0.25">
      <c r="D3812" s="138"/>
    </row>
    <row r="3813" spans="4:4" x14ac:dyDescent="0.25">
      <c r="D3813" s="138"/>
    </row>
    <row r="3814" spans="4:4" x14ac:dyDescent="0.25">
      <c r="D3814" s="138"/>
    </row>
    <row r="3815" spans="4:4" x14ac:dyDescent="0.25">
      <c r="D3815" s="138"/>
    </row>
    <row r="3816" spans="4:4" x14ac:dyDescent="0.25">
      <c r="D3816" s="138"/>
    </row>
    <row r="3817" spans="4:4" x14ac:dyDescent="0.25">
      <c r="D3817" s="138"/>
    </row>
    <row r="3818" spans="4:4" x14ac:dyDescent="0.25">
      <c r="D3818" s="138"/>
    </row>
    <row r="3819" spans="4:4" x14ac:dyDescent="0.25">
      <c r="D3819" s="138"/>
    </row>
    <row r="3820" spans="4:4" x14ac:dyDescent="0.25">
      <c r="D3820" s="138"/>
    </row>
    <row r="3821" spans="4:4" x14ac:dyDescent="0.25">
      <c r="D3821" s="138"/>
    </row>
    <row r="3822" spans="4:4" x14ac:dyDescent="0.25">
      <c r="D3822" s="138"/>
    </row>
    <row r="3823" spans="4:4" x14ac:dyDescent="0.25">
      <c r="D3823" s="138"/>
    </row>
    <row r="3824" spans="4:4" x14ac:dyDescent="0.25">
      <c r="D3824" s="138"/>
    </row>
    <row r="3825" spans="4:4" x14ac:dyDescent="0.25">
      <c r="D3825" s="138"/>
    </row>
    <row r="3826" spans="4:4" x14ac:dyDescent="0.25">
      <c r="D3826" s="138"/>
    </row>
    <row r="3827" spans="4:4" x14ac:dyDescent="0.25">
      <c r="D3827" s="138"/>
    </row>
    <row r="3828" spans="4:4" x14ac:dyDescent="0.25">
      <c r="D3828" s="138"/>
    </row>
    <row r="3829" spans="4:4" x14ac:dyDescent="0.25">
      <c r="D3829" s="138"/>
    </row>
    <row r="3830" spans="4:4" x14ac:dyDescent="0.25">
      <c r="D3830" s="138"/>
    </row>
    <row r="3831" spans="4:4" x14ac:dyDescent="0.25">
      <c r="D3831" s="138"/>
    </row>
    <row r="3832" spans="4:4" x14ac:dyDescent="0.25">
      <c r="D3832" s="138"/>
    </row>
    <row r="3833" spans="4:4" x14ac:dyDescent="0.25">
      <c r="D3833" s="138"/>
    </row>
    <row r="3834" spans="4:4" x14ac:dyDescent="0.25">
      <c r="D3834" s="138"/>
    </row>
    <row r="3835" spans="4:4" x14ac:dyDescent="0.25">
      <c r="D3835" s="138"/>
    </row>
    <row r="3836" spans="4:4" x14ac:dyDescent="0.25">
      <c r="D3836" s="138"/>
    </row>
    <row r="3837" spans="4:4" x14ac:dyDescent="0.25">
      <c r="D3837" s="138"/>
    </row>
    <row r="3838" spans="4:4" x14ac:dyDescent="0.25">
      <c r="D3838" s="138"/>
    </row>
    <row r="3839" spans="4:4" x14ac:dyDescent="0.25">
      <c r="D3839" s="138"/>
    </row>
    <row r="3840" spans="4:4" x14ac:dyDescent="0.25">
      <c r="D3840" s="138"/>
    </row>
    <row r="3841" spans="4:4" x14ac:dyDescent="0.25">
      <c r="D3841" s="138"/>
    </row>
    <row r="3842" spans="4:4" x14ac:dyDescent="0.25">
      <c r="D3842" s="138"/>
    </row>
    <row r="3843" spans="4:4" x14ac:dyDescent="0.25">
      <c r="D3843" s="138"/>
    </row>
    <row r="3844" spans="4:4" x14ac:dyDescent="0.25">
      <c r="D3844" s="138"/>
    </row>
    <row r="3845" spans="4:4" x14ac:dyDescent="0.25">
      <c r="D3845" s="138"/>
    </row>
    <row r="3846" spans="4:4" x14ac:dyDescent="0.25">
      <c r="D3846" s="138"/>
    </row>
    <row r="3847" spans="4:4" x14ac:dyDescent="0.25">
      <c r="D3847" s="138"/>
    </row>
    <row r="3848" spans="4:4" x14ac:dyDescent="0.25">
      <c r="D3848" s="138"/>
    </row>
    <row r="3849" spans="4:4" x14ac:dyDescent="0.25">
      <c r="D3849" s="138"/>
    </row>
    <row r="3850" spans="4:4" x14ac:dyDescent="0.25">
      <c r="D3850" s="138"/>
    </row>
    <row r="3851" spans="4:4" x14ac:dyDescent="0.25">
      <c r="D3851" s="138"/>
    </row>
    <row r="3852" spans="4:4" x14ac:dyDescent="0.25">
      <c r="D3852" s="138"/>
    </row>
    <row r="3853" spans="4:4" x14ac:dyDescent="0.25">
      <c r="D3853" s="138"/>
    </row>
    <row r="3854" spans="4:4" x14ac:dyDescent="0.25">
      <c r="D3854" s="138"/>
    </row>
    <row r="3855" spans="4:4" x14ac:dyDescent="0.25">
      <c r="D3855" s="138"/>
    </row>
    <row r="3856" spans="4:4" x14ac:dyDescent="0.25">
      <c r="D3856" s="138"/>
    </row>
    <row r="3857" spans="4:4" x14ac:dyDescent="0.25">
      <c r="D3857" s="138"/>
    </row>
    <row r="3858" spans="4:4" x14ac:dyDescent="0.25">
      <c r="D3858" s="138"/>
    </row>
    <row r="3859" spans="4:4" x14ac:dyDescent="0.25">
      <c r="D3859" s="138"/>
    </row>
    <row r="3860" spans="4:4" x14ac:dyDescent="0.25">
      <c r="D3860" s="138"/>
    </row>
    <row r="3861" spans="4:4" x14ac:dyDescent="0.25">
      <c r="D3861" s="138"/>
    </row>
    <row r="3862" spans="4:4" x14ac:dyDescent="0.25">
      <c r="D3862" s="138"/>
    </row>
    <row r="3863" spans="4:4" x14ac:dyDescent="0.25">
      <c r="D3863" s="138"/>
    </row>
    <row r="3864" spans="4:4" x14ac:dyDescent="0.25">
      <c r="D3864" s="138"/>
    </row>
    <row r="3865" spans="4:4" x14ac:dyDescent="0.25">
      <c r="D3865" s="138"/>
    </row>
    <row r="3866" spans="4:4" x14ac:dyDescent="0.25">
      <c r="D3866" s="138"/>
    </row>
    <row r="3867" spans="4:4" x14ac:dyDescent="0.25">
      <c r="D3867" s="138"/>
    </row>
    <row r="3868" spans="4:4" x14ac:dyDescent="0.25">
      <c r="D3868" s="138"/>
    </row>
    <row r="3869" spans="4:4" x14ac:dyDescent="0.25">
      <c r="D3869" s="138"/>
    </row>
    <row r="3870" spans="4:4" x14ac:dyDescent="0.25">
      <c r="D3870" s="138"/>
    </row>
    <row r="3871" spans="4:4" x14ac:dyDescent="0.25">
      <c r="D3871" s="138"/>
    </row>
    <row r="3872" spans="4:4" x14ac:dyDescent="0.25">
      <c r="D3872" s="138"/>
    </row>
    <row r="3873" spans="4:4" x14ac:dyDescent="0.25">
      <c r="D3873" s="138"/>
    </row>
    <row r="3874" spans="4:4" x14ac:dyDescent="0.25">
      <c r="D3874" s="138"/>
    </row>
    <row r="3875" spans="4:4" x14ac:dyDescent="0.25">
      <c r="D3875" s="138"/>
    </row>
    <row r="3876" spans="4:4" x14ac:dyDescent="0.25">
      <c r="D3876" s="138"/>
    </row>
    <row r="3877" spans="4:4" x14ac:dyDescent="0.25">
      <c r="D3877" s="138"/>
    </row>
    <row r="3878" spans="4:4" x14ac:dyDescent="0.25">
      <c r="D3878" s="138"/>
    </row>
    <row r="3879" spans="4:4" x14ac:dyDescent="0.25">
      <c r="D3879" s="138"/>
    </row>
    <row r="3880" spans="4:4" x14ac:dyDescent="0.25">
      <c r="D3880" s="138"/>
    </row>
    <row r="3881" spans="4:4" x14ac:dyDescent="0.25">
      <c r="D3881" s="138"/>
    </row>
    <row r="3882" spans="4:4" x14ac:dyDescent="0.25">
      <c r="D3882" s="138"/>
    </row>
    <row r="3883" spans="4:4" x14ac:dyDescent="0.25">
      <c r="D3883" s="138"/>
    </row>
    <row r="3884" spans="4:4" x14ac:dyDescent="0.25">
      <c r="D3884" s="138"/>
    </row>
    <row r="3885" spans="4:4" x14ac:dyDescent="0.25">
      <c r="D3885" s="138"/>
    </row>
    <row r="3886" spans="4:4" x14ac:dyDescent="0.25">
      <c r="D3886" s="138"/>
    </row>
    <row r="3887" spans="4:4" x14ac:dyDescent="0.25">
      <c r="D3887" s="138"/>
    </row>
    <row r="3888" spans="4:4" x14ac:dyDescent="0.25">
      <c r="D3888" s="138"/>
    </row>
    <row r="3889" spans="4:4" x14ac:dyDescent="0.25">
      <c r="D3889" s="138"/>
    </row>
    <row r="3890" spans="4:4" x14ac:dyDescent="0.25">
      <c r="D3890" s="138"/>
    </row>
    <row r="3891" spans="4:4" x14ac:dyDescent="0.25">
      <c r="D3891" s="138"/>
    </row>
    <row r="3892" spans="4:4" x14ac:dyDescent="0.25">
      <c r="D3892" s="138"/>
    </row>
    <row r="3893" spans="4:4" x14ac:dyDescent="0.25">
      <c r="D3893" s="138"/>
    </row>
    <row r="3894" spans="4:4" x14ac:dyDescent="0.25">
      <c r="D3894" s="138"/>
    </row>
    <row r="3895" spans="4:4" x14ac:dyDescent="0.25">
      <c r="D3895" s="138"/>
    </row>
    <row r="3896" spans="4:4" x14ac:dyDescent="0.25">
      <c r="D3896" s="138"/>
    </row>
    <row r="3897" spans="4:4" x14ac:dyDescent="0.25">
      <c r="D3897" s="138"/>
    </row>
    <row r="3898" spans="4:4" x14ac:dyDescent="0.25">
      <c r="D3898" s="138"/>
    </row>
    <row r="3899" spans="4:4" x14ac:dyDescent="0.25">
      <c r="D3899" s="138"/>
    </row>
    <row r="3900" spans="4:4" x14ac:dyDescent="0.25">
      <c r="D3900" s="138"/>
    </row>
    <row r="3901" spans="4:4" x14ac:dyDescent="0.25">
      <c r="D3901" s="138"/>
    </row>
    <row r="3902" spans="4:4" x14ac:dyDescent="0.25">
      <c r="D3902" s="138"/>
    </row>
    <row r="3903" spans="4:4" x14ac:dyDescent="0.25">
      <c r="D3903" s="138"/>
    </row>
    <row r="3904" spans="4:4" x14ac:dyDescent="0.25">
      <c r="D3904" s="138"/>
    </row>
    <row r="3905" spans="4:4" x14ac:dyDescent="0.25">
      <c r="D3905" s="138"/>
    </row>
    <row r="3906" spans="4:4" x14ac:dyDescent="0.25">
      <c r="D3906" s="138"/>
    </row>
    <row r="3907" spans="4:4" x14ac:dyDescent="0.25">
      <c r="D3907" s="138"/>
    </row>
    <row r="3908" spans="4:4" x14ac:dyDescent="0.25">
      <c r="D3908" s="138"/>
    </row>
    <row r="3909" spans="4:4" x14ac:dyDescent="0.25">
      <c r="D3909" s="138"/>
    </row>
    <row r="3910" spans="4:4" x14ac:dyDescent="0.25">
      <c r="D3910" s="138"/>
    </row>
    <row r="3911" spans="4:4" x14ac:dyDescent="0.25">
      <c r="D3911" s="138"/>
    </row>
    <row r="3912" spans="4:4" x14ac:dyDescent="0.25">
      <c r="D3912" s="138"/>
    </row>
    <row r="3913" spans="4:4" x14ac:dyDescent="0.25">
      <c r="D3913" s="138"/>
    </row>
    <row r="3914" spans="4:4" x14ac:dyDescent="0.25">
      <c r="D3914" s="138"/>
    </row>
    <row r="3915" spans="4:4" x14ac:dyDescent="0.25">
      <c r="D3915" s="138"/>
    </row>
    <row r="3916" spans="4:4" x14ac:dyDescent="0.25">
      <c r="D3916" s="138"/>
    </row>
    <row r="3917" spans="4:4" x14ac:dyDescent="0.25">
      <c r="D3917" s="138"/>
    </row>
    <row r="3918" spans="4:4" x14ac:dyDescent="0.25">
      <c r="D3918" s="138"/>
    </row>
    <row r="3919" spans="4:4" x14ac:dyDescent="0.25">
      <c r="D3919" s="138"/>
    </row>
    <row r="3920" spans="4:4" x14ac:dyDescent="0.25">
      <c r="D3920" s="138"/>
    </row>
    <row r="3921" spans="4:4" x14ac:dyDescent="0.25">
      <c r="D3921" s="138"/>
    </row>
    <row r="3922" spans="4:4" x14ac:dyDescent="0.25">
      <c r="D3922" s="138"/>
    </row>
    <row r="3923" spans="4:4" x14ac:dyDescent="0.25">
      <c r="D3923" s="138"/>
    </row>
    <row r="3924" spans="4:4" x14ac:dyDescent="0.25">
      <c r="D3924" s="138"/>
    </row>
    <row r="3925" spans="4:4" x14ac:dyDescent="0.25">
      <c r="D3925" s="138"/>
    </row>
    <row r="3926" spans="4:4" x14ac:dyDescent="0.25">
      <c r="D3926" s="138"/>
    </row>
    <row r="3927" spans="4:4" x14ac:dyDescent="0.25">
      <c r="D3927" s="138"/>
    </row>
    <row r="3928" spans="4:4" x14ac:dyDescent="0.25">
      <c r="D3928" s="138"/>
    </row>
    <row r="3929" spans="4:4" x14ac:dyDescent="0.25">
      <c r="D3929" s="138"/>
    </row>
    <row r="3930" spans="4:4" x14ac:dyDescent="0.25">
      <c r="D3930" s="138"/>
    </row>
    <row r="3931" spans="4:4" x14ac:dyDescent="0.25">
      <c r="D3931" s="138"/>
    </row>
    <row r="3932" spans="4:4" x14ac:dyDescent="0.25">
      <c r="D3932" s="138"/>
    </row>
    <row r="3933" spans="4:4" x14ac:dyDescent="0.25">
      <c r="D3933" s="138"/>
    </row>
    <row r="3934" spans="4:4" x14ac:dyDescent="0.25">
      <c r="D3934" s="138"/>
    </row>
    <row r="3935" spans="4:4" x14ac:dyDescent="0.25">
      <c r="D3935" s="138"/>
    </row>
    <row r="3936" spans="4:4" x14ac:dyDescent="0.25">
      <c r="D3936" s="138"/>
    </row>
    <row r="3937" spans="4:4" x14ac:dyDescent="0.25">
      <c r="D3937" s="138"/>
    </row>
    <row r="3938" spans="4:4" x14ac:dyDescent="0.25">
      <c r="D3938" s="138"/>
    </row>
    <row r="3939" spans="4:4" x14ac:dyDescent="0.25">
      <c r="D3939" s="138"/>
    </row>
    <row r="3940" spans="4:4" x14ac:dyDescent="0.25">
      <c r="D3940" s="138"/>
    </row>
    <row r="3941" spans="4:4" x14ac:dyDescent="0.25">
      <c r="D3941" s="138"/>
    </row>
    <row r="3942" spans="4:4" x14ac:dyDescent="0.25">
      <c r="D3942" s="138"/>
    </row>
    <row r="3943" spans="4:4" x14ac:dyDescent="0.25">
      <c r="D3943" s="138"/>
    </row>
    <row r="3944" spans="4:4" x14ac:dyDescent="0.25">
      <c r="D3944" s="138"/>
    </row>
    <row r="3945" spans="4:4" x14ac:dyDescent="0.25">
      <c r="D3945" s="138"/>
    </row>
    <row r="3946" spans="4:4" x14ac:dyDescent="0.25">
      <c r="D3946" s="138"/>
    </row>
    <row r="3947" spans="4:4" x14ac:dyDescent="0.25">
      <c r="D3947" s="138"/>
    </row>
    <row r="3948" spans="4:4" x14ac:dyDescent="0.25">
      <c r="D3948" s="138"/>
    </row>
    <row r="3949" spans="4:4" x14ac:dyDescent="0.25">
      <c r="D3949" s="138"/>
    </row>
    <row r="3950" spans="4:4" x14ac:dyDescent="0.25">
      <c r="D3950" s="138"/>
    </row>
    <row r="3951" spans="4:4" x14ac:dyDescent="0.25">
      <c r="D3951" s="138"/>
    </row>
    <row r="3952" spans="4:4" x14ac:dyDescent="0.25">
      <c r="D3952" s="138"/>
    </row>
    <row r="3953" spans="4:4" x14ac:dyDescent="0.25">
      <c r="D3953" s="138"/>
    </row>
    <row r="3954" spans="4:4" x14ac:dyDescent="0.25">
      <c r="D3954" s="138"/>
    </row>
    <row r="3955" spans="4:4" x14ac:dyDescent="0.25">
      <c r="D3955" s="138"/>
    </row>
    <row r="3956" spans="4:4" x14ac:dyDescent="0.25">
      <c r="D3956" s="138"/>
    </row>
    <row r="3957" spans="4:4" x14ac:dyDescent="0.25">
      <c r="D3957" s="138"/>
    </row>
    <row r="3958" spans="4:4" x14ac:dyDescent="0.25">
      <c r="D3958" s="138"/>
    </row>
    <row r="3959" spans="4:4" x14ac:dyDescent="0.25">
      <c r="D3959" s="138"/>
    </row>
    <row r="3960" spans="4:4" x14ac:dyDescent="0.25">
      <c r="D3960" s="138"/>
    </row>
    <row r="3961" spans="4:4" x14ac:dyDescent="0.25">
      <c r="D3961" s="138"/>
    </row>
    <row r="3962" spans="4:4" x14ac:dyDescent="0.25">
      <c r="D3962" s="138"/>
    </row>
    <row r="3963" spans="4:4" x14ac:dyDescent="0.25">
      <c r="D3963" s="138"/>
    </row>
    <row r="3964" spans="4:4" x14ac:dyDescent="0.25">
      <c r="D3964" s="138"/>
    </row>
    <row r="3965" spans="4:4" x14ac:dyDescent="0.25">
      <c r="D3965" s="138"/>
    </row>
    <row r="3966" spans="4:4" x14ac:dyDescent="0.25">
      <c r="D3966" s="138"/>
    </row>
    <row r="3967" spans="4:4" x14ac:dyDescent="0.25">
      <c r="D3967" s="138"/>
    </row>
    <row r="3968" spans="4:4" x14ac:dyDescent="0.25">
      <c r="D3968" s="138"/>
    </row>
    <row r="3969" spans="4:4" x14ac:dyDescent="0.25">
      <c r="D3969" s="138"/>
    </row>
    <row r="3970" spans="4:4" x14ac:dyDescent="0.25">
      <c r="D3970" s="138"/>
    </row>
    <row r="3971" spans="4:4" x14ac:dyDescent="0.25">
      <c r="D3971" s="138"/>
    </row>
    <row r="3972" spans="4:4" x14ac:dyDescent="0.25">
      <c r="D3972" s="138"/>
    </row>
    <row r="3973" spans="4:4" x14ac:dyDescent="0.25">
      <c r="D3973" s="138"/>
    </row>
    <row r="3974" spans="4:4" x14ac:dyDescent="0.25">
      <c r="D3974" s="138"/>
    </row>
    <row r="3975" spans="4:4" x14ac:dyDescent="0.25">
      <c r="D3975" s="138"/>
    </row>
    <row r="3976" spans="4:4" x14ac:dyDescent="0.25">
      <c r="D3976" s="138"/>
    </row>
    <row r="3977" spans="4:4" x14ac:dyDescent="0.25">
      <c r="D3977" s="138"/>
    </row>
    <row r="3978" spans="4:4" x14ac:dyDescent="0.25">
      <c r="D3978" s="138"/>
    </row>
    <row r="3979" spans="4:4" x14ac:dyDescent="0.25">
      <c r="D3979" s="138"/>
    </row>
    <row r="3980" spans="4:4" x14ac:dyDescent="0.25">
      <c r="D3980" s="138"/>
    </row>
    <row r="3981" spans="4:4" x14ac:dyDescent="0.25">
      <c r="D3981" s="138"/>
    </row>
    <row r="3982" spans="4:4" x14ac:dyDescent="0.25">
      <c r="D3982" s="138"/>
    </row>
    <row r="3983" spans="4:4" x14ac:dyDescent="0.25">
      <c r="D3983" s="138"/>
    </row>
    <row r="3984" spans="4:4" x14ac:dyDescent="0.25">
      <c r="D3984" s="138"/>
    </row>
    <row r="3985" spans="4:4" x14ac:dyDescent="0.25">
      <c r="D3985" s="138"/>
    </row>
    <row r="3986" spans="4:4" x14ac:dyDescent="0.25">
      <c r="D3986" s="138"/>
    </row>
    <row r="3987" spans="4:4" x14ac:dyDescent="0.25">
      <c r="D3987" s="138"/>
    </row>
    <row r="3988" spans="4:4" x14ac:dyDescent="0.25">
      <c r="D3988" s="138"/>
    </row>
    <row r="3989" spans="4:4" x14ac:dyDescent="0.25">
      <c r="D3989" s="138"/>
    </row>
    <row r="3990" spans="4:4" x14ac:dyDescent="0.25">
      <c r="D3990" s="138"/>
    </row>
    <row r="3991" spans="4:4" x14ac:dyDescent="0.25">
      <c r="D3991" s="138"/>
    </row>
    <row r="3992" spans="4:4" x14ac:dyDescent="0.25">
      <c r="D3992" s="138"/>
    </row>
    <row r="3993" spans="4:4" x14ac:dyDescent="0.25">
      <c r="D3993" s="138"/>
    </row>
    <row r="3994" spans="4:4" x14ac:dyDescent="0.25">
      <c r="D3994" s="138"/>
    </row>
    <row r="3995" spans="4:4" x14ac:dyDescent="0.25">
      <c r="D3995" s="138"/>
    </row>
    <row r="3996" spans="4:4" x14ac:dyDescent="0.25">
      <c r="D3996" s="138"/>
    </row>
    <row r="3997" spans="4:4" x14ac:dyDescent="0.25">
      <c r="D3997" s="138"/>
    </row>
    <row r="3998" spans="4:4" x14ac:dyDescent="0.25">
      <c r="D3998" s="138"/>
    </row>
    <row r="3999" spans="4:4" x14ac:dyDescent="0.25">
      <c r="D3999" s="138"/>
    </row>
    <row r="4000" spans="4:4" x14ac:dyDescent="0.25">
      <c r="D4000" s="138"/>
    </row>
    <row r="4001" spans="4:4" x14ac:dyDescent="0.25">
      <c r="D4001" s="138"/>
    </row>
    <row r="4002" spans="4:4" x14ac:dyDescent="0.25">
      <c r="D4002" s="138"/>
    </row>
    <row r="4003" spans="4:4" x14ac:dyDescent="0.25">
      <c r="D4003" s="138"/>
    </row>
    <row r="4004" spans="4:4" x14ac:dyDescent="0.25">
      <c r="D4004" s="138"/>
    </row>
    <row r="4005" spans="4:4" x14ac:dyDescent="0.25">
      <c r="D4005" s="138"/>
    </row>
    <row r="4006" spans="4:4" x14ac:dyDescent="0.25">
      <c r="D4006" s="138"/>
    </row>
    <row r="4007" spans="4:4" x14ac:dyDescent="0.25">
      <c r="D4007" s="138"/>
    </row>
    <row r="4008" spans="4:4" x14ac:dyDescent="0.25">
      <c r="D4008" s="138"/>
    </row>
    <row r="4009" spans="4:4" x14ac:dyDescent="0.25">
      <c r="D4009" s="138"/>
    </row>
    <row r="4010" spans="4:4" x14ac:dyDescent="0.25">
      <c r="D4010" s="138"/>
    </row>
    <row r="4011" spans="4:4" x14ac:dyDescent="0.25">
      <c r="D4011" s="138"/>
    </row>
    <row r="4012" spans="4:4" x14ac:dyDescent="0.25">
      <c r="D4012" s="138"/>
    </row>
    <row r="4013" spans="4:4" x14ac:dyDescent="0.25">
      <c r="D4013" s="138"/>
    </row>
    <row r="4014" spans="4:4" x14ac:dyDescent="0.25">
      <c r="D4014" s="138"/>
    </row>
    <row r="4015" spans="4:4" x14ac:dyDescent="0.25">
      <c r="D4015" s="138"/>
    </row>
    <row r="4016" spans="4:4" x14ac:dyDescent="0.25">
      <c r="D4016" s="138"/>
    </row>
    <row r="4017" spans="4:4" x14ac:dyDescent="0.25">
      <c r="D4017" s="138"/>
    </row>
    <row r="4018" spans="4:4" x14ac:dyDescent="0.25">
      <c r="D4018" s="138"/>
    </row>
    <row r="4019" spans="4:4" x14ac:dyDescent="0.25">
      <c r="D4019" s="138"/>
    </row>
    <row r="4020" spans="4:4" x14ac:dyDescent="0.25">
      <c r="D4020" s="138"/>
    </row>
    <row r="4021" spans="4:4" x14ac:dyDescent="0.25">
      <c r="D4021" s="138"/>
    </row>
    <row r="4022" spans="4:4" x14ac:dyDescent="0.25">
      <c r="D4022" s="138"/>
    </row>
    <row r="4023" spans="4:4" x14ac:dyDescent="0.25">
      <c r="D4023" s="138"/>
    </row>
    <row r="4024" spans="4:4" x14ac:dyDescent="0.25">
      <c r="D4024" s="138"/>
    </row>
    <row r="4025" spans="4:4" x14ac:dyDescent="0.25">
      <c r="D4025" s="138"/>
    </row>
    <row r="4026" spans="4:4" x14ac:dyDescent="0.25">
      <c r="D4026" s="138"/>
    </row>
    <row r="4027" spans="4:4" x14ac:dyDescent="0.25">
      <c r="D4027" s="138"/>
    </row>
    <row r="4028" spans="4:4" x14ac:dyDescent="0.25">
      <c r="D4028" s="138"/>
    </row>
    <row r="4029" spans="4:4" x14ac:dyDescent="0.25">
      <c r="D4029" s="138"/>
    </row>
    <row r="4030" spans="4:4" x14ac:dyDescent="0.25">
      <c r="D4030" s="138"/>
    </row>
    <row r="4031" spans="4:4" x14ac:dyDescent="0.25">
      <c r="D4031" s="138"/>
    </row>
    <row r="4032" spans="4:4" x14ac:dyDescent="0.25">
      <c r="D4032" s="138"/>
    </row>
    <row r="4033" spans="4:4" x14ac:dyDescent="0.25">
      <c r="D4033" s="138"/>
    </row>
    <row r="4034" spans="4:4" x14ac:dyDescent="0.25">
      <c r="D4034" s="138"/>
    </row>
    <row r="4035" spans="4:4" x14ac:dyDescent="0.25">
      <c r="D4035" s="138"/>
    </row>
    <row r="4036" spans="4:4" x14ac:dyDescent="0.25">
      <c r="D4036" s="138"/>
    </row>
    <row r="4037" spans="4:4" x14ac:dyDescent="0.25">
      <c r="D4037" s="138"/>
    </row>
    <row r="4038" spans="4:4" x14ac:dyDescent="0.25">
      <c r="D4038" s="138"/>
    </row>
    <row r="4039" spans="4:4" x14ac:dyDescent="0.25">
      <c r="D4039" s="138"/>
    </row>
    <row r="4040" spans="4:4" x14ac:dyDescent="0.25">
      <c r="D4040" s="138"/>
    </row>
    <row r="4041" spans="4:4" x14ac:dyDescent="0.25">
      <c r="D4041" s="138"/>
    </row>
    <row r="4042" spans="4:4" x14ac:dyDescent="0.25">
      <c r="D4042" s="138"/>
    </row>
    <row r="4043" spans="4:4" x14ac:dyDescent="0.25">
      <c r="D4043" s="138"/>
    </row>
    <row r="4044" spans="4:4" x14ac:dyDescent="0.25">
      <c r="D4044" s="138"/>
    </row>
    <row r="4045" spans="4:4" x14ac:dyDescent="0.25">
      <c r="D4045" s="138"/>
    </row>
    <row r="4046" spans="4:4" x14ac:dyDescent="0.25">
      <c r="D4046" s="138"/>
    </row>
    <row r="4047" spans="4:4" x14ac:dyDescent="0.25">
      <c r="D4047" s="138"/>
    </row>
    <row r="4048" spans="4:4" x14ac:dyDescent="0.25">
      <c r="D4048" s="138"/>
    </row>
    <row r="4049" spans="4:4" x14ac:dyDescent="0.25">
      <c r="D4049" s="138"/>
    </row>
    <row r="4050" spans="4:4" x14ac:dyDescent="0.25">
      <c r="D4050" s="138"/>
    </row>
    <row r="4051" spans="4:4" x14ac:dyDescent="0.25">
      <c r="D4051" s="138"/>
    </row>
    <row r="4052" spans="4:4" x14ac:dyDescent="0.25">
      <c r="D4052" s="138"/>
    </row>
    <row r="4053" spans="4:4" x14ac:dyDescent="0.25">
      <c r="D4053" s="138"/>
    </row>
    <row r="4054" spans="4:4" x14ac:dyDescent="0.25">
      <c r="D4054" s="138"/>
    </row>
    <row r="4055" spans="4:4" x14ac:dyDescent="0.25">
      <c r="D4055" s="138"/>
    </row>
    <row r="4056" spans="4:4" x14ac:dyDescent="0.25">
      <c r="D4056" s="138"/>
    </row>
    <row r="4057" spans="4:4" x14ac:dyDescent="0.25">
      <c r="D4057" s="138"/>
    </row>
    <row r="4058" spans="4:4" x14ac:dyDescent="0.25">
      <c r="D4058" s="138"/>
    </row>
    <row r="4059" spans="4:4" x14ac:dyDescent="0.25">
      <c r="D4059" s="138"/>
    </row>
    <row r="4060" spans="4:4" x14ac:dyDescent="0.25">
      <c r="D4060" s="138"/>
    </row>
    <row r="4061" spans="4:4" x14ac:dyDescent="0.25">
      <c r="D4061" s="138"/>
    </row>
    <row r="4062" spans="4:4" x14ac:dyDescent="0.25">
      <c r="D4062" s="138"/>
    </row>
    <row r="4063" spans="4:4" x14ac:dyDescent="0.25">
      <c r="D4063" s="138"/>
    </row>
    <row r="4064" spans="4:4" x14ac:dyDescent="0.25">
      <c r="D4064" s="138"/>
    </row>
    <row r="4065" spans="4:4" x14ac:dyDescent="0.25">
      <c r="D4065" s="138"/>
    </row>
    <row r="4066" spans="4:4" x14ac:dyDescent="0.25">
      <c r="D4066" s="138"/>
    </row>
    <row r="4067" spans="4:4" x14ac:dyDescent="0.25">
      <c r="D4067" s="138"/>
    </row>
    <row r="4068" spans="4:4" x14ac:dyDescent="0.25">
      <c r="D4068" s="138"/>
    </row>
    <row r="4069" spans="4:4" x14ac:dyDescent="0.25">
      <c r="D4069" s="138"/>
    </row>
    <row r="4070" spans="4:4" x14ac:dyDescent="0.25">
      <c r="D4070" s="138"/>
    </row>
    <row r="4071" spans="4:4" x14ac:dyDescent="0.25">
      <c r="D4071" s="138"/>
    </row>
    <row r="4072" spans="4:4" x14ac:dyDescent="0.25">
      <c r="D4072" s="138"/>
    </row>
    <row r="4073" spans="4:4" x14ac:dyDescent="0.25">
      <c r="D4073" s="138"/>
    </row>
    <row r="4074" spans="4:4" x14ac:dyDescent="0.25">
      <c r="D4074" s="138"/>
    </row>
    <row r="4075" spans="4:4" x14ac:dyDescent="0.25">
      <c r="D4075" s="138"/>
    </row>
    <row r="4076" spans="4:4" x14ac:dyDescent="0.25">
      <c r="D4076" s="138"/>
    </row>
    <row r="4077" spans="4:4" x14ac:dyDescent="0.25">
      <c r="D4077" s="138"/>
    </row>
    <row r="4078" spans="4:4" x14ac:dyDescent="0.25">
      <c r="D4078" s="138"/>
    </row>
    <row r="4079" spans="4:4" x14ac:dyDescent="0.25">
      <c r="D4079" s="138"/>
    </row>
    <row r="4080" spans="4:4" x14ac:dyDescent="0.25">
      <c r="D4080" s="138"/>
    </row>
    <row r="4081" spans="4:4" x14ac:dyDescent="0.25">
      <c r="D4081" s="138"/>
    </row>
    <row r="4082" spans="4:4" x14ac:dyDescent="0.25">
      <c r="D4082" s="138"/>
    </row>
    <row r="4083" spans="4:4" x14ac:dyDescent="0.25">
      <c r="D4083" s="138"/>
    </row>
    <row r="4084" spans="4:4" x14ac:dyDescent="0.25">
      <c r="D4084" s="138"/>
    </row>
    <row r="4085" spans="4:4" x14ac:dyDescent="0.25">
      <c r="D4085" s="138"/>
    </row>
    <row r="4086" spans="4:4" x14ac:dyDescent="0.25">
      <c r="D4086" s="138"/>
    </row>
    <row r="4087" spans="4:4" x14ac:dyDescent="0.25">
      <c r="D4087" s="138"/>
    </row>
    <row r="4088" spans="4:4" x14ac:dyDescent="0.25">
      <c r="D4088" s="138"/>
    </row>
    <row r="4089" spans="4:4" x14ac:dyDescent="0.25">
      <c r="D4089" s="138"/>
    </row>
    <row r="4090" spans="4:4" x14ac:dyDescent="0.25">
      <c r="D4090" s="138"/>
    </row>
    <row r="4091" spans="4:4" x14ac:dyDescent="0.25">
      <c r="D4091" s="138"/>
    </row>
    <row r="4092" spans="4:4" x14ac:dyDescent="0.25">
      <c r="D4092" s="138"/>
    </row>
    <row r="4093" spans="4:4" x14ac:dyDescent="0.25">
      <c r="D4093" s="138"/>
    </row>
    <row r="4094" spans="4:4" x14ac:dyDescent="0.25">
      <c r="D4094" s="138"/>
    </row>
    <row r="4095" spans="4:4" x14ac:dyDescent="0.25">
      <c r="D4095" s="138"/>
    </row>
    <row r="4096" spans="4:4" x14ac:dyDescent="0.25">
      <c r="D4096" s="138"/>
    </row>
    <row r="4097" spans="4:4" x14ac:dyDescent="0.25">
      <c r="D4097" s="138"/>
    </row>
    <row r="4098" spans="4:4" x14ac:dyDescent="0.25">
      <c r="D4098" s="138"/>
    </row>
    <row r="4099" spans="4:4" x14ac:dyDescent="0.25">
      <c r="D4099" s="138"/>
    </row>
    <row r="4100" spans="4:4" x14ac:dyDescent="0.25">
      <c r="D4100" s="138"/>
    </row>
    <row r="4101" spans="4:4" x14ac:dyDescent="0.25">
      <c r="D4101" s="138"/>
    </row>
    <row r="4102" spans="4:4" x14ac:dyDescent="0.25">
      <c r="D4102" s="138"/>
    </row>
    <row r="4103" spans="4:4" x14ac:dyDescent="0.25">
      <c r="D4103" s="138"/>
    </row>
    <row r="4104" spans="4:4" x14ac:dyDescent="0.25">
      <c r="D4104" s="138"/>
    </row>
    <row r="4105" spans="4:4" x14ac:dyDescent="0.25">
      <c r="D4105" s="138"/>
    </row>
    <row r="4106" spans="4:4" x14ac:dyDescent="0.25">
      <c r="D4106" s="138"/>
    </row>
    <row r="4107" spans="4:4" x14ac:dyDescent="0.25">
      <c r="D4107" s="138"/>
    </row>
    <row r="4108" spans="4:4" x14ac:dyDescent="0.25">
      <c r="D4108" s="138"/>
    </row>
    <row r="4109" spans="4:4" x14ac:dyDescent="0.25">
      <c r="D4109" s="138"/>
    </row>
    <row r="4110" spans="4:4" x14ac:dyDescent="0.25">
      <c r="D4110" s="138"/>
    </row>
    <row r="4111" spans="4:4" x14ac:dyDescent="0.25">
      <c r="D4111" s="138"/>
    </row>
    <row r="4112" spans="4:4" x14ac:dyDescent="0.25">
      <c r="D4112" s="138"/>
    </row>
    <row r="4113" spans="4:4" x14ac:dyDescent="0.25">
      <c r="D4113" s="138"/>
    </row>
    <row r="4114" spans="4:4" x14ac:dyDescent="0.25">
      <c r="D4114" s="138"/>
    </row>
    <row r="4115" spans="4:4" x14ac:dyDescent="0.25">
      <c r="D4115" s="138"/>
    </row>
    <row r="4116" spans="4:4" x14ac:dyDescent="0.25">
      <c r="D4116" s="138"/>
    </row>
    <row r="4117" spans="4:4" x14ac:dyDescent="0.25">
      <c r="D4117" s="138"/>
    </row>
    <row r="4118" spans="4:4" x14ac:dyDescent="0.25">
      <c r="D4118" s="138"/>
    </row>
    <row r="4119" spans="4:4" x14ac:dyDescent="0.25">
      <c r="D4119" s="138"/>
    </row>
    <row r="4120" spans="4:4" x14ac:dyDescent="0.25">
      <c r="D4120" s="138"/>
    </row>
    <row r="4121" spans="4:4" x14ac:dyDescent="0.25">
      <c r="D4121" s="138"/>
    </row>
    <row r="4122" spans="4:4" x14ac:dyDescent="0.25">
      <c r="D4122" s="138"/>
    </row>
    <row r="4123" spans="4:4" x14ac:dyDescent="0.25">
      <c r="D4123" s="138"/>
    </row>
    <row r="4124" spans="4:4" x14ac:dyDescent="0.25">
      <c r="D4124" s="138"/>
    </row>
    <row r="4125" spans="4:4" x14ac:dyDescent="0.25">
      <c r="D4125" s="138"/>
    </row>
    <row r="4126" spans="4:4" x14ac:dyDescent="0.25">
      <c r="D4126" s="138"/>
    </row>
    <row r="4127" spans="4:4" x14ac:dyDescent="0.25">
      <c r="D4127" s="138"/>
    </row>
    <row r="4128" spans="4:4" x14ac:dyDescent="0.25">
      <c r="D4128" s="138"/>
    </row>
    <row r="4129" spans="4:4" x14ac:dyDescent="0.25">
      <c r="D4129" s="138"/>
    </row>
    <row r="4130" spans="4:4" x14ac:dyDescent="0.25">
      <c r="D4130" s="138"/>
    </row>
    <row r="4131" spans="4:4" x14ac:dyDescent="0.25">
      <c r="D4131" s="138"/>
    </row>
    <row r="4132" spans="4:4" x14ac:dyDescent="0.25">
      <c r="D4132" s="138"/>
    </row>
    <row r="4133" spans="4:4" x14ac:dyDescent="0.25">
      <c r="D4133" s="138"/>
    </row>
    <row r="4134" spans="4:4" x14ac:dyDescent="0.25">
      <c r="D4134" s="138"/>
    </row>
    <row r="4135" spans="4:4" x14ac:dyDescent="0.25">
      <c r="D4135" s="138"/>
    </row>
    <row r="4136" spans="4:4" x14ac:dyDescent="0.25">
      <c r="D4136" s="138"/>
    </row>
    <row r="4137" spans="4:4" x14ac:dyDescent="0.25">
      <c r="D4137" s="138"/>
    </row>
    <row r="4138" spans="4:4" x14ac:dyDescent="0.25">
      <c r="D4138" s="138"/>
    </row>
    <row r="4139" spans="4:4" x14ac:dyDescent="0.25">
      <c r="D4139" s="138"/>
    </row>
    <row r="4140" spans="4:4" x14ac:dyDescent="0.25">
      <c r="D4140" s="138"/>
    </row>
    <row r="4141" spans="4:4" x14ac:dyDescent="0.25">
      <c r="D4141" s="138"/>
    </row>
    <row r="4142" spans="4:4" x14ac:dyDescent="0.25">
      <c r="D4142" s="138"/>
    </row>
    <row r="4143" spans="4:4" x14ac:dyDescent="0.25">
      <c r="D4143" s="138"/>
    </row>
    <row r="4144" spans="4:4" x14ac:dyDescent="0.25">
      <c r="D4144" s="138"/>
    </row>
    <row r="4145" spans="4:4" x14ac:dyDescent="0.25">
      <c r="D4145" s="138"/>
    </row>
    <row r="4146" spans="4:4" x14ac:dyDescent="0.25">
      <c r="D4146" s="138"/>
    </row>
    <row r="4147" spans="4:4" x14ac:dyDescent="0.25">
      <c r="D4147" s="138"/>
    </row>
    <row r="4148" spans="4:4" x14ac:dyDescent="0.25">
      <c r="D4148" s="138"/>
    </row>
    <row r="4149" spans="4:4" x14ac:dyDescent="0.25">
      <c r="D4149" s="138"/>
    </row>
    <row r="4150" spans="4:4" x14ac:dyDescent="0.25">
      <c r="D4150" s="138"/>
    </row>
    <row r="4151" spans="4:4" x14ac:dyDescent="0.25">
      <c r="D4151" s="138"/>
    </row>
    <row r="4152" spans="4:4" x14ac:dyDescent="0.25">
      <c r="D4152" s="138"/>
    </row>
    <row r="4153" spans="4:4" x14ac:dyDescent="0.25">
      <c r="D4153" s="138"/>
    </row>
    <row r="4154" spans="4:4" x14ac:dyDescent="0.25">
      <c r="D4154" s="138"/>
    </row>
    <row r="4155" spans="4:4" x14ac:dyDescent="0.25">
      <c r="D4155" s="138"/>
    </row>
    <row r="4156" spans="4:4" x14ac:dyDescent="0.25">
      <c r="D4156" s="138"/>
    </row>
    <row r="4157" spans="4:4" x14ac:dyDescent="0.25">
      <c r="D4157" s="138"/>
    </row>
    <row r="4158" spans="4:4" x14ac:dyDescent="0.25">
      <c r="D4158" s="138"/>
    </row>
    <row r="4159" spans="4:4" x14ac:dyDescent="0.25">
      <c r="D4159" s="138"/>
    </row>
    <row r="4160" spans="4:4" x14ac:dyDescent="0.25">
      <c r="D4160" s="138"/>
    </row>
    <row r="4161" spans="4:4" x14ac:dyDescent="0.25">
      <c r="D4161" s="138"/>
    </row>
    <row r="4162" spans="4:4" x14ac:dyDescent="0.25">
      <c r="D4162" s="138"/>
    </row>
    <row r="4163" spans="4:4" x14ac:dyDescent="0.25">
      <c r="D4163" s="138"/>
    </row>
    <row r="4164" spans="4:4" x14ac:dyDescent="0.25">
      <c r="D4164" s="138"/>
    </row>
    <row r="4165" spans="4:4" x14ac:dyDescent="0.25">
      <c r="D4165" s="138"/>
    </row>
    <row r="4166" spans="4:4" x14ac:dyDescent="0.25">
      <c r="D4166" s="138"/>
    </row>
    <row r="4167" spans="4:4" x14ac:dyDescent="0.25">
      <c r="D4167" s="138"/>
    </row>
    <row r="4168" spans="4:4" x14ac:dyDescent="0.25">
      <c r="D4168" s="138"/>
    </row>
    <row r="4169" spans="4:4" x14ac:dyDescent="0.25">
      <c r="D4169" s="138"/>
    </row>
    <row r="4170" spans="4:4" x14ac:dyDescent="0.25">
      <c r="D4170" s="138"/>
    </row>
    <row r="4171" spans="4:4" x14ac:dyDescent="0.25">
      <c r="D4171" s="138"/>
    </row>
    <row r="4172" spans="4:4" x14ac:dyDescent="0.25">
      <c r="D4172" s="138"/>
    </row>
    <row r="4173" spans="4:4" x14ac:dyDescent="0.25">
      <c r="D4173" s="138"/>
    </row>
    <row r="4174" spans="4:4" x14ac:dyDescent="0.25">
      <c r="D4174" s="138"/>
    </row>
    <row r="4175" spans="4:4" x14ac:dyDescent="0.25">
      <c r="D4175" s="138"/>
    </row>
    <row r="4176" spans="4:4" x14ac:dyDescent="0.25">
      <c r="D4176" s="138"/>
    </row>
    <row r="4177" spans="4:4" x14ac:dyDescent="0.25">
      <c r="D4177" s="138"/>
    </row>
    <row r="4178" spans="4:4" x14ac:dyDescent="0.25">
      <c r="D4178" s="138"/>
    </row>
    <row r="4179" spans="4:4" x14ac:dyDescent="0.25">
      <c r="D4179" s="138"/>
    </row>
    <row r="4180" spans="4:4" x14ac:dyDescent="0.25">
      <c r="D4180" s="138"/>
    </row>
    <row r="4181" spans="4:4" x14ac:dyDescent="0.25">
      <c r="D4181" s="138"/>
    </row>
    <row r="4182" spans="4:4" x14ac:dyDescent="0.25">
      <c r="D4182" s="138"/>
    </row>
    <row r="4183" spans="4:4" x14ac:dyDescent="0.25">
      <c r="D4183" s="138"/>
    </row>
    <row r="4184" spans="4:4" x14ac:dyDescent="0.25">
      <c r="D4184" s="138"/>
    </row>
    <row r="4185" spans="4:4" x14ac:dyDescent="0.25">
      <c r="D4185" s="138"/>
    </row>
    <row r="4186" spans="4:4" x14ac:dyDescent="0.25">
      <c r="D4186" s="138"/>
    </row>
    <row r="4187" spans="4:4" x14ac:dyDescent="0.25">
      <c r="D4187" s="138"/>
    </row>
    <row r="4188" spans="4:4" x14ac:dyDescent="0.25">
      <c r="D4188" s="138"/>
    </row>
    <row r="4189" spans="4:4" x14ac:dyDescent="0.25">
      <c r="D4189" s="138"/>
    </row>
    <row r="4190" spans="4:4" x14ac:dyDescent="0.25">
      <c r="D4190" s="138"/>
    </row>
    <row r="4191" spans="4:4" x14ac:dyDescent="0.25">
      <c r="D4191" s="138"/>
    </row>
    <row r="4192" spans="4:4" x14ac:dyDescent="0.25">
      <c r="D4192" s="138"/>
    </row>
    <row r="4193" spans="4:4" x14ac:dyDescent="0.25">
      <c r="D4193" s="138"/>
    </row>
    <row r="4194" spans="4:4" x14ac:dyDescent="0.25">
      <c r="D4194" s="138"/>
    </row>
    <row r="4195" spans="4:4" x14ac:dyDescent="0.25">
      <c r="D4195" s="138"/>
    </row>
    <row r="4196" spans="4:4" x14ac:dyDescent="0.25">
      <c r="D4196" s="138"/>
    </row>
    <row r="4197" spans="4:4" x14ac:dyDescent="0.25">
      <c r="D4197" s="138"/>
    </row>
    <row r="4198" spans="4:4" x14ac:dyDescent="0.25">
      <c r="D4198" s="138"/>
    </row>
    <row r="4199" spans="4:4" x14ac:dyDescent="0.25">
      <c r="D4199" s="138"/>
    </row>
    <row r="4200" spans="4:4" x14ac:dyDescent="0.25">
      <c r="D4200" s="138"/>
    </row>
    <row r="4201" spans="4:4" x14ac:dyDescent="0.25">
      <c r="D4201" s="138"/>
    </row>
    <row r="4202" spans="4:4" x14ac:dyDescent="0.25">
      <c r="D4202" s="138"/>
    </row>
    <row r="4203" spans="4:4" x14ac:dyDescent="0.25">
      <c r="D4203" s="138"/>
    </row>
    <row r="4204" spans="4:4" x14ac:dyDescent="0.25">
      <c r="D4204" s="138"/>
    </row>
    <row r="4205" spans="4:4" x14ac:dyDescent="0.25">
      <c r="D4205" s="138"/>
    </row>
    <row r="4206" spans="4:4" x14ac:dyDescent="0.25">
      <c r="D4206" s="138"/>
    </row>
    <row r="4207" spans="4:4" x14ac:dyDescent="0.25">
      <c r="D4207" s="138"/>
    </row>
    <row r="4208" spans="4:4" x14ac:dyDescent="0.25">
      <c r="D4208" s="138"/>
    </row>
    <row r="4209" spans="4:4" x14ac:dyDescent="0.25">
      <c r="D4209" s="138"/>
    </row>
    <row r="4210" spans="4:4" x14ac:dyDescent="0.25">
      <c r="D4210" s="138"/>
    </row>
    <row r="4211" spans="4:4" x14ac:dyDescent="0.25">
      <c r="D4211" s="138"/>
    </row>
    <row r="4212" spans="4:4" x14ac:dyDescent="0.25">
      <c r="D4212" s="138"/>
    </row>
    <row r="4213" spans="4:4" x14ac:dyDescent="0.25">
      <c r="D4213" s="138"/>
    </row>
    <row r="4214" spans="4:4" x14ac:dyDescent="0.25">
      <c r="D4214" s="138"/>
    </row>
    <row r="4215" spans="4:4" x14ac:dyDescent="0.25">
      <c r="D4215" s="138"/>
    </row>
    <row r="4216" spans="4:4" x14ac:dyDescent="0.25">
      <c r="D4216" s="138"/>
    </row>
    <row r="4217" spans="4:4" x14ac:dyDescent="0.25">
      <c r="D4217" s="138"/>
    </row>
    <row r="4218" spans="4:4" x14ac:dyDescent="0.25">
      <c r="D4218" s="138"/>
    </row>
    <row r="4219" spans="4:4" x14ac:dyDescent="0.25">
      <c r="D4219" s="138"/>
    </row>
    <row r="4220" spans="4:4" x14ac:dyDescent="0.25">
      <c r="D4220" s="138"/>
    </row>
    <row r="4221" spans="4:4" x14ac:dyDescent="0.25">
      <c r="D4221" s="138"/>
    </row>
    <row r="4222" spans="4:4" x14ac:dyDescent="0.25">
      <c r="D4222" s="138"/>
    </row>
    <row r="4223" spans="4:4" x14ac:dyDescent="0.25">
      <c r="D4223" s="138"/>
    </row>
    <row r="4224" spans="4:4" x14ac:dyDescent="0.25">
      <c r="D4224" s="138"/>
    </row>
    <row r="4225" spans="4:4" x14ac:dyDescent="0.25">
      <c r="D4225" s="138"/>
    </row>
    <row r="4226" spans="4:4" x14ac:dyDescent="0.25">
      <c r="D4226" s="138"/>
    </row>
    <row r="4227" spans="4:4" x14ac:dyDescent="0.25">
      <c r="D4227" s="138"/>
    </row>
    <row r="4228" spans="4:4" x14ac:dyDescent="0.25">
      <c r="D4228" s="138"/>
    </row>
    <row r="4229" spans="4:4" x14ac:dyDescent="0.25">
      <c r="D4229" s="138"/>
    </row>
    <row r="4230" spans="4:4" x14ac:dyDescent="0.25">
      <c r="D4230" s="138"/>
    </row>
    <row r="4231" spans="4:4" x14ac:dyDescent="0.25">
      <c r="D4231" s="138"/>
    </row>
    <row r="4232" spans="4:4" x14ac:dyDescent="0.25">
      <c r="D4232" s="138"/>
    </row>
    <row r="4233" spans="4:4" x14ac:dyDescent="0.25">
      <c r="D4233" s="138"/>
    </row>
    <row r="4234" spans="4:4" x14ac:dyDescent="0.25">
      <c r="D4234" s="138"/>
    </row>
    <row r="4235" spans="4:4" x14ac:dyDescent="0.25">
      <c r="D4235" s="138"/>
    </row>
    <row r="4236" spans="4:4" x14ac:dyDescent="0.25">
      <c r="D4236" s="138"/>
    </row>
    <row r="4237" spans="4:4" x14ac:dyDescent="0.25">
      <c r="D4237" s="138"/>
    </row>
    <row r="4238" spans="4:4" x14ac:dyDescent="0.25">
      <c r="D4238" s="138"/>
    </row>
    <row r="4239" spans="4:4" x14ac:dyDescent="0.25">
      <c r="D4239" s="138"/>
    </row>
    <row r="4240" spans="4:4" x14ac:dyDescent="0.25">
      <c r="D4240" s="138"/>
    </row>
    <row r="4241" spans="4:4" x14ac:dyDescent="0.25">
      <c r="D4241" s="138"/>
    </row>
    <row r="4242" spans="4:4" x14ac:dyDescent="0.25">
      <c r="D4242" s="138"/>
    </row>
    <row r="4243" spans="4:4" x14ac:dyDescent="0.25">
      <c r="D4243" s="138"/>
    </row>
    <row r="4244" spans="4:4" x14ac:dyDescent="0.25">
      <c r="D4244" s="138"/>
    </row>
    <row r="4245" spans="4:4" x14ac:dyDescent="0.25">
      <c r="D4245" s="138"/>
    </row>
    <row r="4246" spans="4:4" x14ac:dyDescent="0.25">
      <c r="D4246" s="138"/>
    </row>
    <row r="4247" spans="4:4" x14ac:dyDescent="0.25">
      <c r="D4247" s="138"/>
    </row>
    <row r="4248" spans="4:4" x14ac:dyDescent="0.25">
      <c r="D4248" s="138"/>
    </row>
    <row r="4249" spans="4:4" x14ac:dyDescent="0.25">
      <c r="D4249" s="138"/>
    </row>
    <row r="4250" spans="4:4" x14ac:dyDescent="0.25">
      <c r="D4250" s="138"/>
    </row>
    <row r="4251" spans="4:4" x14ac:dyDescent="0.25">
      <c r="D4251" s="138"/>
    </row>
    <row r="4252" spans="4:4" x14ac:dyDescent="0.25">
      <c r="D4252" s="138"/>
    </row>
    <row r="4253" spans="4:4" x14ac:dyDescent="0.25">
      <c r="D4253" s="138"/>
    </row>
    <row r="4254" spans="4:4" x14ac:dyDescent="0.25">
      <c r="D4254" s="138"/>
    </row>
    <row r="4255" spans="4:4" x14ac:dyDescent="0.25">
      <c r="D4255" s="138"/>
    </row>
    <row r="4256" spans="4:4" x14ac:dyDescent="0.25">
      <c r="D4256" s="138"/>
    </row>
    <row r="4257" spans="4:4" x14ac:dyDescent="0.25">
      <c r="D4257" s="138"/>
    </row>
    <row r="4258" spans="4:4" x14ac:dyDescent="0.25">
      <c r="D4258" s="138"/>
    </row>
    <row r="4259" spans="4:4" x14ac:dyDescent="0.25">
      <c r="D4259" s="138"/>
    </row>
    <row r="4260" spans="4:4" x14ac:dyDescent="0.25">
      <c r="D4260" s="138"/>
    </row>
    <row r="4261" spans="4:4" x14ac:dyDescent="0.25">
      <c r="D4261" s="138"/>
    </row>
    <row r="4262" spans="4:4" x14ac:dyDescent="0.25">
      <c r="D4262" s="138"/>
    </row>
    <row r="4263" spans="4:4" x14ac:dyDescent="0.25">
      <c r="D4263" s="138"/>
    </row>
    <row r="4264" spans="4:4" x14ac:dyDescent="0.25">
      <c r="D4264" s="138"/>
    </row>
    <row r="4265" spans="4:4" x14ac:dyDescent="0.25">
      <c r="D4265" s="138"/>
    </row>
    <row r="4266" spans="4:4" x14ac:dyDescent="0.25">
      <c r="D4266" s="138"/>
    </row>
    <row r="4267" spans="4:4" x14ac:dyDescent="0.25">
      <c r="D4267" s="138"/>
    </row>
    <row r="4268" spans="4:4" x14ac:dyDescent="0.25">
      <c r="D4268" s="138"/>
    </row>
    <row r="4269" spans="4:4" x14ac:dyDescent="0.25">
      <c r="D4269" s="138"/>
    </row>
    <row r="4270" spans="4:4" x14ac:dyDescent="0.25">
      <c r="D4270" s="138"/>
    </row>
    <row r="4271" spans="4:4" x14ac:dyDescent="0.25">
      <c r="D4271" s="138"/>
    </row>
    <row r="4272" spans="4:4" x14ac:dyDescent="0.25">
      <c r="D4272" s="138"/>
    </row>
    <row r="4273" spans="4:4" x14ac:dyDescent="0.25">
      <c r="D4273" s="138"/>
    </row>
    <row r="4274" spans="4:4" x14ac:dyDescent="0.25">
      <c r="D4274" s="138"/>
    </row>
    <row r="4275" spans="4:4" x14ac:dyDescent="0.25">
      <c r="D4275" s="138"/>
    </row>
    <row r="4276" spans="4:4" x14ac:dyDescent="0.25">
      <c r="D4276" s="138"/>
    </row>
    <row r="4277" spans="4:4" x14ac:dyDescent="0.25">
      <c r="D4277" s="138"/>
    </row>
    <row r="4278" spans="4:4" x14ac:dyDescent="0.25">
      <c r="D4278" s="138"/>
    </row>
    <row r="4279" spans="4:4" x14ac:dyDescent="0.25">
      <c r="D4279" s="138"/>
    </row>
    <row r="4280" spans="4:4" x14ac:dyDescent="0.25">
      <c r="D4280" s="138"/>
    </row>
    <row r="4281" spans="4:4" x14ac:dyDescent="0.25">
      <c r="D4281" s="138"/>
    </row>
    <row r="4282" spans="4:4" x14ac:dyDescent="0.25">
      <c r="D4282" s="138"/>
    </row>
    <row r="4283" spans="4:4" x14ac:dyDescent="0.25">
      <c r="D4283" s="138"/>
    </row>
    <row r="4284" spans="4:4" x14ac:dyDescent="0.25">
      <c r="D4284" s="138"/>
    </row>
    <row r="4285" spans="4:4" x14ac:dyDescent="0.25">
      <c r="D4285" s="138"/>
    </row>
    <row r="4286" spans="4:4" x14ac:dyDescent="0.25">
      <c r="D4286" s="138"/>
    </row>
    <row r="4287" spans="4:4" x14ac:dyDescent="0.25">
      <c r="D4287" s="138"/>
    </row>
    <row r="4288" spans="4:4" x14ac:dyDescent="0.25">
      <c r="D4288" s="138"/>
    </row>
    <row r="4289" spans="4:4" x14ac:dyDescent="0.25">
      <c r="D4289" s="138"/>
    </row>
    <row r="4290" spans="4:4" x14ac:dyDescent="0.25">
      <c r="D4290" s="138"/>
    </row>
    <row r="4291" spans="4:4" x14ac:dyDescent="0.25">
      <c r="D4291" s="138"/>
    </row>
    <row r="4292" spans="4:4" x14ac:dyDescent="0.25">
      <c r="D4292" s="138"/>
    </row>
    <row r="4293" spans="4:4" x14ac:dyDescent="0.25">
      <c r="D4293" s="138"/>
    </row>
    <row r="4294" spans="4:4" x14ac:dyDescent="0.25">
      <c r="D4294" s="138"/>
    </row>
    <row r="4295" spans="4:4" x14ac:dyDescent="0.25">
      <c r="D4295" s="138"/>
    </row>
    <row r="4296" spans="4:4" x14ac:dyDescent="0.25">
      <c r="D4296" s="138"/>
    </row>
    <row r="4297" spans="4:4" x14ac:dyDescent="0.25">
      <c r="D4297" s="138"/>
    </row>
    <row r="4298" spans="4:4" x14ac:dyDescent="0.25">
      <c r="D4298" s="138"/>
    </row>
    <row r="4299" spans="4:4" x14ac:dyDescent="0.25">
      <c r="D4299" s="138"/>
    </row>
    <row r="4300" spans="4:4" x14ac:dyDescent="0.25">
      <c r="D4300" s="138"/>
    </row>
    <row r="4301" spans="4:4" x14ac:dyDescent="0.25">
      <c r="D4301" s="138"/>
    </row>
    <row r="4302" spans="4:4" x14ac:dyDescent="0.25">
      <c r="D4302" s="138"/>
    </row>
    <row r="4303" spans="4:4" x14ac:dyDescent="0.25">
      <c r="D4303" s="138"/>
    </row>
    <row r="4304" spans="4:4" x14ac:dyDescent="0.25">
      <c r="D4304" s="138"/>
    </row>
    <row r="4305" spans="4:4" x14ac:dyDescent="0.25">
      <c r="D4305" s="138"/>
    </row>
    <row r="4306" spans="4:4" x14ac:dyDescent="0.25">
      <c r="D4306" s="138"/>
    </row>
    <row r="4307" spans="4:4" x14ac:dyDescent="0.25">
      <c r="D4307" s="138"/>
    </row>
    <row r="4308" spans="4:4" x14ac:dyDescent="0.25">
      <c r="D4308" s="138"/>
    </row>
    <row r="4309" spans="4:4" x14ac:dyDescent="0.25">
      <c r="D4309" s="138"/>
    </row>
    <row r="4310" spans="4:4" x14ac:dyDescent="0.25">
      <c r="D4310" s="138"/>
    </row>
    <row r="4311" spans="4:4" x14ac:dyDescent="0.25">
      <c r="D4311" s="138"/>
    </row>
    <row r="4312" spans="4:4" x14ac:dyDescent="0.25">
      <c r="D4312" s="138"/>
    </row>
    <row r="4313" spans="4:4" x14ac:dyDescent="0.25">
      <c r="D4313" s="138"/>
    </row>
    <row r="4314" spans="4:4" x14ac:dyDescent="0.25">
      <c r="D4314" s="138"/>
    </row>
    <row r="4315" spans="4:4" x14ac:dyDescent="0.25">
      <c r="D4315" s="138"/>
    </row>
    <row r="4316" spans="4:4" x14ac:dyDescent="0.25">
      <c r="D4316" s="138"/>
    </row>
    <row r="4317" spans="4:4" x14ac:dyDescent="0.25">
      <c r="D4317" s="138"/>
    </row>
    <row r="4318" spans="4:4" x14ac:dyDescent="0.25">
      <c r="D4318" s="138"/>
    </row>
    <row r="4319" spans="4:4" x14ac:dyDescent="0.25">
      <c r="D4319" s="138"/>
    </row>
    <row r="4320" spans="4:4" x14ac:dyDescent="0.25">
      <c r="D4320" s="138"/>
    </row>
    <row r="4321" spans="4:4" x14ac:dyDescent="0.25">
      <c r="D4321" s="138"/>
    </row>
    <row r="4322" spans="4:4" x14ac:dyDescent="0.25">
      <c r="D4322" s="138"/>
    </row>
    <row r="4323" spans="4:4" x14ac:dyDescent="0.25">
      <c r="D4323" s="138"/>
    </row>
    <row r="4324" spans="4:4" x14ac:dyDescent="0.25">
      <c r="D4324" s="138"/>
    </row>
    <row r="4325" spans="4:4" x14ac:dyDescent="0.25">
      <c r="D4325" s="138"/>
    </row>
    <row r="4326" spans="4:4" x14ac:dyDescent="0.25">
      <c r="D4326" s="138"/>
    </row>
    <row r="4327" spans="4:4" x14ac:dyDescent="0.25">
      <c r="D4327" s="138"/>
    </row>
    <row r="4328" spans="4:4" x14ac:dyDescent="0.25">
      <c r="D4328" s="138"/>
    </row>
    <row r="4329" spans="4:4" x14ac:dyDescent="0.25">
      <c r="D4329" s="138"/>
    </row>
    <row r="4330" spans="4:4" x14ac:dyDescent="0.25">
      <c r="D4330" s="138"/>
    </row>
    <row r="4331" spans="4:4" x14ac:dyDescent="0.25">
      <c r="D4331" s="138"/>
    </row>
    <row r="4332" spans="4:4" x14ac:dyDescent="0.25">
      <c r="D4332" s="138"/>
    </row>
    <row r="4333" spans="4:4" x14ac:dyDescent="0.25">
      <c r="D4333" s="138"/>
    </row>
    <row r="4334" spans="4:4" x14ac:dyDescent="0.25">
      <c r="D4334" s="138"/>
    </row>
    <row r="4335" spans="4:4" x14ac:dyDescent="0.25">
      <c r="D4335" s="138"/>
    </row>
    <row r="4336" spans="4:4" x14ac:dyDescent="0.25">
      <c r="D4336" s="138"/>
    </row>
    <row r="4337" spans="4:4" x14ac:dyDescent="0.25">
      <c r="D4337" s="138"/>
    </row>
    <row r="4338" spans="4:4" x14ac:dyDescent="0.25">
      <c r="D4338" s="138"/>
    </row>
    <row r="4339" spans="4:4" x14ac:dyDescent="0.25">
      <c r="D4339" s="138"/>
    </row>
    <row r="4340" spans="4:4" x14ac:dyDescent="0.25">
      <c r="D4340" s="138"/>
    </row>
    <row r="4341" spans="4:4" x14ac:dyDescent="0.25">
      <c r="D4341" s="138"/>
    </row>
    <row r="4342" spans="4:4" x14ac:dyDescent="0.25">
      <c r="D4342" s="138"/>
    </row>
    <row r="4343" spans="4:4" x14ac:dyDescent="0.25">
      <c r="D4343" s="138"/>
    </row>
    <row r="4344" spans="4:4" x14ac:dyDescent="0.25">
      <c r="D4344" s="138"/>
    </row>
    <row r="4345" spans="4:4" x14ac:dyDescent="0.25">
      <c r="D4345" s="138"/>
    </row>
    <row r="4346" spans="4:4" x14ac:dyDescent="0.25">
      <c r="D4346" s="138"/>
    </row>
    <row r="4347" spans="4:4" x14ac:dyDescent="0.25">
      <c r="D4347" s="138"/>
    </row>
    <row r="4348" spans="4:4" x14ac:dyDescent="0.25">
      <c r="D4348" s="138"/>
    </row>
    <row r="4349" spans="4:4" x14ac:dyDescent="0.25">
      <c r="D4349" s="138"/>
    </row>
    <row r="4350" spans="4:4" x14ac:dyDescent="0.25">
      <c r="D4350" s="138"/>
    </row>
    <row r="4351" spans="4:4" x14ac:dyDescent="0.25">
      <c r="D4351" s="138"/>
    </row>
    <row r="4352" spans="4:4" x14ac:dyDescent="0.25">
      <c r="D4352" s="138"/>
    </row>
    <row r="4353" spans="4:4" x14ac:dyDescent="0.25">
      <c r="D4353" s="138"/>
    </row>
    <row r="4354" spans="4:4" x14ac:dyDescent="0.25">
      <c r="D4354" s="138"/>
    </row>
    <row r="4355" spans="4:4" x14ac:dyDescent="0.25">
      <c r="D4355" s="138"/>
    </row>
    <row r="4356" spans="4:4" x14ac:dyDescent="0.25">
      <c r="D4356" s="138"/>
    </row>
    <row r="4357" spans="4:4" x14ac:dyDescent="0.25">
      <c r="D4357" s="138"/>
    </row>
    <row r="4358" spans="4:4" x14ac:dyDescent="0.25">
      <c r="D4358" s="138"/>
    </row>
    <row r="4359" spans="4:4" x14ac:dyDescent="0.25">
      <c r="D4359" s="138"/>
    </row>
    <row r="4360" spans="4:4" x14ac:dyDescent="0.25">
      <c r="D4360" s="138"/>
    </row>
    <row r="4361" spans="4:4" x14ac:dyDescent="0.25">
      <c r="D4361" s="138"/>
    </row>
    <row r="4362" spans="4:4" x14ac:dyDescent="0.25">
      <c r="D4362" s="138"/>
    </row>
    <row r="4363" spans="4:4" x14ac:dyDescent="0.25">
      <c r="D4363" s="138"/>
    </row>
    <row r="4364" spans="4:4" x14ac:dyDescent="0.25">
      <c r="D4364" s="138"/>
    </row>
    <row r="4365" spans="4:4" x14ac:dyDescent="0.25">
      <c r="D4365" s="138"/>
    </row>
    <row r="4366" spans="4:4" x14ac:dyDescent="0.25">
      <c r="D4366" s="138"/>
    </row>
    <row r="4367" spans="4:4" x14ac:dyDescent="0.25">
      <c r="D4367" s="138"/>
    </row>
    <row r="4368" spans="4:4" x14ac:dyDescent="0.25">
      <c r="D4368" s="138"/>
    </row>
    <row r="4369" spans="4:4" x14ac:dyDescent="0.25">
      <c r="D4369" s="138"/>
    </row>
    <row r="4370" spans="4:4" x14ac:dyDescent="0.25">
      <c r="D4370" s="138"/>
    </row>
    <row r="4371" spans="4:4" x14ac:dyDescent="0.25">
      <c r="D4371" s="138"/>
    </row>
    <row r="4372" spans="4:4" x14ac:dyDescent="0.25">
      <c r="D4372" s="138"/>
    </row>
    <row r="4373" spans="4:4" x14ac:dyDescent="0.25">
      <c r="D4373" s="138"/>
    </row>
    <row r="4374" spans="4:4" x14ac:dyDescent="0.25">
      <c r="D4374" s="138"/>
    </row>
    <row r="4375" spans="4:4" x14ac:dyDescent="0.25">
      <c r="D4375" s="138"/>
    </row>
    <row r="4376" spans="4:4" x14ac:dyDescent="0.25">
      <c r="D4376" s="138"/>
    </row>
    <row r="4377" spans="4:4" x14ac:dyDescent="0.25">
      <c r="D4377" s="138"/>
    </row>
    <row r="4378" spans="4:4" x14ac:dyDescent="0.25">
      <c r="D4378" s="138"/>
    </row>
    <row r="4379" spans="4:4" x14ac:dyDescent="0.25">
      <c r="D4379" s="138"/>
    </row>
    <row r="4380" spans="4:4" x14ac:dyDescent="0.25">
      <c r="D4380" s="138"/>
    </row>
    <row r="4381" spans="4:4" x14ac:dyDescent="0.25">
      <c r="D4381" s="138"/>
    </row>
    <row r="4382" spans="4:4" x14ac:dyDescent="0.25">
      <c r="D4382" s="138"/>
    </row>
    <row r="4383" spans="4:4" x14ac:dyDescent="0.25">
      <c r="D4383" s="138"/>
    </row>
    <row r="4384" spans="4:4" x14ac:dyDescent="0.25">
      <c r="D4384" s="138"/>
    </row>
    <row r="4385" spans="4:4" x14ac:dyDescent="0.25">
      <c r="D4385" s="138"/>
    </row>
    <row r="4386" spans="4:4" x14ac:dyDescent="0.25">
      <c r="D4386" s="138"/>
    </row>
    <row r="4387" spans="4:4" x14ac:dyDescent="0.25">
      <c r="D4387" s="138"/>
    </row>
    <row r="4388" spans="4:4" x14ac:dyDescent="0.25">
      <c r="D4388" s="138"/>
    </row>
    <row r="4389" spans="4:4" x14ac:dyDescent="0.25">
      <c r="D4389" s="138"/>
    </row>
    <row r="4390" spans="4:4" x14ac:dyDescent="0.25">
      <c r="D4390" s="138"/>
    </row>
    <row r="4391" spans="4:4" x14ac:dyDescent="0.25">
      <c r="D4391" s="138"/>
    </row>
    <row r="4392" spans="4:4" x14ac:dyDescent="0.25">
      <c r="D4392" s="138"/>
    </row>
    <row r="4393" spans="4:4" x14ac:dyDescent="0.25">
      <c r="D4393" s="138"/>
    </row>
    <row r="4394" spans="4:4" x14ac:dyDescent="0.25">
      <c r="D4394" s="138"/>
    </row>
    <row r="4395" spans="4:4" x14ac:dyDescent="0.25">
      <c r="D4395" s="138"/>
    </row>
    <row r="4396" spans="4:4" x14ac:dyDescent="0.25">
      <c r="D4396" s="138"/>
    </row>
    <row r="4397" spans="4:4" x14ac:dyDescent="0.25">
      <c r="D4397" s="138"/>
    </row>
    <row r="4398" spans="4:4" x14ac:dyDescent="0.25">
      <c r="D4398" s="138"/>
    </row>
    <row r="4399" spans="4:4" x14ac:dyDescent="0.25">
      <c r="D4399" s="138"/>
    </row>
    <row r="4400" spans="4:4" x14ac:dyDescent="0.25">
      <c r="D4400" s="138"/>
    </row>
    <row r="4401" spans="4:4" x14ac:dyDescent="0.25">
      <c r="D4401" s="138"/>
    </row>
    <row r="4402" spans="4:4" x14ac:dyDescent="0.25">
      <c r="D4402" s="138"/>
    </row>
    <row r="4403" spans="4:4" x14ac:dyDescent="0.25">
      <c r="D4403" s="138"/>
    </row>
    <row r="4404" spans="4:4" x14ac:dyDescent="0.25">
      <c r="D4404" s="138"/>
    </row>
    <row r="4405" spans="4:4" x14ac:dyDescent="0.25">
      <c r="D4405" s="138"/>
    </row>
    <row r="4406" spans="4:4" x14ac:dyDescent="0.25">
      <c r="D4406" s="138"/>
    </row>
    <row r="4407" spans="4:4" x14ac:dyDescent="0.25">
      <c r="D4407" s="138"/>
    </row>
    <row r="4408" spans="4:4" x14ac:dyDescent="0.25">
      <c r="D4408" s="138"/>
    </row>
    <row r="4409" spans="4:4" x14ac:dyDescent="0.25">
      <c r="D4409" s="138"/>
    </row>
    <row r="4410" spans="4:4" x14ac:dyDescent="0.25">
      <c r="D4410" s="138"/>
    </row>
    <row r="4411" spans="4:4" x14ac:dyDescent="0.25">
      <c r="D4411" s="138"/>
    </row>
    <row r="4412" spans="4:4" x14ac:dyDescent="0.25">
      <c r="D4412" s="138"/>
    </row>
    <row r="4413" spans="4:4" x14ac:dyDescent="0.25">
      <c r="D4413" s="138"/>
    </row>
    <row r="4414" spans="4:4" x14ac:dyDescent="0.25">
      <c r="D4414" s="138"/>
    </row>
    <row r="4415" spans="4:4" x14ac:dyDescent="0.25">
      <c r="D4415" s="138"/>
    </row>
    <row r="4416" spans="4:4" x14ac:dyDescent="0.25">
      <c r="D4416" s="138"/>
    </row>
    <row r="4417" spans="4:4" x14ac:dyDescent="0.25">
      <c r="D4417" s="138"/>
    </row>
    <row r="4418" spans="4:4" x14ac:dyDescent="0.25">
      <c r="D4418" s="138"/>
    </row>
    <row r="4419" spans="4:4" x14ac:dyDescent="0.25">
      <c r="D4419" s="138"/>
    </row>
    <row r="4420" spans="4:4" x14ac:dyDescent="0.25">
      <c r="D4420" s="138"/>
    </row>
    <row r="4421" spans="4:4" x14ac:dyDescent="0.25">
      <c r="D4421" s="138"/>
    </row>
    <row r="4422" spans="4:4" x14ac:dyDescent="0.25">
      <c r="D4422" s="138"/>
    </row>
    <row r="4423" spans="4:4" x14ac:dyDescent="0.25">
      <c r="D4423" s="138"/>
    </row>
    <row r="4424" spans="4:4" x14ac:dyDescent="0.25">
      <c r="D4424" s="138"/>
    </row>
    <row r="4425" spans="4:4" x14ac:dyDescent="0.25">
      <c r="D4425" s="138"/>
    </row>
    <row r="4426" spans="4:4" x14ac:dyDescent="0.25">
      <c r="D4426" s="138"/>
    </row>
    <row r="4427" spans="4:4" x14ac:dyDescent="0.25">
      <c r="D4427" s="138"/>
    </row>
    <row r="4428" spans="4:4" x14ac:dyDescent="0.25">
      <c r="D4428" s="138"/>
    </row>
    <row r="4429" spans="4:4" x14ac:dyDescent="0.25">
      <c r="D4429" s="138"/>
    </row>
    <row r="4430" spans="4:4" x14ac:dyDescent="0.25">
      <c r="D4430" s="138"/>
    </row>
    <row r="4431" spans="4:4" x14ac:dyDescent="0.25">
      <c r="D4431" s="138"/>
    </row>
    <row r="4432" spans="4:4" x14ac:dyDescent="0.25">
      <c r="D4432" s="138"/>
    </row>
    <row r="4433" spans="4:4" x14ac:dyDescent="0.25">
      <c r="D4433" s="138"/>
    </row>
    <row r="4434" spans="4:4" x14ac:dyDescent="0.25">
      <c r="D4434" s="138"/>
    </row>
    <row r="4435" spans="4:4" x14ac:dyDescent="0.25">
      <c r="D4435" s="138"/>
    </row>
    <row r="4436" spans="4:4" x14ac:dyDescent="0.25">
      <c r="D4436" s="138"/>
    </row>
    <row r="4437" spans="4:4" x14ac:dyDescent="0.25">
      <c r="D4437" s="138"/>
    </row>
    <row r="4438" spans="4:4" x14ac:dyDescent="0.25">
      <c r="D4438" s="138"/>
    </row>
    <row r="4439" spans="4:4" x14ac:dyDescent="0.25">
      <c r="D4439" s="138"/>
    </row>
    <row r="4440" spans="4:4" x14ac:dyDescent="0.25">
      <c r="D4440" s="138"/>
    </row>
    <row r="4441" spans="4:4" x14ac:dyDescent="0.25">
      <c r="D4441" s="138"/>
    </row>
    <row r="4442" spans="4:4" x14ac:dyDescent="0.25">
      <c r="D4442" s="138"/>
    </row>
    <row r="4443" spans="4:4" x14ac:dyDescent="0.25">
      <c r="D4443" s="138"/>
    </row>
    <row r="4444" spans="4:4" x14ac:dyDescent="0.25">
      <c r="D4444" s="138"/>
    </row>
    <row r="4445" spans="4:4" x14ac:dyDescent="0.25">
      <c r="D4445" s="138"/>
    </row>
    <row r="4446" spans="4:4" x14ac:dyDescent="0.25">
      <c r="D4446" s="138"/>
    </row>
    <row r="4447" spans="4:4" x14ac:dyDescent="0.25">
      <c r="D4447" s="138"/>
    </row>
    <row r="4448" spans="4:4" x14ac:dyDescent="0.25">
      <c r="D4448" s="138"/>
    </row>
    <row r="4449" spans="4:4" x14ac:dyDescent="0.25">
      <c r="D4449" s="138"/>
    </row>
    <row r="4450" spans="4:4" x14ac:dyDescent="0.25">
      <c r="D4450" s="138"/>
    </row>
    <row r="4451" spans="4:4" x14ac:dyDescent="0.25">
      <c r="D4451" s="138"/>
    </row>
    <row r="4452" spans="4:4" x14ac:dyDescent="0.25">
      <c r="D4452" s="138"/>
    </row>
    <row r="4453" spans="4:4" x14ac:dyDescent="0.25">
      <c r="D4453" s="138"/>
    </row>
    <row r="4454" spans="4:4" x14ac:dyDescent="0.25">
      <c r="D4454" s="138"/>
    </row>
    <row r="4455" spans="4:4" x14ac:dyDescent="0.25">
      <c r="D4455" s="138"/>
    </row>
    <row r="4456" spans="4:4" x14ac:dyDescent="0.25">
      <c r="D4456" s="138"/>
    </row>
    <row r="4457" spans="4:4" x14ac:dyDescent="0.25">
      <c r="D4457" s="138"/>
    </row>
    <row r="4458" spans="4:4" x14ac:dyDescent="0.25">
      <c r="D4458" s="138"/>
    </row>
    <row r="4459" spans="4:4" x14ac:dyDescent="0.25">
      <c r="D4459" s="138"/>
    </row>
    <row r="4460" spans="4:4" x14ac:dyDescent="0.25">
      <c r="D4460" s="138"/>
    </row>
    <row r="4461" spans="4:4" x14ac:dyDescent="0.25">
      <c r="D4461" s="138"/>
    </row>
    <row r="4462" spans="4:4" x14ac:dyDescent="0.25">
      <c r="D4462" s="138"/>
    </row>
    <row r="4463" spans="4:4" x14ac:dyDescent="0.25">
      <c r="D4463" s="138"/>
    </row>
    <row r="4464" spans="4:4" x14ac:dyDescent="0.25">
      <c r="D4464" s="138"/>
    </row>
    <row r="4465" spans="4:4" x14ac:dyDescent="0.25">
      <c r="D4465" s="138"/>
    </row>
    <row r="4466" spans="4:4" x14ac:dyDescent="0.25">
      <c r="D4466" s="138"/>
    </row>
    <row r="4467" spans="4:4" x14ac:dyDescent="0.25">
      <c r="D4467" s="138"/>
    </row>
    <row r="4468" spans="4:4" x14ac:dyDescent="0.25">
      <c r="D4468" s="138"/>
    </row>
    <row r="4469" spans="4:4" x14ac:dyDescent="0.25">
      <c r="D4469" s="138"/>
    </row>
    <row r="4470" spans="4:4" x14ac:dyDescent="0.25">
      <c r="D4470" s="138"/>
    </row>
    <row r="4471" spans="4:4" x14ac:dyDescent="0.25">
      <c r="D4471" s="138"/>
    </row>
    <row r="4472" spans="4:4" x14ac:dyDescent="0.25">
      <c r="D4472" s="138"/>
    </row>
    <row r="4473" spans="4:4" x14ac:dyDescent="0.25">
      <c r="D4473" s="138"/>
    </row>
    <row r="4474" spans="4:4" x14ac:dyDescent="0.25">
      <c r="D4474" s="138"/>
    </row>
    <row r="4475" spans="4:4" x14ac:dyDescent="0.25">
      <c r="D4475" s="138"/>
    </row>
    <row r="4476" spans="4:4" x14ac:dyDescent="0.25">
      <c r="D4476" s="138"/>
    </row>
    <row r="4477" spans="4:4" x14ac:dyDescent="0.25">
      <c r="D4477" s="138"/>
    </row>
    <row r="4478" spans="4:4" x14ac:dyDescent="0.25">
      <c r="D4478" s="138"/>
    </row>
    <row r="4479" spans="4:4" x14ac:dyDescent="0.25">
      <c r="D4479" s="138"/>
    </row>
    <row r="4480" spans="4:4" x14ac:dyDescent="0.25">
      <c r="D4480" s="138"/>
    </row>
    <row r="4481" spans="4:4" x14ac:dyDescent="0.25">
      <c r="D4481" s="138"/>
    </row>
    <row r="4482" spans="4:4" x14ac:dyDescent="0.25">
      <c r="D4482" s="138"/>
    </row>
    <row r="4483" spans="4:4" x14ac:dyDescent="0.25">
      <c r="D4483" s="138"/>
    </row>
    <row r="4484" spans="4:4" x14ac:dyDescent="0.25">
      <c r="D4484" s="138"/>
    </row>
    <row r="4485" spans="4:4" x14ac:dyDescent="0.25">
      <c r="D4485" s="138"/>
    </row>
    <row r="4486" spans="4:4" x14ac:dyDescent="0.25">
      <c r="D4486" s="138"/>
    </row>
    <row r="4487" spans="4:4" x14ac:dyDescent="0.25">
      <c r="D4487" s="138"/>
    </row>
    <row r="4488" spans="4:4" x14ac:dyDescent="0.25">
      <c r="D4488" s="138"/>
    </row>
    <row r="4489" spans="4:4" x14ac:dyDescent="0.25">
      <c r="D4489" s="138"/>
    </row>
    <row r="4490" spans="4:4" x14ac:dyDescent="0.25">
      <c r="D4490" s="138"/>
    </row>
    <row r="4491" spans="4:4" x14ac:dyDescent="0.25">
      <c r="D4491" s="138"/>
    </row>
    <row r="4492" spans="4:4" x14ac:dyDescent="0.25">
      <c r="D4492" s="138"/>
    </row>
    <row r="4493" spans="4:4" x14ac:dyDescent="0.25">
      <c r="D4493" s="138"/>
    </row>
    <row r="4494" spans="4:4" x14ac:dyDescent="0.25">
      <c r="D4494" s="138"/>
    </row>
    <row r="4495" spans="4:4" x14ac:dyDescent="0.25">
      <c r="D4495" s="138"/>
    </row>
    <row r="4496" spans="4:4" x14ac:dyDescent="0.25">
      <c r="D4496" s="138"/>
    </row>
    <row r="4497" spans="4:4" x14ac:dyDescent="0.25">
      <c r="D4497" s="138"/>
    </row>
    <row r="4498" spans="4:4" x14ac:dyDescent="0.25">
      <c r="D4498" s="138"/>
    </row>
    <row r="4499" spans="4:4" x14ac:dyDescent="0.25">
      <c r="D4499" s="138"/>
    </row>
    <row r="4500" spans="4:4" x14ac:dyDescent="0.25">
      <c r="D4500" s="138"/>
    </row>
    <row r="4501" spans="4:4" x14ac:dyDescent="0.25">
      <c r="D4501" s="138"/>
    </row>
    <row r="4502" spans="4:4" x14ac:dyDescent="0.25">
      <c r="D4502" s="138"/>
    </row>
    <row r="4503" spans="4:4" x14ac:dyDescent="0.25">
      <c r="D4503" s="138"/>
    </row>
    <row r="4504" spans="4:4" x14ac:dyDescent="0.25">
      <c r="D4504" s="138"/>
    </row>
    <row r="4505" spans="4:4" x14ac:dyDescent="0.25">
      <c r="D4505" s="138"/>
    </row>
    <row r="4506" spans="4:4" x14ac:dyDescent="0.25">
      <c r="D4506" s="138"/>
    </row>
    <row r="4507" spans="4:4" x14ac:dyDescent="0.25">
      <c r="D4507" s="138"/>
    </row>
    <row r="4508" spans="4:4" x14ac:dyDescent="0.25">
      <c r="D4508" s="138"/>
    </row>
    <row r="4509" spans="4:4" x14ac:dyDescent="0.25">
      <c r="D4509" s="138"/>
    </row>
    <row r="4510" spans="4:4" x14ac:dyDescent="0.25">
      <c r="D4510" s="138"/>
    </row>
    <row r="4511" spans="4:4" x14ac:dyDescent="0.25">
      <c r="D4511" s="138"/>
    </row>
    <row r="4512" spans="4:4" x14ac:dyDescent="0.25">
      <c r="D4512" s="138"/>
    </row>
    <row r="4513" spans="4:4" x14ac:dyDescent="0.25">
      <c r="D4513" s="138"/>
    </row>
    <row r="4514" spans="4:4" x14ac:dyDescent="0.25">
      <c r="D4514" s="138"/>
    </row>
    <row r="4515" spans="4:4" x14ac:dyDescent="0.25">
      <c r="D4515" s="138"/>
    </row>
    <row r="4516" spans="4:4" x14ac:dyDescent="0.25">
      <c r="D4516" s="138"/>
    </row>
    <row r="4517" spans="4:4" x14ac:dyDescent="0.25">
      <c r="D4517" s="138"/>
    </row>
    <row r="4518" spans="4:4" x14ac:dyDescent="0.25">
      <c r="D4518" s="138"/>
    </row>
    <row r="4519" spans="4:4" x14ac:dyDescent="0.25">
      <c r="D4519" s="138"/>
    </row>
    <row r="4520" spans="4:4" x14ac:dyDescent="0.25">
      <c r="D4520" s="138"/>
    </row>
    <row r="4521" spans="4:4" x14ac:dyDescent="0.25">
      <c r="D4521" s="138"/>
    </row>
    <row r="4522" spans="4:4" x14ac:dyDescent="0.25">
      <c r="D4522" s="138"/>
    </row>
    <row r="4523" spans="4:4" x14ac:dyDescent="0.25">
      <c r="D4523" s="138"/>
    </row>
    <row r="4524" spans="4:4" x14ac:dyDescent="0.25">
      <c r="D4524" s="138"/>
    </row>
    <row r="4525" spans="4:4" x14ac:dyDescent="0.25">
      <c r="D4525" s="138"/>
    </row>
    <row r="4526" spans="4:4" x14ac:dyDescent="0.25">
      <c r="D4526" s="138"/>
    </row>
    <row r="4527" spans="4:4" x14ac:dyDescent="0.25">
      <c r="D4527" s="138"/>
    </row>
    <row r="4528" spans="4:4" x14ac:dyDescent="0.25">
      <c r="D4528" s="138"/>
    </row>
    <row r="4529" spans="4:4" x14ac:dyDescent="0.25">
      <c r="D4529" s="138"/>
    </row>
    <row r="4530" spans="4:4" x14ac:dyDescent="0.25">
      <c r="D4530" s="138"/>
    </row>
    <row r="4531" spans="4:4" x14ac:dyDescent="0.25">
      <c r="D4531" s="138"/>
    </row>
    <row r="4532" spans="4:4" x14ac:dyDescent="0.25">
      <c r="D4532" s="138"/>
    </row>
    <row r="4533" spans="4:4" x14ac:dyDescent="0.25">
      <c r="D4533" s="138"/>
    </row>
    <row r="4534" spans="4:4" x14ac:dyDescent="0.25">
      <c r="D4534" s="138"/>
    </row>
    <row r="4535" spans="4:4" x14ac:dyDescent="0.25">
      <c r="D4535" s="138"/>
    </row>
    <row r="4536" spans="4:4" x14ac:dyDescent="0.25">
      <c r="D4536" s="138"/>
    </row>
    <row r="4537" spans="4:4" x14ac:dyDescent="0.25">
      <c r="D4537" s="138"/>
    </row>
    <row r="4538" spans="4:4" x14ac:dyDescent="0.25">
      <c r="D4538" s="138"/>
    </row>
    <row r="4539" spans="4:4" x14ac:dyDescent="0.25">
      <c r="D4539" s="138"/>
    </row>
    <row r="4540" spans="4:4" x14ac:dyDescent="0.25">
      <c r="D4540" s="138"/>
    </row>
    <row r="4541" spans="4:4" x14ac:dyDescent="0.25">
      <c r="D4541" s="138"/>
    </row>
    <row r="4542" spans="4:4" x14ac:dyDescent="0.25">
      <c r="D4542" s="138"/>
    </row>
    <row r="4543" spans="4:4" x14ac:dyDescent="0.25">
      <c r="D4543" s="138"/>
    </row>
    <row r="4544" spans="4:4" x14ac:dyDescent="0.25">
      <c r="D4544" s="138"/>
    </row>
    <row r="4545" spans="4:4" x14ac:dyDescent="0.25">
      <c r="D4545" s="138"/>
    </row>
    <row r="4546" spans="4:4" x14ac:dyDescent="0.25">
      <c r="D4546" s="138"/>
    </row>
    <row r="4547" spans="4:4" x14ac:dyDescent="0.25">
      <c r="D4547" s="138"/>
    </row>
    <row r="4548" spans="4:4" x14ac:dyDescent="0.25">
      <c r="D4548" s="138"/>
    </row>
    <row r="4549" spans="4:4" x14ac:dyDescent="0.25">
      <c r="D4549" s="138"/>
    </row>
    <row r="4550" spans="4:4" x14ac:dyDescent="0.25">
      <c r="D4550" s="138"/>
    </row>
    <row r="4551" spans="4:4" x14ac:dyDescent="0.25">
      <c r="D4551" s="138"/>
    </row>
    <row r="4552" spans="4:4" x14ac:dyDescent="0.25">
      <c r="D4552" s="138"/>
    </row>
    <row r="4553" spans="4:4" x14ac:dyDescent="0.25">
      <c r="D4553" s="138"/>
    </row>
    <row r="4554" spans="4:4" x14ac:dyDescent="0.25">
      <c r="D4554" s="138"/>
    </row>
    <row r="4555" spans="4:4" x14ac:dyDescent="0.25">
      <c r="D4555" s="138"/>
    </row>
    <row r="4556" spans="4:4" x14ac:dyDescent="0.25">
      <c r="D4556" s="138"/>
    </row>
    <row r="4557" spans="4:4" x14ac:dyDescent="0.25">
      <c r="D4557" s="138"/>
    </row>
    <row r="4558" spans="4:4" x14ac:dyDescent="0.25">
      <c r="D4558" s="138"/>
    </row>
    <row r="4559" spans="4:4" x14ac:dyDescent="0.25">
      <c r="D4559" s="138"/>
    </row>
    <row r="4560" spans="4:4" x14ac:dyDescent="0.25">
      <c r="D4560" s="138"/>
    </row>
    <row r="4561" spans="4:4" x14ac:dyDescent="0.25">
      <c r="D4561" s="138"/>
    </row>
    <row r="4562" spans="4:4" x14ac:dyDescent="0.25">
      <c r="D4562" s="138"/>
    </row>
    <row r="4563" spans="4:4" x14ac:dyDescent="0.25">
      <c r="D4563" s="138"/>
    </row>
    <row r="4564" spans="4:4" x14ac:dyDescent="0.25">
      <c r="D4564" s="138"/>
    </row>
    <row r="4565" spans="4:4" x14ac:dyDescent="0.25">
      <c r="D4565" s="138"/>
    </row>
    <row r="4566" spans="4:4" x14ac:dyDescent="0.25">
      <c r="D4566" s="138"/>
    </row>
    <row r="4567" spans="4:4" x14ac:dyDescent="0.25">
      <c r="D4567" s="138"/>
    </row>
    <row r="4568" spans="4:4" x14ac:dyDescent="0.25">
      <c r="D4568" s="138"/>
    </row>
    <row r="4569" spans="4:4" x14ac:dyDescent="0.25">
      <c r="D4569" s="138"/>
    </row>
    <row r="4570" spans="4:4" x14ac:dyDescent="0.25">
      <c r="D4570" s="138"/>
    </row>
    <row r="4571" spans="4:4" x14ac:dyDescent="0.25">
      <c r="D4571" s="138"/>
    </row>
    <row r="4572" spans="4:4" x14ac:dyDescent="0.25">
      <c r="D4572" s="138"/>
    </row>
    <row r="4573" spans="4:4" x14ac:dyDescent="0.25">
      <c r="D4573" s="138"/>
    </row>
    <row r="4574" spans="4:4" x14ac:dyDescent="0.25">
      <c r="D4574" s="138"/>
    </row>
    <row r="4575" spans="4:4" x14ac:dyDescent="0.25">
      <c r="D4575" s="138"/>
    </row>
    <row r="4576" spans="4:4" x14ac:dyDescent="0.25">
      <c r="D4576" s="138"/>
    </row>
    <row r="4577" spans="4:4" x14ac:dyDescent="0.25">
      <c r="D4577" s="138"/>
    </row>
    <row r="4578" spans="4:4" x14ac:dyDescent="0.25">
      <c r="D4578" s="138"/>
    </row>
    <row r="4579" spans="4:4" x14ac:dyDescent="0.25">
      <c r="D4579" s="138"/>
    </row>
    <row r="4580" spans="4:4" x14ac:dyDescent="0.25">
      <c r="D4580" s="138"/>
    </row>
    <row r="4581" spans="4:4" x14ac:dyDescent="0.25">
      <c r="D4581" s="138"/>
    </row>
    <row r="4582" spans="4:4" x14ac:dyDescent="0.25">
      <c r="D4582" s="138"/>
    </row>
    <row r="4583" spans="4:4" x14ac:dyDescent="0.25">
      <c r="D4583" s="138"/>
    </row>
    <row r="4584" spans="4:4" x14ac:dyDescent="0.25">
      <c r="D4584" s="138"/>
    </row>
    <row r="4585" spans="4:4" x14ac:dyDescent="0.25">
      <c r="D4585" s="138"/>
    </row>
    <row r="4586" spans="4:4" x14ac:dyDescent="0.25">
      <c r="D4586" s="138"/>
    </row>
    <row r="4587" spans="4:4" x14ac:dyDescent="0.25">
      <c r="D4587" s="138"/>
    </row>
    <row r="4588" spans="4:4" x14ac:dyDescent="0.25">
      <c r="D4588" s="138"/>
    </row>
    <row r="4589" spans="4:4" x14ac:dyDescent="0.25">
      <c r="D4589" s="138"/>
    </row>
    <row r="4590" spans="4:4" x14ac:dyDescent="0.25">
      <c r="D4590" s="138"/>
    </row>
    <row r="4591" spans="4:4" x14ac:dyDescent="0.25">
      <c r="D4591" s="138"/>
    </row>
    <row r="4592" spans="4:4" x14ac:dyDescent="0.25">
      <c r="D4592" s="138"/>
    </row>
    <row r="4593" spans="4:4" x14ac:dyDescent="0.25">
      <c r="D4593" s="138"/>
    </row>
    <row r="4594" spans="4:4" x14ac:dyDescent="0.25">
      <c r="D4594" s="138"/>
    </row>
    <row r="4595" spans="4:4" x14ac:dyDescent="0.25">
      <c r="D4595" s="138"/>
    </row>
    <row r="4596" spans="4:4" x14ac:dyDescent="0.25">
      <c r="D4596" s="138"/>
    </row>
    <row r="4597" spans="4:4" x14ac:dyDescent="0.25">
      <c r="D4597" s="138"/>
    </row>
    <row r="4598" spans="4:4" x14ac:dyDescent="0.25">
      <c r="D4598" s="138"/>
    </row>
    <row r="4599" spans="4:4" x14ac:dyDescent="0.25">
      <c r="D4599" s="138"/>
    </row>
    <row r="4600" spans="4:4" x14ac:dyDescent="0.25">
      <c r="D4600" s="138"/>
    </row>
    <row r="4601" spans="4:4" x14ac:dyDescent="0.25">
      <c r="D4601" s="138"/>
    </row>
    <row r="4602" spans="4:4" x14ac:dyDescent="0.25">
      <c r="D4602" s="138"/>
    </row>
    <row r="4603" spans="4:4" x14ac:dyDescent="0.25">
      <c r="D4603" s="138"/>
    </row>
    <row r="4604" spans="4:4" x14ac:dyDescent="0.25">
      <c r="D4604" s="138"/>
    </row>
    <row r="4605" spans="4:4" x14ac:dyDescent="0.25">
      <c r="D4605" s="138"/>
    </row>
    <row r="4606" spans="4:4" x14ac:dyDescent="0.25">
      <c r="D4606" s="138"/>
    </row>
    <row r="4607" spans="4:4" x14ac:dyDescent="0.25">
      <c r="D4607" s="138"/>
    </row>
    <row r="4608" spans="4:4" x14ac:dyDescent="0.25">
      <c r="D4608" s="138"/>
    </row>
    <row r="4609" spans="4:4" x14ac:dyDescent="0.25">
      <c r="D4609" s="138"/>
    </row>
    <row r="4610" spans="4:4" x14ac:dyDescent="0.25">
      <c r="D4610" s="138"/>
    </row>
    <row r="4611" spans="4:4" x14ac:dyDescent="0.25">
      <c r="D4611" s="138"/>
    </row>
    <row r="4612" spans="4:4" x14ac:dyDescent="0.25">
      <c r="D4612" s="138"/>
    </row>
    <row r="4613" spans="4:4" x14ac:dyDescent="0.25">
      <c r="D4613" s="138"/>
    </row>
    <row r="4614" spans="4:4" x14ac:dyDescent="0.25">
      <c r="D4614" s="138"/>
    </row>
    <row r="4615" spans="4:4" x14ac:dyDescent="0.25">
      <c r="D4615" s="138"/>
    </row>
    <row r="4616" spans="4:4" x14ac:dyDescent="0.25">
      <c r="D4616" s="138"/>
    </row>
    <row r="4617" spans="4:4" x14ac:dyDescent="0.25">
      <c r="D4617" s="138"/>
    </row>
    <row r="4618" spans="4:4" x14ac:dyDescent="0.25">
      <c r="D4618" s="138"/>
    </row>
    <row r="4619" spans="4:4" x14ac:dyDescent="0.25">
      <c r="D4619" s="138"/>
    </row>
    <row r="4620" spans="4:4" x14ac:dyDescent="0.25">
      <c r="D4620" s="138"/>
    </row>
    <row r="4621" spans="4:4" x14ac:dyDescent="0.25">
      <c r="D4621" s="138"/>
    </row>
    <row r="4622" spans="4:4" x14ac:dyDescent="0.25">
      <c r="D4622" s="138"/>
    </row>
    <row r="4623" spans="4:4" x14ac:dyDescent="0.25">
      <c r="D4623" s="138"/>
    </row>
    <row r="4624" spans="4:4" x14ac:dyDescent="0.25">
      <c r="D4624" s="138"/>
    </row>
    <row r="4625" spans="4:4" x14ac:dyDescent="0.25">
      <c r="D4625" s="138"/>
    </row>
    <row r="4626" spans="4:4" x14ac:dyDescent="0.25">
      <c r="D4626" s="138"/>
    </row>
    <row r="4627" spans="4:4" x14ac:dyDescent="0.25">
      <c r="D4627" s="138"/>
    </row>
    <row r="4628" spans="4:4" x14ac:dyDescent="0.25">
      <c r="D4628" s="138"/>
    </row>
    <row r="4629" spans="4:4" x14ac:dyDescent="0.25">
      <c r="D4629" s="138"/>
    </row>
    <row r="4630" spans="4:4" x14ac:dyDescent="0.25">
      <c r="D4630" s="138"/>
    </row>
    <row r="4631" spans="4:4" x14ac:dyDescent="0.25">
      <c r="D4631" s="138"/>
    </row>
    <row r="4632" spans="4:4" x14ac:dyDescent="0.25">
      <c r="D4632" s="138"/>
    </row>
    <row r="4633" spans="4:4" x14ac:dyDescent="0.25">
      <c r="D4633" s="138"/>
    </row>
    <row r="4634" spans="4:4" x14ac:dyDescent="0.25">
      <c r="D4634" s="138"/>
    </row>
    <row r="4635" spans="4:4" x14ac:dyDescent="0.25">
      <c r="D4635" s="138"/>
    </row>
    <row r="4636" spans="4:4" x14ac:dyDescent="0.25">
      <c r="D4636" s="138"/>
    </row>
    <row r="4637" spans="4:4" x14ac:dyDescent="0.25">
      <c r="D4637" s="138"/>
    </row>
    <row r="4638" spans="4:4" x14ac:dyDescent="0.25">
      <c r="D4638" s="138"/>
    </row>
    <row r="4639" spans="4:4" x14ac:dyDescent="0.25">
      <c r="D4639" s="138"/>
    </row>
    <row r="4640" spans="4:4" x14ac:dyDescent="0.25">
      <c r="D4640" s="138"/>
    </row>
    <row r="4641" spans="4:4" x14ac:dyDescent="0.25">
      <c r="D4641" s="138"/>
    </row>
    <row r="4642" spans="4:4" x14ac:dyDescent="0.25">
      <c r="D4642" s="138"/>
    </row>
    <row r="4643" spans="4:4" x14ac:dyDescent="0.25">
      <c r="D4643" s="138"/>
    </row>
    <row r="4644" spans="4:4" x14ac:dyDescent="0.25">
      <c r="D4644" s="138"/>
    </row>
    <row r="4645" spans="4:4" x14ac:dyDescent="0.25">
      <c r="D4645" s="138"/>
    </row>
    <row r="4646" spans="4:4" x14ac:dyDescent="0.25">
      <c r="D4646" s="138"/>
    </row>
    <row r="4647" spans="4:4" x14ac:dyDescent="0.25">
      <c r="D4647" s="138"/>
    </row>
    <row r="4648" spans="4:4" x14ac:dyDescent="0.25">
      <c r="D4648" s="138"/>
    </row>
    <row r="4649" spans="4:4" x14ac:dyDescent="0.25">
      <c r="D4649" s="138"/>
    </row>
    <row r="4650" spans="4:4" x14ac:dyDescent="0.25">
      <c r="D4650" s="138"/>
    </row>
    <row r="4651" spans="4:4" x14ac:dyDescent="0.25">
      <c r="D4651" s="138"/>
    </row>
    <row r="4652" spans="4:4" x14ac:dyDescent="0.25">
      <c r="D4652" s="138"/>
    </row>
    <row r="4653" spans="4:4" x14ac:dyDescent="0.25">
      <c r="D4653" s="138"/>
    </row>
    <row r="4654" spans="4:4" x14ac:dyDescent="0.25">
      <c r="D4654" s="138"/>
    </row>
    <row r="4655" spans="4:4" x14ac:dyDescent="0.25">
      <c r="D4655" s="138"/>
    </row>
    <row r="4656" spans="4:4" x14ac:dyDescent="0.25">
      <c r="D4656" s="138"/>
    </row>
    <row r="4657" spans="4:4" x14ac:dyDescent="0.25">
      <c r="D4657" s="138"/>
    </row>
    <row r="4658" spans="4:4" x14ac:dyDescent="0.25">
      <c r="D4658" s="138"/>
    </row>
    <row r="4659" spans="4:4" x14ac:dyDescent="0.25">
      <c r="D4659" s="138"/>
    </row>
    <row r="4660" spans="4:4" x14ac:dyDescent="0.25">
      <c r="D4660" s="138"/>
    </row>
    <row r="4661" spans="4:4" x14ac:dyDescent="0.25">
      <c r="D4661" s="138"/>
    </row>
    <row r="4662" spans="4:4" x14ac:dyDescent="0.25">
      <c r="D4662" s="138"/>
    </row>
    <row r="4663" spans="4:4" x14ac:dyDescent="0.25">
      <c r="D4663" s="138"/>
    </row>
    <row r="4664" spans="4:4" x14ac:dyDescent="0.25">
      <c r="D4664" s="138"/>
    </row>
    <row r="4665" spans="4:4" x14ac:dyDescent="0.25">
      <c r="D4665" s="138"/>
    </row>
    <row r="4666" spans="4:4" x14ac:dyDescent="0.25">
      <c r="D4666" s="138"/>
    </row>
    <row r="4667" spans="4:4" x14ac:dyDescent="0.25">
      <c r="D4667" s="138"/>
    </row>
    <row r="4668" spans="4:4" x14ac:dyDescent="0.25">
      <c r="D4668" s="138"/>
    </row>
    <row r="4669" spans="4:4" x14ac:dyDescent="0.25">
      <c r="D4669" s="138"/>
    </row>
    <row r="4670" spans="4:4" x14ac:dyDescent="0.25">
      <c r="D4670" s="138"/>
    </row>
    <row r="4671" spans="4:4" x14ac:dyDescent="0.25">
      <c r="D4671" s="138"/>
    </row>
    <row r="4672" spans="4:4" x14ac:dyDescent="0.25">
      <c r="D4672" s="138"/>
    </row>
    <row r="4673" spans="4:4" x14ac:dyDescent="0.25">
      <c r="D4673" s="138"/>
    </row>
    <row r="4674" spans="4:4" x14ac:dyDescent="0.25">
      <c r="D4674" s="138"/>
    </row>
    <row r="4675" spans="4:4" x14ac:dyDescent="0.25">
      <c r="D4675" s="138"/>
    </row>
    <row r="4676" spans="4:4" x14ac:dyDescent="0.25">
      <c r="D4676" s="138"/>
    </row>
    <row r="4677" spans="4:4" x14ac:dyDescent="0.25">
      <c r="D4677" s="138"/>
    </row>
    <row r="4678" spans="4:4" x14ac:dyDescent="0.25">
      <c r="D4678" s="138"/>
    </row>
    <row r="4679" spans="4:4" x14ac:dyDescent="0.25">
      <c r="D4679" s="138"/>
    </row>
    <row r="4680" spans="4:4" x14ac:dyDescent="0.25">
      <c r="D4680" s="138"/>
    </row>
    <row r="4681" spans="4:4" x14ac:dyDescent="0.25">
      <c r="D4681" s="138"/>
    </row>
    <row r="4682" spans="4:4" x14ac:dyDescent="0.25">
      <c r="D4682" s="138"/>
    </row>
    <row r="4683" spans="4:4" x14ac:dyDescent="0.25">
      <c r="D4683" s="138"/>
    </row>
    <row r="4684" spans="4:4" x14ac:dyDescent="0.25">
      <c r="D4684" s="138"/>
    </row>
    <row r="4685" spans="4:4" x14ac:dyDescent="0.25">
      <c r="D4685" s="138"/>
    </row>
    <row r="4686" spans="4:4" x14ac:dyDescent="0.25">
      <c r="D4686" s="138"/>
    </row>
    <row r="4687" spans="4:4" x14ac:dyDescent="0.25">
      <c r="D4687" s="138"/>
    </row>
    <row r="4688" spans="4:4" x14ac:dyDescent="0.25">
      <c r="D4688" s="138"/>
    </row>
    <row r="4689" spans="4:4" x14ac:dyDescent="0.25">
      <c r="D4689" s="138"/>
    </row>
    <row r="4690" spans="4:4" x14ac:dyDescent="0.25">
      <c r="D4690" s="138"/>
    </row>
    <row r="4691" spans="4:4" x14ac:dyDescent="0.25">
      <c r="D4691" s="138"/>
    </row>
    <row r="4692" spans="4:4" x14ac:dyDescent="0.25">
      <c r="D4692" s="138"/>
    </row>
    <row r="4693" spans="4:4" x14ac:dyDescent="0.25">
      <c r="D4693" s="138"/>
    </row>
    <row r="4694" spans="4:4" x14ac:dyDescent="0.25">
      <c r="D4694" s="138"/>
    </row>
    <row r="4695" spans="4:4" x14ac:dyDescent="0.25">
      <c r="D4695" s="138"/>
    </row>
    <row r="4696" spans="4:4" x14ac:dyDescent="0.25">
      <c r="D4696" s="138"/>
    </row>
    <row r="4697" spans="4:4" x14ac:dyDescent="0.25">
      <c r="D4697" s="138"/>
    </row>
    <row r="4698" spans="4:4" x14ac:dyDescent="0.25">
      <c r="D4698" s="138"/>
    </row>
    <row r="4699" spans="4:4" x14ac:dyDescent="0.25">
      <c r="D4699" s="138"/>
    </row>
    <row r="4700" spans="4:4" x14ac:dyDescent="0.25">
      <c r="D4700" s="138"/>
    </row>
    <row r="4701" spans="4:4" x14ac:dyDescent="0.25">
      <c r="D4701" s="138"/>
    </row>
    <row r="4702" spans="4:4" x14ac:dyDescent="0.25">
      <c r="D4702" s="138"/>
    </row>
    <row r="4703" spans="4:4" x14ac:dyDescent="0.25">
      <c r="D4703" s="138"/>
    </row>
    <row r="4704" spans="4:4" x14ac:dyDescent="0.25">
      <c r="D4704" s="138"/>
    </row>
    <row r="4705" spans="4:4" x14ac:dyDescent="0.25">
      <c r="D4705" s="138"/>
    </row>
    <row r="4706" spans="4:4" x14ac:dyDescent="0.25">
      <c r="D4706" s="138"/>
    </row>
    <row r="4707" spans="4:4" x14ac:dyDescent="0.25">
      <c r="D4707" s="138"/>
    </row>
    <row r="4708" spans="4:4" x14ac:dyDescent="0.25">
      <c r="D4708" s="138"/>
    </row>
    <row r="4709" spans="4:4" x14ac:dyDescent="0.25">
      <c r="D4709" s="138"/>
    </row>
    <row r="4710" spans="4:4" x14ac:dyDescent="0.25">
      <c r="D4710" s="138"/>
    </row>
    <row r="4711" spans="4:4" x14ac:dyDescent="0.25">
      <c r="D4711" s="138"/>
    </row>
    <row r="4712" spans="4:4" x14ac:dyDescent="0.25">
      <c r="D4712" s="138"/>
    </row>
    <row r="4713" spans="4:4" x14ac:dyDescent="0.25">
      <c r="D4713" s="138"/>
    </row>
    <row r="4714" spans="4:4" x14ac:dyDescent="0.25">
      <c r="D4714" s="138"/>
    </row>
    <row r="4715" spans="4:4" x14ac:dyDescent="0.25">
      <c r="D4715" s="138"/>
    </row>
    <row r="4716" spans="4:4" x14ac:dyDescent="0.25">
      <c r="D4716" s="138"/>
    </row>
    <row r="4717" spans="4:4" x14ac:dyDescent="0.25">
      <c r="D4717" s="138"/>
    </row>
    <row r="4718" spans="4:4" x14ac:dyDescent="0.25">
      <c r="D4718" s="138"/>
    </row>
    <row r="4719" spans="4:4" x14ac:dyDescent="0.25">
      <c r="D4719" s="138"/>
    </row>
    <row r="4720" spans="4:4" x14ac:dyDescent="0.25">
      <c r="D4720" s="138"/>
    </row>
    <row r="4721" spans="4:4" x14ac:dyDescent="0.25">
      <c r="D4721" s="138"/>
    </row>
    <row r="4722" spans="4:4" x14ac:dyDescent="0.25">
      <c r="D4722" s="138"/>
    </row>
    <row r="4723" spans="4:4" x14ac:dyDescent="0.25">
      <c r="D4723" s="138"/>
    </row>
    <row r="4724" spans="4:4" x14ac:dyDescent="0.25">
      <c r="D4724" s="138"/>
    </row>
    <row r="4725" spans="4:4" x14ac:dyDescent="0.25">
      <c r="D4725" s="138"/>
    </row>
    <row r="4726" spans="4:4" x14ac:dyDescent="0.25">
      <c r="D4726" s="138"/>
    </row>
    <row r="4727" spans="4:4" x14ac:dyDescent="0.25">
      <c r="D4727" s="138"/>
    </row>
    <row r="4728" spans="4:4" x14ac:dyDescent="0.25">
      <c r="D4728" s="138"/>
    </row>
    <row r="4729" spans="4:4" x14ac:dyDescent="0.25">
      <c r="D4729" s="138"/>
    </row>
    <row r="4730" spans="4:4" x14ac:dyDescent="0.25">
      <c r="D4730" s="138"/>
    </row>
    <row r="4731" spans="4:4" x14ac:dyDescent="0.25">
      <c r="D4731" s="138"/>
    </row>
    <row r="4732" spans="4:4" x14ac:dyDescent="0.25">
      <c r="D4732" s="138"/>
    </row>
    <row r="4733" spans="4:4" x14ac:dyDescent="0.25">
      <c r="D4733" s="138"/>
    </row>
    <row r="4734" spans="4:4" x14ac:dyDescent="0.25">
      <c r="D4734" s="138"/>
    </row>
    <row r="4735" spans="4:4" x14ac:dyDescent="0.25">
      <c r="D4735" s="138"/>
    </row>
    <row r="4736" spans="4:4" x14ac:dyDescent="0.25">
      <c r="D4736" s="138"/>
    </row>
    <row r="4737" spans="4:4" x14ac:dyDescent="0.25">
      <c r="D4737" s="138"/>
    </row>
    <row r="4738" spans="4:4" x14ac:dyDescent="0.25">
      <c r="D4738" s="138"/>
    </row>
    <row r="4739" spans="4:4" x14ac:dyDescent="0.25">
      <c r="D4739" s="138"/>
    </row>
    <row r="4740" spans="4:4" x14ac:dyDescent="0.25">
      <c r="D4740" s="138"/>
    </row>
    <row r="4741" spans="4:4" x14ac:dyDescent="0.25">
      <c r="D4741" s="138"/>
    </row>
    <row r="4742" spans="4:4" x14ac:dyDescent="0.25">
      <c r="D4742" s="138"/>
    </row>
    <row r="4743" spans="4:4" x14ac:dyDescent="0.25">
      <c r="D4743" s="138"/>
    </row>
    <row r="4744" spans="4:4" x14ac:dyDescent="0.25">
      <c r="D4744" s="138"/>
    </row>
    <row r="4745" spans="4:4" x14ac:dyDescent="0.25">
      <c r="D4745" s="138"/>
    </row>
    <row r="4746" spans="4:4" x14ac:dyDescent="0.25">
      <c r="D4746" s="138"/>
    </row>
    <row r="4747" spans="4:4" x14ac:dyDescent="0.25">
      <c r="D4747" s="138"/>
    </row>
    <row r="4748" spans="4:4" x14ac:dyDescent="0.25">
      <c r="D4748" s="138"/>
    </row>
    <row r="4749" spans="4:4" x14ac:dyDescent="0.25">
      <c r="D4749" s="138"/>
    </row>
    <row r="4750" spans="4:4" x14ac:dyDescent="0.25">
      <c r="D4750" s="138"/>
    </row>
    <row r="4751" spans="4:4" x14ac:dyDescent="0.25">
      <c r="D4751" s="138"/>
    </row>
    <row r="4752" spans="4:4" x14ac:dyDescent="0.25">
      <c r="D4752" s="138"/>
    </row>
    <row r="4753" spans="4:4" x14ac:dyDescent="0.25">
      <c r="D4753" s="138"/>
    </row>
    <row r="4754" spans="4:4" x14ac:dyDescent="0.25">
      <c r="D4754" s="138"/>
    </row>
    <row r="4755" spans="4:4" x14ac:dyDescent="0.25">
      <c r="D4755" s="138"/>
    </row>
    <row r="4756" spans="4:4" x14ac:dyDescent="0.25">
      <c r="D4756" s="138"/>
    </row>
    <row r="4757" spans="4:4" x14ac:dyDescent="0.25">
      <c r="D4757" s="138"/>
    </row>
    <row r="4758" spans="4:4" x14ac:dyDescent="0.25">
      <c r="D4758" s="138"/>
    </row>
    <row r="4759" spans="4:4" x14ac:dyDescent="0.25">
      <c r="D4759" s="138"/>
    </row>
    <row r="4760" spans="4:4" x14ac:dyDescent="0.25">
      <c r="D4760" s="138"/>
    </row>
    <row r="4761" spans="4:4" x14ac:dyDescent="0.25">
      <c r="D4761" s="138"/>
    </row>
    <row r="4762" spans="4:4" x14ac:dyDescent="0.25">
      <c r="D4762" s="138"/>
    </row>
    <row r="4763" spans="4:4" x14ac:dyDescent="0.25">
      <c r="D4763" s="138"/>
    </row>
    <row r="4764" spans="4:4" x14ac:dyDescent="0.25">
      <c r="D4764" s="138"/>
    </row>
    <row r="4765" spans="4:4" x14ac:dyDescent="0.25">
      <c r="D4765" s="138"/>
    </row>
    <row r="4766" spans="4:4" x14ac:dyDescent="0.25">
      <c r="D4766" s="138"/>
    </row>
    <row r="4767" spans="4:4" x14ac:dyDescent="0.25">
      <c r="D4767" s="138"/>
    </row>
    <row r="4768" spans="4:4" x14ac:dyDescent="0.25">
      <c r="D4768" s="138"/>
    </row>
    <row r="4769" spans="4:4" x14ac:dyDescent="0.25">
      <c r="D4769" s="138"/>
    </row>
    <row r="4770" spans="4:4" x14ac:dyDescent="0.25">
      <c r="D4770" s="138"/>
    </row>
    <row r="4771" spans="4:4" x14ac:dyDescent="0.25">
      <c r="D4771" s="138"/>
    </row>
    <row r="4772" spans="4:4" x14ac:dyDescent="0.25">
      <c r="D4772" s="138"/>
    </row>
    <row r="4773" spans="4:4" x14ac:dyDescent="0.25">
      <c r="D4773" s="138"/>
    </row>
    <row r="4774" spans="4:4" x14ac:dyDescent="0.25">
      <c r="D4774" s="138"/>
    </row>
    <row r="4775" spans="4:4" x14ac:dyDescent="0.25">
      <c r="D4775" s="138"/>
    </row>
    <row r="4776" spans="4:4" x14ac:dyDescent="0.25">
      <c r="D4776" s="138"/>
    </row>
    <row r="4777" spans="4:4" x14ac:dyDescent="0.25">
      <c r="D4777" s="138"/>
    </row>
    <row r="4778" spans="4:4" x14ac:dyDescent="0.25">
      <c r="D4778" s="138"/>
    </row>
    <row r="4779" spans="4:4" x14ac:dyDescent="0.25">
      <c r="D4779" s="138"/>
    </row>
    <row r="4780" spans="4:4" x14ac:dyDescent="0.25">
      <c r="D4780" s="138"/>
    </row>
    <row r="4781" spans="4:4" x14ac:dyDescent="0.25">
      <c r="D4781" s="138"/>
    </row>
    <row r="4782" spans="4:4" x14ac:dyDescent="0.25">
      <c r="D4782" s="138"/>
    </row>
    <row r="4783" spans="4:4" x14ac:dyDescent="0.25">
      <c r="D4783" s="138"/>
    </row>
    <row r="4784" spans="4:4" x14ac:dyDescent="0.25">
      <c r="D4784" s="138"/>
    </row>
    <row r="4785" spans="4:4" x14ac:dyDescent="0.25">
      <c r="D4785" s="138"/>
    </row>
    <row r="4786" spans="4:4" x14ac:dyDescent="0.25">
      <c r="D4786" s="138"/>
    </row>
    <row r="4787" spans="4:4" x14ac:dyDescent="0.25">
      <c r="D4787" s="138"/>
    </row>
    <row r="4788" spans="4:4" x14ac:dyDescent="0.25">
      <c r="D4788" s="138"/>
    </row>
    <row r="4789" spans="4:4" x14ac:dyDescent="0.25">
      <c r="D4789" s="138"/>
    </row>
    <row r="4790" spans="4:4" x14ac:dyDescent="0.25">
      <c r="D4790" s="138"/>
    </row>
    <row r="4791" spans="4:4" x14ac:dyDescent="0.25">
      <c r="D4791" s="138"/>
    </row>
    <row r="4792" spans="4:4" x14ac:dyDescent="0.25">
      <c r="D4792" s="138"/>
    </row>
    <row r="4793" spans="4:4" x14ac:dyDescent="0.25">
      <c r="D4793" s="138"/>
    </row>
    <row r="4794" spans="4:4" x14ac:dyDescent="0.25">
      <c r="D4794" s="138"/>
    </row>
    <row r="4795" spans="4:4" x14ac:dyDescent="0.25">
      <c r="D4795" s="138"/>
    </row>
    <row r="4796" spans="4:4" x14ac:dyDescent="0.25">
      <c r="D4796" s="138"/>
    </row>
    <row r="4797" spans="4:4" x14ac:dyDescent="0.25">
      <c r="D4797" s="138"/>
    </row>
    <row r="4798" spans="4:4" x14ac:dyDescent="0.25">
      <c r="D4798" s="138"/>
    </row>
    <row r="4799" spans="4:4" x14ac:dyDescent="0.25">
      <c r="D4799" s="138"/>
    </row>
    <row r="4800" spans="4:4" x14ac:dyDescent="0.25">
      <c r="D4800" s="138"/>
    </row>
    <row r="4801" spans="4:4" x14ac:dyDescent="0.25">
      <c r="D4801" s="138"/>
    </row>
    <row r="4802" spans="4:4" x14ac:dyDescent="0.25">
      <c r="D4802" s="138"/>
    </row>
    <row r="4803" spans="4:4" x14ac:dyDescent="0.25">
      <c r="D4803" s="138"/>
    </row>
    <row r="4804" spans="4:4" x14ac:dyDescent="0.25">
      <c r="D4804" s="138"/>
    </row>
    <row r="4805" spans="4:4" x14ac:dyDescent="0.25">
      <c r="D4805" s="138"/>
    </row>
    <row r="4806" spans="4:4" x14ac:dyDescent="0.25">
      <c r="D4806" s="138"/>
    </row>
    <row r="4807" spans="4:4" x14ac:dyDescent="0.25">
      <c r="D4807" s="138"/>
    </row>
    <row r="4808" spans="4:4" x14ac:dyDescent="0.25">
      <c r="D4808" s="138"/>
    </row>
    <row r="4809" spans="4:4" x14ac:dyDescent="0.25">
      <c r="D4809" s="138"/>
    </row>
    <row r="4810" spans="4:4" x14ac:dyDescent="0.25">
      <c r="D4810" s="138"/>
    </row>
    <row r="4811" spans="4:4" x14ac:dyDescent="0.25">
      <c r="D4811" s="138"/>
    </row>
    <row r="4812" spans="4:4" x14ac:dyDescent="0.25">
      <c r="D4812" s="138"/>
    </row>
    <row r="4813" spans="4:4" x14ac:dyDescent="0.25">
      <c r="D4813" s="138"/>
    </row>
    <row r="4814" spans="4:4" x14ac:dyDescent="0.25">
      <c r="D4814" s="138"/>
    </row>
    <row r="4815" spans="4:4" x14ac:dyDescent="0.25">
      <c r="D4815" s="138"/>
    </row>
    <row r="4816" spans="4:4" x14ac:dyDescent="0.25">
      <c r="D4816" s="138"/>
    </row>
    <row r="4817" spans="4:4" x14ac:dyDescent="0.25">
      <c r="D4817" s="138"/>
    </row>
    <row r="4818" spans="4:4" x14ac:dyDescent="0.25">
      <c r="D4818" s="138"/>
    </row>
    <row r="4819" spans="4:4" x14ac:dyDescent="0.25">
      <c r="D4819" s="138"/>
    </row>
    <row r="4820" spans="4:4" x14ac:dyDescent="0.25">
      <c r="D4820" s="138"/>
    </row>
    <row r="4821" spans="4:4" x14ac:dyDescent="0.25">
      <c r="D4821" s="138"/>
    </row>
    <row r="4822" spans="4:4" x14ac:dyDescent="0.25">
      <c r="D4822" s="138"/>
    </row>
    <row r="4823" spans="4:4" x14ac:dyDescent="0.25">
      <c r="D4823" s="138"/>
    </row>
    <row r="4824" spans="4:4" x14ac:dyDescent="0.25">
      <c r="D4824" s="138"/>
    </row>
    <row r="4825" spans="4:4" x14ac:dyDescent="0.25">
      <c r="D4825" s="138"/>
    </row>
    <row r="4826" spans="4:4" x14ac:dyDescent="0.25">
      <c r="D4826" s="138"/>
    </row>
    <row r="4827" spans="4:4" x14ac:dyDescent="0.25">
      <c r="D4827" s="138"/>
    </row>
    <row r="4828" spans="4:4" x14ac:dyDescent="0.25">
      <c r="D4828" s="138"/>
    </row>
    <row r="4829" spans="4:4" x14ac:dyDescent="0.25">
      <c r="D4829" s="138"/>
    </row>
    <row r="4830" spans="4:4" x14ac:dyDescent="0.25">
      <c r="D4830" s="138"/>
    </row>
    <row r="4831" spans="4:4" x14ac:dyDescent="0.25">
      <c r="D4831" s="138"/>
    </row>
    <row r="4832" spans="4:4" x14ac:dyDescent="0.25">
      <c r="D4832" s="138"/>
    </row>
    <row r="4833" spans="4:4" x14ac:dyDescent="0.25">
      <c r="D4833" s="138"/>
    </row>
    <row r="4834" spans="4:4" x14ac:dyDescent="0.25">
      <c r="D4834" s="138"/>
    </row>
    <row r="4835" spans="4:4" x14ac:dyDescent="0.25">
      <c r="D4835" s="138"/>
    </row>
    <row r="4836" spans="4:4" x14ac:dyDescent="0.25">
      <c r="D4836" s="138"/>
    </row>
    <row r="4837" spans="4:4" x14ac:dyDescent="0.25">
      <c r="D4837" s="138"/>
    </row>
    <row r="4838" spans="4:4" x14ac:dyDescent="0.25">
      <c r="D4838" s="138"/>
    </row>
    <row r="4839" spans="4:4" x14ac:dyDescent="0.25">
      <c r="D4839" s="138"/>
    </row>
    <row r="4840" spans="4:4" x14ac:dyDescent="0.25">
      <c r="D4840" s="138"/>
    </row>
    <row r="4841" spans="4:4" x14ac:dyDescent="0.25">
      <c r="D4841" s="138"/>
    </row>
    <row r="4842" spans="4:4" x14ac:dyDescent="0.25">
      <c r="D4842" s="138"/>
    </row>
    <row r="4843" spans="4:4" x14ac:dyDescent="0.25">
      <c r="D4843" s="138"/>
    </row>
    <row r="4844" spans="4:4" x14ac:dyDescent="0.25">
      <c r="D4844" s="138"/>
    </row>
    <row r="4845" spans="4:4" x14ac:dyDescent="0.25">
      <c r="D4845" s="138"/>
    </row>
    <row r="4846" spans="4:4" x14ac:dyDescent="0.25">
      <c r="D4846" s="138"/>
    </row>
    <row r="4847" spans="4:4" x14ac:dyDescent="0.25">
      <c r="D4847" s="138"/>
    </row>
    <row r="4848" spans="4:4" x14ac:dyDescent="0.25">
      <c r="D4848" s="138"/>
    </row>
    <row r="4849" spans="4:4" x14ac:dyDescent="0.25">
      <c r="D4849" s="138"/>
    </row>
    <row r="4850" spans="4:4" x14ac:dyDescent="0.25">
      <c r="D4850" s="138"/>
    </row>
    <row r="4851" spans="4:4" x14ac:dyDescent="0.25">
      <c r="D4851" s="138"/>
    </row>
    <row r="4852" spans="4:4" x14ac:dyDescent="0.25">
      <c r="D4852" s="138"/>
    </row>
    <row r="4853" spans="4:4" x14ac:dyDescent="0.25">
      <c r="D4853" s="138"/>
    </row>
    <row r="4854" spans="4:4" x14ac:dyDescent="0.25">
      <c r="D4854" s="138"/>
    </row>
    <row r="4855" spans="4:4" x14ac:dyDescent="0.25">
      <c r="D4855" s="138"/>
    </row>
    <row r="4856" spans="4:4" x14ac:dyDescent="0.25">
      <c r="D4856" s="138"/>
    </row>
    <row r="4857" spans="4:4" x14ac:dyDescent="0.25">
      <c r="D4857" s="138"/>
    </row>
    <row r="4858" spans="4:4" x14ac:dyDescent="0.25">
      <c r="D4858" s="138"/>
    </row>
    <row r="4859" spans="4:4" x14ac:dyDescent="0.25">
      <c r="D4859" s="138"/>
    </row>
    <row r="4860" spans="4:4" x14ac:dyDescent="0.25">
      <c r="D4860" s="138"/>
    </row>
    <row r="4861" spans="4:4" x14ac:dyDescent="0.25">
      <c r="D4861" s="138"/>
    </row>
    <row r="4862" spans="4:4" x14ac:dyDescent="0.25">
      <c r="D4862" s="138"/>
    </row>
    <row r="4863" spans="4:4" x14ac:dyDescent="0.25">
      <c r="D4863" s="138"/>
    </row>
    <row r="4864" spans="4:4" x14ac:dyDescent="0.25">
      <c r="D4864" s="138"/>
    </row>
    <row r="4865" spans="4:4" x14ac:dyDescent="0.25">
      <c r="D4865" s="138"/>
    </row>
    <row r="4866" spans="4:4" x14ac:dyDescent="0.25">
      <c r="D4866" s="138"/>
    </row>
    <row r="4867" spans="4:4" x14ac:dyDescent="0.25">
      <c r="D4867" s="138"/>
    </row>
    <row r="4868" spans="4:4" x14ac:dyDescent="0.25">
      <c r="D4868" s="138"/>
    </row>
    <row r="4869" spans="4:4" x14ac:dyDescent="0.25">
      <c r="D4869" s="138"/>
    </row>
    <row r="4870" spans="4:4" x14ac:dyDescent="0.25">
      <c r="D4870" s="138"/>
    </row>
    <row r="4871" spans="4:4" x14ac:dyDescent="0.25">
      <c r="D4871" s="138"/>
    </row>
    <row r="4872" spans="4:4" x14ac:dyDescent="0.25">
      <c r="D4872" s="138"/>
    </row>
    <row r="4873" spans="4:4" x14ac:dyDescent="0.25">
      <c r="D4873" s="138"/>
    </row>
    <row r="4874" spans="4:4" x14ac:dyDescent="0.25">
      <c r="D4874" s="138"/>
    </row>
    <row r="4875" spans="4:4" x14ac:dyDescent="0.25">
      <c r="D4875" s="138"/>
    </row>
    <row r="4876" spans="4:4" x14ac:dyDescent="0.25">
      <c r="D4876" s="138"/>
    </row>
    <row r="4877" spans="4:4" x14ac:dyDescent="0.25">
      <c r="D4877" s="138"/>
    </row>
    <row r="4878" spans="4:4" x14ac:dyDescent="0.25">
      <c r="D4878" s="138"/>
    </row>
    <row r="4879" spans="4:4" x14ac:dyDescent="0.25">
      <c r="D4879" s="138"/>
    </row>
    <row r="4880" spans="4:4" x14ac:dyDescent="0.25">
      <c r="D4880" s="138"/>
    </row>
    <row r="4881" spans="4:4" x14ac:dyDescent="0.25">
      <c r="D4881" s="138"/>
    </row>
    <row r="4882" spans="4:4" x14ac:dyDescent="0.25">
      <c r="D4882" s="138"/>
    </row>
    <row r="4883" spans="4:4" x14ac:dyDescent="0.25">
      <c r="D4883" s="138"/>
    </row>
    <row r="4884" spans="4:4" x14ac:dyDescent="0.25">
      <c r="D4884" s="138"/>
    </row>
    <row r="4885" spans="4:4" x14ac:dyDescent="0.25">
      <c r="D4885" s="138"/>
    </row>
    <row r="4886" spans="4:4" x14ac:dyDescent="0.25">
      <c r="D4886" s="138"/>
    </row>
    <row r="4887" spans="4:4" x14ac:dyDescent="0.25">
      <c r="D4887" s="138"/>
    </row>
    <row r="4888" spans="4:4" x14ac:dyDescent="0.25">
      <c r="D4888" s="138"/>
    </row>
    <row r="4889" spans="4:4" x14ac:dyDescent="0.25">
      <c r="D4889" s="138"/>
    </row>
    <row r="4890" spans="4:4" x14ac:dyDescent="0.25">
      <c r="D4890" s="138"/>
    </row>
    <row r="4891" spans="4:4" x14ac:dyDescent="0.25">
      <c r="D4891" s="138"/>
    </row>
    <row r="4892" spans="4:4" x14ac:dyDescent="0.25">
      <c r="D4892" s="138"/>
    </row>
    <row r="4893" spans="4:4" x14ac:dyDescent="0.25">
      <c r="D4893" s="138"/>
    </row>
    <row r="4894" spans="4:4" x14ac:dyDescent="0.25">
      <c r="D4894" s="138"/>
    </row>
    <row r="4895" spans="4:4" x14ac:dyDescent="0.25">
      <c r="D4895" s="138"/>
    </row>
    <row r="4896" spans="4:4" x14ac:dyDescent="0.25">
      <c r="D4896" s="138"/>
    </row>
    <row r="4897" spans="4:4" x14ac:dyDescent="0.25">
      <c r="D4897" s="138"/>
    </row>
    <row r="4898" spans="4:4" x14ac:dyDescent="0.25">
      <c r="D4898" s="138"/>
    </row>
    <row r="4899" spans="4:4" x14ac:dyDescent="0.25">
      <c r="D4899" s="138"/>
    </row>
    <row r="4900" spans="4:4" x14ac:dyDescent="0.25">
      <c r="D4900" s="138"/>
    </row>
    <row r="4901" spans="4:4" x14ac:dyDescent="0.25">
      <c r="D4901" s="138"/>
    </row>
    <row r="4902" spans="4:4" x14ac:dyDescent="0.25">
      <c r="D4902" s="138"/>
    </row>
    <row r="4903" spans="4:4" x14ac:dyDescent="0.25">
      <c r="D4903" s="138"/>
    </row>
    <row r="4904" spans="4:4" x14ac:dyDescent="0.25">
      <c r="D4904" s="138"/>
    </row>
    <row r="4905" spans="4:4" x14ac:dyDescent="0.25">
      <c r="D4905" s="138"/>
    </row>
    <row r="4906" spans="4:4" x14ac:dyDescent="0.25">
      <c r="D4906" s="138"/>
    </row>
    <row r="4907" spans="4:4" x14ac:dyDescent="0.25">
      <c r="D4907" s="138"/>
    </row>
    <row r="4908" spans="4:4" x14ac:dyDescent="0.25">
      <c r="D4908" s="138"/>
    </row>
    <row r="4909" spans="4:4" x14ac:dyDescent="0.25">
      <c r="D4909" s="138"/>
    </row>
    <row r="4910" spans="4:4" x14ac:dyDescent="0.25">
      <c r="D4910" s="138"/>
    </row>
    <row r="4911" spans="4:4" x14ac:dyDescent="0.25">
      <c r="D4911" s="138"/>
    </row>
    <row r="4912" spans="4:4" x14ac:dyDescent="0.25">
      <c r="D4912" s="138"/>
    </row>
    <row r="4913" spans="4:4" x14ac:dyDescent="0.25">
      <c r="D4913" s="138"/>
    </row>
    <row r="4914" spans="4:4" x14ac:dyDescent="0.25">
      <c r="D4914" s="138"/>
    </row>
    <row r="4915" spans="4:4" x14ac:dyDescent="0.25">
      <c r="D4915" s="138"/>
    </row>
    <row r="4916" spans="4:4" x14ac:dyDescent="0.25">
      <c r="D4916" s="138"/>
    </row>
    <row r="4917" spans="4:4" x14ac:dyDescent="0.25">
      <c r="D4917" s="138"/>
    </row>
    <row r="4918" spans="4:4" x14ac:dyDescent="0.25">
      <c r="D4918" s="138"/>
    </row>
    <row r="4919" spans="4:4" x14ac:dyDescent="0.25">
      <c r="D4919" s="138"/>
    </row>
    <row r="4920" spans="4:4" x14ac:dyDescent="0.25">
      <c r="D4920" s="138"/>
    </row>
    <row r="4921" spans="4:4" x14ac:dyDescent="0.25">
      <c r="D4921" s="138"/>
    </row>
    <row r="4922" spans="4:4" x14ac:dyDescent="0.25">
      <c r="D4922" s="138"/>
    </row>
    <row r="4923" spans="4:4" x14ac:dyDescent="0.25">
      <c r="D4923" s="138"/>
    </row>
    <row r="4924" spans="4:4" x14ac:dyDescent="0.25">
      <c r="D4924" s="138"/>
    </row>
    <row r="4925" spans="4:4" x14ac:dyDescent="0.25">
      <c r="D4925" s="138"/>
    </row>
    <row r="4926" spans="4:4" x14ac:dyDescent="0.25">
      <c r="D4926" s="138"/>
    </row>
    <row r="4927" spans="4:4" x14ac:dyDescent="0.25">
      <c r="D4927" s="138"/>
    </row>
    <row r="4928" spans="4:4" x14ac:dyDescent="0.25">
      <c r="D4928" s="138"/>
    </row>
    <row r="4929" spans="4:4" x14ac:dyDescent="0.25">
      <c r="D4929" s="138"/>
    </row>
    <row r="4930" spans="4:4" x14ac:dyDescent="0.25">
      <c r="D4930" s="138"/>
    </row>
    <row r="4931" spans="4:4" x14ac:dyDescent="0.25">
      <c r="D4931" s="138"/>
    </row>
    <row r="4932" spans="4:4" x14ac:dyDescent="0.25">
      <c r="D4932" s="138"/>
    </row>
    <row r="4933" spans="4:4" x14ac:dyDescent="0.25">
      <c r="D4933" s="138"/>
    </row>
    <row r="4934" spans="4:4" x14ac:dyDescent="0.25">
      <c r="D4934" s="138"/>
    </row>
    <row r="4935" spans="4:4" x14ac:dyDescent="0.25">
      <c r="D4935" s="138"/>
    </row>
    <row r="4936" spans="4:4" x14ac:dyDescent="0.25">
      <c r="D4936" s="138"/>
    </row>
    <row r="4937" spans="4:4" x14ac:dyDescent="0.25">
      <c r="D4937" s="138"/>
    </row>
    <row r="4938" spans="4:4" x14ac:dyDescent="0.25">
      <c r="D4938" s="138"/>
    </row>
    <row r="4939" spans="4:4" x14ac:dyDescent="0.25">
      <c r="D4939" s="138"/>
    </row>
    <row r="4940" spans="4:4" x14ac:dyDescent="0.25">
      <c r="D4940" s="138"/>
    </row>
    <row r="4941" spans="4:4" x14ac:dyDescent="0.25">
      <c r="D4941" s="138"/>
    </row>
    <row r="4942" spans="4:4" x14ac:dyDescent="0.25">
      <c r="D4942" s="138"/>
    </row>
    <row r="4943" spans="4:4" x14ac:dyDescent="0.25">
      <c r="D4943" s="138"/>
    </row>
    <row r="4944" spans="4:4" x14ac:dyDescent="0.25">
      <c r="D4944" s="138"/>
    </row>
    <row r="4945" spans="4:4" x14ac:dyDescent="0.25">
      <c r="D4945" s="138"/>
    </row>
    <row r="4946" spans="4:4" x14ac:dyDescent="0.25">
      <c r="D4946" s="138"/>
    </row>
    <row r="4947" spans="4:4" x14ac:dyDescent="0.25">
      <c r="D4947" s="138"/>
    </row>
    <row r="4948" spans="4:4" x14ac:dyDescent="0.25">
      <c r="D4948" s="138"/>
    </row>
    <row r="4949" spans="4:4" x14ac:dyDescent="0.25">
      <c r="D4949" s="138"/>
    </row>
    <row r="4950" spans="4:4" x14ac:dyDescent="0.25">
      <c r="D4950" s="138"/>
    </row>
    <row r="4951" spans="4:4" x14ac:dyDescent="0.25">
      <c r="D4951" s="138"/>
    </row>
    <row r="4952" spans="4:4" x14ac:dyDescent="0.25">
      <c r="D4952" s="138"/>
    </row>
    <row r="4953" spans="4:4" x14ac:dyDescent="0.25">
      <c r="D4953" s="138"/>
    </row>
    <row r="4954" spans="4:4" x14ac:dyDescent="0.25">
      <c r="D4954" s="138"/>
    </row>
    <row r="4955" spans="4:4" x14ac:dyDescent="0.25">
      <c r="D4955" s="138"/>
    </row>
    <row r="4956" spans="4:4" x14ac:dyDescent="0.25">
      <c r="D4956" s="138"/>
    </row>
    <row r="4957" spans="4:4" x14ac:dyDescent="0.25">
      <c r="D4957" s="138"/>
    </row>
    <row r="4958" spans="4:4" x14ac:dyDescent="0.25">
      <c r="D4958" s="138"/>
    </row>
    <row r="4959" spans="4:4" x14ac:dyDescent="0.25">
      <c r="D4959" s="138"/>
    </row>
    <row r="4960" spans="4:4" x14ac:dyDescent="0.25">
      <c r="D4960" s="138"/>
    </row>
    <row r="4961" spans="4:4" x14ac:dyDescent="0.25">
      <c r="D4961" s="138"/>
    </row>
    <row r="4962" spans="4:4" x14ac:dyDescent="0.25">
      <c r="D4962" s="138"/>
    </row>
    <row r="4963" spans="4:4" x14ac:dyDescent="0.25">
      <c r="D4963" s="138"/>
    </row>
    <row r="4964" spans="4:4" x14ac:dyDescent="0.25">
      <c r="D4964" s="138"/>
    </row>
    <row r="4965" spans="4:4" x14ac:dyDescent="0.25">
      <c r="D4965" s="138"/>
    </row>
    <row r="4966" spans="4:4" x14ac:dyDescent="0.25">
      <c r="D4966" s="138"/>
    </row>
    <row r="4967" spans="4:4" x14ac:dyDescent="0.25">
      <c r="D4967" s="138"/>
    </row>
    <row r="4968" spans="4:4" x14ac:dyDescent="0.25">
      <c r="D4968" s="138"/>
    </row>
    <row r="4969" spans="4:4" x14ac:dyDescent="0.25">
      <c r="D4969" s="138"/>
    </row>
    <row r="4970" spans="4:4" x14ac:dyDescent="0.25">
      <c r="D4970" s="138"/>
    </row>
    <row r="4971" spans="4:4" x14ac:dyDescent="0.25">
      <c r="D4971" s="138"/>
    </row>
    <row r="4972" spans="4:4" x14ac:dyDescent="0.25">
      <c r="D4972" s="138"/>
    </row>
    <row r="4973" spans="4:4" x14ac:dyDescent="0.25">
      <c r="D4973" s="138"/>
    </row>
    <row r="4974" spans="4:4" x14ac:dyDescent="0.25">
      <c r="D4974" s="138"/>
    </row>
    <row r="4975" spans="4:4" x14ac:dyDescent="0.25">
      <c r="D4975" s="138"/>
    </row>
    <row r="4976" spans="4:4" x14ac:dyDescent="0.25">
      <c r="D4976" s="138"/>
    </row>
    <row r="4977" spans="4:4" x14ac:dyDescent="0.25">
      <c r="D4977" s="138"/>
    </row>
    <row r="4978" spans="4:4" x14ac:dyDescent="0.25">
      <c r="D4978" s="138"/>
    </row>
    <row r="4979" spans="4:4" x14ac:dyDescent="0.25">
      <c r="D4979" s="138"/>
    </row>
    <row r="4980" spans="4:4" x14ac:dyDescent="0.25">
      <c r="D4980" s="138"/>
    </row>
    <row r="4981" spans="4:4" x14ac:dyDescent="0.25">
      <c r="D4981" s="138"/>
    </row>
    <row r="4982" spans="4:4" x14ac:dyDescent="0.25">
      <c r="D4982" s="138"/>
    </row>
    <row r="4983" spans="4:4" x14ac:dyDescent="0.25">
      <c r="D4983" s="138"/>
    </row>
    <row r="4984" spans="4:4" x14ac:dyDescent="0.25">
      <c r="D4984" s="138"/>
    </row>
    <row r="4985" spans="4:4" x14ac:dyDescent="0.25">
      <c r="D4985" s="138"/>
    </row>
    <row r="4986" spans="4:4" x14ac:dyDescent="0.25">
      <c r="D4986" s="138"/>
    </row>
    <row r="4987" spans="4:4" x14ac:dyDescent="0.25">
      <c r="D4987" s="138"/>
    </row>
    <row r="4988" spans="4:4" x14ac:dyDescent="0.25">
      <c r="D4988" s="138"/>
    </row>
    <row r="4989" spans="4:4" x14ac:dyDescent="0.25">
      <c r="D4989" s="138"/>
    </row>
    <row r="4990" spans="4:4" x14ac:dyDescent="0.25">
      <c r="D4990" s="138"/>
    </row>
    <row r="4991" spans="4:4" x14ac:dyDescent="0.25">
      <c r="D4991" s="138"/>
    </row>
    <row r="4992" spans="4:4" x14ac:dyDescent="0.25">
      <c r="D4992" s="138"/>
    </row>
    <row r="4993" spans="4:4" x14ac:dyDescent="0.25">
      <c r="D4993" s="138"/>
    </row>
    <row r="4994" spans="4:4" x14ac:dyDescent="0.25">
      <c r="D4994" s="138"/>
    </row>
    <row r="4995" spans="4:4" x14ac:dyDescent="0.25">
      <c r="D4995" s="138"/>
    </row>
    <row r="4996" spans="4:4" x14ac:dyDescent="0.25">
      <c r="D4996" s="138"/>
    </row>
    <row r="4997" spans="4:4" x14ac:dyDescent="0.25">
      <c r="D4997" s="138"/>
    </row>
    <row r="4998" spans="4:4" x14ac:dyDescent="0.25">
      <c r="D4998" s="138"/>
    </row>
    <row r="4999" spans="4:4" x14ac:dyDescent="0.25">
      <c r="D4999" s="138"/>
    </row>
    <row r="5000" spans="4:4" x14ac:dyDescent="0.25">
      <c r="D5000" s="138"/>
    </row>
  </sheetData>
  <mergeCells count="4">
    <mergeCell ref="A1:G1"/>
    <mergeCell ref="C2:G2"/>
    <mergeCell ref="C3:G3"/>
    <mergeCell ref="C4:G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workbookViewId="0">
      <selection activeCell="C5" sqref="C5"/>
    </sheetView>
  </sheetViews>
  <sheetFormatPr defaultRowHeight="15" outlineLevelRow="1" x14ac:dyDescent="0.25"/>
  <cols>
    <col min="1" max="1" width="3.42578125" customWidth="1"/>
    <col min="2" max="2" width="12.5703125" style="135" customWidth="1"/>
    <col min="3" max="3" width="63.28515625" style="1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2" t="s">
        <v>186</v>
      </c>
      <c r="B1" s="242"/>
      <c r="C1" s="242"/>
      <c r="D1" s="242"/>
      <c r="E1" s="242"/>
      <c r="F1" s="242"/>
      <c r="G1" s="242"/>
      <c r="AG1" t="s">
        <v>83</v>
      </c>
    </row>
    <row r="2" spans="1:60" ht="24.95" customHeight="1" x14ac:dyDescent="0.25">
      <c r="A2" s="133" t="s">
        <v>84</v>
      </c>
      <c r="B2" s="134" t="s">
        <v>3</v>
      </c>
      <c r="C2" s="243" t="s">
        <v>4</v>
      </c>
      <c r="D2" s="244"/>
      <c r="E2" s="244"/>
      <c r="F2" s="244"/>
      <c r="G2" s="245"/>
      <c r="AG2" t="s">
        <v>85</v>
      </c>
    </row>
    <row r="3" spans="1:60" ht="24.95" customHeight="1" x14ac:dyDescent="0.25">
      <c r="A3" s="133" t="s">
        <v>86</v>
      </c>
      <c r="B3" s="134" t="s">
        <v>43</v>
      </c>
      <c r="C3" s="243" t="s">
        <v>891</v>
      </c>
      <c r="D3" s="244"/>
      <c r="E3" s="244"/>
      <c r="F3" s="244"/>
      <c r="G3" s="245"/>
      <c r="AC3" s="135" t="s">
        <v>85</v>
      </c>
      <c r="AG3" t="s">
        <v>88</v>
      </c>
    </row>
    <row r="4" spans="1:60" ht="24.95" customHeight="1" x14ac:dyDescent="0.25">
      <c r="A4" s="136" t="s">
        <v>89</v>
      </c>
      <c r="B4" s="137" t="s">
        <v>46</v>
      </c>
      <c r="C4" s="246" t="s">
        <v>47</v>
      </c>
      <c r="D4" s="247"/>
      <c r="E4" s="247"/>
      <c r="F4" s="247"/>
      <c r="G4" s="248"/>
      <c r="AG4" t="s">
        <v>90</v>
      </c>
    </row>
    <row r="5" spans="1:60" x14ac:dyDescent="0.25">
      <c r="D5" s="138"/>
    </row>
    <row r="6" spans="1:60" ht="60" x14ac:dyDescent="0.25">
      <c r="A6" s="139" t="s">
        <v>91</v>
      </c>
      <c r="B6" s="140" t="s">
        <v>92</v>
      </c>
      <c r="C6" s="140" t="s">
        <v>93</v>
      </c>
      <c r="D6" s="141" t="s">
        <v>94</v>
      </c>
      <c r="E6" s="139" t="s">
        <v>95</v>
      </c>
      <c r="F6" s="142" t="s">
        <v>96</v>
      </c>
      <c r="G6" s="139" t="s">
        <v>12</v>
      </c>
      <c r="H6" s="143" t="s">
        <v>97</v>
      </c>
      <c r="I6" s="143" t="s">
        <v>98</v>
      </c>
      <c r="J6" s="143" t="s">
        <v>99</v>
      </c>
      <c r="K6" s="143" t="s">
        <v>100</v>
      </c>
      <c r="L6" s="143" t="s">
        <v>101</v>
      </c>
      <c r="M6" s="143" t="s">
        <v>102</v>
      </c>
      <c r="N6" s="143" t="s">
        <v>103</v>
      </c>
      <c r="O6" s="143" t="s">
        <v>104</v>
      </c>
      <c r="P6" s="143" t="s">
        <v>105</v>
      </c>
      <c r="Q6" s="143" t="s">
        <v>106</v>
      </c>
      <c r="R6" s="143" t="s">
        <v>107</v>
      </c>
      <c r="S6" s="143" t="s">
        <v>108</v>
      </c>
      <c r="T6" s="143" t="s">
        <v>109</v>
      </c>
      <c r="U6" s="143" t="s">
        <v>110</v>
      </c>
      <c r="V6" s="143" t="s">
        <v>111</v>
      </c>
      <c r="W6" s="143" t="s">
        <v>112</v>
      </c>
    </row>
    <row r="7" spans="1:60" hidden="1" x14ac:dyDescent="0.25">
      <c r="A7" s="144"/>
      <c r="B7" s="145"/>
      <c r="C7" s="145"/>
      <c r="D7" s="14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</row>
    <row r="8" spans="1:60" x14ac:dyDescent="0.25">
      <c r="A8" s="149" t="s">
        <v>113</v>
      </c>
      <c r="B8" s="150" t="s">
        <v>61</v>
      </c>
      <c r="C8" s="151" t="s">
        <v>62</v>
      </c>
      <c r="D8" s="152"/>
      <c r="E8" s="153"/>
      <c r="F8" s="154"/>
      <c r="G8" s="154">
        <f>SUMIF(AG9:AG160,"&lt;&gt;NOR",G9:G160)</f>
        <v>0</v>
      </c>
      <c r="H8" s="154"/>
      <c r="I8" s="154">
        <f>SUM(I9:I160)</f>
        <v>0</v>
      </c>
      <c r="J8" s="154"/>
      <c r="K8" s="154">
        <f>SUM(K9:K160)</f>
        <v>0</v>
      </c>
      <c r="L8" s="154"/>
      <c r="M8" s="154">
        <f>SUM(M9:M160)</f>
        <v>0</v>
      </c>
      <c r="N8" s="154"/>
      <c r="O8" s="154">
        <f>SUM(O9:O160)</f>
        <v>634.46</v>
      </c>
      <c r="P8" s="154"/>
      <c r="Q8" s="154">
        <f>SUM(Q9:Q160)</f>
        <v>0</v>
      </c>
      <c r="R8" s="154"/>
      <c r="S8" s="154"/>
      <c r="T8" s="155"/>
      <c r="U8" s="156"/>
      <c r="V8" s="156">
        <f>SUM(V9:V160)</f>
        <v>595.3900000000001</v>
      </c>
      <c r="W8" s="156"/>
      <c r="AG8" t="s">
        <v>114</v>
      </c>
    </row>
    <row r="9" spans="1:60" ht="22.5" outlineLevel="1" x14ac:dyDescent="0.25">
      <c r="A9" s="157">
        <v>1</v>
      </c>
      <c r="B9" s="158" t="s">
        <v>187</v>
      </c>
      <c r="C9" s="159" t="s">
        <v>188</v>
      </c>
      <c r="D9" s="160" t="s">
        <v>134</v>
      </c>
      <c r="E9" s="161">
        <v>20.8</v>
      </c>
      <c r="F9" s="162"/>
      <c r="G9" s="163">
        <f>ROUND(E9*F9,2)</f>
        <v>0</v>
      </c>
      <c r="H9" s="162"/>
      <c r="I9" s="163">
        <f>ROUND(E9*H9,2)</f>
        <v>0</v>
      </c>
      <c r="J9" s="162"/>
      <c r="K9" s="163">
        <f>ROUND(E9*J9,2)</f>
        <v>0</v>
      </c>
      <c r="L9" s="163">
        <v>21</v>
      </c>
      <c r="M9" s="163">
        <f>G9*(1+L9/100)</f>
        <v>0</v>
      </c>
      <c r="N9" s="163">
        <v>1.0699999999999999E-2</v>
      </c>
      <c r="O9" s="163">
        <f>ROUND(E9*N9,2)</f>
        <v>0.22</v>
      </c>
      <c r="P9" s="163">
        <v>0</v>
      </c>
      <c r="Q9" s="163">
        <f>ROUND(E9*P9,2)</f>
        <v>0</v>
      </c>
      <c r="R9" s="163" t="s">
        <v>189</v>
      </c>
      <c r="S9" s="163" t="s">
        <v>190</v>
      </c>
      <c r="T9" s="164" t="s">
        <v>190</v>
      </c>
      <c r="U9" s="165">
        <v>0.90800000000000003</v>
      </c>
      <c r="V9" s="165">
        <f>ROUND(E9*U9,2)</f>
        <v>18.89</v>
      </c>
      <c r="W9" s="165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120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ht="23.25" outlineLevel="1" x14ac:dyDescent="0.25">
      <c r="A10" s="167"/>
      <c r="B10" s="168"/>
      <c r="C10" s="249" t="s">
        <v>191</v>
      </c>
      <c r="D10" s="250"/>
      <c r="E10" s="250"/>
      <c r="F10" s="250"/>
      <c r="G10" s="250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66"/>
      <c r="Z10" s="166"/>
      <c r="AA10" s="166"/>
      <c r="AB10" s="166"/>
      <c r="AC10" s="166"/>
      <c r="AD10" s="166"/>
      <c r="AE10" s="166"/>
      <c r="AF10" s="166"/>
      <c r="AG10" s="166" t="s">
        <v>192</v>
      </c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91" t="str">
        <f>C10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/>
      <c r="B11" s="168"/>
      <c r="C11" s="169" t="s">
        <v>121</v>
      </c>
      <c r="D11" s="170"/>
      <c r="E11" s="171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122</v>
      </c>
      <c r="AH11" s="166">
        <v>0</v>
      </c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5">
      <c r="A12" s="167"/>
      <c r="B12" s="168"/>
      <c r="C12" s="169" t="s">
        <v>193</v>
      </c>
      <c r="D12" s="170"/>
      <c r="E12" s="171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122</v>
      </c>
      <c r="AH12" s="166">
        <v>0</v>
      </c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ht="22.5" outlineLevel="1" x14ac:dyDescent="0.25">
      <c r="A13" s="167"/>
      <c r="B13" s="168"/>
      <c r="C13" s="169" t="s">
        <v>194</v>
      </c>
      <c r="D13" s="170"/>
      <c r="E13" s="171">
        <v>12.8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122</v>
      </c>
      <c r="AH13" s="166">
        <v>0</v>
      </c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 x14ac:dyDescent="0.25">
      <c r="A14" s="167"/>
      <c r="B14" s="168"/>
      <c r="C14" s="169" t="s">
        <v>195</v>
      </c>
      <c r="D14" s="170"/>
      <c r="E14" s="171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122</v>
      </c>
      <c r="AH14" s="166">
        <v>0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5">
      <c r="A15" s="167"/>
      <c r="B15" s="168"/>
      <c r="C15" s="169" t="s">
        <v>196</v>
      </c>
      <c r="D15" s="170"/>
      <c r="E15" s="171">
        <v>0.8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122</v>
      </c>
      <c r="AH15" s="166">
        <v>0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outlineLevel="1" x14ac:dyDescent="0.25">
      <c r="A16" s="167"/>
      <c r="B16" s="168"/>
      <c r="C16" s="169" t="s">
        <v>197</v>
      </c>
      <c r="D16" s="170"/>
      <c r="E16" s="171">
        <v>1.6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 t="s">
        <v>122</v>
      </c>
      <c r="AH16" s="166">
        <v>0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5">
      <c r="A17" s="167"/>
      <c r="B17" s="168"/>
      <c r="C17" s="169" t="s">
        <v>198</v>
      </c>
      <c r="D17" s="170"/>
      <c r="E17" s="171">
        <v>0.8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122</v>
      </c>
      <c r="AH17" s="166">
        <v>0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 x14ac:dyDescent="0.25">
      <c r="A18" s="167"/>
      <c r="B18" s="168"/>
      <c r="C18" s="169" t="s">
        <v>199</v>
      </c>
      <c r="D18" s="170"/>
      <c r="E18" s="171">
        <v>4.8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122</v>
      </c>
      <c r="AH18" s="166">
        <v>0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67"/>
      <c r="B19" s="168"/>
      <c r="C19" s="172" t="s">
        <v>131</v>
      </c>
      <c r="D19" s="173"/>
      <c r="E19" s="174">
        <v>20.8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122</v>
      </c>
      <c r="AH19" s="166">
        <v>1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ht="22.5" outlineLevel="1" x14ac:dyDescent="0.25">
      <c r="A20" s="157">
        <v>2</v>
      </c>
      <c r="B20" s="158" t="s">
        <v>200</v>
      </c>
      <c r="C20" s="159" t="s">
        <v>201</v>
      </c>
      <c r="D20" s="160" t="s">
        <v>134</v>
      </c>
      <c r="E20" s="161">
        <v>0.8</v>
      </c>
      <c r="F20" s="162"/>
      <c r="G20" s="163">
        <f>ROUND(E20*F20,2)</f>
        <v>0</v>
      </c>
      <c r="H20" s="162"/>
      <c r="I20" s="163">
        <f>ROUND(E20*H20,2)</f>
        <v>0</v>
      </c>
      <c r="J20" s="162"/>
      <c r="K20" s="163">
        <f>ROUND(E20*J20,2)</f>
        <v>0</v>
      </c>
      <c r="L20" s="163">
        <v>21</v>
      </c>
      <c r="M20" s="163">
        <f>G20*(1+L20/100)</f>
        <v>0</v>
      </c>
      <c r="N20" s="163">
        <v>1.2710000000000001E-2</v>
      </c>
      <c r="O20" s="163">
        <f>ROUND(E20*N20,2)</f>
        <v>0.01</v>
      </c>
      <c r="P20" s="163">
        <v>0</v>
      </c>
      <c r="Q20" s="163">
        <f>ROUND(E20*P20,2)</f>
        <v>0</v>
      </c>
      <c r="R20" s="163" t="s">
        <v>189</v>
      </c>
      <c r="S20" s="163" t="s">
        <v>190</v>
      </c>
      <c r="T20" s="164" t="s">
        <v>190</v>
      </c>
      <c r="U20" s="165">
        <v>1.153</v>
      </c>
      <c r="V20" s="165">
        <f>ROUND(E20*U20,2)</f>
        <v>0.92</v>
      </c>
      <c r="W20" s="165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120</v>
      </c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ht="23.25" outlineLevel="1" x14ac:dyDescent="0.25">
      <c r="A21" s="167"/>
      <c r="B21" s="168"/>
      <c r="C21" s="249" t="s">
        <v>191</v>
      </c>
      <c r="D21" s="250"/>
      <c r="E21" s="250"/>
      <c r="F21" s="250"/>
      <c r="G21" s="250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  <c r="Y21" s="166"/>
      <c r="Z21" s="166"/>
      <c r="AA21" s="166"/>
      <c r="AB21" s="166"/>
      <c r="AC21" s="166"/>
      <c r="AD21" s="166"/>
      <c r="AE21" s="166"/>
      <c r="AF21" s="166"/>
      <c r="AG21" s="166" t="s">
        <v>192</v>
      </c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91" t="str">
        <f>C21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1" s="166"/>
      <c r="BC21" s="166"/>
      <c r="BD21" s="166"/>
      <c r="BE21" s="166"/>
      <c r="BF21" s="166"/>
      <c r="BG21" s="166"/>
      <c r="BH21" s="166"/>
    </row>
    <row r="22" spans="1:60" outlineLevel="1" x14ac:dyDescent="0.25">
      <c r="A22" s="167"/>
      <c r="B22" s="168"/>
      <c r="C22" s="169" t="s">
        <v>121</v>
      </c>
      <c r="D22" s="170"/>
      <c r="E22" s="171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6"/>
      <c r="Y22" s="166"/>
      <c r="Z22" s="166"/>
      <c r="AA22" s="166"/>
      <c r="AB22" s="166"/>
      <c r="AC22" s="166"/>
      <c r="AD22" s="166"/>
      <c r="AE22" s="166"/>
      <c r="AF22" s="166"/>
      <c r="AG22" s="166" t="s">
        <v>122</v>
      </c>
      <c r="AH22" s="166">
        <v>0</v>
      </c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5">
      <c r="A23" s="167"/>
      <c r="B23" s="168"/>
      <c r="C23" s="169" t="s">
        <v>195</v>
      </c>
      <c r="D23" s="170"/>
      <c r="E23" s="171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122</v>
      </c>
      <c r="AH23" s="166">
        <v>0</v>
      </c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67"/>
      <c r="B24" s="168"/>
      <c r="C24" s="169" t="s">
        <v>202</v>
      </c>
      <c r="D24" s="170"/>
      <c r="E24" s="171">
        <v>0.8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122</v>
      </c>
      <c r="AH24" s="166">
        <v>0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5">
      <c r="A25" s="167"/>
      <c r="B25" s="168"/>
      <c r="C25" s="172" t="s">
        <v>131</v>
      </c>
      <c r="D25" s="173"/>
      <c r="E25" s="174">
        <v>0.8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6"/>
      <c r="Y25" s="166"/>
      <c r="Z25" s="166"/>
      <c r="AA25" s="166"/>
      <c r="AB25" s="166"/>
      <c r="AC25" s="166"/>
      <c r="AD25" s="166"/>
      <c r="AE25" s="166"/>
      <c r="AF25" s="166"/>
      <c r="AG25" s="166" t="s">
        <v>122</v>
      </c>
      <c r="AH25" s="166">
        <v>1</v>
      </c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 x14ac:dyDescent="0.25">
      <c r="A26" s="157">
        <v>3</v>
      </c>
      <c r="B26" s="158" t="s">
        <v>203</v>
      </c>
      <c r="C26" s="159" t="s">
        <v>204</v>
      </c>
      <c r="D26" s="160" t="s">
        <v>134</v>
      </c>
      <c r="E26" s="161">
        <v>8.8000000000000007</v>
      </c>
      <c r="F26" s="162"/>
      <c r="G26" s="163">
        <f>ROUND(E26*F26,2)</f>
        <v>0</v>
      </c>
      <c r="H26" s="162"/>
      <c r="I26" s="163">
        <f>ROUND(E26*H26,2)</f>
        <v>0</v>
      </c>
      <c r="J26" s="162"/>
      <c r="K26" s="163">
        <f>ROUND(E26*J26,2)</f>
        <v>0</v>
      </c>
      <c r="L26" s="163">
        <v>21</v>
      </c>
      <c r="M26" s="163">
        <f>G26*(1+L26/100)</f>
        <v>0</v>
      </c>
      <c r="N26" s="163">
        <v>6.9629999999999997E-2</v>
      </c>
      <c r="O26" s="163">
        <f>ROUND(E26*N26,2)</f>
        <v>0.61</v>
      </c>
      <c r="P26" s="163">
        <v>0</v>
      </c>
      <c r="Q26" s="163">
        <f>ROUND(E26*P26,2)</f>
        <v>0</v>
      </c>
      <c r="R26" s="163" t="s">
        <v>189</v>
      </c>
      <c r="S26" s="163" t="s">
        <v>190</v>
      </c>
      <c r="T26" s="164" t="s">
        <v>190</v>
      </c>
      <c r="U26" s="165">
        <v>1.246</v>
      </c>
      <c r="V26" s="165">
        <f>ROUND(E26*U26,2)</f>
        <v>10.96</v>
      </c>
      <c r="W26" s="165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120</v>
      </c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ht="23.25" outlineLevel="1" x14ac:dyDescent="0.25">
      <c r="A27" s="167"/>
      <c r="B27" s="168"/>
      <c r="C27" s="249" t="s">
        <v>191</v>
      </c>
      <c r="D27" s="250"/>
      <c r="E27" s="250"/>
      <c r="F27" s="250"/>
      <c r="G27" s="250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192</v>
      </c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91" t="str">
        <f>C27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/>
      <c r="B28" s="168"/>
      <c r="C28" s="169" t="s">
        <v>121</v>
      </c>
      <c r="D28" s="170"/>
      <c r="E28" s="171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122</v>
      </c>
      <c r="AH28" s="166">
        <v>0</v>
      </c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67"/>
      <c r="B29" s="168"/>
      <c r="C29" s="169" t="s">
        <v>193</v>
      </c>
      <c r="D29" s="170"/>
      <c r="E29" s="171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122</v>
      </c>
      <c r="AH29" s="166">
        <v>0</v>
      </c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5">
      <c r="A30" s="167"/>
      <c r="B30" s="168"/>
      <c r="C30" s="169" t="s">
        <v>205</v>
      </c>
      <c r="D30" s="170"/>
      <c r="E30" s="171">
        <v>3.2</v>
      </c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122</v>
      </c>
      <c r="AH30" s="166">
        <v>0</v>
      </c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 x14ac:dyDescent="0.25">
      <c r="A31" s="167"/>
      <c r="B31" s="168"/>
      <c r="C31" s="169" t="s">
        <v>206</v>
      </c>
      <c r="D31" s="170"/>
      <c r="E31" s="171">
        <v>1.6</v>
      </c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6"/>
      <c r="Y31" s="166"/>
      <c r="Z31" s="166"/>
      <c r="AA31" s="166"/>
      <c r="AB31" s="166"/>
      <c r="AC31" s="166"/>
      <c r="AD31" s="166"/>
      <c r="AE31" s="166"/>
      <c r="AF31" s="166"/>
      <c r="AG31" s="166" t="s">
        <v>122</v>
      </c>
      <c r="AH31" s="166">
        <v>0</v>
      </c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 x14ac:dyDescent="0.25">
      <c r="A32" s="167"/>
      <c r="B32" s="168"/>
      <c r="C32" s="169" t="s">
        <v>195</v>
      </c>
      <c r="D32" s="170"/>
      <c r="E32" s="171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122</v>
      </c>
      <c r="AH32" s="166">
        <v>0</v>
      </c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 x14ac:dyDescent="0.25">
      <c r="A33" s="167"/>
      <c r="B33" s="168"/>
      <c r="C33" s="169" t="s">
        <v>207</v>
      </c>
      <c r="D33" s="170"/>
      <c r="E33" s="171">
        <v>2.4</v>
      </c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122</v>
      </c>
      <c r="AH33" s="166">
        <v>0</v>
      </c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5">
      <c r="A34" s="167"/>
      <c r="B34" s="168"/>
      <c r="C34" s="169" t="s">
        <v>208</v>
      </c>
      <c r="D34" s="170"/>
      <c r="E34" s="171">
        <v>0.8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122</v>
      </c>
      <c r="AH34" s="166">
        <v>0</v>
      </c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5">
      <c r="A35" s="167"/>
      <c r="B35" s="168"/>
      <c r="C35" s="169" t="s">
        <v>209</v>
      </c>
      <c r="D35" s="170"/>
      <c r="E35" s="171">
        <v>0.8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6"/>
      <c r="Y35" s="166"/>
      <c r="Z35" s="166"/>
      <c r="AA35" s="166"/>
      <c r="AB35" s="166"/>
      <c r="AC35" s="166"/>
      <c r="AD35" s="166"/>
      <c r="AE35" s="166"/>
      <c r="AF35" s="166"/>
      <c r="AG35" s="166" t="s">
        <v>122</v>
      </c>
      <c r="AH35" s="166">
        <v>0</v>
      </c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outlineLevel="1" x14ac:dyDescent="0.25">
      <c r="A36" s="167"/>
      <c r="B36" s="168"/>
      <c r="C36" s="172" t="s">
        <v>131</v>
      </c>
      <c r="D36" s="173"/>
      <c r="E36" s="174">
        <v>8.8000000000000007</v>
      </c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122</v>
      </c>
      <c r="AH36" s="166">
        <v>1</v>
      </c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5">
      <c r="A37" s="157">
        <v>4</v>
      </c>
      <c r="B37" s="158" t="s">
        <v>210</v>
      </c>
      <c r="C37" s="159" t="s">
        <v>211</v>
      </c>
      <c r="D37" s="160" t="s">
        <v>212</v>
      </c>
      <c r="E37" s="161">
        <v>214.9128</v>
      </c>
      <c r="F37" s="162"/>
      <c r="G37" s="163">
        <f>ROUND(E37*F37,2)</f>
        <v>0</v>
      </c>
      <c r="H37" s="162"/>
      <c r="I37" s="163">
        <f>ROUND(E37*H37,2)</f>
        <v>0</v>
      </c>
      <c r="J37" s="162"/>
      <c r="K37" s="163">
        <f>ROUND(E37*J37,2)</f>
        <v>0</v>
      </c>
      <c r="L37" s="163">
        <v>21</v>
      </c>
      <c r="M37" s="163">
        <f>G37*(1+L37/100)</f>
        <v>0</v>
      </c>
      <c r="N37" s="163">
        <v>0</v>
      </c>
      <c r="O37" s="163">
        <f>ROUND(E37*N37,2)</f>
        <v>0</v>
      </c>
      <c r="P37" s="163">
        <v>0</v>
      </c>
      <c r="Q37" s="163">
        <f>ROUND(E37*P37,2)</f>
        <v>0</v>
      </c>
      <c r="R37" s="163" t="s">
        <v>189</v>
      </c>
      <c r="S37" s="163" t="s">
        <v>190</v>
      </c>
      <c r="T37" s="164" t="s">
        <v>190</v>
      </c>
      <c r="U37" s="165">
        <v>0.16</v>
      </c>
      <c r="V37" s="165">
        <f>ROUND(E37*U37,2)</f>
        <v>34.39</v>
      </c>
      <c r="W37" s="165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120</v>
      </c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ht="34.5" outlineLevel="1" x14ac:dyDescent="0.25">
      <c r="A38" s="167"/>
      <c r="B38" s="168"/>
      <c r="C38" s="249" t="s">
        <v>213</v>
      </c>
      <c r="D38" s="250"/>
      <c r="E38" s="250"/>
      <c r="F38" s="250"/>
      <c r="G38" s="250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192</v>
      </c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91" t="str">
        <f>C38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8" s="166"/>
      <c r="BC38" s="166"/>
      <c r="BD38" s="166"/>
      <c r="BE38" s="166"/>
      <c r="BF38" s="166"/>
      <c r="BG38" s="166"/>
      <c r="BH38" s="166"/>
    </row>
    <row r="39" spans="1:60" outlineLevel="1" x14ac:dyDescent="0.25">
      <c r="A39" s="167"/>
      <c r="B39" s="168"/>
      <c r="C39" s="169" t="s">
        <v>121</v>
      </c>
      <c r="D39" s="170"/>
      <c r="E39" s="171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122</v>
      </c>
      <c r="AH39" s="166">
        <v>0</v>
      </c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ht="22.5" outlineLevel="1" x14ac:dyDescent="0.25">
      <c r="A40" s="167"/>
      <c r="B40" s="168"/>
      <c r="C40" s="169" t="s">
        <v>214</v>
      </c>
      <c r="D40" s="170"/>
      <c r="E40" s="171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122</v>
      </c>
      <c r="AH40" s="166">
        <v>0</v>
      </c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5">
      <c r="A41" s="167"/>
      <c r="B41" s="168"/>
      <c r="C41" s="169" t="s">
        <v>215</v>
      </c>
      <c r="D41" s="170"/>
      <c r="E41" s="171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122</v>
      </c>
      <c r="AH41" s="166">
        <v>0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5">
      <c r="A42" s="167"/>
      <c r="B42" s="168"/>
      <c r="C42" s="192" t="s">
        <v>216</v>
      </c>
      <c r="D42" s="193"/>
      <c r="E42" s="19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122</v>
      </c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5">
      <c r="A43" s="167"/>
      <c r="B43" s="168"/>
      <c r="C43" s="195" t="s">
        <v>217</v>
      </c>
      <c r="D43" s="193"/>
      <c r="E43" s="19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122</v>
      </c>
      <c r="AH43" s="166">
        <v>2</v>
      </c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ht="22.5" outlineLevel="1" x14ac:dyDescent="0.25">
      <c r="A44" s="167"/>
      <c r="B44" s="168"/>
      <c r="C44" s="195" t="s">
        <v>218</v>
      </c>
      <c r="D44" s="193"/>
      <c r="E44" s="194">
        <v>279.15600000000001</v>
      </c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6"/>
      <c r="Y44" s="166"/>
      <c r="Z44" s="166"/>
      <c r="AA44" s="166"/>
      <c r="AB44" s="166"/>
      <c r="AC44" s="166"/>
      <c r="AD44" s="166"/>
      <c r="AE44" s="166"/>
      <c r="AF44" s="166"/>
      <c r="AG44" s="166" t="s">
        <v>122</v>
      </c>
      <c r="AH44" s="166">
        <v>2</v>
      </c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5">
      <c r="A45" s="167"/>
      <c r="B45" s="168"/>
      <c r="C45" s="195" t="s">
        <v>219</v>
      </c>
      <c r="D45" s="193"/>
      <c r="E45" s="19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122</v>
      </c>
      <c r="AH45" s="166">
        <v>2</v>
      </c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ht="22.5" outlineLevel="1" x14ac:dyDescent="0.25">
      <c r="A46" s="167"/>
      <c r="B46" s="168"/>
      <c r="C46" s="195" t="s">
        <v>220</v>
      </c>
      <c r="D46" s="193"/>
      <c r="E46" s="194">
        <v>17.8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122</v>
      </c>
      <c r="AH46" s="166">
        <v>2</v>
      </c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ht="22.5" outlineLevel="1" x14ac:dyDescent="0.25">
      <c r="A47" s="167"/>
      <c r="B47" s="168"/>
      <c r="C47" s="195" t="s">
        <v>221</v>
      </c>
      <c r="D47" s="193"/>
      <c r="E47" s="194">
        <v>61.231999999999999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122</v>
      </c>
      <c r="AH47" s="166">
        <v>2</v>
      </c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/>
      <c r="B48" s="168"/>
      <c r="C48" s="196" t="s">
        <v>222</v>
      </c>
      <c r="D48" s="197"/>
      <c r="E48" s="198">
        <v>358.18799999999999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122</v>
      </c>
      <c r="AH48" s="166">
        <v>3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outlineLevel="1" x14ac:dyDescent="0.25">
      <c r="A49" s="167"/>
      <c r="B49" s="168"/>
      <c r="C49" s="192" t="s">
        <v>223</v>
      </c>
      <c r="D49" s="193"/>
      <c r="E49" s="19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6"/>
      <c r="Y49" s="166"/>
      <c r="Z49" s="166"/>
      <c r="AA49" s="166"/>
      <c r="AB49" s="166"/>
      <c r="AC49" s="166"/>
      <c r="AD49" s="166"/>
      <c r="AE49" s="166"/>
      <c r="AF49" s="166"/>
      <c r="AG49" s="166" t="s">
        <v>122</v>
      </c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outlineLevel="1" x14ac:dyDescent="0.25">
      <c r="A50" s="167"/>
      <c r="B50" s="168"/>
      <c r="C50" s="169" t="s">
        <v>224</v>
      </c>
      <c r="D50" s="170"/>
      <c r="E50" s="171">
        <v>214.9128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122</v>
      </c>
      <c r="AH50" s="166">
        <v>0</v>
      </c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outlineLevel="1" x14ac:dyDescent="0.25">
      <c r="A51" s="167"/>
      <c r="B51" s="168"/>
      <c r="C51" s="199" t="s">
        <v>216</v>
      </c>
      <c r="D51" s="197"/>
      <c r="E51" s="198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6"/>
      <c r="Y51" s="166"/>
      <c r="Z51" s="166"/>
      <c r="AA51" s="166"/>
      <c r="AB51" s="166"/>
      <c r="AC51" s="166"/>
      <c r="AD51" s="166"/>
      <c r="AE51" s="166"/>
      <c r="AF51" s="166"/>
      <c r="AG51" s="166" t="s">
        <v>122</v>
      </c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outlineLevel="1" x14ac:dyDescent="0.25">
      <c r="A52" s="167"/>
      <c r="B52" s="168"/>
      <c r="C52" s="196" t="s">
        <v>222</v>
      </c>
      <c r="D52" s="197"/>
      <c r="E52" s="198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122</v>
      </c>
      <c r="AH52" s="166">
        <v>3</v>
      </c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5">
      <c r="A53" s="167"/>
      <c r="B53" s="168"/>
      <c r="C53" s="192" t="s">
        <v>223</v>
      </c>
      <c r="D53" s="193"/>
      <c r="E53" s="194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122</v>
      </c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5">
      <c r="A54" s="157">
        <v>5</v>
      </c>
      <c r="B54" s="158" t="s">
        <v>225</v>
      </c>
      <c r="C54" s="159" t="s">
        <v>226</v>
      </c>
      <c r="D54" s="160" t="s">
        <v>212</v>
      </c>
      <c r="E54" s="161">
        <v>53.728200000000001</v>
      </c>
      <c r="F54" s="162"/>
      <c r="G54" s="163">
        <f>ROUND(E54*F54,2)</f>
        <v>0</v>
      </c>
      <c r="H54" s="162"/>
      <c r="I54" s="163">
        <f>ROUND(E54*H54,2)</f>
        <v>0</v>
      </c>
      <c r="J54" s="162"/>
      <c r="K54" s="163">
        <f>ROUND(E54*J54,2)</f>
        <v>0</v>
      </c>
      <c r="L54" s="163">
        <v>21</v>
      </c>
      <c r="M54" s="163">
        <f>G54*(1+L54/100)</f>
        <v>0</v>
      </c>
      <c r="N54" s="163">
        <v>0</v>
      </c>
      <c r="O54" s="163">
        <f>ROUND(E54*N54,2)</f>
        <v>0</v>
      </c>
      <c r="P54" s="163">
        <v>0</v>
      </c>
      <c r="Q54" s="163">
        <f>ROUND(E54*P54,2)</f>
        <v>0</v>
      </c>
      <c r="R54" s="163" t="s">
        <v>189</v>
      </c>
      <c r="S54" s="163" t="s">
        <v>190</v>
      </c>
      <c r="T54" s="164" t="s">
        <v>190</v>
      </c>
      <c r="U54" s="165">
        <v>8.4000000000000005E-2</v>
      </c>
      <c r="V54" s="165">
        <f>ROUND(E54*U54,2)</f>
        <v>4.51</v>
      </c>
      <c r="W54" s="165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120</v>
      </c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ht="34.5" outlineLevel="1" x14ac:dyDescent="0.25">
      <c r="A55" s="167"/>
      <c r="B55" s="168"/>
      <c r="C55" s="249" t="s">
        <v>213</v>
      </c>
      <c r="D55" s="250"/>
      <c r="E55" s="250"/>
      <c r="F55" s="250"/>
      <c r="G55" s="250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192</v>
      </c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91" t="str">
        <f>C55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5" s="166"/>
      <c r="BC55" s="166"/>
      <c r="BD55" s="166"/>
      <c r="BE55" s="166"/>
      <c r="BF55" s="166"/>
      <c r="BG55" s="166"/>
      <c r="BH55" s="166"/>
    </row>
    <row r="56" spans="1:60" outlineLevel="1" x14ac:dyDescent="0.25">
      <c r="A56" s="167"/>
      <c r="B56" s="168"/>
      <c r="C56" s="169" t="s">
        <v>227</v>
      </c>
      <c r="D56" s="170"/>
      <c r="E56" s="171">
        <v>53.728200000000001</v>
      </c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6"/>
      <c r="Y56" s="166"/>
      <c r="Z56" s="166"/>
      <c r="AA56" s="166"/>
      <c r="AB56" s="166"/>
      <c r="AC56" s="166"/>
      <c r="AD56" s="166"/>
      <c r="AE56" s="166"/>
      <c r="AF56" s="166"/>
      <c r="AG56" s="166" t="s">
        <v>122</v>
      </c>
      <c r="AH56" s="166">
        <v>0</v>
      </c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outlineLevel="1" x14ac:dyDescent="0.25">
      <c r="A57" s="167"/>
      <c r="B57" s="168"/>
      <c r="C57" s="172" t="s">
        <v>131</v>
      </c>
      <c r="D57" s="173"/>
      <c r="E57" s="174">
        <v>53.728200000000001</v>
      </c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6"/>
      <c r="Y57" s="166"/>
      <c r="Z57" s="166"/>
      <c r="AA57" s="166"/>
      <c r="AB57" s="166"/>
      <c r="AC57" s="166"/>
      <c r="AD57" s="166"/>
      <c r="AE57" s="166"/>
      <c r="AF57" s="166"/>
      <c r="AG57" s="166" t="s">
        <v>122</v>
      </c>
      <c r="AH57" s="166">
        <v>1</v>
      </c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 x14ac:dyDescent="0.25">
      <c r="A58" s="157">
        <v>6</v>
      </c>
      <c r="B58" s="158" t="s">
        <v>228</v>
      </c>
      <c r="C58" s="159" t="s">
        <v>229</v>
      </c>
      <c r="D58" s="160" t="s">
        <v>212</v>
      </c>
      <c r="E58" s="161">
        <v>107.4564</v>
      </c>
      <c r="F58" s="162"/>
      <c r="G58" s="163">
        <f>ROUND(E58*F58,2)</f>
        <v>0</v>
      </c>
      <c r="H58" s="162"/>
      <c r="I58" s="163">
        <f>ROUND(E58*H58,2)</f>
        <v>0</v>
      </c>
      <c r="J58" s="162"/>
      <c r="K58" s="163">
        <f>ROUND(E58*J58,2)</f>
        <v>0</v>
      </c>
      <c r="L58" s="163">
        <v>21</v>
      </c>
      <c r="M58" s="163">
        <f>G58*(1+L58/100)</f>
        <v>0</v>
      </c>
      <c r="N58" s="163">
        <v>0</v>
      </c>
      <c r="O58" s="163">
        <f>ROUND(E58*N58,2)</f>
        <v>0</v>
      </c>
      <c r="P58" s="163">
        <v>0</v>
      </c>
      <c r="Q58" s="163">
        <f>ROUND(E58*P58,2)</f>
        <v>0</v>
      </c>
      <c r="R58" s="163" t="s">
        <v>189</v>
      </c>
      <c r="S58" s="163" t="s">
        <v>190</v>
      </c>
      <c r="T58" s="164" t="s">
        <v>190</v>
      </c>
      <c r="U58" s="165">
        <v>0.3</v>
      </c>
      <c r="V58" s="165">
        <f>ROUND(E58*U58,2)</f>
        <v>32.24</v>
      </c>
      <c r="W58" s="165"/>
      <c r="X58" s="166"/>
      <c r="Y58" s="166"/>
      <c r="Z58" s="166"/>
      <c r="AA58" s="166"/>
      <c r="AB58" s="166"/>
      <c r="AC58" s="166"/>
      <c r="AD58" s="166"/>
      <c r="AE58" s="166"/>
      <c r="AF58" s="166"/>
      <c r="AG58" s="166" t="s">
        <v>120</v>
      </c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ht="34.5" outlineLevel="1" x14ac:dyDescent="0.25">
      <c r="A59" s="167"/>
      <c r="B59" s="168"/>
      <c r="C59" s="249" t="s">
        <v>213</v>
      </c>
      <c r="D59" s="250"/>
      <c r="E59" s="250"/>
      <c r="F59" s="250"/>
      <c r="G59" s="250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6"/>
      <c r="Y59" s="166"/>
      <c r="Z59" s="166"/>
      <c r="AA59" s="166"/>
      <c r="AB59" s="166"/>
      <c r="AC59" s="166"/>
      <c r="AD59" s="166"/>
      <c r="AE59" s="166"/>
      <c r="AF59" s="166"/>
      <c r="AG59" s="166" t="s">
        <v>192</v>
      </c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91" t="str">
        <f>C59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9" s="166"/>
      <c r="BC59" s="166"/>
      <c r="BD59" s="166"/>
      <c r="BE59" s="166"/>
      <c r="BF59" s="166"/>
      <c r="BG59" s="166"/>
      <c r="BH59" s="166"/>
    </row>
    <row r="60" spans="1:60" outlineLevel="1" x14ac:dyDescent="0.25">
      <c r="A60" s="167"/>
      <c r="B60" s="168"/>
      <c r="C60" s="169" t="s">
        <v>121</v>
      </c>
      <c r="D60" s="170"/>
      <c r="E60" s="171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122</v>
      </c>
      <c r="AH60" s="166">
        <v>0</v>
      </c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67"/>
      <c r="B61" s="168"/>
      <c r="C61" s="169" t="s">
        <v>230</v>
      </c>
      <c r="D61" s="170"/>
      <c r="E61" s="171">
        <v>107.4564</v>
      </c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122</v>
      </c>
      <c r="AH61" s="166">
        <v>0</v>
      </c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outlineLevel="1" x14ac:dyDescent="0.25">
      <c r="A62" s="167"/>
      <c r="B62" s="168"/>
      <c r="C62" s="199" t="s">
        <v>216</v>
      </c>
      <c r="D62" s="197"/>
      <c r="E62" s="198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6"/>
      <c r="Y62" s="166"/>
      <c r="Z62" s="166"/>
      <c r="AA62" s="166"/>
      <c r="AB62" s="166"/>
      <c r="AC62" s="166"/>
      <c r="AD62" s="166"/>
      <c r="AE62" s="166"/>
      <c r="AF62" s="166"/>
      <c r="AG62" s="166" t="s">
        <v>122</v>
      </c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5">
      <c r="A63" s="167"/>
      <c r="B63" s="168"/>
      <c r="C63" s="196" t="s">
        <v>222</v>
      </c>
      <c r="D63" s="197"/>
      <c r="E63" s="198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6"/>
      <c r="Y63" s="166"/>
      <c r="Z63" s="166"/>
      <c r="AA63" s="166"/>
      <c r="AB63" s="166"/>
      <c r="AC63" s="166"/>
      <c r="AD63" s="166"/>
      <c r="AE63" s="166"/>
      <c r="AF63" s="166"/>
      <c r="AG63" s="166" t="s">
        <v>122</v>
      </c>
      <c r="AH63" s="166">
        <v>3</v>
      </c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outlineLevel="1" x14ac:dyDescent="0.25">
      <c r="A64" s="167"/>
      <c r="B64" s="168"/>
      <c r="C64" s="192" t="s">
        <v>223</v>
      </c>
      <c r="D64" s="193"/>
      <c r="E64" s="19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6"/>
      <c r="Y64" s="166"/>
      <c r="Z64" s="166"/>
      <c r="AA64" s="166"/>
      <c r="AB64" s="166"/>
      <c r="AC64" s="166"/>
      <c r="AD64" s="166"/>
      <c r="AE64" s="166"/>
      <c r="AF64" s="166"/>
      <c r="AG64" s="166" t="s">
        <v>122</v>
      </c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outlineLevel="1" x14ac:dyDescent="0.25">
      <c r="A65" s="157">
        <v>7</v>
      </c>
      <c r="B65" s="158" t="s">
        <v>231</v>
      </c>
      <c r="C65" s="159" t="s">
        <v>232</v>
      </c>
      <c r="D65" s="160" t="s">
        <v>212</v>
      </c>
      <c r="E65" s="161">
        <v>26.864100000000001</v>
      </c>
      <c r="F65" s="162"/>
      <c r="G65" s="163">
        <f>ROUND(E65*F65,2)</f>
        <v>0</v>
      </c>
      <c r="H65" s="162"/>
      <c r="I65" s="163">
        <f>ROUND(E65*H65,2)</f>
        <v>0</v>
      </c>
      <c r="J65" s="162"/>
      <c r="K65" s="163">
        <f>ROUND(E65*J65,2)</f>
        <v>0</v>
      </c>
      <c r="L65" s="163">
        <v>21</v>
      </c>
      <c r="M65" s="163">
        <f>G65*(1+L65/100)</f>
        <v>0</v>
      </c>
      <c r="N65" s="163">
        <v>0</v>
      </c>
      <c r="O65" s="163">
        <f>ROUND(E65*N65,2)</f>
        <v>0</v>
      </c>
      <c r="P65" s="163">
        <v>0</v>
      </c>
      <c r="Q65" s="163">
        <f>ROUND(E65*P65,2)</f>
        <v>0</v>
      </c>
      <c r="R65" s="163" t="s">
        <v>189</v>
      </c>
      <c r="S65" s="163" t="s">
        <v>190</v>
      </c>
      <c r="T65" s="164" t="s">
        <v>190</v>
      </c>
      <c r="U65" s="165">
        <v>0.14829999999999999</v>
      </c>
      <c r="V65" s="165">
        <f>ROUND(E65*U65,2)</f>
        <v>3.98</v>
      </c>
      <c r="W65" s="165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120</v>
      </c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ht="34.5" outlineLevel="1" x14ac:dyDescent="0.25">
      <c r="A66" s="167"/>
      <c r="B66" s="168"/>
      <c r="C66" s="249" t="s">
        <v>213</v>
      </c>
      <c r="D66" s="250"/>
      <c r="E66" s="250"/>
      <c r="F66" s="250"/>
      <c r="G66" s="250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6"/>
      <c r="Y66" s="166"/>
      <c r="Z66" s="166"/>
      <c r="AA66" s="166"/>
      <c r="AB66" s="166"/>
      <c r="AC66" s="166"/>
      <c r="AD66" s="166"/>
      <c r="AE66" s="166"/>
      <c r="AF66" s="166"/>
      <c r="AG66" s="166" t="s">
        <v>192</v>
      </c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91" t="str">
        <f>C66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6" s="166"/>
      <c r="BC66" s="166"/>
      <c r="BD66" s="166"/>
      <c r="BE66" s="166"/>
      <c r="BF66" s="166"/>
      <c r="BG66" s="166"/>
      <c r="BH66" s="166"/>
    </row>
    <row r="67" spans="1:60" outlineLevel="1" x14ac:dyDescent="0.25">
      <c r="A67" s="167"/>
      <c r="B67" s="168"/>
      <c r="C67" s="169" t="s">
        <v>233</v>
      </c>
      <c r="D67" s="170"/>
      <c r="E67" s="171">
        <v>26.864100000000001</v>
      </c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6"/>
      <c r="Y67" s="166"/>
      <c r="Z67" s="166"/>
      <c r="AA67" s="166"/>
      <c r="AB67" s="166"/>
      <c r="AC67" s="166"/>
      <c r="AD67" s="166"/>
      <c r="AE67" s="166"/>
      <c r="AF67" s="166"/>
      <c r="AG67" s="166" t="s">
        <v>122</v>
      </c>
      <c r="AH67" s="166">
        <v>0</v>
      </c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outlineLevel="1" x14ac:dyDescent="0.25">
      <c r="A68" s="167"/>
      <c r="B68" s="168"/>
      <c r="C68" s="172" t="s">
        <v>131</v>
      </c>
      <c r="D68" s="173"/>
      <c r="E68" s="174">
        <v>26.864100000000001</v>
      </c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122</v>
      </c>
      <c r="AH68" s="166">
        <v>1</v>
      </c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5">
      <c r="A69" s="157">
        <v>8</v>
      </c>
      <c r="B69" s="158" t="s">
        <v>234</v>
      </c>
      <c r="C69" s="159" t="s">
        <v>235</v>
      </c>
      <c r="D69" s="160" t="s">
        <v>212</v>
      </c>
      <c r="E69" s="161">
        <v>17.909400000000002</v>
      </c>
      <c r="F69" s="162"/>
      <c r="G69" s="163">
        <f>ROUND(E69*F69,2)</f>
        <v>0</v>
      </c>
      <c r="H69" s="162"/>
      <c r="I69" s="163">
        <f>ROUND(E69*H69,2)</f>
        <v>0</v>
      </c>
      <c r="J69" s="162"/>
      <c r="K69" s="163">
        <f>ROUND(E69*J69,2)</f>
        <v>0</v>
      </c>
      <c r="L69" s="163">
        <v>21</v>
      </c>
      <c r="M69" s="163">
        <f>G69*(1+L69/100)</f>
        <v>0</v>
      </c>
      <c r="N69" s="163">
        <v>0</v>
      </c>
      <c r="O69" s="163">
        <f>ROUND(E69*N69,2)</f>
        <v>0</v>
      </c>
      <c r="P69" s="163">
        <v>0</v>
      </c>
      <c r="Q69" s="163">
        <f>ROUND(E69*P69,2)</f>
        <v>0</v>
      </c>
      <c r="R69" s="163" t="s">
        <v>189</v>
      </c>
      <c r="S69" s="163" t="s">
        <v>190</v>
      </c>
      <c r="T69" s="164" t="s">
        <v>190</v>
      </c>
      <c r="U69" s="165">
        <v>0.53</v>
      </c>
      <c r="V69" s="165">
        <f>ROUND(E69*U69,2)</f>
        <v>9.49</v>
      </c>
      <c r="W69" s="165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120</v>
      </c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ht="34.5" outlineLevel="1" x14ac:dyDescent="0.25">
      <c r="A70" s="167"/>
      <c r="B70" s="168"/>
      <c r="C70" s="249" t="s">
        <v>213</v>
      </c>
      <c r="D70" s="250"/>
      <c r="E70" s="250"/>
      <c r="F70" s="250"/>
      <c r="G70" s="250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6"/>
      <c r="Y70" s="166"/>
      <c r="Z70" s="166"/>
      <c r="AA70" s="166"/>
      <c r="AB70" s="166"/>
      <c r="AC70" s="166"/>
      <c r="AD70" s="166"/>
      <c r="AE70" s="166"/>
      <c r="AF70" s="166"/>
      <c r="AG70" s="166" t="s">
        <v>192</v>
      </c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91" t="str">
        <f>C70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70" s="166"/>
      <c r="BC70" s="166"/>
      <c r="BD70" s="166"/>
      <c r="BE70" s="166"/>
      <c r="BF70" s="166"/>
      <c r="BG70" s="166"/>
      <c r="BH70" s="166"/>
    </row>
    <row r="71" spans="1:60" outlineLevel="1" x14ac:dyDescent="0.25">
      <c r="A71" s="167"/>
      <c r="B71" s="168"/>
      <c r="C71" s="169" t="s">
        <v>121</v>
      </c>
      <c r="D71" s="170"/>
      <c r="E71" s="171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122</v>
      </c>
      <c r="AH71" s="166">
        <v>0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5">
      <c r="A72" s="167"/>
      <c r="B72" s="168"/>
      <c r="C72" s="169" t="s">
        <v>236</v>
      </c>
      <c r="D72" s="170"/>
      <c r="E72" s="171">
        <v>17.909400000000002</v>
      </c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122</v>
      </c>
      <c r="AH72" s="166">
        <v>0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outlineLevel="1" x14ac:dyDescent="0.25">
      <c r="A73" s="167"/>
      <c r="B73" s="168"/>
      <c r="C73" s="199" t="s">
        <v>216</v>
      </c>
      <c r="D73" s="197"/>
      <c r="E73" s="198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6"/>
      <c r="Y73" s="166"/>
      <c r="Z73" s="166"/>
      <c r="AA73" s="166"/>
      <c r="AB73" s="166"/>
      <c r="AC73" s="166"/>
      <c r="AD73" s="166"/>
      <c r="AE73" s="166"/>
      <c r="AF73" s="166"/>
      <c r="AG73" s="166" t="s">
        <v>122</v>
      </c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5">
      <c r="A74" s="167"/>
      <c r="B74" s="168"/>
      <c r="C74" s="196" t="s">
        <v>222</v>
      </c>
      <c r="D74" s="197"/>
      <c r="E74" s="198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122</v>
      </c>
      <c r="AH74" s="166">
        <v>3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outlineLevel="1" x14ac:dyDescent="0.25">
      <c r="A75" s="167"/>
      <c r="B75" s="168"/>
      <c r="C75" s="192" t="s">
        <v>223</v>
      </c>
      <c r="D75" s="193"/>
      <c r="E75" s="19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6"/>
      <c r="Y75" s="166"/>
      <c r="Z75" s="166"/>
      <c r="AA75" s="166"/>
      <c r="AB75" s="166"/>
      <c r="AC75" s="166"/>
      <c r="AD75" s="166"/>
      <c r="AE75" s="166"/>
      <c r="AF75" s="166"/>
      <c r="AG75" s="166" t="s">
        <v>122</v>
      </c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5">
      <c r="A76" s="157">
        <v>9</v>
      </c>
      <c r="B76" s="158" t="s">
        <v>237</v>
      </c>
      <c r="C76" s="159" t="s">
        <v>238</v>
      </c>
      <c r="D76" s="160" t="s">
        <v>212</v>
      </c>
      <c r="E76" s="161">
        <v>17.909400000000002</v>
      </c>
      <c r="F76" s="162"/>
      <c r="G76" s="163">
        <f>ROUND(E76*F76,2)</f>
        <v>0</v>
      </c>
      <c r="H76" s="162"/>
      <c r="I76" s="163">
        <f>ROUND(E76*H76,2)</f>
        <v>0</v>
      </c>
      <c r="J76" s="162"/>
      <c r="K76" s="163">
        <f>ROUND(E76*J76,2)</f>
        <v>0</v>
      </c>
      <c r="L76" s="163">
        <v>21</v>
      </c>
      <c r="M76" s="163">
        <f>G76*(1+L76/100)</f>
        <v>0</v>
      </c>
      <c r="N76" s="163">
        <v>0</v>
      </c>
      <c r="O76" s="163">
        <f>ROUND(E76*N76,2)</f>
        <v>0</v>
      </c>
      <c r="P76" s="163">
        <v>0</v>
      </c>
      <c r="Q76" s="163">
        <f>ROUND(E76*P76,2)</f>
        <v>0</v>
      </c>
      <c r="R76" s="163" t="s">
        <v>189</v>
      </c>
      <c r="S76" s="163" t="s">
        <v>190</v>
      </c>
      <c r="T76" s="164" t="s">
        <v>190</v>
      </c>
      <c r="U76" s="165">
        <v>0.25</v>
      </c>
      <c r="V76" s="165">
        <f>ROUND(E76*U76,2)</f>
        <v>4.4800000000000004</v>
      </c>
      <c r="W76" s="165"/>
      <c r="X76" s="166"/>
      <c r="Y76" s="166"/>
      <c r="Z76" s="166"/>
      <c r="AA76" s="166"/>
      <c r="AB76" s="166"/>
      <c r="AC76" s="166"/>
      <c r="AD76" s="166"/>
      <c r="AE76" s="166"/>
      <c r="AF76" s="166"/>
      <c r="AG76" s="166" t="s">
        <v>120</v>
      </c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ht="34.5" outlineLevel="1" x14ac:dyDescent="0.25">
      <c r="A77" s="167"/>
      <c r="B77" s="168"/>
      <c r="C77" s="249" t="s">
        <v>213</v>
      </c>
      <c r="D77" s="250"/>
      <c r="E77" s="250"/>
      <c r="F77" s="250"/>
      <c r="G77" s="250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6"/>
      <c r="Y77" s="166"/>
      <c r="Z77" s="166"/>
      <c r="AA77" s="166"/>
      <c r="AB77" s="166"/>
      <c r="AC77" s="166"/>
      <c r="AD77" s="166"/>
      <c r="AE77" s="166"/>
      <c r="AF77" s="166"/>
      <c r="AG77" s="166" t="s">
        <v>192</v>
      </c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91" t="str">
        <f>C77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77" s="166"/>
      <c r="BC77" s="166"/>
      <c r="BD77" s="166"/>
      <c r="BE77" s="166"/>
      <c r="BF77" s="166"/>
      <c r="BG77" s="166"/>
      <c r="BH77" s="166"/>
    </row>
    <row r="78" spans="1:60" outlineLevel="1" x14ac:dyDescent="0.25">
      <c r="A78" s="167"/>
      <c r="B78" s="168"/>
      <c r="C78" s="169" t="s">
        <v>121</v>
      </c>
      <c r="D78" s="170"/>
      <c r="E78" s="171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6"/>
      <c r="Y78" s="166"/>
      <c r="Z78" s="166"/>
      <c r="AA78" s="166"/>
      <c r="AB78" s="166"/>
      <c r="AC78" s="166"/>
      <c r="AD78" s="166"/>
      <c r="AE78" s="166"/>
      <c r="AF78" s="166"/>
      <c r="AG78" s="166" t="s">
        <v>122</v>
      </c>
      <c r="AH78" s="166">
        <v>0</v>
      </c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5">
      <c r="A79" s="167"/>
      <c r="B79" s="168"/>
      <c r="C79" s="169" t="s">
        <v>239</v>
      </c>
      <c r="D79" s="170"/>
      <c r="E79" s="171">
        <v>17.909400000000002</v>
      </c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6"/>
      <c r="Y79" s="166"/>
      <c r="Z79" s="166"/>
      <c r="AA79" s="166"/>
      <c r="AB79" s="166"/>
      <c r="AC79" s="166"/>
      <c r="AD79" s="166"/>
      <c r="AE79" s="166"/>
      <c r="AF79" s="166"/>
      <c r="AG79" s="166" t="s">
        <v>122</v>
      </c>
      <c r="AH79" s="166">
        <v>0</v>
      </c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outlineLevel="1" x14ac:dyDescent="0.25">
      <c r="A80" s="167"/>
      <c r="B80" s="168"/>
      <c r="C80" s="199" t="s">
        <v>216</v>
      </c>
      <c r="D80" s="197"/>
      <c r="E80" s="198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6"/>
      <c r="Y80" s="166"/>
      <c r="Z80" s="166"/>
      <c r="AA80" s="166"/>
      <c r="AB80" s="166"/>
      <c r="AC80" s="166"/>
      <c r="AD80" s="166"/>
      <c r="AE80" s="166"/>
      <c r="AF80" s="166"/>
      <c r="AG80" s="166" t="s">
        <v>122</v>
      </c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outlineLevel="1" x14ac:dyDescent="0.25">
      <c r="A81" s="167"/>
      <c r="B81" s="168"/>
      <c r="C81" s="196" t="s">
        <v>222</v>
      </c>
      <c r="D81" s="197"/>
      <c r="E81" s="198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6"/>
      <c r="Y81" s="166"/>
      <c r="Z81" s="166"/>
      <c r="AA81" s="166"/>
      <c r="AB81" s="166"/>
      <c r="AC81" s="166"/>
      <c r="AD81" s="166"/>
      <c r="AE81" s="166"/>
      <c r="AF81" s="166"/>
      <c r="AG81" s="166" t="s">
        <v>122</v>
      </c>
      <c r="AH81" s="166">
        <v>3</v>
      </c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outlineLevel="1" x14ac:dyDescent="0.25">
      <c r="A82" s="167"/>
      <c r="B82" s="168"/>
      <c r="C82" s="192" t="s">
        <v>223</v>
      </c>
      <c r="D82" s="193"/>
      <c r="E82" s="194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6"/>
      <c r="Y82" s="166"/>
      <c r="Z82" s="166"/>
      <c r="AA82" s="166"/>
      <c r="AB82" s="166"/>
      <c r="AC82" s="166"/>
      <c r="AD82" s="166"/>
      <c r="AE82" s="166"/>
      <c r="AF82" s="166"/>
      <c r="AG82" s="166" t="s">
        <v>122</v>
      </c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ht="22.5" outlineLevel="1" x14ac:dyDescent="0.25">
      <c r="A83" s="157">
        <v>10</v>
      </c>
      <c r="B83" s="158" t="s">
        <v>240</v>
      </c>
      <c r="C83" s="159" t="s">
        <v>241</v>
      </c>
      <c r="D83" s="160" t="s">
        <v>242</v>
      </c>
      <c r="E83" s="161">
        <v>656.97500000000002</v>
      </c>
      <c r="F83" s="162"/>
      <c r="G83" s="163">
        <f>ROUND(E83*F83,2)</f>
        <v>0</v>
      </c>
      <c r="H83" s="162"/>
      <c r="I83" s="163">
        <f>ROUND(E83*H83,2)</f>
        <v>0</v>
      </c>
      <c r="J83" s="162"/>
      <c r="K83" s="163">
        <f>ROUND(E83*J83,2)</f>
        <v>0</v>
      </c>
      <c r="L83" s="163">
        <v>21</v>
      </c>
      <c r="M83" s="163">
        <f>G83*(1+L83/100)</f>
        <v>0</v>
      </c>
      <c r="N83" s="163">
        <v>9.8999999999999999E-4</v>
      </c>
      <c r="O83" s="163">
        <f>ROUND(E83*N83,2)</f>
        <v>0.65</v>
      </c>
      <c r="P83" s="163">
        <v>0</v>
      </c>
      <c r="Q83" s="163">
        <f>ROUND(E83*P83,2)</f>
        <v>0</v>
      </c>
      <c r="R83" s="163" t="s">
        <v>189</v>
      </c>
      <c r="S83" s="163" t="s">
        <v>190</v>
      </c>
      <c r="T83" s="164" t="s">
        <v>190</v>
      </c>
      <c r="U83" s="165">
        <v>0.23599999999999999</v>
      </c>
      <c r="V83" s="165">
        <f>ROUND(E83*U83,2)</f>
        <v>155.05000000000001</v>
      </c>
      <c r="W83" s="165"/>
      <c r="X83" s="166"/>
      <c r="Y83" s="166"/>
      <c r="Z83" s="166"/>
      <c r="AA83" s="166"/>
      <c r="AB83" s="166"/>
      <c r="AC83" s="166"/>
      <c r="AD83" s="166"/>
      <c r="AE83" s="166"/>
      <c r="AF83" s="166"/>
      <c r="AG83" s="166" t="s">
        <v>120</v>
      </c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5">
      <c r="A84" s="167"/>
      <c r="B84" s="168"/>
      <c r="C84" s="249" t="s">
        <v>243</v>
      </c>
      <c r="D84" s="250"/>
      <c r="E84" s="250"/>
      <c r="F84" s="250"/>
      <c r="G84" s="250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6"/>
      <c r="Y84" s="166"/>
      <c r="Z84" s="166"/>
      <c r="AA84" s="166"/>
      <c r="AB84" s="166"/>
      <c r="AC84" s="166"/>
      <c r="AD84" s="166"/>
      <c r="AE84" s="166"/>
      <c r="AF84" s="166"/>
      <c r="AG84" s="166" t="s">
        <v>192</v>
      </c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5">
      <c r="A85" s="167"/>
      <c r="B85" s="168"/>
      <c r="C85" s="169" t="s">
        <v>121</v>
      </c>
      <c r="D85" s="170"/>
      <c r="E85" s="171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6"/>
      <c r="Y85" s="166"/>
      <c r="Z85" s="166"/>
      <c r="AA85" s="166"/>
      <c r="AB85" s="166"/>
      <c r="AC85" s="166"/>
      <c r="AD85" s="166"/>
      <c r="AE85" s="166"/>
      <c r="AF85" s="166"/>
      <c r="AG85" s="166" t="s">
        <v>122</v>
      </c>
      <c r="AH85" s="166">
        <v>0</v>
      </c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outlineLevel="1" x14ac:dyDescent="0.25">
      <c r="A86" s="167"/>
      <c r="B86" s="168"/>
      <c r="C86" s="169" t="s">
        <v>244</v>
      </c>
      <c r="D86" s="170"/>
      <c r="E86" s="171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6"/>
      <c r="Y86" s="166"/>
      <c r="Z86" s="166"/>
      <c r="AA86" s="166"/>
      <c r="AB86" s="166"/>
      <c r="AC86" s="166"/>
      <c r="AD86" s="166"/>
      <c r="AE86" s="166"/>
      <c r="AF86" s="166"/>
      <c r="AG86" s="166" t="s">
        <v>122</v>
      </c>
      <c r="AH86" s="166">
        <v>0</v>
      </c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ht="22.5" outlineLevel="1" x14ac:dyDescent="0.25">
      <c r="A87" s="167"/>
      <c r="B87" s="168"/>
      <c r="C87" s="169" t="s">
        <v>245</v>
      </c>
      <c r="D87" s="170"/>
      <c r="E87" s="171">
        <v>473.375</v>
      </c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6"/>
      <c r="Y87" s="166"/>
      <c r="Z87" s="166"/>
      <c r="AA87" s="166"/>
      <c r="AB87" s="166"/>
      <c r="AC87" s="166"/>
      <c r="AD87" s="166"/>
      <c r="AE87" s="166"/>
      <c r="AF87" s="166"/>
      <c r="AG87" s="166" t="s">
        <v>122</v>
      </c>
      <c r="AH87" s="166">
        <v>0</v>
      </c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outlineLevel="1" x14ac:dyDescent="0.25">
      <c r="A88" s="167"/>
      <c r="B88" s="168"/>
      <c r="C88" s="169" t="s">
        <v>246</v>
      </c>
      <c r="D88" s="170"/>
      <c r="E88" s="171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6"/>
      <c r="Y88" s="166"/>
      <c r="Z88" s="166"/>
      <c r="AA88" s="166"/>
      <c r="AB88" s="166"/>
      <c r="AC88" s="166"/>
      <c r="AD88" s="166"/>
      <c r="AE88" s="166"/>
      <c r="AF88" s="166"/>
      <c r="AG88" s="166" t="s">
        <v>122</v>
      </c>
      <c r="AH88" s="166">
        <v>0</v>
      </c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ht="22.5" outlineLevel="1" x14ac:dyDescent="0.25">
      <c r="A89" s="167"/>
      <c r="B89" s="168"/>
      <c r="C89" s="169" t="s">
        <v>247</v>
      </c>
      <c r="D89" s="170"/>
      <c r="E89" s="171">
        <v>67.5</v>
      </c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6"/>
      <c r="Y89" s="166"/>
      <c r="Z89" s="166"/>
      <c r="AA89" s="166"/>
      <c r="AB89" s="166"/>
      <c r="AC89" s="166"/>
      <c r="AD89" s="166"/>
      <c r="AE89" s="166"/>
      <c r="AF89" s="166"/>
      <c r="AG89" s="166" t="s">
        <v>122</v>
      </c>
      <c r="AH89" s="166">
        <v>0</v>
      </c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ht="22.5" outlineLevel="1" x14ac:dyDescent="0.25">
      <c r="A90" s="167"/>
      <c r="B90" s="168"/>
      <c r="C90" s="169" t="s">
        <v>248</v>
      </c>
      <c r="D90" s="170"/>
      <c r="E90" s="171">
        <v>116.1</v>
      </c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6"/>
      <c r="Y90" s="166"/>
      <c r="Z90" s="166"/>
      <c r="AA90" s="166"/>
      <c r="AB90" s="166"/>
      <c r="AC90" s="166"/>
      <c r="AD90" s="166"/>
      <c r="AE90" s="166"/>
      <c r="AF90" s="166"/>
      <c r="AG90" s="166" t="s">
        <v>122</v>
      </c>
      <c r="AH90" s="166">
        <v>0</v>
      </c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outlineLevel="1" x14ac:dyDescent="0.25">
      <c r="A91" s="167"/>
      <c r="B91" s="168"/>
      <c r="C91" s="172" t="s">
        <v>131</v>
      </c>
      <c r="D91" s="173"/>
      <c r="E91" s="174">
        <v>656.97500000000002</v>
      </c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6"/>
      <c r="Y91" s="166"/>
      <c r="Z91" s="166"/>
      <c r="AA91" s="166"/>
      <c r="AB91" s="166"/>
      <c r="AC91" s="166"/>
      <c r="AD91" s="166"/>
      <c r="AE91" s="166"/>
      <c r="AF91" s="166"/>
      <c r="AG91" s="166" t="s">
        <v>122</v>
      </c>
      <c r="AH91" s="166">
        <v>1</v>
      </c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outlineLevel="1" x14ac:dyDescent="0.25">
      <c r="A92" s="157">
        <v>11</v>
      </c>
      <c r="B92" s="158" t="s">
        <v>249</v>
      </c>
      <c r="C92" s="159" t="s">
        <v>250</v>
      </c>
      <c r="D92" s="160" t="s">
        <v>242</v>
      </c>
      <c r="E92" s="161">
        <v>656.97500000000002</v>
      </c>
      <c r="F92" s="162"/>
      <c r="G92" s="163">
        <f>ROUND(E92*F92,2)</f>
        <v>0</v>
      </c>
      <c r="H92" s="162"/>
      <c r="I92" s="163">
        <f>ROUND(E92*H92,2)</f>
        <v>0</v>
      </c>
      <c r="J92" s="162"/>
      <c r="K92" s="163">
        <f>ROUND(E92*J92,2)</f>
        <v>0</v>
      </c>
      <c r="L92" s="163">
        <v>21</v>
      </c>
      <c r="M92" s="163">
        <f>G92*(1+L92/100)</f>
        <v>0</v>
      </c>
      <c r="N92" s="163">
        <v>0</v>
      </c>
      <c r="O92" s="163">
        <f>ROUND(E92*N92,2)</f>
        <v>0</v>
      </c>
      <c r="P92" s="163">
        <v>0</v>
      </c>
      <c r="Q92" s="163">
        <f>ROUND(E92*P92,2)</f>
        <v>0</v>
      </c>
      <c r="R92" s="163" t="s">
        <v>189</v>
      </c>
      <c r="S92" s="163" t="s">
        <v>190</v>
      </c>
      <c r="T92" s="164" t="s">
        <v>190</v>
      </c>
      <c r="U92" s="165">
        <v>7.0000000000000007E-2</v>
      </c>
      <c r="V92" s="165">
        <f>ROUND(E92*U92,2)</f>
        <v>45.99</v>
      </c>
      <c r="W92" s="165"/>
      <c r="X92" s="166"/>
      <c r="Y92" s="166"/>
      <c r="Z92" s="166"/>
      <c r="AA92" s="166"/>
      <c r="AB92" s="166"/>
      <c r="AC92" s="166"/>
      <c r="AD92" s="166"/>
      <c r="AE92" s="166"/>
      <c r="AF92" s="166"/>
      <c r="AG92" s="166" t="s">
        <v>120</v>
      </c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5">
      <c r="A93" s="167"/>
      <c r="B93" s="168"/>
      <c r="C93" s="249" t="s">
        <v>251</v>
      </c>
      <c r="D93" s="250"/>
      <c r="E93" s="250"/>
      <c r="F93" s="250"/>
      <c r="G93" s="250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6"/>
      <c r="Y93" s="166"/>
      <c r="Z93" s="166"/>
      <c r="AA93" s="166"/>
      <c r="AB93" s="166"/>
      <c r="AC93" s="166"/>
      <c r="AD93" s="166"/>
      <c r="AE93" s="166"/>
      <c r="AF93" s="166"/>
      <c r="AG93" s="166" t="s">
        <v>192</v>
      </c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outlineLevel="1" x14ac:dyDescent="0.25">
      <c r="A94" s="157">
        <v>12</v>
      </c>
      <c r="B94" s="158" t="s">
        <v>252</v>
      </c>
      <c r="C94" s="159" t="s">
        <v>253</v>
      </c>
      <c r="D94" s="160" t="s">
        <v>212</v>
      </c>
      <c r="E94" s="161">
        <v>161.18459999999999</v>
      </c>
      <c r="F94" s="162"/>
      <c r="G94" s="163">
        <f>ROUND(E94*F94,2)</f>
        <v>0</v>
      </c>
      <c r="H94" s="162"/>
      <c r="I94" s="163">
        <f>ROUND(E94*H94,2)</f>
        <v>0</v>
      </c>
      <c r="J94" s="162"/>
      <c r="K94" s="163">
        <f>ROUND(E94*J94,2)</f>
        <v>0</v>
      </c>
      <c r="L94" s="163">
        <v>21</v>
      </c>
      <c r="M94" s="163">
        <f>G94*(1+L94/100)</f>
        <v>0</v>
      </c>
      <c r="N94" s="163">
        <v>0</v>
      </c>
      <c r="O94" s="163">
        <f>ROUND(E94*N94,2)</f>
        <v>0</v>
      </c>
      <c r="P94" s="163">
        <v>0</v>
      </c>
      <c r="Q94" s="163">
        <f>ROUND(E94*P94,2)</f>
        <v>0</v>
      </c>
      <c r="R94" s="163" t="s">
        <v>189</v>
      </c>
      <c r="S94" s="163" t="s">
        <v>190</v>
      </c>
      <c r="T94" s="164" t="s">
        <v>190</v>
      </c>
      <c r="U94" s="165">
        <v>0.34499999999999997</v>
      </c>
      <c r="V94" s="165">
        <f>ROUND(E94*U94,2)</f>
        <v>55.61</v>
      </c>
      <c r="W94" s="165"/>
      <c r="X94" s="166"/>
      <c r="Y94" s="166"/>
      <c r="Z94" s="166"/>
      <c r="AA94" s="166"/>
      <c r="AB94" s="166"/>
      <c r="AC94" s="166"/>
      <c r="AD94" s="166"/>
      <c r="AE94" s="166"/>
      <c r="AF94" s="166"/>
      <c r="AG94" s="166" t="s">
        <v>120</v>
      </c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outlineLevel="1" x14ac:dyDescent="0.25">
      <c r="A95" s="167"/>
      <c r="B95" s="168"/>
      <c r="C95" s="249" t="s">
        <v>254</v>
      </c>
      <c r="D95" s="250"/>
      <c r="E95" s="250"/>
      <c r="F95" s="250"/>
      <c r="G95" s="250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6"/>
      <c r="Y95" s="166"/>
      <c r="Z95" s="166"/>
      <c r="AA95" s="166"/>
      <c r="AB95" s="166"/>
      <c r="AC95" s="166"/>
      <c r="AD95" s="166"/>
      <c r="AE95" s="166"/>
      <c r="AF95" s="166"/>
      <c r="AG95" s="166" t="s">
        <v>192</v>
      </c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outlineLevel="1" x14ac:dyDescent="0.25">
      <c r="A96" s="167"/>
      <c r="B96" s="168"/>
      <c r="C96" s="169" t="s">
        <v>255</v>
      </c>
      <c r="D96" s="170"/>
      <c r="E96" s="171">
        <v>161.18459999999999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6"/>
      <c r="Y96" s="166"/>
      <c r="Z96" s="166"/>
      <c r="AA96" s="166"/>
      <c r="AB96" s="166"/>
      <c r="AC96" s="166"/>
      <c r="AD96" s="166"/>
      <c r="AE96" s="166"/>
      <c r="AF96" s="166"/>
      <c r="AG96" s="166" t="s">
        <v>122</v>
      </c>
      <c r="AH96" s="166">
        <v>0</v>
      </c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outlineLevel="1" x14ac:dyDescent="0.25">
      <c r="A97" s="167"/>
      <c r="B97" s="168"/>
      <c r="C97" s="172" t="s">
        <v>131</v>
      </c>
      <c r="D97" s="173"/>
      <c r="E97" s="174">
        <v>161.18459999999999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6"/>
      <c r="Y97" s="166"/>
      <c r="Z97" s="166"/>
      <c r="AA97" s="166"/>
      <c r="AB97" s="166"/>
      <c r="AC97" s="166"/>
      <c r="AD97" s="166"/>
      <c r="AE97" s="166"/>
      <c r="AF97" s="166"/>
      <c r="AG97" s="166" t="s">
        <v>122</v>
      </c>
      <c r="AH97" s="166">
        <v>1</v>
      </c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outlineLevel="1" x14ac:dyDescent="0.25">
      <c r="A98" s="157">
        <v>13</v>
      </c>
      <c r="B98" s="158" t="s">
        <v>256</v>
      </c>
      <c r="C98" s="159" t="s">
        <v>257</v>
      </c>
      <c r="D98" s="160" t="s">
        <v>212</v>
      </c>
      <c r="E98" s="161">
        <v>17.909400000000002</v>
      </c>
      <c r="F98" s="162"/>
      <c r="G98" s="163">
        <f>ROUND(E98*F98,2)</f>
        <v>0</v>
      </c>
      <c r="H98" s="162"/>
      <c r="I98" s="163">
        <f>ROUND(E98*H98,2)</f>
        <v>0</v>
      </c>
      <c r="J98" s="162"/>
      <c r="K98" s="163">
        <f>ROUND(E98*J98,2)</f>
        <v>0</v>
      </c>
      <c r="L98" s="163">
        <v>21</v>
      </c>
      <c r="M98" s="163">
        <f>G98*(1+L98/100)</f>
        <v>0</v>
      </c>
      <c r="N98" s="163">
        <v>0</v>
      </c>
      <c r="O98" s="163">
        <f>ROUND(E98*N98,2)</f>
        <v>0</v>
      </c>
      <c r="P98" s="163">
        <v>0</v>
      </c>
      <c r="Q98" s="163">
        <f>ROUND(E98*P98,2)</f>
        <v>0</v>
      </c>
      <c r="R98" s="163" t="s">
        <v>189</v>
      </c>
      <c r="S98" s="163" t="s">
        <v>190</v>
      </c>
      <c r="T98" s="164" t="s">
        <v>190</v>
      </c>
      <c r="U98" s="165">
        <v>0.48399999999999999</v>
      </c>
      <c r="V98" s="165">
        <f>ROUND(E98*U98,2)</f>
        <v>8.67</v>
      </c>
      <c r="W98" s="165"/>
      <c r="X98" s="166"/>
      <c r="Y98" s="166"/>
      <c r="Z98" s="166"/>
      <c r="AA98" s="166"/>
      <c r="AB98" s="166"/>
      <c r="AC98" s="166"/>
      <c r="AD98" s="166"/>
      <c r="AE98" s="166"/>
      <c r="AF98" s="166"/>
      <c r="AG98" s="166" t="s">
        <v>120</v>
      </c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</row>
    <row r="99" spans="1:60" outlineLevel="1" x14ac:dyDescent="0.25">
      <c r="A99" s="167"/>
      <c r="B99" s="168"/>
      <c r="C99" s="249" t="s">
        <v>254</v>
      </c>
      <c r="D99" s="250"/>
      <c r="E99" s="250"/>
      <c r="F99" s="250"/>
      <c r="G99" s="250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6"/>
      <c r="Y99" s="166"/>
      <c r="Z99" s="166"/>
      <c r="AA99" s="166"/>
      <c r="AB99" s="166"/>
      <c r="AC99" s="166"/>
      <c r="AD99" s="166"/>
      <c r="AE99" s="166"/>
      <c r="AF99" s="166"/>
      <c r="AG99" s="166" t="s">
        <v>192</v>
      </c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outlineLevel="1" x14ac:dyDescent="0.25">
      <c r="A100" s="167"/>
      <c r="B100" s="168"/>
      <c r="C100" s="169" t="s">
        <v>258</v>
      </c>
      <c r="D100" s="170"/>
      <c r="E100" s="171">
        <v>17.909400000000002</v>
      </c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 t="s">
        <v>122</v>
      </c>
      <c r="AH100" s="166">
        <v>0</v>
      </c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5">
      <c r="A101" s="167"/>
      <c r="B101" s="168"/>
      <c r="C101" s="172" t="s">
        <v>131</v>
      </c>
      <c r="D101" s="173"/>
      <c r="E101" s="174">
        <v>17.909400000000002</v>
      </c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 t="s">
        <v>122</v>
      </c>
      <c r="AH101" s="166">
        <v>1</v>
      </c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ht="22.5" outlineLevel="1" x14ac:dyDescent="0.25">
      <c r="A102" s="157">
        <v>14</v>
      </c>
      <c r="B102" s="158" t="s">
        <v>259</v>
      </c>
      <c r="C102" s="159" t="s">
        <v>260</v>
      </c>
      <c r="D102" s="160" t="s">
        <v>212</v>
      </c>
      <c r="E102" s="161">
        <v>322.36919999999998</v>
      </c>
      <c r="F102" s="162"/>
      <c r="G102" s="163">
        <f>ROUND(E102*F102,2)</f>
        <v>0</v>
      </c>
      <c r="H102" s="162"/>
      <c r="I102" s="163">
        <f>ROUND(E102*H102,2)</f>
        <v>0</v>
      </c>
      <c r="J102" s="162"/>
      <c r="K102" s="163">
        <f>ROUND(E102*J102,2)</f>
        <v>0</v>
      </c>
      <c r="L102" s="163">
        <v>21</v>
      </c>
      <c r="M102" s="163">
        <f>G102*(1+L102/100)</f>
        <v>0</v>
      </c>
      <c r="N102" s="163">
        <v>0</v>
      </c>
      <c r="O102" s="163">
        <f>ROUND(E102*N102,2)</f>
        <v>0</v>
      </c>
      <c r="P102" s="163">
        <v>0</v>
      </c>
      <c r="Q102" s="163">
        <f>ROUND(E102*P102,2)</f>
        <v>0</v>
      </c>
      <c r="R102" s="163" t="s">
        <v>189</v>
      </c>
      <c r="S102" s="163" t="s">
        <v>190</v>
      </c>
      <c r="T102" s="164" t="s">
        <v>190</v>
      </c>
      <c r="U102" s="165">
        <v>1.0999999999999999E-2</v>
      </c>
      <c r="V102" s="165">
        <f>ROUND(E102*U102,2)</f>
        <v>3.55</v>
      </c>
      <c r="W102" s="165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 t="s">
        <v>120</v>
      </c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5">
      <c r="A103" s="167"/>
      <c r="B103" s="168"/>
      <c r="C103" s="249" t="s">
        <v>261</v>
      </c>
      <c r="D103" s="250"/>
      <c r="E103" s="250"/>
      <c r="F103" s="250"/>
      <c r="G103" s="250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 t="s">
        <v>192</v>
      </c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outlineLevel="1" x14ac:dyDescent="0.25">
      <c r="A104" s="167"/>
      <c r="B104" s="168"/>
      <c r="C104" s="169" t="s">
        <v>121</v>
      </c>
      <c r="D104" s="170"/>
      <c r="E104" s="171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 t="s">
        <v>122</v>
      </c>
      <c r="AH104" s="166">
        <v>0</v>
      </c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ht="22.5" outlineLevel="1" x14ac:dyDescent="0.25">
      <c r="A105" s="167"/>
      <c r="B105" s="168"/>
      <c r="C105" s="169" t="s">
        <v>262</v>
      </c>
      <c r="D105" s="170"/>
      <c r="E105" s="171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 t="s">
        <v>122</v>
      </c>
      <c r="AH105" s="166">
        <v>0</v>
      </c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</row>
    <row r="106" spans="1:60" outlineLevel="1" x14ac:dyDescent="0.25">
      <c r="A106" s="167"/>
      <c r="B106" s="168"/>
      <c r="C106" s="169" t="s">
        <v>263</v>
      </c>
      <c r="D106" s="170"/>
      <c r="E106" s="171">
        <v>358.18799999999999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 t="s">
        <v>122</v>
      </c>
      <c r="AH106" s="166">
        <v>0</v>
      </c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5">
      <c r="A107" s="167"/>
      <c r="B107" s="168"/>
      <c r="C107" s="169" t="s">
        <v>264</v>
      </c>
      <c r="D107" s="170"/>
      <c r="E107" s="171">
        <v>-35.818800000000003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 t="s">
        <v>122</v>
      </c>
      <c r="AH107" s="166">
        <v>0</v>
      </c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5">
      <c r="A108" s="167"/>
      <c r="B108" s="168"/>
      <c r="C108" s="172" t="s">
        <v>131</v>
      </c>
      <c r="D108" s="173"/>
      <c r="E108" s="174">
        <v>322.36919999999998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 t="s">
        <v>122</v>
      </c>
      <c r="AH108" s="166">
        <v>1</v>
      </c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ht="33.75" outlineLevel="1" x14ac:dyDescent="0.25">
      <c r="A109" s="157">
        <v>15</v>
      </c>
      <c r="B109" s="158" t="s">
        <v>265</v>
      </c>
      <c r="C109" s="159" t="s">
        <v>266</v>
      </c>
      <c r="D109" s="160" t="s">
        <v>212</v>
      </c>
      <c r="E109" s="161">
        <v>1611.846</v>
      </c>
      <c r="F109" s="162"/>
      <c r="G109" s="163">
        <f>ROUND(E109*F109,2)</f>
        <v>0</v>
      </c>
      <c r="H109" s="162"/>
      <c r="I109" s="163">
        <f>ROUND(E109*H109,2)</f>
        <v>0</v>
      </c>
      <c r="J109" s="162"/>
      <c r="K109" s="163">
        <f>ROUND(E109*J109,2)</f>
        <v>0</v>
      </c>
      <c r="L109" s="163">
        <v>21</v>
      </c>
      <c r="M109" s="163">
        <f>G109*(1+L109/100)</f>
        <v>0</v>
      </c>
      <c r="N109" s="163">
        <v>0</v>
      </c>
      <c r="O109" s="163">
        <f>ROUND(E109*N109,2)</f>
        <v>0</v>
      </c>
      <c r="P109" s="163">
        <v>0</v>
      </c>
      <c r="Q109" s="163">
        <f>ROUND(E109*P109,2)</f>
        <v>0</v>
      </c>
      <c r="R109" s="163" t="s">
        <v>189</v>
      </c>
      <c r="S109" s="163" t="s">
        <v>190</v>
      </c>
      <c r="T109" s="164" t="s">
        <v>190</v>
      </c>
      <c r="U109" s="165">
        <v>0</v>
      </c>
      <c r="V109" s="165">
        <f>ROUND(E109*U109,2)</f>
        <v>0</v>
      </c>
      <c r="W109" s="165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 t="s">
        <v>120</v>
      </c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5">
      <c r="A110" s="167"/>
      <c r="B110" s="168"/>
      <c r="C110" s="249" t="s">
        <v>261</v>
      </c>
      <c r="D110" s="250"/>
      <c r="E110" s="250"/>
      <c r="F110" s="250"/>
      <c r="G110" s="250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 t="s">
        <v>192</v>
      </c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outlineLevel="1" x14ac:dyDescent="0.25">
      <c r="A111" s="167"/>
      <c r="B111" s="168"/>
      <c r="C111" s="169" t="s">
        <v>121</v>
      </c>
      <c r="D111" s="170"/>
      <c r="E111" s="171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 t="s">
        <v>122</v>
      </c>
      <c r="AH111" s="166">
        <v>0</v>
      </c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outlineLevel="1" x14ac:dyDescent="0.25">
      <c r="A112" s="167"/>
      <c r="B112" s="168"/>
      <c r="C112" s="169" t="s">
        <v>267</v>
      </c>
      <c r="D112" s="170"/>
      <c r="E112" s="171">
        <v>1611.846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 t="s">
        <v>122</v>
      </c>
      <c r="AH112" s="166">
        <v>0</v>
      </c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</row>
    <row r="113" spans="1:60" outlineLevel="1" x14ac:dyDescent="0.25">
      <c r="A113" s="167"/>
      <c r="B113" s="168"/>
      <c r="C113" s="172" t="s">
        <v>131</v>
      </c>
      <c r="D113" s="173"/>
      <c r="E113" s="174">
        <v>1611.846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 t="s">
        <v>122</v>
      </c>
      <c r="AH113" s="166">
        <v>1</v>
      </c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</row>
    <row r="114" spans="1:60" ht="22.5" outlineLevel="1" x14ac:dyDescent="0.25">
      <c r="A114" s="157">
        <v>16</v>
      </c>
      <c r="B114" s="158" t="s">
        <v>268</v>
      </c>
      <c r="C114" s="159" t="s">
        <v>269</v>
      </c>
      <c r="D114" s="160" t="s">
        <v>212</v>
      </c>
      <c r="E114" s="161">
        <v>35.818800000000003</v>
      </c>
      <c r="F114" s="162"/>
      <c r="G114" s="163">
        <f>ROUND(E114*F114,2)</f>
        <v>0</v>
      </c>
      <c r="H114" s="162"/>
      <c r="I114" s="163">
        <f>ROUND(E114*H114,2)</f>
        <v>0</v>
      </c>
      <c r="J114" s="162"/>
      <c r="K114" s="163">
        <f>ROUND(E114*J114,2)</f>
        <v>0</v>
      </c>
      <c r="L114" s="163">
        <v>21</v>
      </c>
      <c r="M114" s="163">
        <f>G114*(1+L114/100)</f>
        <v>0</v>
      </c>
      <c r="N114" s="163">
        <v>0</v>
      </c>
      <c r="O114" s="163">
        <f>ROUND(E114*N114,2)</f>
        <v>0</v>
      </c>
      <c r="P114" s="163">
        <v>0</v>
      </c>
      <c r="Q114" s="163">
        <f>ROUND(E114*P114,2)</f>
        <v>0</v>
      </c>
      <c r="R114" s="163" t="s">
        <v>189</v>
      </c>
      <c r="S114" s="163" t="s">
        <v>190</v>
      </c>
      <c r="T114" s="164" t="s">
        <v>190</v>
      </c>
      <c r="U114" s="165">
        <v>1.2E-2</v>
      </c>
      <c r="V114" s="165">
        <f>ROUND(E114*U114,2)</f>
        <v>0.43</v>
      </c>
      <c r="W114" s="165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 t="s">
        <v>120</v>
      </c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5">
      <c r="A115" s="167"/>
      <c r="B115" s="168"/>
      <c r="C115" s="249" t="s">
        <v>261</v>
      </c>
      <c r="D115" s="250"/>
      <c r="E115" s="250"/>
      <c r="F115" s="250"/>
      <c r="G115" s="250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 t="s">
        <v>192</v>
      </c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outlineLevel="1" x14ac:dyDescent="0.25">
      <c r="A116" s="167"/>
      <c r="B116" s="168"/>
      <c r="C116" s="169" t="s">
        <v>270</v>
      </c>
      <c r="D116" s="170"/>
      <c r="E116" s="171">
        <v>35.818800000000003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 t="s">
        <v>122</v>
      </c>
      <c r="AH116" s="166">
        <v>0</v>
      </c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</row>
    <row r="117" spans="1:60" outlineLevel="1" x14ac:dyDescent="0.25">
      <c r="A117" s="167"/>
      <c r="B117" s="168"/>
      <c r="C117" s="172" t="s">
        <v>131</v>
      </c>
      <c r="D117" s="173"/>
      <c r="E117" s="174">
        <v>35.818800000000003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 t="s">
        <v>122</v>
      </c>
      <c r="AH117" s="166">
        <v>1</v>
      </c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ht="33.75" outlineLevel="1" x14ac:dyDescent="0.25">
      <c r="A118" s="157">
        <v>17</v>
      </c>
      <c r="B118" s="158" t="s">
        <v>271</v>
      </c>
      <c r="C118" s="159" t="s">
        <v>272</v>
      </c>
      <c r="D118" s="160" t="s">
        <v>212</v>
      </c>
      <c r="E118" s="161">
        <v>179.09399999999999</v>
      </c>
      <c r="F118" s="162"/>
      <c r="G118" s="163">
        <f>ROUND(E118*F118,2)</f>
        <v>0</v>
      </c>
      <c r="H118" s="162"/>
      <c r="I118" s="163">
        <f>ROUND(E118*H118,2)</f>
        <v>0</v>
      </c>
      <c r="J118" s="162"/>
      <c r="K118" s="163">
        <f>ROUND(E118*J118,2)</f>
        <v>0</v>
      </c>
      <c r="L118" s="163">
        <v>21</v>
      </c>
      <c r="M118" s="163">
        <f>G118*(1+L118/100)</f>
        <v>0</v>
      </c>
      <c r="N118" s="163">
        <v>0</v>
      </c>
      <c r="O118" s="163">
        <f>ROUND(E118*N118,2)</f>
        <v>0</v>
      </c>
      <c r="P118" s="163">
        <v>0</v>
      </c>
      <c r="Q118" s="163">
        <f>ROUND(E118*P118,2)</f>
        <v>0</v>
      </c>
      <c r="R118" s="163" t="s">
        <v>189</v>
      </c>
      <c r="S118" s="163" t="s">
        <v>190</v>
      </c>
      <c r="T118" s="164" t="s">
        <v>190</v>
      </c>
      <c r="U118" s="165">
        <v>0</v>
      </c>
      <c r="V118" s="165">
        <f>ROUND(E118*U118,2)</f>
        <v>0</v>
      </c>
      <c r="W118" s="165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 t="s">
        <v>120</v>
      </c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outlineLevel="1" x14ac:dyDescent="0.25">
      <c r="A119" s="167"/>
      <c r="B119" s="168"/>
      <c r="C119" s="249" t="s">
        <v>261</v>
      </c>
      <c r="D119" s="250"/>
      <c r="E119" s="250"/>
      <c r="F119" s="250"/>
      <c r="G119" s="250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 t="s">
        <v>192</v>
      </c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</row>
    <row r="120" spans="1:60" outlineLevel="1" x14ac:dyDescent="0.25">
      <c r="A120" s="167"/>
      <c r="B120" s="168"/>
      <c r="C120" s="169" t="s">
        <v>121</v>
      </c>
      <c r="D120" s="170"/>
      <c r="E120" s="171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 t="s">
        <v>122</v>
      </c>
      <c r="AH120" s="166">
        <v>0</v>
      </c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5">
      <c r="A121" s="167"/>
      <c r="B121" s="168"/>
      <c r="C121" s="169" t="s">
        <v>273</v>
      </c>
      <c r="D121" s="170"/>
      <c r="E121" s="171">
        <v>179.09399999999999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 t="s">
        <v>122</v>
      </c>
      <c r="AH121" s="166">
        <v>0</v>
      </c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</row>
    <row r="122" spans="1:60" outlineLevel="1" x14ac:dyDescent="0.25">
      <c r="A122" s="167"/>
      <c r="B122" s="168"/>
      <c r="C122" s="172" t="s">
        <v>131</v>
      </c>
      <c r="D122" s="173"/>
      <c r="E122" s="174">
        <v>179.09399999999999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 t="s">
        <v>122</v>
      </c>
      <c r="AH122" s="166">
        <v>1</v>
      </c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</row>
    <row r="123" spans="1:60" ht="22.5" outlineLevel="1" x14ac:dyDescent="0.25">
      <c r="A123" s="157">
        <v>18</v>
      </c>
      <c r="B123" s="158" t="s">
        <v>274</v>
      </c>
      <c r="C123" s="159" t="s">
        <v>275</v>
      </c>
      <c r="D123" s="160" t="s">
        <v>212</v>
      </c>
      <c r="E123" s="161">
        <v>358.18799999999999</v>
      </c>
      <c r="F123" s="162"/>
      <c r="G123" s="163">
        <f>ROUND(E123*F123,2)</f>
        <v>0</v>
      </c>
      <c r="H123" s="162"/>
      <c r="I123" s="163">
        <f>ROUND(E123*H123,2)</f>
        <v>0</v>
      </c>
      <c r="J123" s="162"/>
      <c r="K123" s="163">
        <f>ROUND(E123*J123,2)</f>
        <v>0</v>
      </c>
      <c r="L123" s="163">
        <v>21</v>
      </c>
      <c r="M123" s="163">
        <f>G123*(1+L123/100)</f>
        <v>0</v>
      </c>
      <c r="N123" s="163">
        <v>0</v>
      </c>
      <c r="O123" s="163">
        <f>ROUND(E123*N123,2)</f>
        <v>0</v>
      </c>
      <c r="P123" s="163">
        <v>0</v>
      </c>
      <c r="Q123" s="163">
        <f>ROUND(E123*P123,2)</f>
        <v>0</v>
      </c>
      <c r="R123" s="163" t="s">
        <v>189</v>
      </c>
      <c r="S123" s="163" t="s">
        <v>190</v>
      </c>
      <c r="T123" s="164" t="s">
        <v>190</v>
      </c>
      <c r="U123" s="165">
        <v>8.9999999999999993E-3</v>
      </c>
      <c r="V123" s="165">
        <f>ROUND(E123*U123,2)</f>
        <v>3.22</v>
      </c>
      <c r="W123" s="165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 t="s">
        <v>120</v>
      </c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</row>
    <row r="124" spans="1:60" outlineLevel="1" x14ac:dyDescent="0.25">
      <c r="A124" s="167"/>
      <c r="B124" s="168"/>
      <c r="C124" s="169" t="s">
        <v>244</v>
      </c>
      <c r="D124" s="170"/>
      <c r="E124" s="171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 t="s">
        <v>122</v>
      </c>
      <c r="AH124" s="166">
        <v>0</v>
      </c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5">
      <c r="A125" s="167"/>
      <c r="B125" s="168"/>
      <c r="C125" s="169" t="s">
        <v>276</v>
      </c>
      <c r="D125" s="170"/>
      <c r="E125" s="171">
        <v>30.52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 t="s">
        <v>122</v>
      </c>
      <c r="AH125" s="166">
        <v>0</v>
      </c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</row>
    <row r="126" spans="1:60" outlineLevel="1" x14ac:dyDescent="0.25">
      <c r="A126" s="167"/>
      <c r="B126" s="168"/>
      <c r="C126" s="169" t="s">
        <v>277</v>
      </c>
      <c r="D126" s="170"/>
      <c r="E126" s="171">
        <v>98.938410000000005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 t="s">
        <v>122</v>
      </c>
      <c r="AH126" s="166">
        <v>0</v>
      </c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</row>
    <row r="127" spans="1:60" outlineLevel="1" x14ac:dyDescent="0.25">
      <c r="A127" s="167"/>
      <c r="B127" s="168"/>
      <c r="C127" s="169" t="s">
        <v>278</v>
      </c>
      <c r="D127" s="170"/>
      <c r="E127" s="171">
        <v>1.05487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 t="s">
        <v>122</v>
      </c>
      <c r="AH127" s="166">
        <v>0</v>
      </c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</row>
    <row r="128" spans="1:60" outlineLevel="1" x14ac:dyDescent="0.25">
      <c r="A128" s="167"/>
      <c r="B128" s="168"/>
      <c r="C128" s="172" t="s">
        <v>131</v>
      </c>
      <c r="D128" s="173"/>
      <c r="E128" s="174">
        <v>130.51328000000001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 t="s">
        <v>122</v>
      </c>
      <c r="AH128" s="166">
        <v>1</v>
      </c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</row>
    <row r="129" spans="1:60" outlineLevel="1" x14ac:dyDescent="0.25">
      <c r="A129" s="167"/>
      <c r="B129" s="168"/>
      <c r="C129" s="169" t="s">
        <v>279</v>
      </c>
      <c r="D129" s="170"/>
      <c r="E129" s="171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 t="s">
        <v>122</v>
      </c>
      <c r="AH129" s="166">
        <v>0</v>
      </c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</row>
    <row r="130" spans="1:60" outlineLevel="1" x14ac:dyDescent="0.25">
      <c r="A130" s="167"/>
      <c r="B130" s="168"/>
      <c r="C130" s="169" t="s">
        <v>280</v>
      </c>
      <c r="D130" s="170"/>
      <c r="E130" s="171">
        <v>227.67472000000001</v>
      </c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 t="s">
        <v>122</v>
      </c>
      <c r="AH130" s="166">
        <v>0</v>
      </c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</row>
    <row r="131" spans="1:60" outlineLevel="1" x14ac:dyDescent="0.25">
      <c r="A131" s="167"/>
      <c r="B131" s="168"/>
      <c r="C131" s="172" t="s">
        <v>131</v>
      </c>
      <c r="D131" s="173"/>
      <c r="E131" s="174">
        <v>227.67472000000001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 t="s">
        <v>122</v>
      </c>
      <c r="AH131" s="166">
        <v>1</v>
      </c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</row>
    <row r="132" spans="1:60" ht="22.5" outlineLevel="1" x14ac:dyDescent="0.25">
      <c r="A132" s="157">
        <v>19</v>
      </c>
      <c r="B132" s="158" t="s">
        <v>281</v>
      </c>
      <c r="C132" s="159" t="s">
        <v>282</v>
      </c>
      <c r="D132" s="160" t="s">
        <v>212</v>
      </c>
      <c r="E132" s="161">
        <v>227.67472000000001</v>
      </c>
      <c r="F132" s="162"/>
      <c r="G132" s="163">
        <f>ROUND(E132*F132,2)</f>
        <v>0</v>
      </c>
      <c r="H132" s="162"/>
      <c r="I132" s="163">
        <f>ROUND(E132*H132,2)</f>
        <v>0</v>
      </c>
      <c r="J132" s="162"/>
      <c r="K132" s="163">
        <f>ROUND(E132*J132,2)</f>
        <v>0</v>
      </c>
      <c r="L132" s="163">
        <v>21</v>
      </c>
      <c r="M132" s="163">
        <f>G132*(1+L132/100)</f>
        <v>0</v>
      </c>
      <c r="N132" s="163">
        <v>0</v>
      </c>
      <c r="O132" s="163">
        <f>ROUND(E132*N132,2)</f>
        <v>0</v>
      </c>
      <c r="P132" s="163">
        <v>0</v>
      </c>
      <c r="Q132" s="163">
        <f>ROUND(E132*P132,2)</f>
        <v>0</v>
      </c>
      <c r="R132" s="163" t="s">
        <v>189</v>
      </c>
      <c r="S132" s="163" t="s">
        <v>190</v>
      </c>
      <c r="T132" s="164" t="s">
        <v>190</v>
      </c>
      <c r="U132" s="165">
        <v>0.20200000000000001</v>
      </c>
      <c r="V132" s="165">
        <f>ROUND(E132*U132,2)</f>
        <v>45.99</v>
      </c>
      <c r="W132" s="165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 t="s">
        <v>120</v>
      </c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</row>
    <row r="133" spans="1:60" outlineLevel="1" x14ac:dyDescent="0.25">
      <c r="A133" s="167"/>
      <c r="B133" s="168"/>
      <c r="C133" s="249" t="s">
        <v>283</v>
      </c>
      <c r="D133" s="250"/>
      <c r="E133" s="250"/>
      <c r="F133" s="250"/>
      <c r="G133" s="250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 t="s">
        <v>192</v>
      </c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</row>
    <row r="134" spans="1:60" outlineLevel="1" x14ac:dyDescent="0.25">
      <c r="A134" s="167"/>
      <c r="B134" s="168"/>
      <c r="C134" s="169" t="s">
        <v>121</v>
      </c>
      <c r="D134" s="170"/>
      <c r="E134" s="171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 t="s">
        <v>122</v>
      </c>
      <c r="AH134" s="166">
        <v>0</v>
      </c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</row>
    <row r="135" spans="1:60" outlineLevel="1" x14ac:dyDescent="0.25">
      <c r="A135" s="167"/>
      <c r="B135" s="168"/>
      <c r="C135" s="169" t="s">
        <v>279</v>
      </c>
      <c r="D135" s="170"/>
      <c r="E135" s="171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 t="s">
        <v>122</v>
      </c>
      <c r="AH135" s="166">
        <v>0</v>
      </c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</row>
    <row r="136" spans="1:60" outlineLevel="1" x14ac:dyDescent="0.25">
      <c r="A136" s="167"/>
      <c r="B136" s="168"/>
      <c r="C136" s="169" t="s">
        <v>284</v>
      </c>
      <c r="D136" s="170"/>
      <c r="E136" s="171">
        <v>358.18799999999999</v>
      </c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 t="s">
        <v>122</v>
      </c>
      <c r="AH136" s="166">
        <v>0</v>
      </c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</row>
    <row r="137" spans="1:60" outlineLevel="1" x14ac:dyDescent="0.25">
      <c r="A137" s="167"/>
      <c r="B137" s="168"/>
      <c r="C137" s="169" t="s">
        <v>285</v>
      </c>
      <c r="D137" s="170"/>
      <c r="E137" s="171">
        <v>-130.51328000000001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 t="s">
        <v>122</v>
      </c>
      <c r="AH137" s="166">
        <v>0</v>
      </c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</row>
    <row r="138" spans="1:60" outlineLevel="1" x14ac:dyDescent="0.25">
      <c r="A138" s="167"/>
      <c r="B138" s="168"/>
      <c r="C138" s="172" t="s">
        <v>131</v>
      </c>
      <c r="D138" s="173"/>
      <c r="E138" s="174">
        <v>227.67472000000001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 t="s">
        <v>122</v>
      </c>
      <c r="AH138" s="166">
        <v>1</v>
      </c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</row>
    <row r="139" spans="1:60" outlineLevel="1" x14ac:dyDescent="0.25">
      <c r="A139" s="157">
        <v>20</v>
      </c>
      <c r="B139" s="158" t="s">
        <v>286</v>
      </c>
      <c r="C139" s="159" t="s">
        <v>287</v>
      </c>
      <c r="D139" s="160" t="s">
        <v>212</v>
      </c>
      <c r="E139" s="161">
        <v>98.938410000000005</v>
      </c>
      <c r="F139" s="162"/>
      <c r="G139" s="163">
        <f>ROUND(E139*F139,2)</f>
        <v>0</v>
      </c>
      <c r="H139" s="162"/>
      <c r="I139" s="163">
        <f>ROUND(E139*H139,2)</f>
        <v>0</v>
      </c>
      <c r="J139" s="162"/>
      <c r="K139" s="163">
        <f>ROUND(E139*J139,2)</f>
        <v>0</v>
      </c>
      <c r="L139" s="163">
        <v>21</v>
      </c>
      <c r="M139" s="163">
        <f>G139*(1+L139/100)</f>
        <v>0</v>
      </c>
      <c r="N139" s="163">
        <v>0</v>
      </c>
      <c r="O139" s="163">
        <f>ROUND(E139*N139,2)</f>
        <v>0</v>
      </c>
      <c r="P139" s="163">
        <v>0</v>
      </c>
      <c r="Q139" s="163">
        <f>ROUND(E139*P139,2)</f>
        <v>0</v>
      </c>
      <c r="R139" s="163" t="s">
        <v>189</v>
      </c>
      <c r="S139" s="163" t="s">
        <v>190</v>
      </c>
      <c r="T139" s="164" t="s">
        <v>190</v>
      </c>
      <c r="U139" s="165">
        <v>1.587</v>
      </c>
      <c r="V139" s="165">
        <f>ROUND(E139*U139,2)</f>
        <v>157.02000000000001</v>
      </c>
      <c r="W139" s="165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 t="s">
        <v>120</v>
      </c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</row>
    <row r="140" spans="1:60" ht="23.25" outlineLevel="1" x14ac:dyDescent="0.25">
      <c r="A140" s="167"/>
      <c r="B140" s="168"/>
      <c r="C140" s="249" t="s">
        <v>288</v>
      </c>
      <c r="D140" s="250"/>
      <c r="E140" s="250"/>
      <c r="F140" s="250"/>
      <c r="G140" s="250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 t="s">
        <v>192</v>
      </c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91" t="str">
        <f>C140</f>
        <v>sypaninou z vhodných hornin tř. 1 - 4 nebo materiálem připraveným podél výkopu ve vzdálenosti do 3 m od jeho kraje, pro jakoukoliv hloubku výkopu a jakoukoliv míru zhutnění,</v>
      </c>
      <c r="BB140" s="166"/>
      <c r="BC140" s="166"/>
      <c r="BD140" s="166"/>
      <c r="BE140" s="166"/>
      <c r="BF140" s="166"/>
      <c r="BG140" s="166"/>
      <c r="BH140" s="166"/>
    </row>
    <row r="141" spans="1:60" outlineLevel="1" x14ac:dyDescent="0.25">
      <c r="A141" s="167"/>
      <c r="B141" s="168"/>
      <c r="C141" s="169" t="s">
        <v>289</v>
      </c>
      <c r="D141" s="170"/>
      <c r="E141" s="171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 t="s">
        <v>122</v>
      </c>
      <c r="AH141" s="166">
        <v>0</v>
      </c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</row>
    <row r="142" spans="1:60" ht="22.5" outlineLevel="1" x14ac:dyDescent="0.25">
      <c r="A142" s="167"/>
      <c r="B142" s="168"/>
      <c r="C142" s="169" t="s">
        <v>290</v>
      </c>
      <c r="D142" s="170"/>
      <c r="E142" s="171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 t="s">
        <v>122</v>
      </c>
      <c r="AH142" s="166">
        <v>0</v>
      </c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</row>
    <row r="143" spans="1:60" outlineLevel="1" x14ac:dyDescent="0.25">
      <c r="A143" s="167"/>
      <c r="B143" s="168"/>
      <c r="C143" s="169" t="s">
        <v>244</v>
      </c>
      <c r="D143" s="170"/>
      <c r="E143" s="171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 t="s">
        <v>122</v>
      </c>
      <c r="AH143" s="166">
        <v>0</v>
      </c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</row>
    <row r="144" spans="1:60" outlineLevel="1" x14ac:dyDescent="0.25">
      <c r="A144" s="167"/>
      <c r="B144" s="168"/>
      <c r="C144" s="169" t="s">
        <v>291</v>
      </c>
      <c r="D144" s="170"/>
      <c r="E144" s="171">
        <v>77.903999999999996</v>
      </c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 t="s">
        <v>122</v>
      </c>
      <c r="AH144" s="166">
        <v>0</v>
      </c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</row>
    <row r="145" spans="1:60" outlineLevel="1" x14ac:dyDescent="0.25">
      <c r="A145" s="167"/>
      <c r="B145" s="168"/>
      <c r="C145" s="169" t="s">
        <v>292</v>
      </c>
      <c r="D145" s="170"/>
      <c r="E145" s="171">
        <v>-5.4387299999999996</v>
      </c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 t="s">
        <v>122</v>
      </c>
      <c r="AH145" s="166">
        <v>0</v>
      </c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</row>
    <row r="146" spans="1:60" outlineLevel="1" x14ac:dyDescent="0.25">
      <c r="A146" s="167"/>
      <c r="B146" s="168"/>
      <c r="C146" s="172" t="s">
        <v>131</v>
      </c>
      <c r="D146" s="173"/>
      <c r="E146" s="174">
        <v>72.465270000000004</v>
      </c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 t="s">
        <v>122</v>
      </c>
      <c r="AH146" s="166">
        <v>1</v>
      </c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</row>
    <row r="147" spans="1:60" outlineLevel="1" x14ac:dyDescent="0.25">
      <c r="A147" s="167"/>
      <c r="B147" s="168"/>
      <c r="C147" s="169" t="s">
        <v>246</v>
      </c>
      <c r="D147" s="170"/>
      <c r="E147" s="171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 t="s">
        <v>122</v>
      </c>
      <c r="AH147" s="166">
        <v>0</v>
      </c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</row>
    <row r="148" spans="1:60" outlineLevel="1" x14ac:dyDescent="0.25">
      <c r="A148" s="167"/>
      <c r="B148" s="168"/>
      <c r="C148" s="169" t="s">
        <v>293</v>
      </c>
      <c r="D148" s="170"/>
      <c r="E148" s="171">
        <v>27.527999999999999</v>
      </c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 t="s">
        <v>122</v>
      </c>
      <c r="AH148" s="166">
        <v>0</v>
      </c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</row>
    <row r="149" spans="1:60" outlineLevel="1" x14ac:dyDescent="0.25">
      <c r="A149" s="167"/>
      <c r="B149" s="168"/>
      <c r="C149" s="169" t="s">
        <v>294</v>
      </c>
      <c r="D149" s="170"/>
      <c r="E149" s="171">
        <v>-1.05487</v>
      </c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 t="s">
        <v>122</v>
      </c>
      <c r="AH149" s="166">
        <v>0</v>
      </c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</row>
    <row r="150" spans="1:60" outlineLevel="1" x14ac:dyDescent="0.25">
      <c r="A150" s="167"/>
      <c r="B150" s="168"/>
      <c r="C150" s="172" t="s">
        <v>131</v>
      </c>
      <c r="D150" s="173"/>
      <c r="E150" s="174">
        <v>26.473130000000001</v>
      </c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 t="s">
        <v>122</v>
      </c>
      <c r="AH150" s="166">
        <v>1</v>
      </c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</row>
    <row r="151" spans="1:60" outlineLevel="1" x14ac:dyDescent="0.25">
      <c r="A151" s="157">
        <v>21</v>
      </c>
      <c r="B151" s="158" t="s">
        <v>295</v>
      </c>
      <c r="C151" s="159" t="s">
        <v>296</v>
      </c>
      <c r="D151" s="160" t="s">
        <v>297</v>
      </c>
      <c r="E151" s="161">
        <v>441.23361</v>
      </c>
      <c r="F151" s="162"/>
      <c r="G151" s="163">
        <f>ROUND(E151*F151,2)</f>
        <v>0</v>
      </c>
      <c r="H151" s="162"/>
      <c r="I151" s="163">
        <f>ROUND(E151*H151,2)</f>
        <v>0</v>
      </c>
      <c r="J151" s="162"/>
      <c r="K151" s="163">
        <f>ROUND(E151*J151,2)</f>
        <v>0</v>
      </c>
      <c r="L151" s="163">
        <v>21</v>
      </c>
      <c r="M151" s="163">
        <f>G151*(1+L151/100)</f>
        <v>0</v>
      </c>
      <c r="N151" s="163">
        <v>1</v>
      </c>
      <c r="O151" s="163">
        <f>ROUND(E151*N151,2)</f>
        <v>441.23</v>
      </c>
      <c r="P151" s="163">
        <v>0</v>
      </c>
      <c r="Q151" s="163">
        <f>ROUND(E151*P151,2)</f>
        <v>0</v>
      </c>
      <c r="R151" s="163" t="s">
        <v>298</v>
      </c>
      <c r="S151" s="163" t="s">
        <v>190</v>
      </c>
      <c r="T151" s="164" t="s">
        <v>190</v>
      </c>
      <c r="U151" s="165">
        <v>0</v>
      </c>
      <c r="V151" s="165">
        <f>ROUND(E151*U151,2)</f>
        <v>0</v>
      </c>
      <c r="W151" s="165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 t="s">
        <v>299</v>
      </c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</row>
    <row r="152" spans="1:60" outlineLevel="1" x14ac:dyDescent="0.25">
      <c r="A152" s="167"/>
      <c r="B152" s="168"/>
      <c r="C152" s="169" t="s">
        <v>121</v>
      </c>
      <c r="D152" s="170"/>
      <c r="E152" s="171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 t="s">
        <v>122</v>
      </c>
      <c r="AH152" s="166">
        <v>0</v>
      </c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</row>
    <row r="153" spans="1:60" outlineLevel="1" x14ac:dyDescent="0.25">
      <c r="A153" s="167"/>
      <c r="B153" s="168"/>
      <c r="C153" s="169" t="s">
        <v>279</v>
      </c>
      <c r="D153" s="170"/>
      <c r="E153" s="171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 t="s">
        <v>122</v>
      </c>
      <c r="AH153" s="166">
        <v>0</v>
      </c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60" outlineLevel="1" x14ac:dyDescent="0.25">
      <c r="A154" s="167"/>
      <c r="B154" s="168"/>
      <c r="C154" s="169" t="s">
        <v>300</v>
      </c>
      <c r="D154" s="170"/>
      <c r="E154" s="171">
        <v>441.23361</v>
      </c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 t="s">
        <v>122</v>
      </c>
      <c r="AH154" s="166">
        <v>0</v>
      </c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</row>
    <row r="155" spans="1:60" outlineLevel="1" x14ac:dyDescent="0.25">
      <c r="A155" s="167"/>
      <c r="B155" s="168"/>
      <c r="C155" s="172" t="s">
        <v>131</v>
      </c>
      <c r="D155" s="173"/>
      <c r="E155" s="174">
        <v>441.23361</v>
      </c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 t="s">
        <v>122</v>
      </c>
      <c r="AH155" s="166">
        <v>1</v>
      </c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</row>
    <row r="156" spans="1:60" outlineLevel="1" x14ac:dyDescent="0.25">
      <c r="A156" s="157">
        <v>22</v>
      </c>
      <c r="B156" s="158" t="s">
        <v>301</v>
      </c>
      <c r="C156" s="159" t="s">
        <v>302</v>
      </c>
      <c r="D156" s="160" t="s">
        <v>297</v>
      </c>
      <c r="E156" s="161">
        <v>191.74263999999999</v>
      </c>
      <c r="F156" s="162"/>
      <c r="G156" s="163">
        <f>ROUND(E156*F156,2)</f>
        <v>0</v>
      </c>
      <c r="H156" s="162"/>
      <c r="I156" s="163">
        <f>ROUND(E156*H156,2)</f>
        <v>0</v>
      </c>
      <c r="J156" s="162"/>
      <c r="K156" s="163">
        <f>ROUND(E156*J156,2)</f>
        <v>0</v>
      </c>
      <c r="L156" s="163">
        <v>21</v>
      </c>
      <c r="M156" s="163">
        <f>G156*(1+L156/100)</f>
        <v>0</v>
      </c>
      <c r="N156" s="163">
        <v>1</v>
      </c>
      <c r="O156" s="163">
        <f>ROUND(E156*N156,2)</f>
        <v>191.74</v>
      </c>
      <c r="P156" s="163">
        <v>0</v>
      </c>
      <c r="Q156" s="163">
        <f>ROUND(E156*P156,2)</f>
        <v>0</v>
      </c>
      <c r="R156" s="163"/>
      <c r="S156" s="163" t="s">
        <v>118</v>
      </c>
      <c r="T156" s="164" t="s">
        <v>119</v>
      </c>
      <c r="U156" s="165">
        <v>0</v>
      </c>
      <c r="V156" s="165">
        <f>ROUND(E156*U156,2)</f>
        <v>0</v>
      </c>
      <c r="W156" s="165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 t="s">
        <v>299</v>
      </c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</row>
    <row r="157" spans="1:60" outlineLevel="1" x14ac:dyDescent="0.25">
      <c r="A157" s="167"/>
      <c r="B157" s="168"/>
      <c r="C157" s="169" t="s">
        <v>121</v>
      </c>
      <c r="D157" s="170"/>
      <c r="E157" s="171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 t="s">
        <v>122</v>
      </c>
      <c r="AH157" s="166">
        <v>0</v>
      </c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</row>
    <row r="158" spans="1:60" outlineLevel="1" x14ac:dyDescent="0.25">
      <c r="A158" s="167"/>
      <c r="B158" s="168"/>
      <c r="C158" s="169" t="s">
        <v>303</v>
      </c>
      <c r="D158" s="170"/>
      <c r="E158" s="171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 t="s">
        <v>122</v>
      </c>
      <c r="AH158" s="166">
        <v>0</v>
      </c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</row>
    <row r="159" spans="1:60" outlineLevel="1" x14ac:dyDescent="0.25">
      <c r="A159" s="167"/>
      <c r="B159" s="168"/>
      <c r="C159" s="169" t="s">
        <v>304</v>
      </c>
      <c r="D159" s="170"/>
      <c r="E159" s="171">
        <v>191.74263999999999</v>
      </c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 t="s">
        <v>122</v>
      </c>
      <c r="AH159" s="166">
        <v>0</v>
      </c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</row>
    <row r="160" spans="1:60" outlineLevel="1" x14ac:dyDescent="0.25">
      <c r="A160" s="167"/>
      <c r="B160" s="168"/>
      <c r="C160" s="172" t="s">
        <v>131</v>
      </c>
      <c r="D160" s="173"/>
      <c r="E160" s="174">
        <v>191.74263999999999</v>
      </c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 t="s">
        <v>122</v>
      </c>
      <c r="AH160" s="166">
        <v>1</v>
      </c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</row>
    <row r="161" spans="1:60" x14ac:dyDescent="0.25">
      <c r="A161" s="149" t="s">
        <v>113</v>
      </c>
      <c r="B161" s="150" t="s">
        <v>63</v>
      </c>
      <c r="C161" s="151" t="s">
        <v>64</v>
      </c>
      <c r="D161" s="152"/>
      <c r="E161" s="153"/>
      <c r="F161" s="154"/>
      <c r="G161" s="154">
        <f>SUMIF(AG162:AG167,"&lt;&gt;NOR",G162:G167)</f>
        <v>0</v>
      </c>
      <c r="H161" s="154"/>
      <c r="I161" s="154">
        <f>SUM(I162:I167)</f>
        <v>0</v>
      </c>
      <c r="J161" s="154"/>
      <c r="K161" s="154">
        <f>SUM(K162:K167)</f>
        <v>0</v>
      </c>
      <c r="L161" s="154"/>
      <c r="M161" s="154">
        <f>SUM(M162:M167)</f>
        <v>0</v>
      </c>
      <c r="N161" s="154"/>
      <c r="O161" s="154">
        <f>SUM(O162:O167)</f>
        <v>51.99</v>
      </c>
      <c r="P161" s="154"/>
      <c r="Q161" s="154">
        <f>SUM(Q162:Q167)</f>
        <v>0</v>
      </c>
      <c r="R161" s="154"/>
      <c r="S161" s="154"/>
      <c r="T161" s="155"/>
      <c r="U161" s="156"/>
      <c r="V161" s="156">
        <f>SUM(V162:V167)</f>
        <v>39.770000000000003</v>
      </c>
      <c r="W161" s="156"/>
      <c r="AG161" t="s">
        <v>114</v>
      </c>
    </row>
    <row r="162" spans="1:60" outlineLevel="1" x14ac:dyDescent="0.25">
      <c r="A162" s="157">
        <v>23</v>
      </c>
      <c r="B162" s="158" t="s">
        <v>305</v>
      </c>
      <c r="C162" s="159" t="s">
        <v>306</v>
      </c>
      <c r="D162" s="160" t="s">
        <v>212</v>
      </c>
      <c r="E162" s="161">
        <v>30.52</v>
      </c>
      <c r="F162" s="162"/>
      <c r="G162" s="163">
        <f>ROUND(E162*F162,2)</f>
        <v>0</v>
      </c>
      <c r="H162" s="162"/>
      <c r="I162" s="163">
        <f>ROUND(E162*H162,2)</f>
        <v>0</v>
      </c>
      <c r="J162" s="162"/>
      <c r="K162" s="163">
        <f>ROUND(E162*J162,2)</f>
        <v>0</v>
      </c>
      <c r="L162" s="163">
        <v>21</v>
      </c>
      <c r="M162" s="163">
        <f>G162*(1+L162/100)</f>
        <v>0</v>
      </c>
      <c r="N162" s="163">
        <v>1.7034</v>
      </c>
      <c r="O162" s="163">
        <f>ROUND(E162*N162,2)</f>
        <v>51.99</v>
      </c>
      <c r="P162" s="163">
        <v>0</v>
      </c>
      <c r="Q162" s="163">
        <f>ROUND(E162*P162,2)</f>
        <v>0</v>
      </c>
      <c r="R162" s="163" t="s">
        <v>307</v>
      </c>
      <c r="S162" s="163" t="s">
        <v>190</v>
      </c>
      <c r="T162" s="164" t="s">
        <v>190</v>
      </c>
      <c r="U162" s="165">
        <v>1.3029999999999999</v>
      </c>
      <c r="V162" s="165">
        <f>ROUND(E162*U162,2)</f>
        <v>39.770000000000003</v>
      </c>
      <c r="W162" s="165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 t="s">
        <v>120</v>
      </c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</row>
    <row r="163" spans="1:60" outlineLevel="1" x14ac:dyDescent="0.25">
      <c r="A163" s="167"/>
      <c r="B163" s="168"/>
      <c r="C163" s="249" t="s">
        <v>308</v>
      </c>
      <c r="D163" s="250"/>
      <c r="E163" s="250"/>
      <c r="F163" s="250"/>
      <c r="G163" s="250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 t="s">
        <v>192</v>
      </c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</row>
    <row r="164" spans="1:60" outlineLevel="1" x14ac:dyDescent="0.25">
      <c r="A164" s="167"/>
      <c r="B164" s="168"/>
      <c r="C164" s="169" t="s">
        <v>121</v>
      </c>
      <c r="D164" s="170"/>
      <c r="E164" s="171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 t="s">
        <v>122</v>
      </c>
      <c r="AH164" s="166">
        <v>0</v>
      </c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</row>
    <row r="165" spans="1:60" outlineLevel="1" x14ac:dyDescent="0.25">
      <c r="A165" s="167"/>
      <c r="B165" s="168"/>
      <c r="C165" s="169" t="s">
        <v>309</v>
      </c>
      <c r="D165" s="170"/>
      <c r="E165" s="171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 t="s">
        <v>122</v>
      </c>
      <c r="AH165" s="166">
        <v>0</v>
      </c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</row>
    <row r="166" spans="1:60" outlineLevel="1" x14ac:dyDescent="0.25">
      <c r="A166" s="167"/>
      <c r="B166" s="168"/>
      <c r="C166" s="169" t="s">
        <v>310</v>
      </c>
      <c r="D166" s="170"/>
      <c r="E166" s="171">
        <v>30.52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 t="s">
        <v>122</v>
      </c>
      <c r="AH166" s="166">
        <v>0</v>
      </c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</row>
    <row r="167" spans="1:60" outlineLevel="1" x14ac:dyDescent="0.25">
      <c r="A167" s="167"/>
      <c r="B167" s="168"/>
      <c r="C167" s="172" t="s">
        <v>131</v>
      </c>
      <c r="D167" s="173"/>
      <c r="E167" s="174">
        <v>30.52</v>
      </c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 t="s">
        <v>122</v>
      </c>
      <c r="AH167" s="166">
        <v>1</v>
      </c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</row>
    <row r="168" spans="1:60" x14ac:dyDescent="0.25">
      <c r="A168" s="149" t="s">
        <v>113</v>
      </c>
      <c r="B168" s="150" t="s">
        <v>69</v>
      </c>
      <c r="C168" s="151" t="s">
        <v>70</v>
      </c>
      <c r="D168" s="152"/>
      <c r="E168" s="153"/>
      <c r="F168" s="154"/>
      <c r="G168" s="154">
        <f>SUMIF(AG169:AG265,"&lt;&gt;NOR",G169:G265)</f>
        <v>0</v>
      </c>
      <c r="H168" s="154"/>
      <c r="I168" s="154">
        <f>SUM(I169:I265)</f>
        <v>0</v>
      </c>
      <c r="J168" s="154"/>
      <c r="K168" s="154">
        <f>SUM(K169:K265)</f>
        <v>0</v>
      </c>
      <c r="L168" s="154"/>
      <c r="M168" s="154">
        <f>SUM(M169:M265)</f>
        <v>0</v>
      </c>
      <c r="N168" s="154"/>
      <c r="O168" s="154">
        <f>SUM(O169:O265)</f>
        <v>4.9299999999999979</v>
      </c>
      <c r="P168" s="154"/>
      <c r="Q168" s="154">
        <f>SUM(Q169:Q265)</f>
        <v>0</v>
      </c>
      <c r="R168" s="154"/>
      <c r="S168" s="154"/>
      <c r="T168" s="155"/>
      <c r="U168" s="156"/>
      <c r="V168" s="156">
        <f>SUM(V169:V265)</f>
        <v>382.25000000000006</v>
      </c>
      <c r="W168" s="156"/>
      <c r="AG168" t="s">
        <v>114</v>
      </c>
    </row>
    <row r="169" spans="1:60" ht="22.5" outlineLevel="1" x14ac:dyDescent="0.25">
      <c r="A169" s="157">
        <v>24</v>
      </c>
      <c r="B169" s="158" t="s">
        <v>311</v>
      </c>
      <c r="C169" s="159" t="s">
        <v>312</v>
      </c>
      <c r="D169" s="160" t="s">
        <v>157</v>
      </c>
      <c r="E169" s="161">
        <v>2</v>
      </c>
      <c r="F169" s="162"/>
      <c r="G169" s="163">
        <f>ROUND(E169*F169,2)</f>
        <v>0</v>
      </c>
      <c r="H169" s="162"/>
      <c r="I169" s="163">
        <f>ROUND(E169*H169,2)</f>
        <v>0</v>
      </c>
      <c r="J169" s="162"/>
      <c r="K169" s="163">
        <f>ROUND(E169*J169,2)</f>
        <v>0</v>
      </c>
      <c r="L169" s="163">
        <v>21</v>
      </c>
      <c r="M169" s="163">
        <f>G169*(1+L169/100)</f>
        <v>0</v>
      </c>
      <c r="N169" s="163">
        <v>0</v>
      </c>
      <c r="O169" s="163">
        <f>ROUND(E169*N169,2)</f>
        <v>0</v>
      </c>
      <c r="P169" s="163">
        <v>0</v>
      </c>
      <c r="Q169" s="163">
        <f>ROUND(E169*P169,2)</f>
        <v>0</v>
      </c>
      <c r="R169" s="163" t="s">
        <v>307</v>
      </c>
      <c r="S169" s="163" t="s">
        <v>190</v>
      </c>
      <c r="T169" s="164" t="s">
        <v>190</v>
      </c>
      <c r="U169" s="165">
        <v>1.2736000000000001</v>
      </c>
      <c r="V169" s="165">
        <f>ROUND(E169*U169,2)</f>
        <v>2.5499999999999998</v>
      </c>
      <c r="W169" s="165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 t="s">
        <v>120</v>
      </c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</row>
    <row r="170" spans="1:60" outlineLevel="1" x14ac:dyDescent="0.25">
      <c r="A170" s="167"/>
      <c r="B170" s="168"/>
      <c r="C170" s="169" t="s">
        <v>121</v>
      </c>
      <c r="D170" s="170"/>
      <c r="E170" s="171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 t="s">
        <v>122</v>
      </c>
      <c r="AH170" s="166">
        <v>0</v>
      </c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</row>
    <row r="171" spans="1:60" outlineLevel="1" x14ac:dyDescent="0.25">
      <c r="A171" s="167"/>
      <c r="B171" s="168"/>
      <c r="C171" s="169" t="s">
        <v>313</v>
      </c>
      <c r="D171" s="170"/>
      <c r="E171" s="171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 t="s">
        <v>122</v>
      </c>
      <c r="AH171" s="166">
        <v>0</v>
      </c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</row>
    <row r="172" spans="1:60" outlineLevel="1" x14ac:dyDescent="0.25">
      <c r="A172" s="167"/>
      <c r="B172" s="168"/>
      <c r="C172" s="169" t="s">
        <v>314</v>
      </c>
      <c r="D172" s="170"/>
      <c r="E172" s="171">
        <v>2</v>
      </c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 t="s">
        <v>122</v>
      </c>
      <c r="AH172" s="166">
        <v>0</v>
      </c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</row>
    <row r="173" spans="1:60" outlineLevel="1" x14ac:dyDescent="0.25">
      <c r="A173" s="167"/>
      <c r="B173" s="168"/>
      <c r="C173" s="172" t="s">
        <v>131</v>
      </c>
      <c r="D173" s="173"/>
      <c r="E173" s="174">
        <v>2</v>
      </c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 t="s">
        <v>122</v>
      </c>
      <c r="AH173" s="166">
        <v>1</v>
      </c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</row>
    <row r="174" spans="1:60" ht="22.5" outlineLevel="1" x14ac:dyDescent="0.25">
      <c r="A174" s="157">
        <v>25</v>
      </c>
      <c r="B174" s="158" t="s">
        <v>315</v>
      </c>
      <c r="C174" s="159" t="s">
        <v>316</v>
      </c>
      <c r="D174" s="160" t="s">
        <v>157</v>
      </c>
      <c r="E174" s="161">
        <v>1</v>
      </c>
      <c r="F174" s="162"/>
      <c r="G174" s="163">
        <f>ROUND(E174*F174,2)</f>
        <v>0</v>
      </c>
      <c r="H174" s="162"/>
      <c r="I174" s="163">
        <f>ROUND(E174*H174,2)</f>
        <v>0</v>
      </c>
      <c r="J174" s="162"/>
      <c r="K174" s="163">
        <f>ROUND(E174*J174,2)</f>
        <v>0</v>
      </c>
      <c r="L174" s="163">
        <v>21</v>
      </c>
      <c r="M174" s="163">
        <f>G174*(1+L174/100)</f>
        <v>0</v>
      </c>
      <c r="N174" s="163">
        <v>0</v>
      </c>
      <c r="O174" s="163">
        <f>ROUND(E174*N174,2)</f>
        <v>0</v>
      </c>
      <c r="P174" s="163">
        <v>0</v>
      </c>
      <c r="Q174" s="163">
        <f>ROUND(E174*P174,2)</f>
        <v>0</v>
      </c>
      <c r="R174" s="163" t="s">
        <v>307</v>
      </c>
      <c r="S174" s="163" t="s">
        <v>190</v>
      </c>
      <c r="T174" s="164" t="s">
        <v>190</v>
      </c>
      <c r="U174" s="165">
        <v>1.6055999999999999</v>
      </c>
      <c r="V174" s="165">
        <f>ROUND(E174*U174,2)</f>
        <v>1.61</v>
      </c>
      <c r="W174" s="165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 t="s">
        <v>120</v>
      </c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</row>
    <row r="175" spans="1:60" outlineLevel="1" x14ac:dyDescent="0.25">
      <c r="A175" s="167"/>
      <c r="B175" s="168"/>
      <c r="C175" s="169" t="s">
        <v>121</v>
      </c>
      <c r="D175" s="170"/>
      <c r="E175" s="171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 t="s">
        <v>122</v>
      </c>
      <c r="AH175" s="166">
        <v>0</v>
      </c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</row>
    <row r="176" spans="1:60" outlineLevel="1" x14ac:dyDescent="0.25">
      <c r="A176" s="167"/>
      <c r="B176" s="168"/>
      <c r="C176" s="169" t="s">
        <v>313</v>
      </c>
      <c r="D176" s="170"/>
      <c r="E176" s="171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 t="s">
        <v>122</v>
      </c>
      <c r="AH176" s="166">
        <v>0</v>
      </c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</row>
    <row r="177" spans="1:60" outlineLevel="1" x14ac:dyDescent="0.25">
      <c r="A177" s="167"/>
      <c r="B177" s="168"/>
      <c r="C177" s="169" t="s">
        <v>317</v>
      </c>
      <c r="D177" s="170"/>
      <c r="E177" s="171">
        <v>1</v>
      </c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 t="s">
        <v>122</v>
      </c>
      <c r="AH177" s="166">
        <v>0</v>
      </c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</row>
    <row r="178" spans="1:60" outlineLevel="1" x14ac:dyDescent="0.25">
      <c r="A178" s="167"/>
      <c r="B178" s="168"/>
      <c r="C178" s="172" t="s">
        <v>131</v>
      </c>
      <c r="D178" s="173"/>
      <c r="E178" s="174">
        <v>1</v>
      </c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 t="s">
        <v>122</v>
      </c>
      <c r="AH178" s="166">
        <v>1</v>
      </c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</row>
    <row r="179" spans="1:60" ht="22.5" outlineLevel="1" x14ac:dyDescent="0.25">
      <c r="A179" s="157">
        <v>26</v>
      </c>
      <c r="B179" s="158" t="s">
        <v>318</v>
      </c>
      <c r="C179" s="159" t="s">
        <v>319</v>
      </c>
      <c r="D179" s="160" t="s">
        <v>134</v>
      </c>
      <c r="E179" s="161">
        <v>111</v>
      </c>
      <c r="F179" s="162"/>
      <c r="G179" s="163">
        <f>ROUND(E179*F179,2)</f>
        <v>0</v>
      </c>
      <c r="H179" s="162"/>
      <c r="I179" s="163">
        <f>ROUND(E179*H179,2)</f>
        <v>0</v>
      </c>
      <c r="J179" s="162"/>
      <c r="K179" s="163">
        <f>ROUND(E179*J179,2)</f>
        <v>0</v>
      </c>
      <c r="L179" s="163">
        <v>21</v>
      </c>
      <c r="M179" s="163">
        <f>G179*(1+L179/100)</f>
        <v>0</v>
      </c>
      <c r="N179" s="163">
        <v>0</v>
      </c>
      <c r="O179" s="163">
        <f>ROUND(E179*N179,2)</f>
        <v>0</v>
      </c>
      <c r="P179" s="163">
        <v>0</v>
      </c>
      <c r="Q179" s="163">
        <f>ROUND(E179*P179,2)</f>
        <v>0</v>
      </c>
      <c r="R179" s="163" t="s">
        <v>307</v>
      </c>
      <c r="S179" s="163" t="s">
        <v>190</v>
      </c>
      <c r="T179" s="164" t="s">
        <v>190</v>
      </c>
      <c r="U179" s="165">
        <v>0.17199999999999999</v>
      </c>
      <c r="V179" s="165">
        <f>ROUND(E179*U179,2)</f>
        <v>19.09</v>
      </c>
      <c r="W179" s="165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 t="s">
        <v>120</v>
      </c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</row>
    <row r="180" spans="1:60" outlineLevel="1" x14ac:dyDescent="0.25">
      <c r="A180" s="167"/>
      <c r="B180" s="168"/>
      <c r="C180" s="249" t="s">
        <v>308</v>
      </c>
      <c r="D180" s="250"/>
      <c r="E180" s="250"/>
      <c r="F180" s="250"/>
      <c r="G180" s="250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 t="s">
        <v>192</v>
      </c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</row>
    <row r="181" spans="1:60" outlineLevel="1" x14ac:dyDescent="0.25">
      <c r="A181" s="167"/>
      <c r="B181" s="168"/>
      <c r="C181" s="169" t="s">
        <v>121</v>
      </c>
      <c r="D181" s="170"/>
      <c r="E181" s="171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 t="s">
        <v>122</v>
      </c>
      <c r="AH181" s="166">
        <v>0</v>
      </c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</row>
    <row r="182" spans="1:60" outlineLevel="1" x14ac:dyDescent="0.25">
      <c r="A182" s="167"/>
      <c r="B182" s="168"/>
      <c r="C182" s="169" t="s">
        <v>313</v>
      </c>
      <c r="D182" s="170"/>
      <c r="E182" s="171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 t="s">
        <v>122</v>
      </c>
      <c r="AH182" s="166">
        <v>0</v>
      </c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</row>
    <row r="183" spans="1:60" outlineLevel="1" x14ac:dyDescent="0.25">
      <c r="A183" s="167"/>
      <c r="B183" s="168"/>
      <c r="C183" s="169" t="s">
        <v>320</v>
      </c>
      <c r="D183" s="170"/>
      <c r="E183" s="171">
        <v>111</v>
      </c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 t="s">
        <v>122</v>
      </c>
      <c r="AH183" s="166">
        <v>0</v>
      </c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</row>
    <row r="184" spans="1:60" outlineLevel="1" x14ac:dyDescent="0.25">
      <c r="A184" s="167"/>
      <c r="B184" s="168"/>
      <c r="C184" s="172" t="s">
        <v>131</v>
      </c>
      <c r="D184" s="173"/>
      <c r="E184" s="174">
        <v>111</v>
      </c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 t="s">
        <v>122</v>
      </c>
      <c r="AH184" s="166">
        <v>1</v>
      </c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</row>
    <row r="185" spans="1:60" ht="22.5" outlineLevel="1" x14ac:dyDescent="0.25">
      <c r="A185" s="157">
        <v>27</v>
      </c>
      <c r="B185" s="158" t="s">
        <v>321</v>
      </c>
      <c r="C185" s="159" t="s">
        <v>322</v>
      </c>
      <c r="D185" s="160" t="s">
        <v>134</v>
      </c>
      <c r="E185" s="161">
        <v>270.5</v>
      </c>
      <c r="F185" s="162"/>
      <c r="G185" s="163">
        <f>ROUND(E185*F185,2)</f>
        <v>0</v>
      </c>
      <c r="H185" s="162"/>
      <c r="I185" s="163">
        <f>ROUND(E185*H185,2)</f>
        <v>0</v>
      </c>
      <c r="J185" s="162"/>
      <c r="K185" s="163">
        <f>ROUND(E185*J185,2)</f>
        <v>0</v>
      </c>
      <c r="L185" s="163">
        <v>21</v>
      </c>
      <c r="M185" s="163">
        <f>G185*(1+L185/100)</f>
        <v>0</v>
      </c>
      <c r="N185" s="163">
        <v>0</v>
      </c>
      <c r="O185" s="163">
        <f>ROUND(E185*N185,2)</f>
        <v>0</v>
      </c>
      <c r="P185" s="163">
        <v>0</v>
      </c>
      <c r="Q185" s="163">
        <f>ROUND(E185*P185,2)</f>
        <v>0</v>
      </c>
      <c r="R185" s="163" t="s">
        <v>307</v>
      </c>
      <c r="S185" s="163" t="s">
        <v>190</v>
      </c>
      <c r="T185" s="164" t="s">
        <v>190</v>
      </c>
      <c r="U185" s="165">
        <v>0.216</v>
      </c>
      <c r="V185" s="165">
        <f>ROUND(E185*U185,2)</f>
        <v>58.43</v>
      </c>
      <c r="W185" s="165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 t="s">
        <v>120</v>
      </c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</row>
    <row r="186" spans="1:60" outlineLevel="1" x14ac:dyDescent="0.25">
      <c r="A186" s="167"/>
      <c r="B186" s="168"/>
      <c r="C186" s="249" t="s">
        <v>308</v>
      </c>
      <c r="D186" s="250"/>
      <c r="E186" s="250"/>
      <c r="F186" s="250"/>
      <c r="G186" s="250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 t="s">
        <v>192</v>
      </c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</row>
    <row r="187" spans="1:60" outlineLevel="1" x14ac:dyDescent="0.25">
      <c r="A187" s="167"/>
      <c r="B187" s="168"/>
      <c r="C187" s="169" t="s">
        <v>121</v>
      </c>
      <c r="D187" s="170"/>
      <c r="E187" s="171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 t="s">
        <v>122</v>
      </c>
      <c r="AH187" s="166">
        <v>0</v>
      </c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</row>
    <row r="188" spans="1:60" outlineLevel="1" x14ac:dyDescent="0.25">
      <c r="A188" s="167"/>
      <c r="B188" s="168"/>
      <c r="C188" s="169" t="s">
        <v>313</v>
      </c>
      <c r="D188" s="170"/>
      <c r="E188" s="171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 t="s">
        <v>122</v>
      </c>
      <c r="AH188" s="166">
        <v>0</v>
      </c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</row>
    <row r="189" spans="1:60" outlineLevel="1" x14ac:dyDescent="0.25">
      <c r="A189" s="167"/>
      <c r="B189" s="168"/>
      <c r="C189" s="169" t="s">
        <v>323</v>
      </c>
      <c r="D189" s="170"/>
      <c r="E189" s="171">
        <v>270.5</v>
      </c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 t="s">
        <v>122</v>
      </c>
      <c r="AH189" s="166">
        <v>0</v>
      </c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</row>
    <row r="190" spans="1:60" outlineLevel="1" x14ac:dyDescent="0.25">
      <c r="A190" s="167"/>
      <c r="B190" s="168"/>
      <c r="C190" s="172" t="s">
        <v>131</v>
      </c>
      <c r="D190" s="173"/>
      <c r="E190" s="174">
        <v>270.5</v>
      </c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 t="s">
        <v>122</v>
      </c>
      <c r="AH190" s="166">
        <v>1</v>
      </c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</row>
    <row r="191" spans="1:60" outlineLevel="1" x14ac:dyDescent="0.25">
      <c r="A191" s="157">
        <v>28</v>
      </c>
      <c r="B191" s="158" t="s">
        <v>324</v>
      </c>
      <c r="C191" s="159" t="s">
        <v>325</v>
      </c>
      <c r="D191" s="160" t="s">
        <v>157</v>
      </c>
      <c r="E191" s="161">
        <v>14</v>
      </c>
      <c r="F191" s="162"/>
      <c r="G191" s="163">
        <f>ROUND(E191*F191,2)</f>
        <v>0</v>
      </c>
      <c r="H191" s="162"/>
      <c r="I191" s="163">
        <f>ROUND(E191*H191,2)</f>
        <v>0</v>
      </c>
      <c r="J191" s="162"/>
      <c r="K191" s="163">
        <f>ROUND(E191*J191,2)</f>
        <v>0</v>
      </c>
      <c r="L191" s="163">
        <v>21</v>
      </c>
      <c r="M191" s="163">
        <f>G191*(1+L191/100)</f>
        <v>0</v>
      </c>
      <c r="N191" s="163">
        <v>0</v>
      </c>
      <c r="O191" s="163">
        <f>ROUND(E191*N191,2)</f>
        <v>0</v>
      </c>
      <c r="P191" s="163">
        <v>0</v>
      </c>
      <c r="Q191" s="163">
        <f>ROUND(E191*P191,2)</f>
        <v>0</v>
      </c>
      <c r="R191" s="163" t="s">
        <v>307</v>
      </c>
      <c r="S191" s="163" t="s">
        <v>190</v>
      </c>
      <c r="T191" s="164" t="s">
        <v>190</v>
      </c>
      <c r="U191" s="165">
        <v>0.32328000000000001</v>
      </c>
      <c r="V191" s="165">
        <f>ROUND(E191*U191,2)</f>
        <v>4.53</v>
      </c>
      <c r="W191" s="165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 t="s">
        <v>120</v>
      </c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</row>
    <row r="192" spans="1:60" outlineLevel="1" x14ac:dyDescent="0.25">
      <c r="A192" s="167"/>
      <c r="B192" s="168"/>
      <c r="C192" s="249" t="s">
        <v>308</v>
      </c>
      <c r="D192" s="250"/>
      <c r="E192" s="250"/>
      <c r="F192" s="250"/>
      <c r="G192" s="250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 t="s">
        <v>192</v>
      </c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</row>
    <row r="193" spans="1:60" outlineLevel="1" x14ac:dyDescent="0.25">
      <c r="A193" s="167"/>
      <c r="B193" s="168"/>
      <c r="C193" s="169" t="s">
        <v>121</v>
      </c>
      <c r="D193" s="170"/>
      <c r="E193" s="171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 t="s">
        <v>122</v>
      </c>
      <c r="AH193" s="166">
        <v>0</v>
      </c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</row>
    <row r="194" spans="1:60" outlineLevel="1" x14ac:dyDescent="0.25">
      <c r="A194" s="167"/>
      <c r="B194" s="168"/>
      <c r="C194" s="169" t="s">
        <v>313</v>
      </c>
      <c r="D194" s="170"/>
      <c r="E194" s="171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 t="s">
        <v>122</v>
      </c>
      <c r="AH194" s="166">
        <v>0</v>
      </c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</row>
    <row r="195" spans="1:60" outlineLevel="1" x14ac:dyDescent="0.25">
      <c r="A195" s="167"/>
      <c r="B195" s="168"/>
      <c r="C195" s="169" t="s">
        <v>326</v>
      </c>
      <c r="D195" s="170"/>
      <c r="E195" s="171">
        <v>12</v>
      </c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 t="s">
        <v>122</v>
      </c>
      <c r="AH195" s="166">
        <v>0</v>
      </c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</row>
    <row r="196" spans="1:60" outlineLevel="1" x14ac:dyDescent="0.25">
      <c r="A196" s="167"/>
      <c r="B196" s="168"/>
      <c r="C196" s="169" t="s">
        <v>327</v>
      </c>
      <c r="D196" s="170"/>
      <c r="E196" s="171">
        <v>2</v>
      </c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 t="s">
        <v>122</v>
      </c>
      <c r="AH196" s="166">
        <v>0</v>
      </c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</row>
    <row r="197" spans="1:60" outlineLevel="1" x14ac:dyDescent="0.25">
      <c r="A197" s="167"/>
      <c r="B197" s="168"/>
      <c r="C197" s="172" t="s">
        <v>131</v>
      </c>
      <c r="D197" s="173"/>
      <c r="E197" s="174">
        <v>14</v>
      </c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 t="s">
        <v>122</v>
      </c>
      <c r="AH197" s="166">
        <v>1</v>
      </c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</row>
    <row r="198" spans="1:60" outlineLevel="1" x14ac:dyDescent="0.25">
      <c r="A198" s="157">
        <v>29</v>
      </c>
      <c r="B198" s="158" t="s">
        <v>328</v>
      </c>
      <c r="C198" s="159" t="s">
        <v>329</v>
      </c>
      <c r="D198" s="160" t="s">
        <v>157</v>
      </c>
      <c r="E198" s="161">
        <v>23</v>
      </c>
      <c r="F198" s="162"/>
      <c r="G198" s="163">
        <f>ROUND(E198*F198,2)</f>
        <v>0</v>
      </c>
      <c r="H198" s="162"/>
      <c r="I198" s="163">
        <f>ROUND(E198*H198,2)</f>
        <v>0</v>
      </c>
      <c r="J198" s="162"/>
      <c r="K198" s="163">
        <f>ROUND(E198*J198,2)</f>
        <v>0</v>
      </c>
      <c r="L198" s="163">
        <v>21</v>
      </c>
      <c r="M198" s="163">
        <f>G198*(1+L198/100)</f>
        <v>0</v>
      </c>
      <c r="N198" s="163">
        <v>0</v>
      </c>
      <c r="O198" s="163">
        <f>ROUND(E198*N198,2)</f>
        <v>0</v>
      </c>
      <c r="P198" s="163">
        <v>0</v>
      </c>
      <c r="Q198" s="163">
        <f>ROUND(E198*P198,2)</f>
        <v>0</v>
      </c>
      <c r="R198" s="163" t="s">
        <v>307</v>
      </c>
      <c r="S198" s="163" t="s">
        <v>190</v>
      </c>
      <c r="T198" s="164" t="s">
        <v>190</v>
      </c>
      <c r="U198" s="165">
        <v>0.44688</v>
      </c>
      <c r="V198" s="165">
        <f>ROUND(E198*U198,2)</f>
        <v>10.28</v>
      </c>
      <c r="W198" s="165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 t="s">
        <v>120</v>
      </c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</row>
    <row r="199" spans="1:60" outlineLevel="1" x14ac:dyDescent="0.25">
      <c r="A199" s="167"/>
      <c r="B199" s="168"/>
      <c r="C199" s="249" t="s">
        <v>308</v>
      </c>
      <c r="D199" s="250"/>
      <c r="E199" s="250"/>
      <c r="F199" s="250"/>
      <c r="G199" s="250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 t="s">
        <v>192</v>
      </c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</row>
    <row r="200" spans="1:60" outlineLevel="1" x14ac:dyDescent="0.25">
      <c r="A200" s="167"/>
      <c r="B200" s="168"/>
      <c r="C200" s="169" t="s">
        <v>121</v>
      </c>
      <c r="D200" s="170"/>
      <c r="E200" s="171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 t="s">
        <v>122</v>
      </c>
      <c r="AH200" s="166">
        <v>0</v>
      </c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</row>
    <row r="201" spans="1:60" outlineLevel="1" x14ac:dyDescent="0.25">
      <c r="A201" s="167"/>
      <c r="B201" s="168"/>
      <c r="C201" s="169" t="s">
        <v>313</v>
      </c>
      <c r="D201" s="170"/>
      <c r="E201" s="171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 t="s">
        <v>122</v>
      </c>
      <c r="AH201" s="166">
        <v>0</v>
      </c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</row>
    <row r="202" spans="1:60" outlineLevel="1" x14ac:dyDescent="0.25">
      <c r="A202" s="167"/>
      <c r="B202" s="168"/>
      <c r="C202" s="169" t="s">
        <v>330</v>
      </c>
      <c r="D202" s="170"/>
      <c r="E202" s="171">
        <v>23</v>
      </c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 t="s">
        <v>122</v>
      </c>
      <c r="AH202" s="166">
        <v>0</v>
      </c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</row>
    <row r="203" spans="1:60" outlineLevel="1" x14ac:dyDescent="0.25">
      <c r="A203" s="167"/>
      <c r="B203" s="168"/>
      <c r="C203" s="172" t="s">
        <v>131</v>
      </c>
      <c r="D203" s="173"/>
      <c r="E203" s="174">
        <v>23</v>
      </c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 t="s">
        <v>122</v>
      </c>
      <c r="AH203" s="166">
        <v>1</v>
      </c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</row>
    <row r="204" spans="1:60" outlineLevel="1" x14ac:dyDescent="0.25">
      <c r="A204" s="157">
        <v>30</v>
      </c>
      <c r="B204" s="158" t="s">
        <v>331</v>
      </c>
      <c r="C204" s="159" t="s">
        <v>332</v>
      </c>
      <c r="D204" s="160" t="s">
        <v>157</v>
      </c>
      <c r="E204" s="161">
        <v>36</v>
      </c>
      <c r="F204" s="162"/>
      <c r="G204" s="163">
        <f>ROUND(E204*F204,2)</f>
        <v>0</v>
      </c>
      <c r="H204" s="162"/>
      <c r="I204" s="163">
        <f>ROUND(E204*H204,2)</f>
        <v>0</v>
      </c>
      <c r="J204" s="162"/>
      <c r="K204" s="163">
        <f>ROUND(E204*J204,2)</f>
        <v>0</v>
      </c>
      <c r="L204" s="163">
        <v>21</v>
      </c>
      <c r="M204" s="163">
        <f>G204*(1+L204/100)</f>
        <v>0</v>
      </c>
      <c r="N204" s="163">
        <v>2.0000000000000002E-5</v>
      </c>
      <c r="O204" s="163">
        <f>ROUND(E204*N204,2)</f>
        <v>0</v>
      </c>
      <c r="P204" s="163">
        <v>0</v>
      </c>
      <c r="Q204" s="163">
        <f>ROUND(E204*P204,2)</f>
        <v>0</v>
      </c>
      <c r="R204" s="163" t="s">
        <v>307</v>
      </c>
      <c r="S204" s="163" t="s">
        <v>190</v>
      </c>
      <c r="T204" s="164" t="s">
        <v>190</v>
      </c>
      <c r="U204" s="165">
        <v>0.432</v>
      </c>
      <c r="V204" s="165">
        <f>ROUND(E204*U204,2)</f>
        <v>15.55</v>
      </c>
      <c r="W204" s="165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 t="s">
        <v>120</v>
      </c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</row>
    <row r="205" spans="1:60" outlineLevel="1" x14ac:dyDescent="0.25">
      <c r="A205" s="167"/>
      <c r="B205" s="168"/>
      <c r="C205" s="169" t="s">
        <v>121</v>
      </c>
      <c r="D205" s="170"/>
      <c r="E205" s="171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 t="s">
        <v>122</v>
      </c>
      <c r="AH205" s="166">
        <v>0</v>
      </c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</row>
    <row r="206" spans="1:60" outlineLevel="1" x14ac:dyDescent="0.25">
      <c r="A206" s="167"/>
      <c r="B206" s="168"/>
      <c r="C206" s="169" t="s">
        <v>333</v>
      </c>
      <c r="D206" s="170"/>
      <c r="E206" s="171">
        <v>36</v>
      </c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 t="s">
        <v>122</v>
      </c>
      <c r="AH206" s="166">
        <v>0</v>
      </c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</row>
    <row r="207" spans="1:60" outlineLevel="1" x14ac:dyDescent="0.25">
      <c r="A207" s="167"/>
      <c r="B207" s="168"/>
      <c r="C207" s="172" t="s">
        <v>131</v>
      </c>
      <c r="D207" s="173"/>
      <c r="E207" s="174">
        <v>36</v>
      </c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 t="s">
        <v>122</v>
      </c>
      <c r="AH207" s="166">
        <v>1</v>
      </c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</row>
    <row r="208" spans="1:60" outlineLevel="1" x14ac:dyDescent="0.25">
      <c r="A208" s="157">
        <v>31</v>
      </c>
      <c r="B208" s="158" t="s">
        <v>334</v>
      </c>
      <c r="C208" s="159" t="s">
        <v>335</v>
      </c>
      <c r="D208" s="160" t="s">
        <v>157</v>
      </c>
      <c r="E208" s="161">
        <v>1</v>
      </c>
      <c r="F208" s="162"/>
      <c r="G208" s="163">
        <f>ROUND(E208*F208,2)</f>
        <v>0</v>
      </c>
      <c r="H208" s="162"/>
      <c r="I208" s="163">
        <f>ROUND(E208*H208,2)</f>
        <v>0</v>
      </c>
      <c r="J208" s="162"/>
      <c r="K208" s="163">
        <f>ROUND(E208*J208,2)</f>
        <v>0</v>
      </c>
      <c r="L208" s="163">
        <v>21</v>
      </c>
      <c r="M208" s="163">
        <f>G208*(1+L208/100)</f>
        <v>0</v>
      </c>
      <c r="N208" s="163">
        <v>2.0000000000000002E-5</v>
      </c>
      <c r="O208" s="163">
        <f>ROUND(E208*N208,2)</f>
        <v>0</v>
      </c>
      <c r="P208" s="163">
        <v>0</v>
      </c>
      <c r="Q208" s="163">
        <f>ROUND(E208*P208,2)</f>
        <v>0</v>
      </c>
      <c r="R208" s="163" t="s">
        <v>307</v>
      </c>
      <c r="S208" s="163" t="s">
        <v>190</v>
      </c>
      <c r="T208" s="164" t="s">
        <v>190</v>
      </c>
      <c r="U208" s="165">
        <v>0.61199999999999999</v>
      </c>
      <c r="V208" s="165">
        <f>ROUND(E208*U208,2)</f>
        <v>0.61</v>
      </c>
      <c r="W208" s="165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 t="s">
        <v>120</v>
      </c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</row>
    <row r="209" spans="1:60" outlineLevel="1" x14ac:dyDescent="0.25">
      <c r="A209" s="167"/>
      <c r="B209" s="168"/>
      <c r="C209" s="169" t="s">
        <v>121</v>
      </c>
      <c r="D209" s="170"/>
      <c r="E209" s="171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 t="s">
        <v>122</v>
      </c>
      <c r="AH209" s="166">
        <v>0</v>
      </c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</row>
    <row r="210" spans="1:60" outlineLevel="1" x14ac:dyDescent="0.25">
      <c r="A210" s="167"/>
      <c r="B210" s="168"/>
      <c r="C210" s="169" t="s">
        <v>336</v>
      </c>
      <c r="D210" s="170"/>
      <c r="E210" s="171">
        <v>1</v>
      </c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 t="s">
        <v>122</v>
      </c>
      <c r="AH210" s="166">
        <v>0</v>
      </c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</row>
    <row r="211" spans="1:60" outlineLevel="1" x14ac:dyDescent="0.25">
      <c r="A211" s="167"/>
      <c r="B211" s="168"/>
      <c r="C211" s="172" t="s">
        <v>131</v>
      </c>
      <c r="D211" s="173"/>
      <c r="E211" s="174">
        <v>1</v>
      </c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 t="s">
        <v>122</v>
      </c>
      <c r="AH211" s="166">
        <v>1</v>
      </c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</row>
    <row r="212" spans="1:60" ht="33.75" outlineLevel="1" x14ac:dyDescent="0.25">
      <c r="A212" s="157">
        <v>32</v>
      </c>
      <c r="B212" s="158" t="s">
        <v>337</v>
      </c>
      <c r="C212" s="159" t="s">
        <v>338</v>
      </c>
      <c r="D212" s="160" t="s">
        <v>157</v>
      </c>
      <c r="E212" s="161">
        <v>9</v>
      </c>
      <c r="F212" s="162"/>
      <c r="G212" s="163">
        <f>ROUND(E212*F212,2)</f>
        <v>0</v>
      </c>
      <c r="H212" s="162"/>
      <c r="I212" s="163">
        <f>ROUND(E212*H212,2)</f>
        <v>0</v>
      </c>
      <c r="J212" s="162"/>
      <c r="K212" s="163">
        <f>ROUND(E212*J212,2)</f>
        <v>0</v>
      </c>
      <c r="L212" s="163">
        <v>21</v>
      </c>
      <c r="M212" s="163">
        <f>G212*(1+L212/100)</f>
        <v>0</v>
      </c>
      <c r="N212" s="163">
        <v>0</v>
      </c>
      <c r="O212" s="163">
        <f>ROUND(E212*N212,2)</f>
        <v>0</v>
      </c>
      <c r="P212" s="163">
        <v>0</v>
      </c>
      <c r="Q212" s="163">
        <f>ROUND(E212*P212,2)</f>
        <v>0</v>
      </c>
      <c r="R212" s="163" t="s">
        <v>307</v>
      </c>
      <c r="S212" s="163" t="s">
        <v>190</v>
      </c>
      <c r="T212" s="164" t="s">
        <v>190</v>
      </c>
      <c r="U212" s="165">
        <v>3.51</v>
      </c>
      <c r="V212" s="165">
        <f>ROUND(E212*U212,2)</f>
        <v>31.59</v>
      </c>
      <c r="W212" s="165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 t="s">
        <v>120</v>
      </c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</row>
    <row r="213" spans="1:60" outlineLevel="1" x14ac:dyDescent="0.25">
      <c r="A213" s="167"/>
      <c r="B213" s="168"/>
      <c r="C213" s="169" t="s">
        <v>121</v>
      </c>
      <c r="D213" s="170"/>
      <c r="E213" s="171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 t="s">
        <v>122</v>
      </c>
      <c r="AH213" s="166">
        <v>0</v>
      </c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</row>
    <row r="214" spans="1:60" outlineLevel="1" x14ac:dyDescent="0.25">
      <c r="A214" s="167"/>
      <c r="B214" s="168"/>
      <c r="C214" s="169" t="s">
        <v>313</v>
      </c>
      <c r="D214" s="170"/>
      <c r="E214" s="171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 t="s">
        <v>122</v>
      </c>
      <c r="AH214" s="166">
        <v>0</v>
      </c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</row>
    <row r="215" spans="1:60" outlineLevel="1" x14ac:dyDescent="0.25">
      <c r="A215" s="167"/>
      <c r="B215" s="168"/>
      <c r="C215" s="169" t="s">
        <v>339</v>
      </c>
      <c r="D215" s="170"/>
      <c r="E215" s="171">
        <v>9</v>
      </c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 t="s">
        <v>122</v>
      </c>
      <c r="AH215" s="166">
        <v>0</v>
      </c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</row>
    <row r="216" spans="1:60" outlineLevel="1" x14ac:dyDescent="0.25">
      <c r="A216" s="167"/>
      <c r="B216" s="168"/>
      <c r="C216" s="172" t="s">
        <v>131</v>
      </c>
      <c r="D216" s="173"/>
      <c r="E216" s="174">
        <v>9</v>
      </c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 t="s">
        <v>122</v>
      </c>
      <c r="AH216" s="166">
        <v>1</v>
      </c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</row>
    <row r="217" spans="1:60" ht="33.75" outlineLevel="1" x14ac:dyDescent="0.25">
      <c r="A217" s="157">
        <v>33</v>
      </c>
      <c r="B217" s="158" t="s">
        <v>340</v>
      </c>
      <c r="C217" s="159" t="s">
        <v>341</v>
      </c>
      <c r="D217" s="160" t="s">
        <v>157</v>
      </c>
      <c r="E217" s="161">
        <v>28</v>
      </c>
      <c r="F217" s="162"/>
      <c r="G217" s="163">
        <f>ROUND(E217*F217,2)</f>
        <v>0</v>
      </c>
      <c r="H217" s="162"/>
      <c r="I217" s="163">
        <f>ROUND(E217*H217,2)</f>
        <v>0</v>
      </c>
      <c r="J217" s="162"/>
      <c r="K217" s="163">
        <f>ROUND(E217*J217,2)</f>
        <v>0</v>
      </c>
      <c r="L217" s="163">
        <v>21</v>
      </c>
      <c r="M217" s="163">
        <f>G217*(1+L217/100)</f>
        <v>0</v>
      </c>
      <c r="N217" s="163">
        <v>0</v>
      </c>
      <c r="O217" s="163">
        <f>ROUND(E217*N217,2)</f>
        <v>0</v>
      </c>
      <c r="P217" s="163">
        <v>0</v>
      </c>
      <c r="Q217" s="163">
        <f>ROUND(E217*P217,2)</f>
        <v>0</v>
      </c>
      <c r="R217" s="163" t="s">
        <v>307</v>
      </c>
      <c r="S217" s="163" t="s">
        <v>190</v>
      </c>
      <c r="T217" s="164" t="s">
        <v>190</v>
      </c>
      <c r="U217" s="165">
        <v>3.5920000000000001</v>
      </c>
      <c r="V217" s="165">
        <f>ROUND(E217*U217,2)</f>
        <v>100.58</v>
      </c>
      <c r="W217" s="165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 t="s">
        <v>120</v>
      </c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</row>
    <row r="218" spans="1:60" outlineLevel="1" x14ac:dyDescent="0.25">
      <c r="A218" s="167"/>
      <c r="B218" s="168"/>
      <c r="C218" s="169" t="s">
        <v>121</v>
      </c>
      <c r="D218" s="170"/>
      <c r="E218" s="171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 t="s">
        <v>122</v>
      </c>
      <c r="AH218" s="166">
        <v>0</v>
      </c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</row>
    <row r="219" spans="1:60" outlineLevel="1" x14ac:dyDescent="0.25">
      <c r="A219" s="167"/>
      <c r="B219" s="168"/>
      <c r="C219" s="169" t="s">
        <v>313</v>
      </c>
      <c r="D219" s="170"/>
      <c r="E219" s="171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 t="s">
        <v>122</v>
      </c>
      <c r="AH219" s="166">
        <v>0</v>
      </c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</row>
    <row r="220" spans="1:60" outlineLevel="1" x14ac:dyDescent="0.25">
      <c r="A220" s="167"/>
      <c r="B220" s="168"/>
      <c r="C220" s="169" t="s">
        <v>342</v>
      </c>
      <c r="D220" s="170"/>
      <c r="E220" s="171">
        <v>28</v>
      </c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 t="s">
        <v>122</v>
      </c>
      <c r="AH220" s="166">
        <v>0</v>
      </c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</row>
    <row r="221" spans="1:60" outlineLevel="1" x14ac:dyDescent="0.25">
      <c r="A221" s="167"/>
      <c r="B221" s="168"/>
      <c r="C221" s="172" t="s">
        <v>131</v>
      </c>
      <c r="D221" s="173"/>
      <c r="E221" s="174">
        <v>28</v>
      </c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 t="s">
        <v>122</v>
      </c>
      <c r="AH221" s="166">
        <v>1</v>
      </c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</row>
    <row r="222" spans="1:60" outlineLevel="1" x14ac:dyDescent="0.25">
      <c r="A222" s="157">
        <v>34</v>
      </c>
      <c r="B222" s="158" t="s">
        <v>343</v>
      </c>
      <c r="C222" s="159" t="s">
        <v>344</v>
      </c>
      <c r="D222" s="160" t="s">
        <v>134</v>
      </c>
      <c r="E222" s="161">
        <v>188.5</v>
      </c>
      <c r="F222" s="162"/>
      <c r="G222" s="163">
        <f>ROUND(E222*F222,2)</f>
        <v>0</v>
      </c>
      <c r="H222" s="162"/>
      <c r="I222" s="163">
        <f>ROUND(E222*H222,2)</f>
        <v>0</v>
      </c>
      <c r="J222" s="162"/>
      <c r="K222" s="163">
        <f>ROUND(E222*J222,2)</f>
        <v>0</v>
      </c>
      <c r="L222" s="163">
        <v>21</v>
      </c>
      <c r="M222" s="163">
        <f>G222*(1+L222/100)</f>
        <v>0</v>
      </c>
      <c r="N222" s="163">
        <v>0</v>
      </c>
      <c r="O222" s="163">
        <f>ROUND(E222*N222,2)</f>
        <v>0</v>
      </c>
      <c r="P222" s="163">
        <v>0</v>
      </c>
      <c r="Q222" s="163">
        <f>ROUND(E222*P222,2)</f>
        <v>0</v>
      </c>
      <c r="R222" s="163" t="s">
        <v>307</v>
      </c>
      <c r="S222" s="163" t="s">
        <v>190</v>
      </c>
      <c r="T222" s="164" t="s">
        <v>190</v>
      </c>
      <c r="U222" s="165">
        <v>5.5E-2</v>
      </c>
      <c r="V222" s="165">
        <f>ROUND(E222*U222,2)</f>
        <v>10.37</v>
      </c>
      <c r="W222" s="165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 t="s">
        <v>120</v>
      </c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</row>
    <row r="223" spans="1:60" outlineLevel="1" x14ac:dyDescent="0.25">
      <c r="A223" s="167"/>
      <c r="B223" s="168"/>
      <c r="C223" s="249" t="s">
        <v>345</v>
      </c>
      <c r="D223" s="250"/>
      <c r="E223" s="250"/>
      <c r="F223" s="250"/>
      <c r="G223" s="250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 t="s">
        <v>192</v>
      </c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</row>
    <row r="224" spans="1:60" outlineLevel="1" x14ac:dyDescent="0.25">
      <c r="A224" s="167"/>
      <c r="B224" s="168"/>
      <c r="C224" s="169" t="s">
        <v>289</v>
      </c>
      <c r="D224" s="170"/>
      <c r="E224" s="171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 t="s">
        <v>122</v>
      </c>
      <c r="AH224" s="166">
        <v>0</v>
      </c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</row>
    <row r="225" spans="1:60" outlineLevel="1" x14ac:dyDescent="0.25">
      <c r="A225" s="167"/>
      <c r="B225" s="168"/>
      <c r="C225" s="169" t="s">
        <v>313</v>
      </c>
      <c r="D225" s="170"/>
      <c r="E225" s="171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 t="s">
        <v>122</v>
      </c>
      <c r="AH225" s="166">
        <v>0</v>
      </c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</row>
    <row r="226" spans="1:60" outlineLevel="1" x14ac:dyDescent="0.25">
      <c r="A226" s="167"/>
      <c r="B226" s="168"/>
      <c r="C226" s="169" t="s">
        <v>346</v>
      </c>
      <c r="D226" s="170"/>
      <c r="E226" s="171">
        <v>188.5</v>
      </c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 t="s">
        <v>122</v>
      </c>
      <c r="AH226" s="166">
        <v>0</v>
      </c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</row>
    <row r="227" spans="1:60" outlineLevel="1" x14ac:dyDescent="0.25">
      <c r="A227" s="167"/>
      <c r="B227" s="168"/>
      <c r="C227" s="172" t="s">
        <v>131</v>
      </c>
      <c r="D227" s="173"/>
      <c r="E227" s="174">
        <v>188.5</v>
      </c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 t="s">
        <v>122</v>
      </c>
      <c r="AH227" s="166">
        <v>1</v>
      </c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</row>
    <row r="228" spans="1:60" outlineLevel="1" x14ac:dyDescent="0.25">
      <c r="A228" s="157">
        <v>35</v>
      </c>
      <c r="B228" s="158" t="s">
        <v>347</v>
      </c>
      <c r="C228" s="159" t="s">
        <v>348</v>
      </c>
      <c r="D228" s="160" t="s">
        <v>134</v>
      </c>
      <c r="E228" s="161">
        <v>188.5</v>
      </c>
      <c r="F228" s="162"/>
      <c r="G228" s="163">
        <f>ROUND(E228*F228,2)</f>
        <v>0</v>
      </c>
      <c r="H228" s="162"/>
      <c r="I228" s="163">
        <f>ROUND(E228*H228,2)</f>
        <v>0</v>
      </c>
      <c r="J228" s="162"/>
      <c r="K228" s="163">
        <f>ROUND(E228*J228,2)</f>
        <v>0</v>
      </c>
      <c r="L228" s="163">
        <v>21</v>
      </c>
      <c r="M228" s="163">
        <f>G228*(1+L228/100)</f>
        <v>0</v>
      </c>
      <c r="N228" s="163">
        <v>0</v>
      </c>
      <c r="O228" s="163">
        <f>ROUND(E228*N228,2)</f>
        <v>0</v>
      </c>
      <c r="P228" s="163">
        <v>0</v>
      </c>
      <c r="Q228" s="163">
        <f>ROUND(E228*P228,2)</f>
        <v>0</v>
      </c>
      <c r="R228" s="163" t="s">
        <v>307</v>
      </c>
      <c r="S228" s="163" t="s">
        <v>190</v>
      </c>
      <c r="T228" s="164" t="s">
        <v>190</v>
      </c>
      <c r="U228" s="165">
        <v>0.4</v>
      </c>
      <c r="V228" s="165">
        <f>ROUND(E228*U228,2)</f>
        <v>75.400000000000006</v>
      </c>
      <c r="W228" s="165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 t="s">
        <v>120</v>
      </c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</row>
    <row r="229" spans="1:60" outlineLevel="1" x14ac:dyDescent="0.25">
      <c r="A229" s="167"/>
      <c r="B229" s="168"/>
      <c r="C229" s="249" t="s">
        <v>349</v>
      </c>
      <c r="D229" s="250"/>
      <c r="E229" s="250"/>
      <c r="F229" s="250"/>
      <c r="G229" s="250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 t="s">
        <v>192</v>
      </c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</row>
    <row r="230" spans="1:60" outlineLevel="1" x14ac:dyDescent="0.25">
      <c r="A230" s="157">
        <v>36</v>
      </c>
      <c r="B230" s="158" t="s">
        <v>350</v>
      </c>
      <c r="C230" s="159" t="s">
        <v>351</v>
      </c>
      <c r="D230" s="160" t="s">
        <v>157</v>
      </c>
      <c r="E230" s="161">
        <v>37</v>
      </c>
      <c r="F230" s="162"/>
      <c r="G230" s="163">
        <f>ROUND(E230*F230,2)</f>
        <v>0</v>
      </c>
      <c r="H230" s="162"/>
      <c r="I230" s="163">
        <f>ROUND(E230*H230,2)</f>
        <v>0</v>
      </c>
      <c r="J230" s="162"/>
      <c r="K230" s="163">
        <f>ROUND(E230*J230,2)</f>
        <v>0</v>
      </c>
      <c r="L230" s="163">
        <v>21</v>
      </c>
      <c r="M230" s="163">
        <f>G230*(1+L230/100)</f>
        <v>0</v>
      </c>
      <c r="N230" s="163">
        <v>5.8209999999999998E-2</v>
      </c>
      <c r="O230" s="163">
        <f>ROUND(E230*N230,2)</f>
        <v>2.15</v>
      </c>
      <c r="P230" s="163">
        <v>0</v>
      </c>
      <c r="Q230" s="163">
        <f>ROUND(E230*P230,2)</f>
        <v>0</v>
      </c>
      <c r="R230" s="163" t="s">
        <v>307</v>
      </c>
      <c r="S230" s="163" t="s">
        <v>190</v>
      </c>
      <c r="T230" s="164" t="s">
        <v>190</v>
      </c>
      <c r="U230" s="165">
        <v>0.77200000000000002</v>
      </c>
      <c r="V230" s="165">
        <f>ROUND(E230*U230,2)</f>
        <v>28.56</v>
      </c>
      <c r="W230" s="165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 t="s">
        <v>120</v>
      </c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</row>
    <row r="231" spans="1:60" outlineLevel="1" x14ac:dyDescent="0.25">
      <c r="A231" s="167"/>
      <c r="B231" s="168"/>
      <c r="C231" s="249" t="s">
        <v>352</v>
      </c>
      <c r="D231" s="250"/>
      <c r="E231" s="250"/>
      <c r="F231" s="250"/>
      <c r="G231" s="250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 t="s">
        <v>192</v>
      </c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</row>
    <row r="232" spans="1:60" outlineLevel="1" x14ac:dyDescent="0.25">
      <c r="A232" s="167"/>
      <c r="B232" s="168"/>
      <c r="C232" s="169" t="s">
        <v>289</v>
      </c>
      <c r="D232" s="170"/>
      <c r="E232" s="171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 t="s">
        <v>122</v>
      </c>
      <c r="AH232" s="166">
        <v>0</v>
      </c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</row>
    <row r="233" spans="1:60" outlineLevel="1" x14ac:dyDescent="0.25">
      <c r="A233" s="167"/>
      <c r="B233" s="168"/>
      <c r="C233" s="169" t="s">
        <v>353</v>
      </c>
      <c r="D233" s="170"/>
      <c r="E233" s="171">
        <v>37</v>
      </c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 t="s">
        <v>122</v>
      </c>
      <c r="AH233" s="166">
        <v>0</v>
      </c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</row>
    <row r="234" spans="1:60" outlineLevel="1" x14ac:dyDescent="0.25">
      <c r="A234" s="167"/>
      <c r="B234" s="168"/>
      <c r="C234" s="172" t="s">
        <v>131</v>
      </c>
      <c r="D234" s="173"/>
      <c r="E234" s="174">
        <v>37</v>
      </c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 t="s">
        <v>122</v>
      </c>
      <c r="AH234" s="166">
        <v>1</v>
      </c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</row>
    <row r="235" spans="1:60" outlineLevel="1" x14ac:dyDescent="0.25">
      <c r="A235" s="157">
        <v>37</v>
      </c>
      <c r="B235" s="158" t="s">
        <v>354</v>
      </c>
      <c r="C235" s="159" t="s">
        <v>355</v>
      </c>
      <c r="D235" s="160" t="s">
        <v>134</v>
      </c>
      <c r="E235" s="161">
        <v>381.5</v>
      </c>
      <c r="F235" s="162"/>
      <c r="G235" s="163">
        <f>ROUND(E235*F235,2)</f>
        <v>0</v>
      </c>
      <c r="H235" s="162"/>
      <c r="I235" s="163">
        <f>ROUND(E235*H235,2)</f>
        <v>0</v>
      </c>
      <c r="J235" s="162"/>
      <c r="K235" s="163">
        <f>ROUND(E235*J235,2)</f>
        <v>0</v>
      </c>
      <c r="L235" s="163">
        <v>21</v>
      </c>
      <c r="M235" s="163">
        <f>G235*(1+L235/100)</f>
        <v>0</v>
      </c>
      <c r="N235" s="163">
        <v>0</v>
      </c>
      <c r="O235" s="163">
        <f>ROUND(E235*N235,2)</f>
        <v>0</v>
      </c>
      <c r="P235" s="163">
        <v>0</v>
      </c>
      <c r="Q235" s="163">
        <f>ROUND(E235*P235,2)</f>
        <v>0</v>
      </c>
      <c r="R235" s="163" t="s">
        <v>307</v>
      </c>
      <c r="S235" s="163" t="s">
        <v>190</v>
      </c>
      <c r="T235" s="164" t="s">
        <v>190</v>
      </c>
      <c r="U235" s="165">
        <v>2.5999999999999999E-2</v>
      </c>
      <c r="V235" s="165">
        <f>ROUND(E235*U235,2)</f>
        <v>9.92</v>
      </c>
      <c r="W235" s="165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 t="s">
        <v>120</v>
      </c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</row>
    <row r="236" spans="1:60" outlineLevel="1" x14ac:dyDescent="0.25">
      <c r="A236" s="167"/>
      <c r="B236" s="168"/>
      <c r="C236" s="169" t="s">
        <v>289</v>
      </c>
      <c r="D236" s="170"/>
      <c r="E236" s="171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 t="s">
        <v>122</v>
      </c>
      <c r="AH236" s="166">
        <v>0</v>
      </c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</row>
    <row r="237" spans="1:60" outlineLevel="1" x14ac:dyDescent="0.25">
      <c r="A237" s="167"/>
      <c r="B237" s="168"/>
      <c r="C237" s="169" t="s">
        <v>313</v>
      </c>
      <c r="D237" s="170"/>
      <c r="E237" s="171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 t="s">
        <v>122</v>
      </c>
      <c r="AH237" s="166">
        <v>0</v>
      </c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</row>
    <row r="238" spans="1:60" outlineLevel="1" x14ac:dyDescent="0.25">
      <c r="A238" s="167"/>
      <c r="B238" s="168"/>
      <c r="C238" s="169" t="s">
        <v>356</v>
      </c>
      <c r="D238" s="170"/>
      <c r="E238" s="171">
        <v>381.5</v>
      </c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 t="s">
        <v>122</v>
      </c>
      <c r="AH238" s="166">
        <v>0</v>
      </c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</row>
    <row r="239" spans="1:60" outlineLevel="1" x14ac:dyDescent="0.25">
      <c r="A239" s="167"/>
      <c r="B239" s="168"/>
      <c r="C239" s="172" t="s">
        <v>131</v>
      </c>
      <c r="D239" s="173"/>
      <c r="E239" s="174">
        <v>381.5</v>
      </c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 t="s">
        <v>122</v>
      </c>
      <c r="AH239" s="166">
        <v>1</v>
      </c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</row>
    <row r="240" spans="1:60" outlineLevel="1" x14ac:dyDescent="0.25">
      <c r="A240" s="157">
        <v>38</v>
      </c>
      <c r="B240" s="158" t="s">
        <v>357</v>
      </c>
      <c r="C240" s="159" t="s">
        <v>358</v>
      </c>
      <c r="D240" s="160" t="s">
        <v>134</v>
      </c>
      <c r="E240" s="161">
        <v>387.5</v>
      </c>
      <c r="F240" s="162"/>
      <c r="G240" s="163">
        <f>ROUND(E240*F240,2)</f>
        <v>0</v>
      </c>
      <c r="H240" s="162"/>
      <c r="I240" s="163">
        <f>ROUND(E240*H240,2)</f>
        <v>0</v>
      </c>
      <c r="J240" s="162"/>
      <c r="K240" s="163">
        <f>ROUND(E240*J240,2)</f>
        <v>0</v>
      </c>
      <c r="L240" s="163">
        <v>21</v>
      </c>
      <c r="M240" s="163">
        <f>G240*(1+L240/100)</f>
        <v>0</v>
      </c>
      <c r="N240" s="163">
        <v>5.0000000000000002E-5</v>
      </c>
      <c r="O240" s="163">
        <f>ROUND(E240*N240,2)</f>
        <v>0.02</v>
      </c>
      <c r="P240" s="163">
        <v>0</v>
      </c>
      <c r="Q240" s="163">
        <f>ROUND(E240*P240,2)</f>
        <v>0</v>
      </c>
      <c r="R240" s="163" t="s">
        <v>307</v>
      </c>
      <c r="S240" s="163" t="s">
        <v>190</v>
      </c>
      <c r="T240" s="164" t="s">
        <v>190</v>
      </c>
      <c r="U240" s="165">
        <v>3.4000000000000002E-2</v>
      </c>
      <c r="V240" s="165">
        <f>ROUND(E240*U240,2)</f>
        <v>13.18</v>
      </c>
      <c r="W240" s="165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 t="s">
        <v>120</v>
      </c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</row>
    <row r="241" spans="1:60" outlineLevel="1" x14ac:dyDescent="0.25">
      <c r="A241" s="167"/>
      <c r="B241" s="168"/>
      <c r="C241" s="169" t="s">
        <v>289</v>
      </c>
      <c r="D241" s="170"/>
      <c r="E241" s="171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 t="s">
        <v>122</v>
      </c>
      <c r="AH241" s="166">
        <v>0</v>
      </c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</row>
    <row r="242" spans="1:60" outlineLevel="1" x14ac:dyDescent="0.25">
      <c r="A242" s="167"/>
      <c r="B242" s="168"/>
      <c r="C242" s="169" t="s">
        <v>313</v>
      </c>
      <c r="D242" s="170"/>
      <c r="E242" s="171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 t="s">
        <v>122</v>
      </c>
      <c r="AH242" s="166">
        <v>0</v>
      </c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</row>
    <row r="243" spans="1:60" outlineLevel="1" x14ac:dyDescent="0.25">
      <c r="A243" s="167"/>
      <c r="B243" s="168"/>
      <c r="C243" s="169" t="s">
        <v>359</v>
      </c>
      <c r="D243" s="170"/>
      <c r="E243" s="171">
        <v>387.5</v>
      </c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 t="s">
        <v>122</v>
      </c>
      <c r="AH243" s="166">
        <v>0</v>
      </c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</row>
    <row r="244" spans="1:60" outlineLevel="1" x14ac:dyDescent="0.25">
      <c r="A244" s="167"/>
      <c r="B244" s="168"/>
      <c r="C244" s="172" t="s">
        <v>131</v>
      </c>
      <c r="D244" s="173"/>
      <c r="E244" s="174">
        <v>387.5</v>
      </c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 t="s">
        <v>122</v>
      </c>
      <c r="AH244" s="166">
        <v>1</v>
      </c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</row>
    <row r="245" spans="1:60" outlineLevel="1" x14ac:dyDescent="0.25">
      <c r="A245" s="175">
        <v>39</v>
      </c>
      <c r="B245" s="176" t="s">
        <v>360</v>
      </c>
      <c r="C245" s="177" t="s">
        <v>361</v>
      </c>
      <c r="D245" s="178" t="s">
        <v>157</v>
      </c>
      <c r="E245" s="179">
        <v>2</v>
      </c>
      <c r="F245" s="180"/>
      <c r="G245" s="181">
        <f t="shared" ref="G245:G265" si="0">ROUND(E245*F245,2)</f>
        <v>0</v>
      </c>
      <c r="H245" s="180"/>
      <c r="I245" s="181">
        <f t="shared" ref="I245:I265" si="1">ROUND(E245*H245,2)</f>
        <v>0</v>
      </c>
      <c r="J245" s="180"/>
      <c r="K245" s="181">
        <f t="shared" ref="K245:K265" si="2">ROUND(E245*J245,2)</f>
        <v>0</v>
      </c>
      <c r="L245" s="181">
        <v>21</v>
      </c>
      <c r="M245" s="181">
        <f t="shared" ref="M245:M265" si="3">G245*(1+L245/100)</f>
        <v>0</v>
      </c>
      <c r="N245" s="181">
        <v>6.0000000000000001E-3</v>
      </c>
      <c r="O245" s="181">
        <f t="shared" ref="O245:O265" si="4">ROUND(E245*N245,2)</f>
        <v>0.01</v>
      </c>
      <c r="P245" s="181">
        <v>0</v>
      </c>
      <c r="Q245" s="181">
        <f t="shared" ref="Q245:Q265" si="5">ROUND(E245*P245,2)</f>
        <v>0</v>
      </c>
      <c r="R245" s="181"/>
      <c r="S245" s="181" t="s">
        <v>118</v>
      </c>
      <c r="T245" s="182" t="s">
        <v>119</v>
      </c>
      <c r="U245" s="165">
        <v>0</v>
      </c>
      <c r="V245" s="165">
        <f t="shared" ref="V245:V265" si="6">ROUND(E245*U245,2)</f>
        <v>0</v>
      </c>
      <c r="W245" s="165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 t="s">
        <v>299</v>
      </c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</row>
    <row r="246" spans="1:60" outlineLevel="1" x14ac:dyDescent="0.25">
      <c r="A246" s="175">
        <v>40</v>
      </c>
      <c r="B246" s="176" t="s">
        <v>362</v>
      </c>
      <c r="C246" s="177" t="s">
        <v>363</v>
      </c>
      <c r="D246" s="178" t="s">
        <v>157</v>
      </c>
      <c r="E246" s="179">
        <v>1</v>
      </c>
      <c r="F246" s="180"/>
      <c r="G246" s="181">
        <f t="shared" si="0"/>
        <v>0</v>
      </c>
      <c r="H246" s="180"/>
      <c r="I246" s="181">
        <f t="shared" si="1"/>
        <v>0</v>
      </c>
      <c r="J246" s="180"/>
      <c r="K246" s="181">
        <f t="shared" si="2"/>
        <v>0</v>
      </c>
      <c r="L246" s="181">
        <v>21</v>
      </c>
      <c r="M246" s="181">
        <f t="shared" si="3"/>
        <v>0</v>
      </c>
      <c r="N246" s="181">
        <v>1.04E-2</v>
      </c>
      <c r="O246" s="181">
        <f t="shared" si="4"/>
        <v>0.01</v>
      </c>
      <c r="P246" s="181">
        <v>0</v>
      </c>
      <c r="Q246" s="181">
        <f t="shared" si="5"/>
        <v>0</v>
      </c>
      <c r="R246" s="181"/>
      <c r="S246" s="181" t="s">
        <v>118</v>
      </c>
      <c r="T246" s="182" t="s">
        <v>119</v>
      </c>
      <c r="U246" s="165">
        <v>0</v>
      </c>
      <c r="V246" s="165">
        <f t="shared" si="6"/>
        <v>0</v>
      </c>
      <c r="W246" s="165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 t="s">
        <v>299</v>
      </c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</row>
    <row r="247" spans="1:60" outlineLevel="1" x14ac:dyDescent="0.25">
      <c r="A247" s="175">
        <v>41</v>
      </c>
      <c r="B247" s="176" t="s">
        <v>364</v>
      </c>
      <c r="C247" s="177" t="s">
        <v>365</v>
      </c>
      <c r="D247" s="178" t="s">
        <v>157</v>
      </c>
      <c r="E247" s="179">
        <v>9</v>
      </c>
      <c r="F247" s="180"/>
      <c r="G247" s="181">
        <f t="shared" si="0"/>
        <v>0</v>
      </c>
      <c r="H247" s="180"/>
      <c r="I247" s="181">
        <f t="shared" si="1"/>
        <v>0</v>
      </c>
      <c r="J247" s="180"/>
      <c r="K247" s="181">
        <f t="shared" si="2"/>
        <v>0</v>
      </c>
      <c r="L247" s="181">
        <v>21</v>
      </c>
      <c r="M247" s="181">
        <f t="shared" si="3"/>
        <v>0</v>
      </c>
      <c r="N247" s="181">
        <v>3.5000000000000001E-3</v>
      </c>
      <c r="O247" s="181">
        <f t="shared" si="4"/>
        <v>0.03</v>
      </c>
      <c r="P247" s="181">
        <v>0</v>
      </c>
      <c r="Q247" s="181">
        <f t="shared" si="5"/>
        <v>0</v>
      </c>
      <c r="R247" s="181"/>
      <c r="S247" s="181" t="s">
        <v>118</v>
      </c>
      <c r="T247" s="182" t="s">
        <v>119</v>
      </c>
      <c r="U247" s="165">
        <v>0</v>
      </c>
      <c r="V247" s="165">
        <f t="shared" si="6"/>
        <v>0</v>
      </c>
      <c r="W247" s="165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 t="s">
        <v>299</v>
      </c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</row>
    <row r="248" spans="1:60" outlineLevel="1" x14ac:dyDescent="0.25">
      <c r="A248" s="175">
        <v>42</v>
      </c>
      <c r="B248" s="176" t="s">
        <v>366</v>
      </c>
      <c r="C248" s="177" t="s">
        <v>367</v>
      </c>
      <c r="D248" s="178" t="s">
        <v>157</v>
      </c>
      <c r="E248" s="179">
        <v>27</v>
      </c>
      <c r="F248" s="180"/>
      <c r="G248" s="181">
        <f t="shared" si="0"/>
        <v>0</v>
      </c>
      <c r="H248" s="180"/>
      <c r="I248" s="181">
        <f t="shared" si="1"/>
        <v>0</v>
      </c>
      <c r="J248" s="180"/>
      <c r="K248" s="181">
        <f t="shared" si="2"/>
        <v>0</v>
      </c>
      <c r="L248" s="181">
        <v>21</v>
      </c>
      <c r="M248" s="181">
        <f t="shared" si="3"/>
        <v>0</v>
      </c>
      <c r="N248" s="181">
        <v>6.0000000000000001E-3</v>
      </c>
      <c r="O248" s="181">
        <f t="shared" si="4"/>
        <v>0.16</v>
      </c>
      <c r="P248" s="181">
        <v>0</v>
      </c>
      <c r="Q248" s="181">
        <f t="shared" si="5"/>
        <v>0</v>
      </c>
      <c r="R248" s="181"/>
      <c r="S248" s="181" t="s">
        <v>118</v>
      </c>
      <c r="T248" s="182" t="s">
        <v>119</v>
      </c>
      <c r="U248" s="165">
        <v>0</v>
      </c>
      <c r="V248" s="165">
        <f t="shared" si="6"/>
        <v>0</v>
      </c>
      <c r="W248" s="165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 t="s">
        <v>299</v>
      </c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</row>
    <row r="249" spans="1:60" outlineLevel="1" x14ac:dyDescent="0.25">
      <c r="A249" s="175">
        <v>43</v>
      </c>
      <c r="B249" s="176" t="s">
        <v>368</v>
      </c>
      <c r="C249" s="177" t="s">
        <v>369</v>
      </c>
      <c r="D249" s="178" t="s">
        <v>157</v>
      </c>
      <c r="E249" s="179">
        <v>1</v>
      </c>
      <c r="F249" s="180"/>
      <c r="G249" s="181">
        <f t="shared" si="0"/>
        <v>0</v>
      </c>
      <c r="H249" s="180"/>
      <c r="I249" s="181">
        <f t="shared" si="1"/>
        <v>0</v>
      </c>
      <c r="J249" s="180"/>
      <c r="K249" s="181">
        <f t="shared" si="2"/>
        <v>0</v>
      </c>
      <c r="L249" s="181">
        <v>21</v>
      </c>
      <c r="M249" s="181">
        <f t="shared" si="3"/>
        <v>0</v>
      </c>
      <c r="N249" s="181">
        <v>5.8500000000000002E-3</v>
      </c>
      <c r="O249" s="181">
        <f t="shared" si="4"/>
        <v>0.01</v>
      </c>
      <c r="P249" s="181">
        <v>0</v>
      </c>
      <c r="Q249" s="181">
        <f t="shared" si="5"/>
        <v>0</v>
      </c>
      <c r="R249" s="181"/>
      <c r="S249" s="181" t="s">
        <v>118</v>
      </c>
      <c r="T249" s="182" t="s">
        <v>119</v>
      </c>
      <c r="U249" s="165">
        <v>0</v>
      </c>
      <c r="V249" s="165">
        <f t="shared" si="6"/>
        <v>0</v>
      </c>
      <c r="W249" s="165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6" t="s">
        <v>299</v>
      </c>
      <c r="AH249" s="166"/>
      <c r="AI249" s="166"/>
      <c r="AJ249" s="166"/>
      <c r="AK249" s="166"/>
      <c r="AL249" s="166"/>
      <c r="AM249" s="166"/>
      <c r="AN249" s="166"/>
      <c r="AO249" s="166"/>
      <c r="AP249" s="166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166"/>
      <c r="BD249" s="166"/>
      <c r="BE249" s="166"/>
      <c r="BF249" s="166"/>
      <c r="BG249" s="166"/>
      <c r="BH249" s="166"/>
    </row>
    <row r="250" spans="1:60" outlineLevel="1" x14ac:dyDescent="0.25">
      <c r="A250" s="175">
        <v>44</v>
      </c>
      <c r="B250" s="176" t="s">
        <v>370</v>
      </c>
      <c r="C250" s="177" t="s">
        <v>371</v>
      </c>
      <c r="D250" s="178" t="s">
        <v>157</v>
      </c>
      <c r="E250" s="179">
        <v>36</v>
      </c>
      <c r="F250" s="180"/>
      <c r="G250" s="181">
        <f t="shared" si="0"/>
        <v>0</v>
      </c>
      <c r="H250" s="180"/>
      <c r="I250" s="181">
        <f t="shared" si="1"/>
        <v>0</v>
      </c>
      <c r="J250" s="180"/>
      <c r="K250" s="181">
        <f t="shared" si="2"/>
        <v>0</v>
      </c>
      <c r="L250" s="181">
        <v>21</v>
      </c>
      <c r="M250" s="181">
        <f t="shared" si="3"/>
        <v>0</v>
      </c>
      <c r="N250" s="181">
        <v>2.5000000000000001E-3</v>
      </c>
      <c r="O250" s="181">
        <f t="shared" si="4"/>
        <v>0.09</v>
      </c>
      <c r="P250" s="181">
        <v>0</v>
      </c>
      <c r="Q250" s="181">
        <f t="shared" si="5"/>
        <v>0</v>
      </c>
      <c r="R250" s="181"/>
      <c r="S250" s="181" t="s">
        <v>118</v>
      </c>
      <c r="T250" s="182" t="s">
        <v>119</v>
      </c>
      <c r="U250" s="165">
        <v>0</v>
      </c>
      <c r="V250" s="165">
        <f t="shared" si="6"/>
        <v>0</v>
      </c>
      <c r="W250" s="165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 t="s">
        <v>299</v>
      </c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</row>
    <row r="251" spans="1:60" outlineLevel="1" x14ac:dyDescent="0.25">
      <c r="A251" s="175">
        <v>45</v>
      </c>
      <c r="B251" s="176" t="s">
        <v>372</v>
      </c>
      <c r="C251" s="177" t="s">
        <v>373</v>
      </c>
      <c r="D251" s="178" t="s">
        <v>157</v>
      </c>
      <c r="E251" s="179">
        <v>1</v>
      </c>
      <c r="F251" s="180"/>
      <c r="G251" s="181">
        <f t="shared" si="0"/>
        <v>0</v>
      </c>
      <c r="H251" s="180"/>
      <c r="I251" s="181">
        <f t="shared" si="1"/>
        <v>0</v>
      </c>
      <c r="J251" s="180"/>
      <c r="K251" s="181">
        <f t="shared" si="2"/>
        <v>0</v>
      </c>
      <c r="L251" s="181">
        <v>21</v>
      </c>
      <c r="M251" s="181">
        <f t="shared" si="3"/>
        <v>0</v>
      </c>
      <c r="N251" s="181">
        <v>6.1999999999999998E-3</v>
      </c>
      <c r="O251" s="181">
        <f t="shared" si="4"/>
        <v>0.01</v>
      </c>
      <c r="P251" s="181">
        <v>0</v>
      </c>
      <c r="Q251" s="181">
        <f t="shared" si="5"/>
        <v>0</v>
      </c>
      <c r="R251" s="181"/>
      <c r="S251" s="181" t="s">
        <v>118</v>
      </c>
      <c r="T251" s="182" t="s">
        <v>119</v>
      </c>
      <c r="U251" s="165">
        <v>0</v>
      </c>
      <c r="V251" s="165">
        <f t="shared" si="6"/>
        <v>0</v>
      </c>
      <c r="W251" s="165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 t="s">
        <v>299</v>
      </c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</row>
    <row r="252" spans="1:60" outlineLevel="1" x14ac:dyDescent="0.25">
      <c r="A252" s="175">
        <v>46</v>
      </c>
      <c r="B252" s="176" t="s">
        <v>374</v>
      </c>
      <c r="C252" s="177" t="s">
        <v>375</v>
      </c>
      <c r="D252" s="178" t="s">
        <v>157</v>
      </c>
      <c r="E252" s="179">
        <v>37</v>
      </c>
      <c r="F252" s="180"/>
      <c r="G252" s="181">
        <f t="shared" si="0"/>
        <v>0</v>
      </c>
      <c r="H252" s="180"/>
      <c r="I252" s="181">
        <f t="shared" si="1"/>
        <v>0</v>
      </c>
      <c r="J252" s="180"/>
      <c r="K252" s="181">
        <f t="shared" si="2"/>
        <v>0</v>
      </c>
      <c r="L252" s="181">
        <v>21</v>
      </c>
      <c r="M252" s="181">
        <f t="shared" si="3"/>
        <v>0</v>
      </c>
      <c r="N252" s="181">
        <v>3.3E-3</v>
      </c>
      <c r="O252" s="181">
        <f t="shared" si="4"/>
        <v>0.12</v>
      </c>
      <c r="P252" s="181">
        <v>0</v>
      </c>
      <c r="Q252" s="181">
        <f t="shared" si="5"/>
        <v>0</v>
      </c>
      <c r="R252" s="181"/>
      <c r="S252" s="181" t="s">
        <v>118</v>
      </c>
      <c r="T252" s="182" t="s">
        <v>119</v>
      </c>
      <c r="U252" s="165">
        <v>0</v>
      </c>
      <c r="V252" s="165">
        <f t="shared" si="6"/>
        <v>0</v>
      </c>
      <c r="W252" s="165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 t="s">
        <v>299</v>
      </c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</row>
    <row r="253" spans="1:60" outlineLevel="1" x14ac:dyDescent="0.25">
      <c r="A253" s="175">
        <v>47</v>
      </c>
      <c r="B253" s="176" t="s">
        <v>376</v>
      </c>
      <c r="C253" s="177" t="s">
        <v>377</v>
      </c>
      <c r="D253" s="178" t="s">
        <v>157</v>
      </c>
      <c r="E253" s="179">
        <v>37</v>
      </c>
      <c r="F253" s="180"/>
      <c r="G253" s="181">
        <f t="shared" si="0"/>
        <v>0</v>
      </c>
      <c r="H253" s="180"/>
      <c r="I253" s="181">
        <f t="shared" si="1"/>
        <v>0</v>
      </c>
      <c r="J253" s="180"/>
      <c r="K253" s="181">
        <f t="shared" si="2"/>
        <v>0</v>
      </c>
      <c r="L253" s="181">
        <v>21</v>
      </c>
      <c r="M253" s="181">
        <f t="shared" si="3"/>
        <v>0</v>
      </c>
      <c r="N253" s="181">
        <v>9.2999999999999992E-3</v>
      </c>
      <c r="O253" s="181">
        <f t="shared" si="4"/>
        <v>0.34</v>
      </c>
      <c r="P253" s="181">
        <v>0</v>
      </c>
      <c r="Q253" s="181">
        <f t="shared" si="5"/>
        <v>0</v>
      </c>
      <c r="R253" s="181"/>
      <c r="S253" s="181" t="s">
        <v>118</v>
      </c>
      <c r="T253" s="182" t="s">
        <v>119</v>
      </c>
      <c r="U253" s="165">
        <v>0</v>
      </c>
      <c r="V253" s="165">
        <f t="shared" si="6"/>
        <v>0</v>
      </c>
      <c r="W253" s="165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 t="s">
        <v>299</v>
      </c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</row>
    <row r="254" spans="1:60" outlineLevel="1" x14ac:dyDescent="0.25">
      <c r="A254" s="175">
        <v>48</v>
      </c>
      <c r="B254" s="176" t="s">
        <v>378</v>
      </c>
      <c r="C254" s="177" t="s">
        <v>379</v>
      </c>
      <c r="D254" s="178" t="s">
        <v>157</v>
      </c>
      <c r="E254" s="179">
        <v>24</v>
      </c>
      <c r="F254" s="180"/>
      <c r="G254" s="181">
        <f t="shared" si="0"/>
        <v>0</v>
      </c>
      <c r="H254" s="180"/>
      <c r="I254" s="181">
        <f t="shared" si="1"/>
        <v>0</v>
      </c>
      <c r="J254" s="180"/>
      <c r="K254" s="181">
        <f t="shared" si="2"/>
        <v>0</v>
      </c>
      <c r="L254" s="181">
        <v>21</v>
      </c>
      <c r="M254" s="181">
        <f t="shared" si="3"/>
        <v>0</v>
      </c>
      <c r="N254" s="181">
        <v>1.7000000000000001E-4</v>
      </c>
      <c r="O254" s="181">
        <f t="shared" si="4"/>
        <v>0</v>
      </c>
      <c r="P254" s="181">
        <v>0</v>
      </c>
      <c r="Q254" s="181">
        <f t="shared" si="5"/>
        <v>0</v>
      </c>
      <c r="R254" s="181"/>
      <c r="S254" s="181" t="s">
        <v>118</v>
      </c>
      <c r="T254" s="182" t="s">
        <v>119</v>
      </c>
      <c r="U254" s="165">
        <v>0</v>
      </c>
      <c r="V254" s="165">
        <f t="shared" si="6"/>
        <v>0</v>
      </c>
      <c r="W254" s="165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 t="s">
        <v>299</v>
      </c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</row>
    <row r="255" spans="1:60" outlineLevel="1" x14ac:dyDescent="0.25">
      <c r="A255" s="175">
        <v>49</v>
      </c>
      <c r="B255" s="176" t="s">
        <v>380</v>
      </c>
      <c r="C255" s="177" t="s">
        <v>381</v>
      </c>
      <c r="D255" s="178" t="s">
        <v>157</v>
      </c>
      <c r="E255" s="179">
        <v>24</v>
      </c>
      <c r="F255" s="180"/>
      <c r="G255" s="181">
        <f t="shared" si="0"/>
        <v>0</v>
      </c>
      <c r="H255" s="180"/>
      <c r="I255" s="181">
        <f t="shared" si="1"/>
        <v>0</v>
      </c>
      <c r="J255" s="180"/>
      <c r="K255" s="181">
        <f t="shared" si="2"/>
        <v>0</v>
      </c>
      <c r="L255" s="181">
        <v>21</v>
      </c>
      <c r="M255" s="181">
        <f t="shared" si="3"/>
        <v>0</v>
      </c>
      <c r="N255" s="181">
        <v>0</v>
      </c>
      <c r="O255" s="181">
        <f t="shared" si="4"/>
        <v>0</v>
      </c>
      <c r="P255" s="181">
        <v>0</v>
      </c>
      <c r="Q255" s="181">
        <f t="shared" si="5"/>
        <v>0</v>
      </c>
      <c r="R255" s="181"/>
      <c r="S255" s="181" t="s">
        <v>118</v>
      </c>
      <c r="T255" s="182" t="s">
        <v>119</v>
      </c>
      <c r="U255" s="165">
        <v>0</v>
      </c>
      <c r="V255" s="165">
        <f t="shared" si="6"/>
        <v>0</v>
      </c>
      <c r="W255" s="165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 t="s">
        <v>299</v>
      </c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</row>
    <row r="256" spans="1:60" outlineLevel="1" x14ac:dyDescent="0.25">
      <c r="A256" s="175">
        <v>50</v>
      </c>
      <c r="B256" s="176" t="s">
        <v>382</v>
      </c>
      <c r="C256" s="177" t="s">
        <v>383</v>
      </c>
      <c r="D256" s="178" t="s">
        <v>157</v>
      </c>
      <c r="E256" s="179">
        <v>2</v>
      </c>
      <c r="F256" s="180"/>
      <c r="G256" s="181">
        <f t="shared" si="0"/>
        <v>0</v>
      </c>
      <c r="H256" s="180"/>
      <c r="I256" s="181">
        <f t="shared" si="1"/>
        <v>0</v>
      </c>
      <c r="J256" s="180"/>
      <c r="K256" s="181">
        <f t="shared" si="2"/>
        <v>0</v>
      </c>
      <c r="L256" s="181">
        <v>21</v>
      </c>
      <c r="M256" s="181">
        <f t="shared" si="3"/>
        <v>0</v>
      </c>
      <c r="N256" s="181">
        <v>6.9999999999999994E-5</v>
      </c>
      <c r="O256" s="181">
        <f t="shared" si="4"/>
        <v>0</v>
      </c>
      <c r="P256" s="181">
        <v>0</v>
      </c>
      <c r="Q256" s="181">
        <f t="shared" si="5"/>
        <v>0</v>
      </c>
      <c r="R256" s="181"/>
      <c r="S256" s="181" t="s">
        <v>118</v>
      </c>
      <c r="T256" s="182" t="s">
        <v>119</v>
      </c>
      <c r="U256" s="165">
        <v>0</v>
      </c>
      <c r="V256" s="165">
        <f t="shared" si="6"/>
        <v>0</v>
      </c>
      <c r="W256" s="165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 t="s">
        <v>299</v>
      </c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</row>
    <row r="257" spans="1:60" outlineLevel="1" x14ac:dyDescent="0.25">
      <c r="A257" s="175">
        <v>51</v>
      </c>
      <c r="B257" s="176" t="s">
        <v>384</v>
      </c>
      <c r="C257" s="177" t="s">
        <v>385</v>
      </c>
      <c r="D257" s="178" t="s">
        <v>157</v>
      </c>
      <c r="E257" s="179">
        <v>1</v>
      </c>
      <c r="F257" s="180"/>
      <c r="G257" s="181">
        <f t="shared" si="0"/>
        <v>0</v>
      </c>
      <c r="H257" s="180"/>
      <c r="I257" s="181">
        <f t="shared" si="1"/>
        <v>0</v>
      </c>
      <c r="J257" s="180"/>
      <c r="K257" s="181">
        <f t="shared" si="2"/>
        <v>0</v>
      </c>
      <c r="L257" s="181">
        <v>21</v>
      </c>
      <c r="M257" s="181">
        <f t="shared" si="3"/>
        <v>0</v>
      </c>
      <c r="N257" s="181">
        <v>1.2999999999999999E-4</v>
      </c>
      <c r="O257" s="181">
        <f t="shared" si="4"/>
        <v>0</v>
      </c>
      <c r="P257" s="181">
        <v>0</v>
      </c>
      <c r="Q257" s="181">
        <f t="shared" si="5"/>
        <v>0</v>
      </c>
      <c r="R257" s="181"/>
      <c r="S257" s="181" t="s">
        <v>118</v>
      </c>
      <c r="T257" s="182" t="s">
        <v>119</v>
      </c>
      <c r="U257" s="165">
        <v>0</v>
      </c>
      <c r="V257" s="165">
        <f t="shared" si="6"/>
        <v>0</v>
      </c>
      <c r="W257" s="165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 t="s">
        <v>299</v>
      </c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</row>
    <row r="258" spans="1:60" outlineLevel="1" x14ac:dyDescent="0.25">
      <c r="A258" s="175">
        <v>52</v>
      </c>
      <c r="B258" s="176" t="s">
        <v>386</v>
      </c>
      <c r="C258" s="177" t="s">
        <v>387</v>
      </c>
      <c r="D258" s="178" t="s">
        <v>157</v>
      </c>
      <c r="E258" s="179">
        <v>12</v>
      </c>
      <c r="F258" s="180"/>
      <c r="G258" s="181">
        <f t="shared" si="0"/>
        <v>0</v>
      </c>
      <c r="H258" s="180"/>
      <c r="I258" s="181">
        <f t="shared" si="1"/>
        <v>0</v>
      </c>
      <c r="J258" s="180"/>
      <c r="K258" s="181">
        <f t="shared" si="2"/>
        <v>0</v>
      </c>
      <c r="L258" s="181">
        <v>21</v>
      </c>
      <c r="M258" s="181">
        <f t="shared" si="3"/>
        <v>0</v>
      </c>
      <c r="N258" s="181">
        <v>5.0000000000000001E-4</v>
      </c>
      <c r="O258" s="181">
        <f t="shared" si="4"/>
        <v>0.01</v>
      </c>
      <c r="P258" s="181">
        <v>0</v>
      </c>
      <c r="Q258" s="181">
        <f t="shared" si="5"/>
        <v>0</v>
      </c>
      <c r="R258" s="181"/>
      <c r="S258" s="181" t="s">
        <v>118</v>
      </c>
      <c r="T258" s="182" t="s">
        <v>119</v>
      </c>
      <c r="U258" s="165">
        <v>0</v>
      </c>
      <c r="V258" s="165">
        <f t="shared" si="6"/>
        <v>0</v>
      </c>
      <c r="W258" s="165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 t="s">
        <v>299</v>
      </c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</row>
    <row r="259" spans="1:60" outlineLevel="1" x14ac:dyDescent="0.25">
      <c r="A259" s="175">
        <v>53</v>
      </c>
      <c r="B259" s="176" t="s">
        <v>388</v>
      </c>
      <c r="C259" s="177" t="s">
        <v>389</v>
      </c>
      <c r="D259" s="178" t="s">
        <v>157</v>
      </c>
      <c r="E259" s="179">
        <v>23</v>
      </c>
      <c r="F259" s="180"/>
      <c r="G259" s="181">
        <f t="shared" si="0"/>
        <v>0</v>
      </c>
      <c r="H259" s="180"/>
      <c r="I259" s="181">
        <f t="shared" si="1"/>
        <v>0</v>
      </c>
      <c r="J259" s="180"/>
      <c r="K259" s="181">
        <f t="shared" si="2"/>
        <v>0</v>
      </c>
      <c r="L259" s="181">
        <v>21</v>
      </c>
      <c r="M259" s="181">
        <f t="shared" si="3"/>
        <v>0</v>
      </c>
      <c r="N259" s="181">
        <v>5.0000000000000001E-4</v>
      </c>
      <c r="O259" s="181">
        <f t="shared" si="4"/>
        <v>0.01</v>
      </c>
      <c r="P259" s="181">
        <v>0</v>
      </c>
      <c r="Q259" s="181">
        <f t="shared" si="5"/>
        <v>0</v>
      </c>
      <c r="R259" s="181"/>
      <c r="S259" s="181" t="s">
        <v>118</v>
      </c>
      <c r="T259" s="182" t="s">
        <v>119</v>
      </c>
      <c r="U259" s="165">
        <v>0</v>
      </c>
      <c r="V259" s="165">
        <f t="shared" si="6"/>
        <v>0</v>
      </c>
      <c r="W259" s="165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 t="s">
        <v>299</v>
      </c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</row>
    <row r="260" spans="1:60" outlineLevel="1" x14ac:dyDescent="0.25">
      <c r="A260" s="175">
        <v>54</v>
      </c>
      <c r="B260" s="176" t="s">
        <v>390</v>
      </c>
      <c r="C260" s="177" t="s">
        <v>391</v>
      </c>
      <c r="D260" s="178" t="s">
        <v>157</v>
      </c>
      <c r="E260" s="179">
        <v>1</v>
      </c>
      <c r="F260" s="180"/>
      <c r="G260" s="181">
        <f t="shared" si="0"/>
        <v>0</v>
      </c>
      <c r="H260" s="180"/>
      <c r="I260" s="181">
        <f t="shared" si="1"/>
        <v>0</v>
      </c>
      <c r="J260" s="180"/>
      <c r="K260" s="181">
        <f t="shared" si="2"/>
        <v>0</v>
      </c>
      <c r="L260" s="181">
        <v>21</v>
      </c>
      <c r="M260" s="181">
        <f t="shared" si="3"/>
        <v>0</v>
      </c>
      <c r="N260" s="181">
        <v>5.0000000000000001E-4</v>
      </c>
      <c r="O260" s="181">
        <f t="shared" si="4"/>
        <v>0</v>
      </c>
      <c r="P260" s="181">
        <v>0</v>
      </c>
      <c r="Q260" s="181">
        <f t="shared" si="5"/>
        <v>0</v>
      </c>
      <c r="R260" s="181"/>
      <c r="S260" s="181" t="s">
        <v>118</v>
      </c>
      <c r="T260" s="182" t="s">
        <v>119</v>
      </c>
      <c r="U260" s="165">
        <v>0</v>
      </c>
      <c r="V260" s="165">
        <f t="shared" si="6"/>
        <v>0</v>
      </c>
      <c r="W260" s="165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 t="s">
        <v>299</v>
      </c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</row>
    <row r="261" spans="1:60" outlineLevel="1" x14ac:dyDescent="0.25">
      <c r="A261" s="175">
        <v>55</v>
      </c>
      <c r="B261" s="176" t="s">
        <v>392</v>
      </c>
      <c r="C261" s="177" t="s">
        <v>393</v>
      </c>
      <c r="D261" s="178" t="s">
        <v>157</v>
      </c>
      <c r="E261" s="179">
        <v>1</v>
      </c>
      <c r="F261" s="180"/>
      <c r="G261" s="181">
        <f t="shared" si="0"/>
        <v>0</v>
      </c>
      <c r="H261" s="180"/>
      <c r="I261" s="181">
        <f t="shared" si="1"/>
        <v>0</v>
      </c>
      <c r="J261" s="180"/>
      <c r="K261" s="181">
        <f t="shared" si="2"/>
        <v>0</v>
      </c>
      <c r="L261" s="181">
        <v>21</v>
      </c>
      <c r="M261" s="181">
        <f t="shared" si="3"/>
        <v>0</v>
      </c>
      <c r="N261" s="181">
        <v>5.0000000000000001E-4</v>
      </c>
      <c r="O261" s="181">
        <f t="shared" si="4"/>
        <v>0</v>
      </c>
      <c r="P261" s="181">
        <v>0</v>
      </c>
      <c r="Q261" s="181">
        <f t="shared" si="5"/>
        <v>0</v>
      </c>
      <c r="R261" s="181"/>
      <c r="S261" s="181" t="s">
        <v>118</v>
      </c>
      <c r="T261" s="182" t="s">
        <v>119</v>
      </c>
      <c r="U261" s="165">
        <v>0</v>
      </c>
      <c r="V261" s="165">
        <f t="shared" si="6"/>
        <v>0</v>
      </c>
      <c r="W261" s="165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 t="s">
        <v>299</v>
      </c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</row>
    <row r="262" spans="1:60" outlineLevel="1" x14ac:dyDescent="0.25">
      <c r="A262" s="175">
        <v>56</v>
      </c>
      <c r="B262" s="176" t="s">
        <v>394</v>
      </c>
      <c r="C262" s="177" t="s">
        <v>395</v>
      </c>
      <c r="D262" s="178" t="s">
        <v>134</v>
      </c>
      <c r="E262" s="179">
        <v>111</v>
      </c>
      <c r="F262" s="180"/>
      <c r="G262" s="181">
        <f t="shared" si="0"/>
        <v>0</v>
      </c>
      <c r="H262" s="180"/>
      <c r="I262" s="181">
        <f t="shared" si="1"/>
        <v>0</v>
      </c>
      <c r="J262" s="180"/>
      <c r="K262" s="181">
        <f t="shared" si="2"/>
        <v>0</v>
      </c>
      <c r="L262" s="181">
        <v>21</v>
      </c>
      <c r="M262" s="181">
        <f t="shared" si="3"/>
        <v>0</v>
      </c>
      <c r="N262" s="181">
        <v>2.1700000000000001E-3</v>
      </c>
      <c r="O262" s="181">
        <f t="shared" si="4"/>
        <v>0.24</v>
      </c>
      <c r="P262" s="181">
        <v>0</v>
      </c>
      <c r="Q262" s="181">
        <f t="shared" si="5"/>
        <v>0</v>
      </c>
      <c r="R262" s="181"/>
      <c r="S262" s="181" t="s">
        <v>118</v>
      </c>
      <c r="T262" s="182" t="s">
        <v>119</v>
      </c>
      <c r="U262" s="165">
        <v>0</v>
      </c>
      <c r="V262" s="165">
        <f t="shared" si="6"/>
        <v>0</v>
      </c>
      <c r="W262" s="165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 t="s">
        <v>299</v>
      </c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</row>
    <row r="263" spans="1:60" outlineLevel="1" x14ac:dyDescent="0.25">
      <c r="A263" s="175">
        <v>57</v>
      </c>
      <c r="B263" s="176" t="s">
        <v>396</v>
      </c>
      <c r="C263" s="177" t="s">
        <v>397</v>
      </c>
      <c r="D263" s="178" t="s">
        <v>134</v>
      </c>
      <c r="E263" s="179">
        <v>270.5</v>
      </c>
      <c r="F263" s="180"/>
      <c r="G263" s="181">
        <f t="shared" si="0"/>
        <v>0</v>
      </c>
      <c r="H263" s="180"/>
      <c r="I263" s="181">
        <f t="shared" si="1"/>
        <v>0</v>
      </c>
      <c r="J263" s="180"/>
      <c r="K263" s="181">
        <f t="shared" si="2"/>
        <v>0</v>
      </c>
      <c r="L263" s="181">
        <v>21</v>
      </c>
      <c r="M263" s="181">
        <f t="shared" si="3"/>
        <v>0</v>
      </c>
      <c r="N263" s="181">
        <v>4.5199999999999997E-3</v>
      </c>
      <c r="O263" s="181">
        <f t="shared" si="4"/>
        <v>1.22</v>
      </c>
      <c r="P263" s="181">
        <v>0</v>
      </c>
      <c r="Q263" s="181">
        <f t="shared" si="5"/>
        <v>0</v>
      </c>
      <c r="R263" s="181"/>
      <c r="S263" s="181" t="s">
        <v>118</v>
      </c>
      <c r="T263" s="182" t="s">
        <v>119</v>
      </c>
      <c r="U263" s="165">
        <v>0</v>
      </c>
      <c r="V263" s="165">
        <f t="shared" si="6"/>
        <v>0</v>
      </c>
      <c r="W263" s="165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 t="s">
        <v>299</v>
      </c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</row>
    <row r="264" spans="1:60" outlineLevel="1" x14ac:dyDescent="0.25">
      <c r="A264" s="175">
        <v>58</v>
      </c>
      <c r="B264" s="176" t="s">
        <v>398</v>
      </c>
      <c r="C264" s="177" t="s">
        <v>399</v>
      </c>
      <c r="D264" s="178" t="s">
        <v>134</v>
      </c>
      <c r="E264" s="179">
        <v>387.5</v>
      </c>
      <c r="F264" s="180"/>
      <c r="G264" s="181">
        <f t="shared" si="0"/>
        <v>0</v>
      </c>
      <c r="H264" s="180"/>
      <c r="I264" s="181">
        <f t="shared" si="1"/>
        <v>0</v>
      </c>
      <c r="J264" s="180"/>
      <c r="K264" s="181">
        <f t="shared" si="2"/>
        <v>0</v>
      </c>
      <c r="L264" s="181">
        <v>21</v>
      </c>
      <c r="M264" s="181">
        <f t="shared" si="3"/>
        <v>0</v>
      </c>
      <c r="N264" s="181">
        <v>2.9999999999999997E-4</v>
      </c>
      <c r="O264" s="181">
        <f t="shared" si="4"/>
        <v>0.12</v>
      </c>
      <c r="P264" s="181">
        <v>0</v>
      </c>
      <c r="Q264" s="181">
        <f t="shared" si="5"/>
        <v>0</v>
      </c>
      <c r="R264" s="181"/>
      <c r="S264" s="181" t="s">
        <v>118</v>
      </c>
      <c r="T264" s="182" t="s">
        <v>119</v>
      </c>
      <c r="U264" s="165">
        <v>0</v>
      </c>
      <c r="V264" s="165">
        <f t="shared" si="6"/>
        <v>0</v>
      </c>
      <c r="W264" s="165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 t="s">
        <v>299</v>
      </c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</row>
    <row r="265" spans="1:60" outlineLevel="1" x14ac:dyDescent="0.25">
      <c r="A265" s="175">
        <v>59</v>
      </c>
      <c r="B265" s="176" t="s">
        <v>400</v>
      </c>
      <c r="C265" s="177" t="s">
        <v>401</v>
      </c>
      <c r="D265" s="178" t="s">
        <v>134</v>
      </c>
      <c r="E265" s="179">
        <v>381.5</v>
      </c>
      <c r="F265" s="180"/>
      <c r="G265" s="181">
        <f t="shared" si="0"/>
        <v>0</v>
      </c>
      <c r="H265" s="180"/>
      <c r="I265" s="181">
        <f t="shared" si="1"/>
        <v>0</v>
      </c>
      <c r="J265" s="180"/>
      <c r="K265" s="181">
        <f t="shared" si="2"/>
        <v>0</v>
      </c>
      <c r="L265" s="181">
        <v>21</v>
      </c>
      <c r="M265" s="181">
        <f t="shared" si="3"/>
        <v>0</v>
      </c>
      <c r="N265" s="181">
        <v>1E-3</v>
      </c>
      <c r="O265" s="181">
        <f t="shared" si="4"/>
        <v>0.38</v>
      </c>
      <c r="P265" s="181">
        <v>0</v>
      </c>
      <c r="Q265" s="181">
        <f t="shared" si="5"/>
        <v>0</v>
      </c>
      <c r="R265" s="181"/>
      <c r="S265" s="181" t="s">
        <v>118</v>
      </c>
      <c r="T265" s="182" t="s">
        <v>119</v>
      </c>
      <c r="U265" s="165">
        <v>0</v>
      </c>
      <c r="V265" s="165">
        <f t="shared" si="6"/>
        <v>0</v>
      </c>
      <c r="W265" s="165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 t="s">
        <v>299</v>
      </c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</row>
    <row r="266" spans="1:60" x14ac:dyDescent="0.25">
      <c r="A266" s="149" t="s">
        <v>113</v>
      </c>
      <c r="B266" s="150" t="s">
        <v>77</v>
      </c>
      <c r="C266" s="151" t="s">
        <v>78</v>
      </c>
      <c r="D266" s="152"/>
      <c r="E266" s="153"/>
      <c r="F266" s="154"/>
      <c r="G266" s="154">
        <f>SUMIF(AG267:AG268,"&lt;&gt;NOR",G267:G268)</f>
        <v>0</v>
      </c>
      <c r="H266" s="154"/>
      <c r="I266" s="154">
        <f>SUM(I267:I268)</f>
        <v>0</v>
      </c>
      <c r="J266" s="154"/>
      <c r="K266" s="154">
        <f>SUM(K267:K268)</f>
        <v>0</v>
      </c>
      <c r="L266" s="154"/>
      <c r="M266" s="154">
        <f>SUM(M267:M268)</f>
        <v>0</v>
      </c>
      <c r="N266" s="154"/>
      <c r="O266" s="154">
        <f>SUM(O267:O268)</f>
        <v>0</v>
      </c>
      <c r="P266" s="154"/>
      <c r="Q266" s="154">
        <f>SUM(Q267:Q268)</f>
        <v>0</v>
      </c>
      <c r="R266" s="154"/>
      <c r="S266" s="154"/>
      <c r="T266" s="155"/>
      <c r="U266" s="156"/>
      <c r="V266" s="156">
        <f>SUM(V267:V268)</f>
        <v>146.22999999999999</v>
      </c>
      <c r="W266" s="156"/>
      <c r="AG266" t="s">
        <v>114</v>
      </c>
    </row>
    <row r="267" spans="1:60" ht="22.5" outlineLevel="1" x14ac:dyDescent="0.25">
      <c r="A267" s="157">
        <v>60</v>
      </c>
      <c r="B267" s="158" t="s">
        <v>402</v>
      </c>
      <c r="C267" s="159" t="s">
        <v>403</v>
      </c>
      <c r="D267" s="160" t="s">
        <v>297</v>
      </c>
      <c r="E267" s="161">
        <v>691.40206000000001</v>
      </c>
      <c r="F267" s="162"/>
      <c r="G267" s="163">
        <f>ROUND(E267*F267,2)</f>
        <v>0</v>
      </c>
      <c r="H267" s="162"/>
      <c r="I267" s="163">
        <f>ROUND(E267*H267,2)</f>
        <v>0</v>
      </c>
      <c r="J267" s="162"/>
      <c r="K267" s="163">
        <f>ROUND(E267*J267,2)</f>
        <v>0</v>
      </c>
      <c r="L267" s="163">
        <v>21</v>
      </c>
      <c r="M267" s="163">
        <f>G267*(1+L267/100)</f>
        <v>0</v>
      </c>
      <c r="N267" s="163">
        <v>0</v>
      </c>
      <c r="O267" s="163">
        <f>ROUND(E267*N267,2)</f>
        <v>0</v>
      </c>
      <c r="P267" s="163">
        <v>0</v>
      </c>
      <c r="Q267" s="163">
        <f>ROUND(E267*P267,2)</f>
        <v>0</v>
      </c>
      <c r="R267" s="163" t="s">
        <v>307</v>
      </c>
      <c r="S267" s="163" t="s">
        <v>190</v>
      </c>
      <c r="T267" s="164" t="s">
        <v>190</v>
      </c>
      <c r="U267" s="165">
        <v>0.21149999999999999</v>
      </c>
      <c r="V267" s="165">
        <f>ROUND(E267*U267,2)</f>
        <v>146.22999999999999</v>
      </c>
      <c r="W267" s="165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 t="s">
        <v>404</v>
      </c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</row>
    <row r="268" spans="1:60" outlineLevel="1" x14ac:dyDescent="0.25">
      <c r="A268" s="167"/>
      <c r="B268" s="168"/>
      <c r="C268" s="249" t="s">
        <v>405</v>
      </c>
      <c r="D268" s="250"/>
      <c r="E268" s="250"/>
      <c r="F268" s="250"/>
      <c r="G268" s="250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 t="s">
        <v>192</v>
      </c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</row>
    <row r="269" spans="1:60" x14ac:dyDescent="0.25">
      <c r="A269" s="144"/>
      <c r="B269" s="145"/>
      <c r="C269" s="183"/>
      <c r="D269" s="146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AE269">
        <v>15</v>
      </c>
      <c r="AF269">
        <v>21</v>
      </c>
    </row>
    <row r="270" spans="1:60" x14ac:dyDescent="0.25">
      <c r="A270" s="184"/>
      <c r="B270" s="185" t="s">
        <v>12</v>
      </c>
      <c r="C270" s="186"/>
      <c r="D270" s="187"/>
      <c r="E270" s="188"/>
      <c r="F270" s="188"/>
      <c r="G270" s="189">
        <f>G8+G161+G168+G266</f>
        <v>0</v>
      </c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AE270">
        <f>SUMIF(L7:L268,AE269,G7:G268)</f>
        <v>0</v>
      </c>
      <c r="AF270">
        <f>SUMIF(L7:L268,AF269,G7:G268)</f>
        <v>0</v>
      </c>
      <c r="AG270" t="s">
        <v>184</v>
      </c>
    </row>
    <row r="271" spans="1:60" x14ac:dyDescent="0.25">
      <c r="C271" s="190"/>
      <c r="D271" s="138"/>
      <c r="AG271" t="s">
        <v>185</v>
      </c>
    </row>
    <row r="272" spans="1:60" x14ac:dyDescent="0.25">
      <c r="D272" s="138"/>
    </row>
    <row r="273" spans="4:4" x14ac:dyDescent="0.25">
      <c r="D273" s="138"/>
    </row>
    <row r="274" spans="4:4" x14ac:dyDescent="0.25">
      <c r="D274" s="138"/>
    </row>
    <row r="275" spans="4:4" x14ac:dyDescent="0.25">
      <c r="D275" s="138"/>
    </row>
    <row r="276" spans="4:4" x14ac:dyDescent="0.25">
      <c r="D276" s="138"/>
    </row>
    <row r="277" spans="4:4" x14ac:dyDescent="0.25">
      <c r="D277" s="138"/>
    </row>
    <row r="278" spans="4:4" x14ac:dyDescent="0.25">
      <c r="D278" s="138"/>
    </row>
    <row r="279" spans="4:4" x14ac:dyDescent="0.25">
      <c r="D279" s="138"/>
    </row>
    <row r="280" spans="4:4" x14ac:dyDescent="0.25">
      <c r="D280" s="138"/>
    </row>
    <row r="281" spans="4:4" x14ac:dyDescent="0.25">
      <c r="D281" s="138"/>
    </row>
    <row r="282" spans="4:4" x14ac:dyDescent="0.25">
      <c r="D282" s="138"/>
    </row>
    <row r="283" spans="4:4" x14ac:dyDescent="0.25">
      <c r="D283" s="138"/>
    </row>
    <row r="284" spans="4:4" x14ac:dyDescent="0.25">
      <c r="D284" s="138"/>
    </row>
    <row r="285" spans="4:4" x14ac:dyDescent="0.25">
      <c r="D285" s="138"/>
    </row>
    <row r="286" spans="4:4" x14ac:dyDescent="0.25">
      <c r="D286" s="138"/>
    </row>
    <row r="287" spans="4:4" x14ac:dyDescent="0.25">
      <c r="D287" s="138"/>
    </row>
    <row r="288" spans="4:4" x14ac:dyDescent="0.25">
      <c r="D288" s="138"/>
    </row>
    <row r="289" spans="4:4" x14ac:dyDescent="0.25">
      <c r="D289" s="138"/>
    </row>
    <row r="290" spans="4:4" x14ac:dyDescent="0.25">
      <c r="D290" s="138"/>
    </row>
    <row r="291" spans="4:4" x14ac:dyDescent="0.25">
      <c r="D291" s="138"/>
    </row>
    <row r="292" spans="4:4" x14ac:dyDescent="0.25">
      <c r="D292" s="138"/>
    </row>
    <row r="293" spans="4:4" x14ac:dyDescent="0.25">
      <c r="D293" s="138"/>
    </row>
    <row r="294" spans="4:4" x14ac:dyDescent="0.25">
      <c r="D294" s="138"/>
    </row>
    <row r="295" spans="4:4" x14ac:dyDescent="0.25">
      <c r="D295" s="138"/>
    </row>
    <row r="296" spans="4:4" x14ac:dyDescent="0.25">
      <c r="D296" s="138"/>
    </row>
    <row r="297" spans="4:4" x14ac:dyDescent="0.25">
      <c r="D297" s="138"/>
    </row>
    <row r="298" spans="4:4" x14ac:dyDescent="0.25">
      <c r="D298" s="138"/>
    </row>
    <row r="299" spans="4:4" x14ac:dyDescent="0.25">
      <c r="D299" s="138"/>
    </row>
    <row r="300" spans="4:4" x14ac:dyDescent="0.25">
      <c r="D300" s="138"/>
    </row>
    <row r="301" spans="4:4" x14ac:dyDescent="0.25">
      <c r="D301" s="138"/>
    </row>
    <row r="302" spans="4:4" x14ac:dyDescent="0.25">
      <c r="D302" s="138"/>
    </row>
    <row r="303" spans="4:4" x14ac:dyDescent="0.25">
      <c r="D303" s="138"/>
    </row>
    <row r="304" spans="4:4" x14ac:dyDescent="0.25">
      <c r="D304" s="138"/>
    </row>
    <row r="305" spans="4:4" x14ac:dyDescent="0.25">
      <c r="D305" s="138"/>
    </row>
    <row r="306" spans="4:4" x14ac:dyDescent="0.25">
      <c r="D306" s="138"/>
    </row>
    <row r="307" spans="4:4" x14ac:dyDescent="0.25">
      <c r="D307" s="138"/>
    </row>
    <row r="308" spans="4:4" x14ac:dyDescent="0.25">
      <c r="D308" s="138"/>
    </row>
    <row r="309" spans="4:4" x14ac:dyDescent="0.25">
      <c r="D309" s="138"/>
    </row>
    <row r="310" spans="4:4" x14ac:dyDescent="0.25">
      <c r="D310" s="138"/>
    </row>
    <row r="311" spans="4:4" x14ac:dyDescent="0.25">
      <c r="D311" s="138"/>
    </row>
    <row r="312" spans="4:4" x14ac:dyDescent="0.25">
      <c r="D312" s="138"/>
    </row>
    <row r="313" spans="4:4" x14ac:dyDescent="0.25">
      <c r="D313" s="138"/>
    </row>
    <row r="314" spans="4:4" x14ac:dyDescent="0.25">
      <c r="D314" s="138"/>
    </row>
    <row r="315" spans="4:4" x14ac:dyDescent="0.25">
      <c r="D315" s="138"/>
    </row>
    <row r="316" spans="4:4" x14ac:dyDescent="0.25">
      <c r="D316" s="138"/>
    </row>
    <row r="317" spans="4:4" x14ac:dyDescent="0.25">
      <c r="D317" s="138"/>
    </row>
    <row r="318" spans="4:4" x14ac:dyDescent="0.25">
      <c r="D318" s="138"/>
    </row>
    <row r="319" spans="4:4" x14ac:dyDescent="0.25">
      <c r="D319" s="138"/>
    </row>
    <row r="320" spans="4:4" x14ac:dyDescent="0.25">
      <c r="D320" s="138"/>
    </row>
    <row r="321" spans="4:4" x14ac:dyDescent="0.25">
      <c r="D321" s="138"/>
    </row>
    <row r="322" spans="4:4" x14ac:dyDescent="0.25">
      <c r="D322" s="138"/>
    </row>
    <row r="323" spans="4:4" x14ac:dyDescent="0.25">
      <c r="D323" s="138"/>
    </row>
    <row r="324" spans="4:4" x14ac:dyDescent="0.25">
      <c r="D324" s="138"/>
    </row>
    <row r="325" spans="4:4" x14ac:dyDescent="0.25">
      <c r="D325" s="138"/>
    </row>
    <row r="326" spans="4:4" x14ac:dyDescent="0.25">
      <c r="D326" s="138"/>
    </row>
    <row r="327" spans="4:4" x14ac:dyDescent="0.25">
      <c r="D327" s="138"/>
    </row>
    <row r="328" spans="4:4" x14ac:dyDescent="0.25">
      <c r="D328" s="138"/>
    </row>
    <row r="329" spans="4:4" x14ac:dyDescent="0.25">
      <c r="D329" s="138"/>
    </row>
    <row r="330" spans="4:4" x14ac:dyDescent="0.25">
      <c r="D330" s="138"/>
    </row>
    <row r="331" spans="4:4" x14ac:dyDescent="0.25">
      <c r="D331" s="138"/>
    </row>
    <row r="332" spans="4:4" x14ac:dyDescent="0.25">
      <c r="D332" s="138"/>
    </row>
    <row r="333" spans="4:4" x14ac:dyDescent="0.25">
      <c r="D333" s="138"/>
    </row>
    <row r="334" spans="4:4" x14ac:dyDescent="0.25">
      <c r="D334" s="138"/>
    </row>
    <row r="335" spans="4:4" x14ac:dyDescent="0.25">
      <c r="D335" s="138"/>
    </row>
    <row r="336" spans="4:4" x14ac:dyDescent="0.25">
      <c r="D336" s="138"/>
    </row>
    <row r="337" spans="4:4" x14ac:dyDescent="0.25">
      <c r="D337" s="138"/>
    </row>
    <row r="338" spans="4:4" x14ac:dyDescent="0.25">
      <c r="D338" s="138"/>
    </row>
    <row r="339" spans="4:4" x14ac:dyDescent="0.25">
      <c r="D339" s="138"/>
    </row>
    <row r="340" spans="4:4" x14ac:dyDescent="0.25">
      <c r="D340" s="138"/>
    </row>
    <row r="341" spans="4:4" x14ac:dyDescent="0.25">
      <c r="D341" s="138"/>
    </row>
    <row r="342" spans="4:4" x14ac:dyDescent="0.25">
      <c r="D342" s="138"/>
    </row>
    <row r="343" spans="4:4" x14ac:dyDescent="0.25">
      <c r="D343" s="138"/>
    </row>
    <row r="344" spans="4:4" x14ac:dyDescent="0.25">
      <c r="D344" s="138"/>
    </row>
    <row r="345" spans="4:4" x14ac:dyDescent="0.25">
      <c r="D345" s="138"/>
    </row>
    <row r="346" spans="4:4" x14ac:dyDescent="0.25">
      <c r="D346" s="138"/>
    </row>
    <row r="347" spans="4:4" x14ac:dyDescent="0.25">
      <c r="D347" s="138"/>
    </row>
    <row r="348" spans="4:4" x14ac:dyDescent="0.25">
      <c r="D348" s="138"/>
    </row>
    <row r="349" spans="4:4" x14ac:dyDescent="0.25">
      <c r="D349" s="138"/>
    </row>
    <row r="350" spans="4:4" x14ac:dyDescent="0.25">
      <c r="D350" s="138"/>
    </row>
    <row r="351" spans="4:4" x14ac:dyDescent="0.25">
      <c r="D351" s="138"/>
    </row>
    <row r="352" spans="4:4" x14ac:dyDescent="0.25">
      <c r="D352" s="138"/>
    </row>
    <row r="353" spans="4:4" x14ac:dyDescent="0.25">
      <c r="D353" s="138"/>
    </row>
    <row r="354" spans="4:4" x14ac:dyDescent="0.25">
      <c r="D354" s="138"/>
    </row>
    <row r="355" spans="4:4" x14ac:dyDescent="0.25">
      <c r="D355" s="138"/>
    </row>
    <row r="356" spans="4:4" x14ac:dyDescent="0.25">
      <c r="D356" s="138"/>
    </row>
    <row r="357" spans="4:4" x14ac:dyDescent="0.25">
      <c r="D357" s="138"/>
    </row>
    <row r="358" spans="4:4" x14ac:dyDescent="0.25">
      <c r="D358" s="138"/>
    </row>
    <row r="359" spans="4:4" x14ac:dyDescent="0.25">
      <c r="D359" s="138"/>
    </row>
    <row r="360" spans="4:4" x14ac:dyDescent="0.25">
      <c r="D360" s="138"/>
    </row>
    <row r="361" spans="4:4" x14ac:dyDescent="0.25">
      <c r="D361" s="138"/>
    </row>
    <row r="362" spans="4:4" x14ac:dyDescent="0.25">
      <c r="D362" s="138"/>
    </row>
    <row r="363" spans="4:4" x14ac:dyDescent="0.25">
      <c r="D363" s="138"/>
    </row>
    <row r="364" spans="4:4" x14ac:dyDescent="0.25">
      <c r="D364" s="138"/>
    </row>
    <row r="365" spans="4:4" x14ac:dyDescent="0.25">
      <c r="D365" s="138"/>
    </row>
    <row r="366" spans="4:4" x14ac:dyDescent="0.25">
      <c r="D366" s="138"/>
    </row>
    <row r="367" spans="4:4" x14ac:dyDescent="0.25">
      <c r="D367" s="138"/>
    </row>
    <row r="368" spans="4:4" x14ac:dyDescent="0.25">
      <c r="D368" s="138"/>
    </row>
    <row r="369" spans="4:4" x14ac:dyDescent="0.25">
      <c r="D369" s="138"/>
    </row>
    <row r="370" spans="4:4" x14ac:dyDescent="0.25">
      <c r="D370" s="138"/>
    </row>
    <row r="371" spans="4:4" x14ac:dyDescent="0.25">
      <c r="D371" s="138"/>
    </row>
    <row r="372" spans="4:4" x14ac:dyDescent="0.25">
      <c r="D372" s="138"/>
    </row>
    <row r="373" spans="4:4" x14ac:dyDescent="0.25">
      <c r="D373" s="138"/>
    </row>
    <row r="374" spans="4:4" x14ac:dyDescent="0.25">
      <c r="D374" s="138"/>
    </row>
    <row r="375" spans="4:4" x14ac:dyDescent="0.25">
      <c r="D375" s="138"/>
    </row>
    <row r="376" spans="4:4" x14ac:dyDescent="0.25">
      <c r="D376" s="138"/>
    </row>
    <row r="377" spans="4:4" x14ac:dyDescent="0.25">
      <c r="D377" s="138"/>
    </row>
    <row r="378" spans="4:4" x14ac:dyDescent="0.25">
      <c r="D378" s="138"/>
    </row>
    <row r="379" spans="4:4" x14ac:dyDescent="0.25">
      <c r="D379" s="138"/>
    </row>
    <row r="380" spans="4:4" x14ac:dyDescent="0.25">
      <c r="D380" s="138"/>
    </row>
    <row r="381" spans="4:4" x14ac:dyDescent="0.25">
      <c r="D381" s="138"/>
    </row>
    <row r="382" spans="4:4" x14ac:dyDescent="0.25">
      <c r="D382" s="138"/>
    </row>
    <row r="383" spans="4:4" x14ac:dyDescent="0.25">
      <c r="D383" s="138"/>
    </row>
    <row r="384" spans="4:4" x14ac:dyDescent="0.25">
      <c r="D384" s="138"/>
    </row>
    <row r="385" spans="4:4" x14ac:dyDescent="0.25">
      <c r="D385" s="138"/>
    </row>
    <row r="386" spans="4:4" x14ac:dyDescent="0.25">
      <c r="D386" s="138"/>
    </row>
    <row r="387" spans="4:4" x14ac:dyDescent="0.25">
      <c r="D387" s="138"/>
    </row>
    <row r="388" spans="4:4" x14ac:dyDescent="0.25">
      <c r="D388" s="138"/>
    </row>
    <row r="389" spans="4:4" x14ac:dyDescent="0.25">
      <c r="D389" s="138"/>
    </row>
    <row r="390" spans="4:4" x14ac:dyDescent="0.25">
      <c r="D390" s="138"/>
    </row>
    <row r="391" spans="4:4" x14ac:dyDescent="0.25">
      <c r="D391" s="138"/>
    </row>
    <row r="392" spans="4:4" x14ac:dyDescent="0.25">
      <c r="D392" s="138"/>
    </row>
    <row r="393" spans="4:4" x14ac:dyDescent="0.25">
      <c r="D393" s="138"/>
    </row>
    <row r="394" spans="4:4" x14ac:dyDescent="0.25">
      <c r="D394" s="138"/>
    </row>
    <row r="395" spans="4:4" x14ac:dyDescent="0.25">
      <c r="D395" s="138"/>
    </row>
    <row r="396" spans="4:4" x14ac:dyDescent="0.25">
      <c r="D396" s="138"/>
    </row>
    <row r="397" spans="4:4" x14ac:dyDescent="0.25">
      <c r="D397" s="138"/>
    </row>
    <row r="398" spans="4:4" x14ac:dyDescent="0.25">
      <c r="D398" s="138"/>
    </row>
    <row r="399" spans="4:4" x14ac:dyDescent="0.25">
      <c r="D399" s="138"/>
    </row>
    <row r="400" spans="4:4" x14ac:dyDescent="0.25">
      <c r="D400" s="138"/>
    </row>
    <row r="401" spans="4:4" x14ac:dyDescent="0.25">
      <c r="D401" s="138"/>
    </row>
    <row r="402" spans="4:4" x14ac:dyDescent="0.25">
      <c r="D402" s="138"/>
    </row>
    <row r="403" spans="4:4" x14ac:dyDescent="0.25">
      <c r="D403" s="138"/>
    </row>
    <row r="404" spans="4:4" x14ac:dyDescent="0.25">
      <c r="D404" s="138"/>
    </row>
    <row r="405" spans="4:4" x14ac:dyDescent="0.25">
      <c r="D405" s="138"/>
    </row>
    <row r="406" spans="4:4" x14ac:dyDescent="0.25">
      <c r="D406" s="138"/>
    </row>
    <row r="407" spans="4:4" x14ac:dyDescent="0.25">
      <c r="D407" s="138"/>
    </row>
    <row r="408" spans="4:4" x14ac:dyDescent="0.25">
      <c r="D408" s="138"/>
    </row>
    <row r="409" spans="4:4" x14ac:dyDescent="0.25">
      <c r="D409" s="138"/>
    </row>
    <row r="410" spans="4:4" x14ac:dyDescent="0.25">
      <c r="D410" s="138"/>
    </row>
    <row r="411" spans="4:4" x14ac:dyDescent="0.25">
      <c r="D411" s="138"/>
    </row>
    <row r="412" spans="4:4" x14ac:dyDescent="0.25">
      <c r="D412" s="138"/>
    </row>
    <row r="413" spans="4:4" x14ac:dyDescent="0.25">
      <c r="D413" s="138"/>
    </row>
    <row r="414" spans="4:4" x14ac:dyDescent="0.25">
      <c r="D414" s="138"/>
    </row>
    <row r="415" spans="4:4" x14ac:dyDescent="0.25">
      <c r="D415" s="138"/>
    </row>
    <row r="416" spans="4:4" x14ac:dyDescent="0.25">
      <c r="D416" s="138"/>
    </row>
    <row r="417" spans="4:4" x14ac:dyDescent="0.25">
      <c r="D417" s="138"/>
    </row>
    <row r="418" spans="4:4" x14ac:dyDescent="0.25">
      <c r="D418" s="138"/>
    </row>
    <row r="419" spans="4:4" x14ac:dyDescent="0.25">
      <c r="D419" s="138"/>
    </row>
    <row r="420" spans="4:4" x14ac:dyDescent="0.25">
      <c r="D420" s="138"/>
    </row>
    <row r="421" spans="4:4" x14ac:dyDescent="0.25">
      <c r="D421" s="138"/>
    </row>
    <row r="422" spans="4:4" x14ac:dyDescent="0.25">
      <c r="D422" s="138"/>
    </row>
    <row r="423" spans="4:4" x14ac:dyDescent="0.25">
      <c r="D423" s="138"/>
    </row>
    <row r="424" spans="4:4" x14ac:dyDescent="0.25">
      <c r="D424" s="138"/>
    </row>
    <row r="425" spans="4:4" x14ac:dyDescent="0.25">
      <c r="D425" s="138"/>
    </row>
    <row r="426" spans="4:4" x14ac:dyDescent="0.25">
      <c r="D426" s="138"/>
    </row>
    <row r="427" spans="4:4" x14ac:dyDescent="0.25">
      <c r="D427" s="138"/>
    </row>
    <row r="428" spans="4:4" x14ac:dyDescent="0.25">
      <c r="D428" s="138"/>
    </row>
    <row r="429" spans="4:4" x14ac:dyDescent="0.25">
      <c r="D429" s="138"/>
    </row>
    <row r="430" spans="4:4" x14ac:dyDescent="0.25">
      <c r="D430" s="138"/>
    </row>
    <row r="431" spans="4:4" x14ac:dyDescent="0.25">
      <c r="D431" s="138"/>
    </row>
    <row r="432" spans="4:4" x14ac:dyDescent="0.25">
      <c r="D432" s="138"/>
    </row>
    <row r="433" spans="4:4" x14ac:dyDescent="0.25">
      <c r="D433" s="138"/>
    </row>
    <row r="434" spans="4:4" x14ac:dyDescent="0.25">
      <c r="D434" s="138"/>
    </row>
    <row r="435" spans="4:4" x14ac:dyDescent="0.25">
      <c r="D435" s="138"/>
    </row>
    <row r="436" spans="4:4" x14ac:dyDescent="0.25">
      <c r="D436" s="138"/>
    </row>
    <row r="437" spans="4:4" x14ac:dyDescent="0.25">
      <c r="D437" s="138"/>
    </row>
    <row r="438" spans="4:4" x14ac:dyDescent="0.25">
      <c r="D438" s="138"/>
    </row>
    <row r="439" spans="4:4" x14ac:dyDescent="0.25">
      <c r="D439" s="138"/>
    </row>
    <row r="440" spans="4:4" x14ac:dyDescent="0.25">
      <c r="D440" s="138"/>
    </row>
    <row r="441" spans="4:4" x14ac:dyDescent="0.25">
      <c r="D441" s="138"/>
    </row>
    <row r="442" spans="4:4" x14ac:dyDescent="0.25">
      <c r="D442" s="138"/>
    </row>
    <row r="443" spans="4:4" x14ac:dyDescent="0.25">
      <c r="D443" s="138"/>
    </row>
    <row r="444" spans="4:4" x14ac:dyDescent="0.25">
      <c r="D444" s="138"/>
    </row>
    <row r="445" spans="4:4" x14ac:dyDescent="0.25">
      <c r="D445" s="138"/>
    </row>
    <row r="446" spans="4:4" x14ac:dyDescent="0.25">
      <c r="D446" s="138"/>
    </row>
    <row r="447" spans="4:4" x14ac:dyDescent="0.25">
      <c r="D447" s="138"/>
    </row>
    <row r="448" spans="4:4" x14ac:dyDescent="0.25">
      <c r="D448" s="138"/>
    </row>
    <row r="449" spans="4:4" x14ac:dyDescent="0.25">
      <c r="D449" s="138"/>
    </row>
    <row r="450" spans="4:4" x14ac:dyDescent="0.25">
      <c r="D450" s="138"/>
    </row>
    <row r="451" spans="4:4" x14ac:dyDescent="0.25">
      <c r="D451" s="138"/>
    </row>
    <row r="452" spans="4:4" x14ac:dyDescent="0.25">
      <c r="D452" s="138"/>
    </row>
    <row r="453" spans="4:4" x14ac:dyDescent="0.25">
      <c r="D453" s="138"/>
    </row>
    <row r="454" spans="4:4" x14ac:dyDescent="0.25">
      <c r="D454" s="138"/>
    </row>
    <row r="455" spans="4:4" x14ac:dyDescent="0.25">
      <c r="D455" s="138"/>
    </row>
    <row r="456" spans="4:4" x14ac:dyDescent="0.25">
      <c r="D456" s="138"/>
    </row>
    <row r="457" spans="4:4" x14ac:dyDescent="0.25">
      <c r="D457" s="138"/>
    </row>
    <row r="458" spans="4:4" x14ac:dyDescent="0.25">
      <c r="D458" s="138"/>
    </row>
    <row r="459" spans="4:4" x14ac:dyDescent="0.25">
      <c r="D459" s="138"/>
    </row>
    <row r="460" spans="4:4" x14ac:dyDescent="0.25">
      <c r="D460" s="138"/>
    </row>
    <row r="461" spans="4:4" x14ac:dyDescent="0.25">
      <c r="D461" s="138"/>
    </row>
    <row r="462" spans="4:4" x14ac:dyDescent="0.25">
      <c r="D462" s="138"/>
    </row>
    <row r="463" spans="4:4" x14ac:dyDescent="0.25">
      <c r="D463" s="138"/>
    </row>
    <row r="464" spans="4:4" x14ac:dyDescent="0.25">
      <c r="D464" s="138"/>
    </row>
    <row r="465" spans="4:4" x14ac:dyDescent="0.25">
      <c r="D465" s="138"/>
    </row>
    <row r="466" spans="4:4" x14ac:dyDescent="0.25">
      <c r="D466" s="138"/>
    </row>
    <row r="467" spans="4:4" x14ac:dyDescent="0.25">
      <c r="D467" s="138"/>
    </row>
    <row r="468" spans="4:4" x14ac:dyDescent="0.25">
      <c r="D468" s="138"/>
    </row>
    <row r="469" spans="4:4" x14ac:dyDescent="0.25">
      <c r="D469" s="138"/>
    </row>
    <row r="470" spans="4:4" x14ac:dyDescent="0.25">
      <c r="D470" s="138"/>
    </row>
    <row r="471" spans="4:4" x14ac:dyDescent="0.25">
      <c r="D471" s="138"/>
    </row>
    <row r="472" spans="4:4" x14ac:dyDescent="0.25">
      <c r="D472" s="138"/>
    </row>
    <row r="473" spans="4:4" x14ac:dyDescent="0.25">
      <c r="D473" s="138"/>
    </row>
    <row r="474" spans="4:4" x14ac:dyDescent="0.25">
      <c r="D474" s="138"/>
    </row>
    <row r="475" spans="4:4" x14ac:dyDescent="0.25">
      <c r="D475" s="138"/>
    </row>
    <row r="476" spans="4:4" x14ac:dyDescent="0.25">
      <c r="D476" s="138"/>
    </row>
    <row r="477" spans="4:4" x14ac:dyDescent="0.25">
      <c r="D477" s="138"/>
    </row>
    <row r="478" spans="4:4" x14ac:dyDescent="0.25">
      <c r="D478" s="138"/>
    </row>
    <row r="479" spans="4:4" x14ac:dyDescent="0.25">
      <c r="D479" s="138"/>
    </row>
    <row r="480" spans="4:4" x14ac:dyDescent="0.25">
      <c r="D480" s="138"/>
    </row>
    <row r="481" spans="4:4" x14ac:dyDescent="0.25">
      <c r="D481" s="138"/>
    </row>
    <row r="482" spans="4:4" x14ac:dyDescent="0.25">
      <c r="D482" s="138"/>
    </row>
    <row r="483" spans="4:4" x14ac:dyDescent="0.25">
      <c r="D483" s="138"/>
    </row>
    <row r="484" spans="4:4" x14ac:dyDescent="0.25">
      <c r="D484" s="138"/>
    </row>
    <row r="485" spans="4:4" x14ac:dyDescent="0.25">
      <c r="D485" s="138"/>
    </row>
    <row r="486" spans="4:4" x14ac:dyDescent="0.25">
      <c r="D486" s="138"/>
    </row>
    <row r="487" spans="4:4" x14ac:dyDescent="0.25">
      <c r="D487" s="138"/>
    </row>
    <row r="488" spans="4:4" x14ac:dyDescent="0.25">
      <c r="D488" s="138"/>
    </row>
    <row r="489" spans="4:4" x14ac:dyDescent="0.25">
      <c r="D489" s="138"/>
    </row>
    <row r="490" spans="4:4" x14ac:dyDescent="0.25">
      <c r="D490" s="138"/>
    </row>
    <row r="491" spans="4:4" x14ac:dyDescent="0.25">
      <c r="D491" s="138"/>
    </row>
    <row r="492" spans="4:4" x14ac:dyDescent="0.25">
      <c r="D492" s="138"/>
    </row>
    <row r="493" spans="4:4" x14ac:dyDescent="0.25">
      <c r="D493" s="138"/>
    </row>
    <row r="494" spans="4:4" x14ac:dyDescent="0.25">
      <c r="D494" s="138"/>
    </row>
    <row r="495" spans="4:4" x14ac:dyDescent="0.25">
      <c r="D495" s="138"/>
    </row>
    <row r="496" spans="4:4" x14ac:dyDescent="0.25">
      <c r="D496" s="138"/>
    </row>
    <row r="497" spans="4:4" x14ac:dyDescent="0.25">
      <c r="D497" s="138"/>
    </row>
    <row r="498" spans="4:4" x14ac:dyDescent="0.25">
      <c r="D498" s="138"/>
    </row>
    <row r="499" spans="4:4" x14ac:dyDescent="0.25">
      <c r="D499" s="138"/>
    </row>
    <row r="500" spans="4:4" x14ac:dyDescent="0.25">
      <c r="D500" s="138"/>
    </row>
    <row r="501" spans="4:4" x14ac:dyDescent="0.25">
      <c r="D501" s="138"/>
    </row>
    <row r="502" spans="4:4" x14ac:dyDescent="0.25">
      <c r="D502" s="138"/>
    </row>
    <row r="503" spans="4:4" x14ac:dyDescent="0.25">
      <c r="D503" s="138"/>
    </row>
    <row r="504" spans="4:4" x14ac:dyDescent="0.25">
      <c r="D504" s="138"/>
    </row>
    <row r="505" spans="4:4" x14ac:dyDescent="0.25">
      <c r="D505" s="138"/>
    </row>
    <row r="506" spans="4:4" x14ac:dyDescent="0.25">
      <c r="D506" s="138"/>
    </row>
    <row r="507" spans="4:4" x14ac:dyDescent="0.25">
      <c r="D507" s="138"/>
    </row>
    <row r="508" spans="4:4" x14ac:dyDescent="0.25">
      <c r="D508" s="138"/>
    </row>
    <row r="509" spans="4:4" x14ac:dyDescent="0.25">
      <c r="D509" s="138"/>
    </row>
    <row r="510" spans="4:4" x14ac:dyDescent="0.25">
      <c r="D510" s="138"/>
    </row>
    <row r="511" spans="4:4" x14ac:dyDescent="0.25">
      <c r="D511" s="138"/>
    </row>
    <row r="512" spans="4:4" x14ac:dyDescent="0.25">
      <c r="D512" s="138"/>
    </row>
    <row r="513" spans="4:4" x14ac:dyDescent="0.25">
      <c r="D513" s="138"/>
    </row>
    <row r="514" spans="4:4" x14ac:dyDescent="0.25">
      <c r="D514" s="138"/>
    </row>
    <row r="515" spans="4:4" x14ac:dyDescent="0.25">
      <c r="D515" s="138"/>
    </row>
    <row r="516" spans="4:4" x14ac:dyDescent="0.25">
      <c r="D516" s="138"/>
    </row>
    <row r="517" spans="4:4" x14ac:dyDescent="0.25">
      <c r="D517" s="138"/>
    </row>
    <row r="518" spans="4:4" x14ac:dyDescent="0.25">
      <c r="D518" s="138"/>
    </row>
    <row r="519" spans="4:4" x14ac:dyDescent="0.25">
      <c r="D519" s="138"/>
    </row>
    <row r="520" spans="4:4" x14ac:dyDescent="0.25">
      <c r="D520" s="138"/>
    </row>
    <row r="521" spans="4:4" x14ac:dyDescent="0.25">
      <c r="D521" s="138"/>
    </row>
    <row r="522" spans="4:4" x14ac:dyDescent="0.25">
      <c r="D522" s="138"/>
    </row>
    <row r="523" spans="4:4" x14ac:dyDescent="0.25">
      <c r="D523" s="138"/>
    </row>
    <row r="524" spans="4:4" x14ac:dyDescent="0.25">
      <c r="D524" s="138"/>
    </row>
    <row r="525" spans="4:4" x14ac:dyDescent="0.25">
      <c r="D525" s="138"/>
    </row>
    <row r="526" spans="4:4" x14ac:dyDescent="0.25">
      <c r="D526" s="138"/>
    </row>
    <row r="527" spans="4:4" x14ac:dyDescent="0.25">
      <c r="D527" s="138"/>
    </row>
    <row r="528" spans="4:4" x14ac:dyDescent="0.25">
      <c r="D528" s="138"/>
    </row>
    <row r="529" spans="4:4" x14ac:dyDescent="0.25">
      <c r="D529" s="138"/>
    </row>
    <row r="530" spans="4:4" x14ac:dyDescent="0.25">
      <c r="D530" s="138"/>
    </row>
    <row r="531" spans="4:4" x14ac:dyDescent="0.25">
      <c r="D531" s="138"/>
    </row>
    <row r="532" spans="4:4" x14ac:dyDescent="0.25">
      <c r="D532" s="138"/>
    </row>
    <row r="533" spans="4:4" x14ac:dyDescent="0.25">
      <c r="D533" s="138"/>
    </row>
    <row r="534" spans="4:4" x14ac:dyDescent="0.25">
      <c r="D534" s="138"/>
    </row>
    <row r="535" spans="4:4" x14ac:dyDescent="0.25">
      <c r="D535" s="138"/>
    </row>
    <row r="536" spans="4:4" x14ac:dyDescent="0.25">
      <c r="D536" s="138"/>
    </row>
    <row r="537" spans="4:4" x14ac:dyDescent="0.25">
      <c r="D537" s="138"/>
    </row>
    <row r="538" spans="4:4" x14ac:dyDescent="0.25">
      <c r="D538" s="138"/>
    </row>
    <row r="539" spans="4:4" x14ac:dyDescent="0.25">
      <c r="D539" s="138"/>
    </row>
    <row r="540" spans="4:4" x14ac:dyDescent="0.25">
      <c r="D540" s="138"/>
    </row>
    <row r="541" spans="4:4" x14ac:dyDescent="0.25">
      <c r="D541" s="138"/>
    </row>
    <row r="542" spans="4:4" x14ac:dyDescent="0.25">
      <c r="D542" s="138"/>
    </row>
    <row r="543" spans="4:4" x14ac:dyDescent="0.25">
      <c r="D543" s="138"/>
    </row>
    <row r="544" spans="4:4" x14ac:dyDescent="0.25">
      <c r="D544" s="138"/>
    </row>
    <row r="545" spans="4:4" x14ac:dyDescent="0.25">
      <c r="D545" s="138"/>
    </row>
    <row r="546" spans="4:4" x14ac:dyDescent="0.25">
      <c r="D546" s="138"/>
    </row>
    <row r="547" spans="4:4" x14ac:dyDescent="0.25">
      <c r="D547" s="138"/>
    </row>
    <row r="548" spans="4:4" x14ac:dyDescent="0.25">
      <c r="D548" s="138"/>
    </row>
    <row r="549" spans="4:4" x14ac:dyDescent="0.25">
      <c r="D549" s="138"/>
    </row>
    <row r="550" spans="4:4" x14ac:dyDescent="0.25">
      <c r="D550" s="138"/>
    </row>
    <row r="551" spans="4:4" x14ac:dyDescent="0.25">
      <c r="D551" s="138"/>
    </row>
    <row r="552" spans="4:4" x14ac:dyDescent="0.25">
      <c r="D552" s="138"/>
    </row>
    <row r="553" spans="4:4" x14ac:dyDescent="0.25">
      <c r="D553" s="138"/>
    </row>
    <row r="554" spans="4:4" x14ac:dyDescent="0.25">
      <c r="D554" s="138"/>
    </row>
    <row r="555" spans="4:4" x14ac:dyDescent="0.25">
      <c r="D555" s="138"/>
    </row>
    <row r="556" spans="4:4" x14ac:dyDescent="0.25">
      <c r="D556" s="138"/>
    </row>
    <row r="557" spans="4:4" x14ac:dyDescent="0.25">
      <c r="D557" s="138"/>
    </row>
    <row r="558" spans="4:4" x14ac:dyDescent="0.25">
      <c r="D558" s="138"/>
    </row>
    <row r="559" spans="4:4" x14ac:dyDescent="0.25">
      <c r="D559" s="138"/>
    </row>
    <row r="560" spans="4:4" x14ac:dyDescent="0.25">
      <c r="D560" s="138"/>
    </row>
    <row r="561" spans="4:4" x14ac:dyDescent="0.25">
      <c r="D561" s="138"/>
    </row>
    <row r="562" spans="4:4" x14ac:dyDescent="0.25">
      <c r="D562" s="138"/>
    </row>
    <row r="563" spans="4:4" x14ac:dyDescent="0.25">
      <c r="D563" s="138"/>
    </row>
    <row r="564" spans="4:4" x14ac:dyDescent="0.25">
      <c r="D564" s="138"/>
    </row>
    <row r="565" spans="4:4" x14ac:dyDescent="0.25">
      <c r="D565" s="138"/>
    </row>
    <row r="566" spans="4:4" x14ac:dyDescent="0.25">
      <c r="D566" s="138"/>
    </row>
    <row r="567" spans="4:4" x14ac:dyDescent="0.25">
      <c r="D567" s="138"/>
    </row>
    <row r="568" spans="4:4" x14ac:dyDescent="0.25">
      <c r="D568" s="138"/>
    </row>
    <row r="569" spans="4:4" x14ac:dyDescent="0.25">
      <c r="D569" s="138"/>
    </row>
    <row r="570" spans="4:4" x14ac:dyDescent="0.25">
      <c r="D570" s="138"/>
    </row>
    <row r="571" spans="4:4" x14ac:dyDescent="0.25">
      <c r="D571" s="138"/>
    </row>
    <row r="572" spans="4:4" x14ac:dyDescent="0.25">
      <c r="D572" s="138"/>
    </row>
    <row r="573" spans="4:4" x14ac:dyDescent="0.25">
      <c r="D573" s="138"/>
    </row>
    <row r="574" spans="4:4" x14ac:dyDescent="0.25">
      <c r="D574" s="138"/>
    </row>
    <row r="575" spans="4:4" x14ac:dyDescent="0.25">
      <c r="D575" s="138"/>
    </row>
    <row r="576" spans="4:4" x14ac:dyDescent="0.25">
      <c r="D576" s="138"/>
    </row>
    <row r="577" spans="4:4" x14ac:dyDescent="0.25">
      <c r="D577" s="138"/>
    </row>
    <row r="578" spans="4:4" x14ac:dyDescent="0.25">
      <c r="D578" s="138"/>
    </row>
    <row r="579" spans="4:4" x14ac:dyDescent="0.25">
      <c r="D579" s="138"/>
    </row>
    <row r="580" spans="4:4" x14ac:dyDescent="0.25">
      <c r="D580" s="138"/>
    </row>
    <row r="581" spans="4:4" x14ac:dyDescent="0.25">
      <c r="D581" s="138"/>
    </row>
    <row r="582" spans="4:4" x14ac:dyDescent="0.25">
      <c r="D582" s="138"/>
    </row>
    <row r="583" spans="4:4" x14ac:dyDescent="0.25">
      <c r="D583" s="138"/>
    </row>
    <row r="584" spans="4:4" x14ac:dyDescent="0.25">
      <c r="D584" s="138"/>
    </row>
    <row r="585" spans="4:4" x14ac:dyDescent="0.25">
      <c r="D585" s="138"/>
    </row>
    <row r="586" spans="4:4" x14ac:dyDescent="0.25">
      <c r="D586" s="138"/>
    </row>
    <row r="587" spans="4:4" x14ac:dyDescent="0.25">
      <c r="D587" s="138"/>
    </row>
    <row r="588" spans="4:4" x14ac:dyDescent="0.25">
      <c r="D588" s="138"/>
    </row>
    <row r="589" spans="4:4" x14ac:dyDescent="0.25">
      <c r="D589" s="138"/>
    </row>
    <row r="590" spans="4:4" x14ac:dyDescent="0.25">
      <c r="D590" s="138"/>
    </row>
    <row r="591" spans="4:4" x14ac:dyDescent="0.25">
      <c r="D591" s="138"/>
    </row>
    <row r="592" spans="4:4" x14ac:dyDescent="0.25">
      <c r="D592" s="138"/>
    </row>
    <row r="593" spans="4:4" x14ac:dyDescent="0.25">
      <c r="D593" s="138"/>
    </row>
    <row r="594" spans="4:4" x14ac:dyDescent="0.25">
      <c r="D594" s="138"/>
    </row>
    <row r="595" spans="4:4" x14ac:dyDescent="0.25">
      <c r="D595" s="138"/>
    </row>
    <row r="596" spans="4:4" x14ac:dyDescent="0.25">
      <c r="D596" s="138"/>
    </row>
    <row r="597" spans="4:4" x14ac:dyDescent="0.25">
      <c r="D597" s="138"/>
    </row>
    <row r="598" spans="4:4" x14ac:dyDescent="0.25">
      <c r="D598" s="138"/>
    </row>
    <row r="599" spans="4:4" x14ac:dyDescent="0.25">
      <c r="D599" s="138"/>
    </row>
    <row r="600" spans="4:4" x14ac:dyDescent="0.25">
      <c r="D600" s="138"/>
    </row>
    <row r="601" spans="4:4" x14ac:dyDescent="0.25">
      <c r="D601" s="138"/>
    </row>
    <row r="602" spans="4:4" x14ac:dyDescent="0.25">
      <c r="D602" s="138"/>
    </row>
    <row r="603" spans="4:4" x14ac:dyDescent="0.25">
      <c r="D603" s="138"/>
    </row>
    <row r="604" spans="4:4" x14ac:dyDescent="0.25">
      <c r="D604" s="138"/>
    </row>
    <row r="605" spans="4:4" x14ac:dyDescent="0.25">
      <c r="D605" s="138"/>
    </row>
    <row r="606" spans="4:4" x14ac:dyDescent="0.25">
      <c r="D606" s="138"/>
    </row>
    <row r="607" spans="4:4" x14ac:dyDescent="0.25">
      <c r="D607" s="138"/>
    </row>
    <row r="608" spans="4:4" x14ac:dyDescent="0.25">
      <c r="D608" s="138"/>
    </row>
    <row r="609" spans="4:4" x14ac:dyDescent="0.25">
      <c r="D609" s="138"/>
    </row>
    <row r="610" spans="4:4" x14ac:dyDescent="0.25">
      <c r="D610" s="138"/>
    </row>
    <row r="611" spans="4:4" x14ac:dyDescent="0.25">
      <c r="D611" s="138"/>
    </row>
    <row r="612" spans="4:4" x14ac:dyDescent="0.25">
      <c r="D612" s="138"/>
    </row>
    <row r="613" spans="4:4" x14ac:dyDescent="0.25">
      <c r="D613" s="138"/>
    </row>
    <row r="614" spans="4:4" x14ac:dyDescent="0.25">
      <c r="D614" s="138"/>
    </row>
    <row r="615" spans="4:4" x14ac:dyDescent="0.25">
      <c r="D615" s="138"/>
    </row>
    <row r="616" spans="4:4" x14ac:dyDescent="0.25">
      <c r="D616" s="138"/>
    </row>
    <row r="617" spans="4:4" x14ac:dyDescent="0.25">
      <c r="D617" s="138"/>
    </row>
    <row r="618" spans="4:4" x14ac:dyDescent="0.25">
      <c r="D618" s="138"/>
    </row>
    <row r="619" spans="4:4" x14ac:dyDescent="0.25">
      <c r="D619" s="138"/>
    </row>
    <row r="620" spans="4:4" x14ac:dyDescent="0.25">
      <c r="D620" s="138"/>
    </row>
    <row r="621" spans="4:4" x14ac:dyDescent="0.25">
      <c r="D621" s="138"/>
    </row>
    <row r="622" spans="4:4" x14ac:dyDescent="0.25">
      <c r="D622" s="138"/>
    </row>
    <row r="623" spans="4:4" x14ac:dyDescent="0.25">
      <c r="D623" s="138"/>
    </row>
    <row r="624" spans="4:4" x14ac:dyDescent="0.25">
      <c r="D624" s="138"/>
    </row>
    <row r="625" spans="4:4" x14ac:dyDescent="0.25">
      <c r="D625" s="138"/>
    </row>
    <row r="626" spans="4:4" x14ac:dyDescent="0.25">
      <c r="D626" s="138"/>
    </row>
    <row r="627" spans="4:4" x14ac:dyDescent="0.25">
      <c r="D627" s="138"/>
    </row>
    <row r="628" spans="4:4" x14ac:dyDescent="0.25">
      <c r="D628" s="138"/>
    </row>
    <row r="629" spans="4:4" x14ac:dyDescent="0.25">
      <c r="D629" s="138"/>
    </row>
    <row r="630" spans="4:4" x14ac:dyDescent="0.25">
      <c r="D630" s="138"/>
    </row>
    <row r="631" spans="4:4" x14ac:dyDescent="0.25">
      <c r="D631" s="138"/>
    </row>
    <row r="632" spans="4:4" x14ac:dyDescent="0.25">
      <c r="D632" s="138"/>
    </row>
    <row r="633" spans="4:4" x14ac:dyDescent="0.25">
      <c r="D633" s="138"/>
    </row>
    <row r="634" spans="4:4" x14ac:dyDescent="0.25">
      <c r="D634" s="138"/>
    </row>
    <row r="635" spans="4:4" x14ac:dyDescent="0.25">
      <c r="D635" s="138"/>
    </row>
    <row r="636" spans="4:4" x14ac:dyDescent="0.25">
      <c r="D636" s="138"/>
    </row>
    <row r="637" spans="4:4" x14ac:dyDescent="0.25">
      <c r="D637" s="138"/>
    </row>
    <row r="638" spans="4:4" x14ac:dyDescent="0.25">
      <c r="D638" s="138"/>
    </row>
    <row r="639" spans="4:4" x14ac:dyDescent="0.25">
      <c r="D639" s="138"/>
    </row>
    <row r="640" spans="4:4" x14ac:dyDescent="0.25">
      <c r="D640" s="138"/>
    </row>
    <row r="641" spans="4:4" x14ac:dyDescent="0.25">
      <c r="D641" s="138"/>
    </row>
    <row r="642" spans="4:4" x14ac:dyDescent="0.25">
      <c r="D642" s="138"/>
    </row>
    <row r="643" spans="4:4" x14ac:dyDescent="0.25">
      <c r="D643" s="138"/>
    </row>
    <row r="644" spans="4:4" x14ac:dyDescent="0.25">
      <c r="D644" s="138"/>
    </row>
    <row r="645" spans="4:4" x14ac:dyDescent="0.25">
      <c r="D645" s="138"/>
    </row>
    <row r="646" spans="4:4" x14ac:dyDescent="0.25">
      <c r="D646" s="138"/>
    </row>
    <row r="647" spans="4:4" x14ac:dyDescent="0.25">
      <c r="D647" s="138"/>
    </row>
    <row r="648" spans="4:4" x14ac:dyDescent="0.25">
      <c r="D648" s="138"/>
    </row>
    <row r="649" spans="4:4" x14ac:dyDescent="0.25">
      <c r="D649" s="138"/>
    </row>
    <row r="650" spans="4:4" x14ac:dyDescent="0.25">
      <c r="D650" s="138"/>
    </row>
    <row r="651" spans="4:4" x14ac:dyDescent="0.25">
      <c r="D651" s="138"/>
    </row>
    <row r="652" spans="4:4" x14ac:dyDescent="0.25">
      <c r="D652" s="138"/>
    </row>
    <row r="653" spans="4:4" x14ac:dyDescent="0.25">
      <c r="D653" s="138"/>
    </row>
    <row r="654" spans="4:4" x14ac:dyDescent="0.25">
      <c r="D654" s="138"/>
    </row>
    <row r="655" spans="4:4" x14ac:dyDescent="0.25">
      <c r="D655" s="138"/>
    </row>
    <row r="656" spans="4:4" x14ac:dyDescent="0.25">
      <c r="D656" s="138"/>
    </row>
    <row r="657" spans="4:4" x14ac:dyDescent="0.25">
      <c r="D657" s="138"/>
    </row>
    <row r="658" spans="4:4" x14ac:dyDescent="0.25">
      <c r="D658" s="138"/>
    </row>
    <row r="659" spans="4:4" x14ac:dyDescent="0.25">
      <c r="D659" s="138"/>
    </row>
    <row r="660" spans="4:4" x14ac:dyDescent="0.25">
      <c r="D660" s="138"/>
    </row>
    <row r="661" spans="4:4" x14ac:dyDescent="0.25">
      <c r="D661" s="138"/>
    </row>
    <row r="662" spans="4:4" x14ac:dyDescent="0.25">
      <c r="D662" s="138"/>
    </row>
    <row r="663" spans="4:4" x14ac:dyDescent="0.25">
      <c r="D663" s="138"/>
    </row>
    <row r="664" spans="4:4" x14ac:dyDescent="0.25">
      <c r="D664" s="138"/>
    </row>
    <row r="665" spans="4:4" x14ac:dyDescent="0.25">
      <c r="D665" s="138"/>
    </row>
    <row r="666" spans="4:4" x14ac:dyDescent="0.25">
      <c r="D666" s="138"/>
    </row>
    <row r="667" spans="4:4" x14ac:dyDescent="0.25">
      <c r="D667" s="138"/>
    </row>
    <row r="668" spans="4:4" x14ac:dyDescent="0.25">
      <c r="D668" s="138"/>
    </row>
    <row r="669" spans="4:4" x14ac:dyDescent="0.25">
      <c r="D669" s="138"/>
    </row>
    <row r="670" spans="4:4" x14ac:dyDescent="0.25">
      <c r="D670" s="138"/>
    </row>
    <row r="671" spans="4:4" x14ac:dyDescent="0.25">
      <c r="D671" s="138"/>
    </row>
    <row r="672" spans="4:4" x14ac:dyDescent="0.25">
      <c r="D672" s="138"/>
    </row>
    <row r="673" spans="4:4" x14ac:dyDescent="0.25">
      <c r="D673" s="138"/>
    </row>
    <row r="674" spans="4:4" x14ac:dyDescent="0.25">
      <c r="D674" s="138"/>
    </row>
    <row r="675" spans="4:4" x14ac:dyDescent="0.25">
      <c r="D675" s="138"/>
    </row>
    <row r="676" spans="4:4" x14ac:dyDescent="0.25">
      <c r="D676" s="138"/>
    </row>
    <row r="677" spans="4:4" x14ac:dyDescent="0.25">
      <c r="D677" s="138"/>
    </row>
    <row r="678" spans="4:4" x14ac:dyDescent="0.25">
      <c r="D678" s="138"/>
    </row>
    <row r="679" spans="4:4" x14ac:dyDescent="0.25">
      <c r="D679" s="138"/>
    </row>
    <row r="680" spans="4:4" x14ac:dyDescent="0.25">
      <c r="D680" s="138"/>
    </row>
    <row r="681" spans="4:4" x14ac:dyDescent="0.25">
      <c r="D681" s="138"/>
    </row>
    <row r="682" spans="4:4" x14ac:dyDescent="0.25">
      <c r="D682" s="138"/>
    </row>
    <row r="683" spans="4:4" x14ac:dyDescent="0.25">
      <c r="D683" s="138"/>
    </row>
    <row r="684" spans="4:4" x14ac:dyDescent="0.25">
      <c r="D684" s="138"/>
    </row>
    <row r="685" spans="4:4" x14ac:dyDescent="0.25">
      <c r="D685" s="138"/>
    </row>
    <row r="686" spans="4:4" x14ac:dyDescent="0.25">
      <c r="D686" s="138"/>
    </row>
    <row r="687" spans="4:4" x14ac:dyDescent="0.25">
      <c r="D687" s="138"/>
    </row>
    <row r="688" spans="4:4" x14ac:dyDescent="0.25">
      <c r="D688" s="138"/>
    </row>
    <row r="689" spans="4:4" x14ac:dyDescent="0.25">
      <c r="D689" s="138"/>
    </row>
    <row r="690" spans="4:4" x14ac:dyDescent="0.25">
      <c r="D690" s="138"/>
    </row>
    <row r="691" spans="4:4" x14ac:dyDescent="0.25">
      <c r="D691" s="138"/>
    </row>
    <row r="692" spans="4:4" x14ac:dyDescent="0.25">
      <c r="D692" s="138"/>
    </row>
    <row r="693" spans="4:4" x14ac:dyDescent="0.25">
      <c r="D693" s="138"/>
    </row>
    <row r="694" spans="4:4" x14ac:dyDescent="0.25">
      <c r="D694" s="138"/>
    </row>
    <row r="695" spans="4:4" x14ac:dyDescent="0.25">
      <c r="D695" s="138"/>
    </row>
    <row r="696" spans="4:4" x14ac:dyDescent="0.25">
      <c r="D696" s="138"/>
    </row>
    <row r="697" spans="4:4" x14ac:dyDescent="0.25">
      <c r="D697" s="138"/>
    </row>
    <row r="698" spans="4:4" x14ac:dyDescent="0.25">
      <c r="D698" s="138"/>
    </row>
    <row r="699" spans="4:4" x14ac:dyDescent="0.25">
      <c r="D699" s="138"/>
    </row>
    <row r="700" spans="4:4" x14ac:dyDescent="0.25">
      <c r="D700" s="138"/>
    </row>
    <row r="701" spans="4:4" x14ac:dyDescent="0.25">
      <c r="D701" s="138"/>
    </row>
    <row r="702" spans="4:4" x14ac:dyDescent="0.25">
      <c r="D702" s="138"/>
    </row>
    <row r="703" spans="4:4" x14ac:dyDescent="0.25">
      <c r="D703" s="138"/>
    </row>
    <row r="704" spans="4:4" x14ac:dyDescent="0.25">
      <c r="D704" s="138"/>
    </row>
    <row r="705" spans="4:4" x14ac:dyDescent="0.25">
      <c r="D705" s="138"/>
    </row>
    <row r="706" spans="4:4" x14ac:dyDescent="0.25">
      <c r="D706" s="138"/>
    </row>
    <row r="707" spans="4:4" x14ac:dyDescent="0.25">
      <c r="D707" s="138"/>
    </row>
    <row r="708" spans="4:4" x14ac:dyDescent="0.25">
      <c r="D708" s="138"/>
    </row>
    <row r="709" spans="4:4" x14ac:dyDescent="0.25">
      <c r="D709" s="138"/>
    </row>
    <row r="710" spans="4:4" x14ac:dyDescent="0.25">
      <c r="D710" s="138"/>
    </row>
    <row r="711" spans="4:4" x14ac:dyDescent="0.25">
      <c r="D711" s="138"/>
    </row>
    <row r="712" spans="4:4" x14ac:dyDescent="0.25">
      <c r="D712" s="138"/>
    </row>
    <row r="713" spans="4:4" x14ac:dyDescent="0.25">
      <c r="D713" s="138"/>
    </row>
    <row r="714" spans="4:4" x14ac:dyDescent="0.25">
      <c r="D714" s="138"/>
    </row>
    <row r="715" spans="4:4" x14ac:dyDescent="0.25">
      <c r="D715" s="138"/>
    </row>
    <row r="716" spans="4:4" x14ac:dyDescent="0.25">
      <c r="D716" s="138"/>
    </row>
    <row r="717" spans="4:4" x14ac:dyDescent="0.25">
      <c r="D717" s="138"/>
    </row>
    <row r="718" spans="4:4" x14ac:dyDescent="0.25">
      <c r="D718" s="138"/>
    </row>
    <row r="719" spans="4:4" x14ac:dyDescent="0.25">
      <c r="D719" s="138"/>
    </row>
    <row r="720" spans="4:4" x14ac:dyDescent="0.25">
      <c r="D720" s="138"/>
    </row>
    <row r="721" spans="4:4" x14ac:dyDescent="0.25">
      <c r="D721" s="138"/>
    </row>
    <row r="722" spans="4:4" x14ac:dyDescent="0.25">
      <c r="D722" s="138"/>
    </row>
    <row r="723" spans="4:4" x14ac:dyDescent="0.25">
      <c r="D723" s="138"/>
    </row>
    <row r="724" spans="4:4" x14ac:dyDescent="0.25">
      <c r="D724" s="138"/>
    </row>
    <row r="725" spans="4:4" x14ac:dyDescent="0.25">
      <c r="D725" s="138"/>
    </row>
    <row r="726" spans="4:4" x14ac:dyDescent="0.25">
      <c r="D726" s="138"/>
    </row>
    <row r="727" spans="4:4" x14ac:dyDescent="0.25">
      <c r="D727" s="138"/>
    </row>
    <row r="728" spans="4:4" x14ac:dyDescent="0.25">
      <c r="D728" s="138"/>
    </row>
    <row r="729" spans="4:4" x14ac:dyDescent="0.25">
      <c r="D729" s="138"/>
    </row>
    <row r="730" spans="4:4" x14ac:dyDescent="0.25">
      <c r="D730" s="138"/>
    </row>
    <row r="731" spans="4:4" x14ac:dyDescent="0.25">
      <c r="D731" s="138"/>
    </row>
    <row r="732" spans="4:4" x14ac:dyDescent="0.25">
      <c r="D732" s="138"/>
    </row>
    <row r="733" spans="4:4" x14ac:dyDescent="0.25">
      <c r="D733" s="138"/>
    </row>
    <row r="734" spans="4:4" x14ac:dyDescent="0.25">
      <c r="D734" s="138"/>
    </row>
    <row r="735" spans="4:4" x14ac:dyDescent="0.25">
      <c r="D735" s="138"/>
    </row>
    <row r="736" spans="4:4" x14ac:dyDescent="0.25">
      <c r="D736" s="138"/>
    </row>
    <row r="737" spans="4:4" x14ac:dyDescent="0.25">
      <c r="D737" s="138"/>
    </row>
    <row r="738" spans="4:4" x14ac:dyDescent="0.25">
      <c r="D738" s="138"/>
    </row>
    <row r="739" spans="4:4" x14ac:dyDescent="0.25">
      <c r="D739" s="138"/>
    </row>
    <row r="740" spans="4:4" x14ac:dyDescent="0.25">
      <c r="D740" s="138"/>
    </row>
    <row r="741" spans="4:4" x14ac:dyDescent="0.25">
      <c r="D741" s="138"/>
    </row>
    <row r="742" spans="4:4" x14ac:dyDescent="0.25">
      <c r="D742" s="138"/>
    </row>
    <row r="743" spans="4:4" x14ac:dyDescent="0.25">
      <c r="D743" s="138"/>
    </row>
    <row r="744" spans="4:4" x14ac:dyDescent="0.25">
      <c r="D744" s="138"/>
    </row>
    <row r="745" spans="4:4" x14ac:dyDescent="0.25">
      <c r="D745" s="138"/>
    </row>
    <row r="746" spans="4:4" x14ac:dyDescent="0.25">
      <c r="D746" s="138"/>
    </row>
    <row r="747" spans="4:4" x14ac:dyDescent="0.25">
      <c r="D747" s="138"/>
    </row>
    <row r="748" spans="4:4" x14ac:dyDescent="0.25">
      <c r="D748" s="138"/>
    </row>
    <row r="749" spans="4:4" x14ac:dyDescent="0.25">
      <c r="D749" s="138"/>
    </row>
    <row r="750" spans="4:4" x14ac:dyDescent="0.25">
      <c r="D750" s="138"/>
    </row>
    <row r="751" spans="4:4" x14ac:dyDescent="0.25">
      <c r="D751" s="138"/>
    </row>
    <row r="752" spans="4:4" x14ac:dyDescent="0.25">
      <c r="D752" s="138"/>
    </row>
    <row r="753" spans="4:4" x14ac:dyDescent="0.25">
      <c r="D753" s="138"/>
    </row>
    <row r="754" spans="4:4" x14ac:dyDescent="0.25">
      <c r="D754" s="138"/>
    </row>
    <row r="755" spans="4:4" x14ac:dyDescent="0.25">
      <c r="D755" s="138"/>
    </row>
    <row r="756" spans="4:4" x14ac:dyDescent="0.25">
      <c r="D756" s="138"/>
    </row>
    <row r="757" spans="4:4" x14ac:dyDescent="0.25">
      <c r="D757" s="138"/>
    </row>
    <row r="758" spans="4:4" x14ac:dyDescent="0.25">
      <c r="D758" s="138"/>
    </row>
    <row r="759" spans="4:4" x14ac:dyDescent="0.25">
      <c r="D759" s="138"/>
    </row>
    <row r="760" spans="4:4" x14ac:dyDescent="0.25">
      <c r="D760" s="138"/>
    </row>
    <row r="761" spans="4:4" x14ac:dyDescent="0.25">
      <c r="D761" s="138"/>
    </row>
    <row r="762" spans="4:4" x14ac:dyDescent="0.25">
      <c r="D762" s="138"/>
    </row>
    <row r="763" spans="4:4" x14ac:dyDescent="0.25">
      <c r="D763" s="138"/>
    </row>
    <row r="764" spans="4:4" x14ac:dyDescent="0.25">
      <c r="D764" s="138"/>
    </row>
    <row r="765" spans="4:4" x14ac:dyDescent="0.25">
      <c r="D765" s="138"/>
    </row>
    <row r="766" spans="4:4" x14ac:dyDescent="0.25">
      <c r="D766" s="138"/>
    </row>
    <row r="767" spans="4:4" x14ac:dyDescent="0.25">
      <c r="D767" s="138"/>
    </row>
    <row r="768" spans="4:4" x14ac:dyDescent="0.25">
      <c r="D768" s="138"/>
    </row>
    <row r="769" spans="4:4" x14ac:dyDescent="0.25">
      <c r="D769" s="138"/>
    </row>
    <row r="770" spans="4:4" x14ac:dyDescent="0.25">
      <c r="D770" s="138"/>
    </row>
    <row r="771" spans="4:4" x14ac:dyDescent="0.25">
      <c r="D771" s="138"/>
    </row>
    <row r="772" spans="4:4" x14ac:dyDescent="0.25">
      <c r="D772" s="138"/>
    </row>
    <row r="773" spans="4:4" x14ac:dyDescent="0.25">
      <c r="D773" s="138"/>
    </row>
    <row r="774" spans="4:4" x14ac:dyDescent="0.25">
      <c r="D774" s="138"/>
    </row>
    <row r="775" spans="4:4" x14ac:dyDescent="0.25">
      <c r="D775" s="138"/>
    </row>
    <row r="776" spans="4:4" x14ac:dyDescent="0.25">
      <c r="D776" s="138"/>
    </row>
    <row r="777" spans="4:4" x14ac:dyDescent="0.25">
      <c r="D777" s="138"/>
    </row>
    <row r="778" spans="4:4" x14ac:dyDescent="0.25">
      <c r="D778" s="138"/>
    </row>
    <row r="779" spans="4:4" x14ac:dyDescent="0.25">
      <c r="D779" s="138"/>
    </row>
    <row r="780" spans="4:4" x14ac:dyDescent="0.25">
      <c r="D780" s="138"/>
    </row>
    <row r="781" spans="4:4" x14ac:dyDescent="0.25">
      <c r="D781" s="138"/>
    </row>
    <row r="782" spans="4:4" x14ac:dyDescent="0.25">
      <c r="D782" s="138"/>
    </row>
    <row r="783" spans="4:4" x14ac:dyDescent="0.25">
      <c r="D783" s="138"/>
    </row>
    <row r="784" spans="4:4" x14ac:dyDescent="0.25">
      <c r="D784" s="138"/>
    </row>
    <row r="785" spans="4:4" x14ac:dyDescent="0.25">
      <c r="D785" s="138"/>
    </row>
    <row r="786" spans="4:4" x14ac:dyDescent="0.25">
      <c r="D786" s="138"/>
    </row>
    <row r="787" spans="4:4" x14ac:dyDescent="0.25">
      <c r="D787" s="138"/>
    </row>
    <row r="788" spans="4:4" x14ac:dyDescent="0.25">
      <c r="D788" s="138"/>
    </row>
    <row r="789" spans="4:4" x14ac:dyDescent="0.25">
      <c r="D789" s="138"/>
    </row>
    <row r="790" spans="4:4" x14ac:dyDescent="0.25">
      <c r="D790" s="138"/>
    </row>
    <row r="791" spans="4:4" x14ac:dyDescent="0.25">
      <c r="D791" s="138"/>
    </row>
    <row r="792" spans="4:4" x14ac:dyDescent="0.25">
      <c r="D792" s="138"/>
    </row>
    <row r="793" spans="4:4" x14ac:dyDescent="0.25">
      <c r="D793" s="138"/>
    </row>
    <row r="794" spans="4:4" x14ac:dyDescent="0.25">
      <c r="D794" s="138"/>
    </row>
    <row r="795" spans="4:4" x14ac:dyDescent="0.25">
      <c r="D795" s="138"/>
    </row>
    <row r="796" spans="4:4" x14ac:dyDescent="0.25">
      <c r="D796" s="138"/>
    </row>
    <row r="797" spans="4:4" x14ac:dyDescent="0.25">
      <c r="D797" s="138"/>
    </row>
    <row r="798" spans="4:4" x14ac:dyDescent="0.25">
      <c r="D798" s="138"/>
    </row>
    <row r="799" spans="4:4" x14ac:dyDescent="0.25">
      <c r="D799" s="138"/>
    </row>
    <row r="800" spans="4:4" x14ac:dyDescent="0.25">
      <c r="D800" s="138"/>
    </row>
    <row r="801" spans="4:4" x14ac:dyDescent="0.25">
      <c r="D801" s="138"/>
    </row>
    <row r="802" spans="4:4" x14ac:dyDescent="0.25">
      <c r="D802" s="138"/>
    </row>
    <row r="803" spans="4:4" x14ac:dyDescent="0.25">
      <c r="D803" s="138"/>
    </row>
    <row r="804" spans="4:4" x14ac:dyDescent="0.25">
      <c r="D804" s="138"/>
    </row>
    <row r="805" spans="4:4" x14ac:dyDescent="0.25">
      <c r="D805" s="138"/>
    </row>
    <row r="806" spans="4:4" x14ac:dyDescent="0.25">
      <c r="D806" s="138"/>
    </row>
    <row r="807" spans="4:4" x14ac:dyDescent="0.25">
      <c r="D807" s="138"/>
    </row>
    <row r="808" spans="4:4" x14ac:dyDescent="0.25">
      <c r="D808" s="138"/>
    </row>
    <row r="809" spans="4:4" x14ac:dyDescent="0.25">
      <c r="D809" s="138"/>
    </row>
    <row r="810" spans="4:4" x14ac:dyDescent="0.25">
      <c r="D810" s="138"/>
    </row>
    <row r="811" spans="4:4" x14ac:dyDescent="0.25">
      <c r="D811" s="138"/>
    </row>
    <row r="812" spans="4:4" x14ac:dyDescent="0.25">
      <c r="D812" s="138"/>
    </row>
    <row r="813" spans="4:4" x14ac:dyDescent="0.25">
      <c r="D813" s="138"/>
    </row>
    <row r="814" spans="4:4" x14ac:dyDescent="0.25">
      <c r="D814" s="138"/>
    </row>
    <row r="815" spans="4:4" x14ac:dyDescent="0.25">
      <c r="D815" s="138"/>
    </row>
    <row r="816" spans="4:4" x14ac:dyDescent="0.25">
      <c r="D816" s="138"/>
    </row>
    <row r="817" spans="4:4" x14ac:dyDescent="0.25">
      <c r="D817" s="138"/>
    </row>
    <row r="818" spans="4:4" x14ac:dyDescent="0.25">
      <c r="D818" s="138"/>
    </row>
    <row r="819" spans="4:4" x14ac:dyDescent="0.25">
      <c r="D819" s="138"/>
    </row>
    <row r="820" spans="4:4" x14ac:dyDescent="0.25">
      <c r="D820" s="138"/>
    </row>
    <row r="821" spans="4:4" x14ac:dyDescent="0.25">
      <c r="D821" s="138"/>
    </row>
    <row r="822" spans="4:4" x14ac:dyDescent="0.25">
      <c r="D822" s="138"/>
    </row>
    <row r="823" spans="4:4" x14ac:dyDescent="0.25">
      <c r="D823" s="138"/>
    </row>
    <row r="824" spans="4:4" x14ac:dyDescent="0.25">
      <c r="D824" s="138"/>
    </row>
    <row r="825" spans="4:4" x14ac:dyDescent="0.25">
      <c r="D825" s="138"/>
    </row>
    <row r="826" spans="4:4" x14ac:dyDescent="0.25">
      <c r="D826" s="138"/>
    </row>
    <row r="827" spans="4:4" x14ac:dyDescent="0.25">
      <c r="D827" s="138"/>
    </row>
    <row r="828" spans="4:4" x14ac:dyDescent="0.25">
      <c r="D828" s="138"/>
    </row>
    <row r="829" spans="4:4" x14ac:dyDescent="0.25">
      <c r="D829" s="138"/>
    </row>
    <row r="830" spans="4:4" x14ac:dyDescent="0.25">
      <c r="D830" s="138"/>
    </row>
    <row r="831" spans="4:4" x14ac:dyDescent="0.25">
      <c r="D831" s="138"/>
    </row>
    <row r="832" spans="4:4" x14ac:dyDescent="0.25">
      <c r="D832" s="138"/>
    </row>
    <row r="833" spans="4:4" x14ac:dyDescent="0.25">
      <c r="D833" s="138"/>
    </row>
    <row r="834" spans="4:4" x14ac:dyDescent="0.25">
      <c r="D834" s="138"/>
    </row>
    <row r="835" spans="4:4" x14ac:dyDescent="0.25">
      <c r="D835" s="138"/>
    </row>
    <row r="836" spans="4:4" x14ac:dyDescent="0.25">
      <c r="D836" s="138"/>
    </row>
    <row r="837" spans="4:4" x14ac:dyDescent="0.25">
      <c r="D837" s="138"/>
    </row>
    <row r="838" spans="4:4" x14ac:dyDescent="0.25">
      <c r="D838" s="138"/>
    </row>
    <row r="839" spans="4:4" x14ac:dyDescent="0.25">
      <c r="D839" s="138"/>
    </row>
    <row r="840" spans="4:4" x14ac:dyDescent="0.25">
      <c r="D840" s="138"/>
    </row>
    <row r="841" spans="4:4" x14ac:dyDescent="0.25">
      <c r="D841" s="138"/>
    </row>
    <row r="842" spans="4:4" x14ac:dyDescent="0.25">
      <c r="D842" s="138"/>
    </row>
    <row r="843" spans="4:4" x14ac:dyDescent="0.25">
      <c r="D843" s="138"/>
    </row>
    <row r="844" spans="4:4" x14ac:dyDescent="0.25">
      <c r="D844" s="138"/>
    </row>
    <row r="845" spans="4:4" x14ac:dyDescent="0.25">
      <c r="D845" s="138"/>
    </row>
    <row r="846" spans="4:4" x14ac:dyDescent="0.25">
      <c r="D846" s="138"/>
    </row>
    <row r="847" spans="4:4" x14ac:dyDescent="0.25">
      <c r="D847" s="138"/>
    </row>
    <row r="848" spans="4:4" x14ac:dyDescent="0.25">
      <c r="D848" s="138"/>
    </row>
    <row r="849" spans="4:4" x14ac:dyDescent="0.25">
      <c r="D849" s="138"/>
    </row>
    <row r="850" spans="4:4" x14ac:dyDescent="0.25">
      <c r="D850" s="138"/>
    </row>
    <row r="851" spans="4:4" x14ac:dyDescent="0.25">
      <c r="D851" s="138"/>
    </row>
    <row r="852" spans="4:4" x14ac:dyDescent="0.25">
      <c r="D852" s="138"/>
    </row>
    <row r="853" spans="4:4" x14ac:dyDescent="0.25">
      <c r="D853" s="138"/>
    </row>
    <row r="854" spans="4:4" x14ac:dyDescent="0.25">
      <c r="D854" s="138"/>
    </row>
    <row r="855" spans="4:4" x14ac:dyDescent="0.25">
      <c r="D855" s="138"/>
    </row>
    <row r="856" spans="4:4" x14ac:dyDescent="0.25">
      <c r="D856" s="138"/>
    </row>
    <row r="857" spans="4:4" x14ac:dyDescent="0.25">
      <c r="D857" s="138"/>
    </row>
    <row r="858" spans="4:4" x14ac:dyDescent="0.25">
      <c r="D858" s="138"/>
    </row>
    <row r="859" spans="4:4" x14ac:dyDescent="0.25">
      <c r="D859" s="138"/>
    </row>
    <row r="860" spans="4:4" x14ac:dyDescent="0.25">
      <c r="D860" s="138"/>
    </row>
    <row r="861" spans="4:4" x14ac:dyDescent="0.25">
      <c r="D861" s="138"/>
    </row>
    <row r="862" spans="4:4" x14ac:dyDescent="0.25">
      <c r="D862" s="138"/>
    </row>
    <row r="863" spans="4:4" x14ac:dyDescent="0.25">
      <c r="D863" s="138"/>
    </row>
    <row r="864" spans="4:4" x14ac:dyDescent="0.25">
      <c r="D864" s="138"/>
    </row>
    <row r="865" spans="4:4" x14ac:dyDescent="0.25">
      <c r="D865" s="138"/>
    </row>
    <row r="866" spans="4:4" x14ac:dyDescent="0.25">
      <c r="D866" s="138"/>
    </row>
    <row r="867" spans="4:4" x14ac:dyDescent="0.25">
      <c r="D867" s="138"/>
    </row>
    <row r="868" spans="4:4" x14ac:dyDescent="0.25">
      <c r="D868" s="138"/>
    </row>
    <row r="869" spans="4:4" x14ac:dyDescent="0.25">
      <c r="D869" s="138"/>
    </row>
    <row r="870" spans="4:4" x14ac:dyDescent="0.25">
      <c r="D870" s="138"/>
    </row>
    <row r="871" spans="4:4" x14ac:dyDescent="0.25">
      <c r="D871" s="138"/>
    </row>
    <row r="872" spans="4:4" x14ac:dyDescent="0.25">
      <c r="D872" s="138"/>
    </row>
    <row r="873" spans="4:4" x14ac:dyDescent="0.25">
      <c r="D873" s="138"/>
    </row>
    <row r="874" spans="4:4" x14ac:dyDescent="0.25">
      <c r="D874" s="138"/>
    </row>
    <row r="875" spans="4:4" x14ac:dyDescent="0.25">
      <c r="D875" s="138"/>
    </row>
    <row r="876" spans="4:4" x14ac:dyDescent="0.25">
      <c r="D876" s="138"/>
    </row>
    <row r="877" spans="4:4" x14ac:dyDescent="0.25">
      <c r="D877" s="138"/>
    </row>
    <row r="878" spans="4:4" x14ac:dyDescent="0.25">
      <c r="D878" s="138"/>
    </row>
    <row r="879" spans="4:4" x14ac:dyDescent="0.25">
      <c r="D879" s="138"/>
    </row>
    <row r="880" spans="4:4" x14ac:dyDescent="0.25">
      <c r="D880" s="138"/>
    </row>
    <row r="881" spans="4:4" x14ac:dyDescent="0.25">
      <c r="D881" s="138"/>
    </row>
    <row r="882" spans="4:4" x14ac:dyDescent="0.25">
      <c r="D882" s="138"/>
    </row>
    <row r="883" spans="4:4" x14ac:dyDescent="0.25">
      <c r="D883" s="138"/>
    </row>
    <row r="884" spans="4:4" x14ac:dyDescent="0.25">
      <c r="D884" s="138"/>
    </row>
    <row r="885" spans="4:4" x14ac:dyDescent="0.25">
      <c r="D885" s="138"/>
    </row>
    <row r="886" spans="4:4" x14ac:dyDescent="0.25">
      <c r="D886" s="138"/>
    </row>
    <row r="887" spans="4:4" x14ac:dyDescent="0.25">
      <c r="D887" s="138"/>
    </row>
    <row r="888" spans="4:4" x14ac:dyDescent="0.25">
      <c r="D888" s="138"/>
    </row>
    <row r="889" spans="4:4" x14ac:dyDescent="0.25">
      <c r="D889" s="138"/>
    </row>
    <row r="890" spans="4:4" x14ac:dyDescent="0.25">
      <c r="D890" s="138"/>
    </row>
    <row r="891" spans="4:4" x14ac:dyDescent="0.25">
      <c r="D891" s="138"/>
    </row>
    <row r="892" spans="4:4" x14ac:dyDescent="0.25">
      <c r="D892" s="138"/>
    </row>
    <row r="893" spans="4:4" x14ac:dyDescent="0.25">
      <c r="D893" s="138"/>
    </row>
    <row r="894" spans="4:4" x14ac:dyDescent="0.25">
      <c r="D894" s="138"/>
    </row>
    <row r="895" spans="4:4" x14ac:dyDescent="0.25">
      <c r="D895" s="138"/>
    </row>
    <row r="896" spans="4:4" x14ac:dyDescent="0.25">
      <c r="D896" s="138"/>
    </row>
    <row r="897" spans="4:4" x14ac:dyDescent="0.25">
      <c r="D897" s="138"/>
    </row>
    <row r="898" spans="4:4" x14ac:dyDescent="0.25">
      <c r="D898" s="138"/>
    </row>
    <row r="899" spans="4:4" x14ac:dyDescent="0.25">
      <c r="D899" s="138"/>
    </row>
    <row r="900" spans="4:4" x14ac:dyDescent="0.25">
      <c r="D900" s="138"/>
    </row>
    <row r="901" spans="4:4" x14ac:dyDescent="0.25">
      <c r="D901" s="138"/>
    </row>
    <row r="902" spans="4:4" x14ac:dyDescent="0.25">
      <c r="D902" s="138"/>
    </row>
    <row r="903" spans="4:4" x14ac:dyDescent="0.25">
      <c r="D903" s="138"/>
    </row>
    <row r="904" spans="4:4" x14ac:dyDescent="0.25">
      <c r="D904" s="138"/>
    </row>
    <row r="905" spans="4:4" x14ac:dyDescent="0.25">
      <c r="D905" s="138"/>
    </row>
    <row r="906" spans="4:4" x14ac:dyDescent="0.25">
      <c r="D906" s="138"/>
    </row>
    <row r="907" spans="4:4" x14ac:dyDescent="0.25">
      <c r="D907" s="138"/>
    </row>
    <row r="908" spans="4:4" x14ac:dyDescent="0.25">
      <c r="D908" s="138"/>
    </row>
    <row r="909" spans="4:4" x14ac:dyDescent="0.25">
      <c r="D909" s="138"/>
    </row>
    <row r="910" spans="4:4" x14ac:dyDescent="0.25">
      <c r="D910" s="138"/>
    </row>
    <row r="911" spans="4:4" x14ac:dyDescent="0.25">
      <c r="D911" s="138"/>
    </row>
    <row r="912" spans="4:4" x14ac:dyDescent="0.25">
      <c r="D912" s="138"/>
    </row>
    <row r="913" spans="4:4" x14ac:dyDescent="0.25">
      <c r="D913" s="138"/>
    </row>
    <row r="914" spans="4:4" x14ac:dyDescent="0.25">
      <c r="D914" s="138"/>
    </row>
    <row r="915" spans="4:4" x14ac:dyDescent="0.25">
      <c r="D915" s="138"/>
    </row>
    <row r="916" spans="4:4" x14ac:dyDescent="0.25">
      <c r="D916" s="138"/>
    </row>
    <row r="917" spans="4:4" x14ac:dyDescent="0.25">
      <c r="D917" s="138"/>
    </row>
    <row r="918" spans="4:4" x14ac:dyDescent="0.25">
      <c r="D918" s="138"/>
    </row>
    <row r="919" spans="4:4" x14ac:dyDescent="0.25">
      <c r="D919" s="138"/>
    </row>
    <row r="920" spans="4:4" x14ac:dyDescent="0.25">
      <c r="D920" s="138"/>
    </row>
    <row r="921" spans="4:4" x14ac:dyDescent="0.25">
      <c r="D921" s="138"/>
    </row>
    <row r="922" spans="4:4" x14ac:dyDescent="0.25">
      <c r="D922" s="138"/>
    </row>
    <row r="923" spans="4:4" x14ac:dyDescent="0.25">
      <c r="D923" s="138"/>
    </row>
    <row r="924" spans="4:4" x14ac:dyDescent="0.25">
      <c r="D924" s="138"/>
    </row>
    <row r="925" spans="4:4" x14ac:dyDescent="0.25">
      <c r="D925" s="138"/>
    </row>
    <row r="926" spans="4:4" x14ac:dyDescent="0.25">
      <c r="D926" s="138"/>
    </row>
    <row r="927" spans="4:4" x14ac:dyDescent="0.25">
      <c r="D927" s="138"/>
    </row>
    <row r="928" spans="4:4" x14ac:dyDescent="0.25">
      <c r="D928" s="138"/>
    </row>
    <row r="929" spans="4:4" x14ac:dyDescent="0.25">
      <c r="D929" s="138"/>
    </row>
    <row r="930" spans="4:4" x14ac:dyDescent="0.25">
      <c r="D930" s="138"/>
    </row>
    <row r="931" spans="4:4" x14ac:dyDescent="0.25">
      <c r="D931" s="138"/>
    </row>
    <row r="932" spans="4:4" x14ac:dyDescent="0.25">
      <c r="D932" s="138"/>
    </row>
    <row r="933" spans="4:4" x14ac:dyDescent="0.25">
      <c r="D933" s="138"/>
    </row>
    <row r="934" spans="4:4" x14ac:dyDescent="0.25">
      <c r="D934" s="138"/>
    </row>
    <row r="935" spans="4:4" x14ac:dyDescent="0.25">
      <c r="D935" s="138"/>
    </row>
    <row r="936" spans="4:4" x14ac:dyDescent="0.25">
      <c r="D936" s="138"/>
    </row>
    <row r="937" spans="4:4" x14ac:dyDescent="0.25">
      <c r="D937" s="138"/>
    </row>
    <row r="938" spans="4:4" x14ac:dyDescent="0.25">
      <c r="D938" s="138"/>
    </row>
    <row r="939" spans="4:4" x14ac:dyDescent="0.25">
      <c r="D939" s="138"/>
    </row>
    <row r="940" spans="4:4" x14ac:dyDescent="0.25">
      <c r="D940" s="138"/>
    </row>
    <row r="941" spans="4:4" x14ac:dyDescent="0.25">
      <c r="D941" s="138"/>
    </row>
    <row r="942" spans="4:4" x14ac:dyDescent="0.25">
      <c r="D942" s="138"/>
    </row>
    <row r="943" spans="4:4" x14ac:dyDescent="0.25">
      <c r="D943" s="138"/>
    </row>
    <row r="944" spans="4:4" x14ac:dyDescent="0.25">
      <c r="D944" s="138"/>
    </row>
    <row r="945" spans="4:4" x14ac:dyDescent="0.25">
      <c r="D945" s="138"/>
    </row>
    <row r="946" spans="4:4" x14ac:dyDescent="0.25">
      <c r="D946" s="138"/>
    </row>
    <row r="947" spans="4:4" x14ac:dyDescent="0.25">
      <c r="D947" s="138"/>
    </row>
    <row r="948" spans="4:4" x14ac:dyDescent="0.25">
      <c r="D948" s="138"/>
    </row>
    <row r="949" spans="4:4" x14ac:dyDescent="0.25">
      <c r="D949" s="138"/>
    </row>
    <row r="950" spans="4:4" x14ac:dyDescent="0.25">
      <c r="D950" s="138"/>
    </row>
    <row r="951" spans="4:4" x14ac:dyDescent="0.25">
      <c r="D951" s="138"/>
    </row>
    <row r="952" spans="4:4" x14ac:dyDescent="0.25">
      <c r="D952" s="138"/>
    </row>
    <row r="953" spans="4:4" x14ac:dyDescent="0.25">
      <c r="D953" s="138"/>
    </row>
    <row r="954" spans="4:4" x14ac:dyDescent="0.25">
      <c r="D954" s="138"/>
    </row>
    <row r="955" spans="4:4" x14ac:dyDescent="0.25">
      <c r="D955" s="138"/>
    </row>
    <row r="956" spans="4:4" x14ac:dyDescent="0.25">
      <c r="D956" s="138"/>
    </row>
    <row r="957" spans="4:4" x14ac:dyDescent="0.25">
      <c r="D957" s="138"/>
    </row>
    <row r="958" spans="4:4" x14ac:dyDescent="0.25">
      <c r="D958" s="138"/>
    </row>
    <row r="959" spans="4:4" x14ac:dyDescent="0.25">
      <c r="D959" s="138"/>
    </row>
    <row r="960" spans="4:4" x14ac:dyDescent="0.25">
      <c r="D960" s="138"/>
    </row>
    <row r="961" spans="4:4" x14ac:dyDescent="0.25">
      <c r="D961" s="138"/>
    </row>
    <row r="962" spans="4:4" x14ac:dyDescent="0.25">
      <c r="D962" s="138"/>
    </row>
    <row r="963" spans="4:4" x14ac:dyDescent="0.25">
      <c r="D963" s="138"/>
    </row>
    <row r="964" spans="4:4" x14ac:dyDescent="0.25">
      <c r="D964" s="138"/>
    </row>
    <row r="965" spans="4:4" x14ac:dyDescent="0.25">
      <c r="D965" s="138"/>
    </row>
    <row r="966" spans="4:4" x14ac:dyDescent="0.25">
      <c r="D966" s="138"/>
    </row>
    <row r="967" spans="4:4" x14ac:dyDescent="0.25">
      <c r="D967" s="138"/>
    </row>
    <row r="968" spans="4:4" x14ac:dyDescent="0.25">
      <c r="D968" s="138"/>
    </row>
    <row r="969" spans="4:4" x14ac:dyDescent="0.25">
      <c r="D969" s="138"/>
    </row>
    <row r="970" spans="4:4" x14ac:dyDescent="0.25">
      <c r="D970" s="138"/>
    </row>
    <row r="971" spans="4:4" x14ac:dyDescent="0.25">
      <c r="D971" s="138"/>
    </row>
    <row r="972" spans="4:4" x14ac:dyDescent="0.25">
      <c r="D972" s="138"/>
    </row>
    <row r="973" spans="4:4" x14ac:dyDescent="0.25">
      <c r="D973" s="138"/>
    </row>
    <row r="974" spans="4:4" x14ac:dyDescent="0.25">
      <c r="D974" s="138"/>
    </row>
    <row r="975" spans="4:4" x14ac:dyDescent="0.25">
      <c r="D975" s="138"/>
    </row>
    <row r="976" spans="4:4" x14ac:dyDescent="0.25">
      <c r="D976" s="138"/>
    </row>
    <row r="977" spans="4:4" x14ac:dyDescent="0.25">
      <c r="D977" s="138"/>
    </row>
    <row r="978" spans="4:4" x14ac:dyDescent="0.25">
      <c r="D978" s="138"/>
    </row>
    <row r="979" spans="4:4" x14ac:dyDescent="0.25">
      <c r="D979" s="138"/>
    </row>
    <row r="980" spans="4:4" x14ac:dyDescent="0.25">
      <c r="D980" s="138"/>
    </row>
    <row r="981" spans="4:4" x14ac:dyDescent="0.25">
      <c r="D981" s="138"/>
    </row>
    <row r="982" spans="4:4" x14ac:dyDescent="0.25">
      <c r="D982" s="138"/>
    </row>
    <row r="983" spans="4:4" x14ac:dyDescent="0.25">
      <c r="D983" s="138"/>
    </row>
    <row r="984" spans="4:4" x14ac:dyDescent="0.25">
      <c r="D984" s="138"/>
    </row>
    <row r="985" spans="4:4" x14ac:dyDescent="0.25">
      <c r="D985" s="138"/>
    </row>
    <row r="986" spans="4:4" x14ac:dyDescent="0.25">
      <c r="D986" s="138"/>
    </row>
    <row r="987" spans="4:4" x14ac:dyDescent="0.25">
      <c r="D987" s="138"/>
    </row>
    <row r="988" spans="4:4" x14ac:dyDescent="0.25">
      <c r="D988" s="138"/>
    </row>
    <row r="989" spans="4:4" x14ac:dyDescent="0.25">
      <c r="D989" s="138"/>
    </row>
    <row r="990" spans="4:4" x14ac:dyDescent="0.25">
      <c r="D990" s="138"/>
    </row>
    <row r="991" spans="4:4" x14ac:dyDescent="0.25">
      <c r="D991" s="138"/>
    </row>
    <row r="992" spans="4:4" x14ac:dyDescent="0.25">
      <c r="D992" s="138"/>
    </row>
    <row r="993" spans="4:4" x14ac:dyDescent="0.25">
      <c r="D993" s="138"/>
    </row>
    <row r="994" spans="4:4" x14ac:dyDescent="0.25">
      <c r="D994" s="138"/>
    </row>
    <row r="995" spans="4:4" x14ac:dyDescent="0.25">
      <c r="D995" s="138"/>
    </row>
    <row r="996" spans="4:4" x14ac:dyDescent="0.25">
      <c r="D996" s="138"/>
    </row>
    <row r="997" spans="4:4" x14ac:dyDescent="0.25">
      <c r="D997" s="138"/>
    </row>
    <row r="998" spans="4:4" x14ac:dyDescent="0.25">
      <c r="D998" s="138"/>
    </row>
    <row r="999" spans="4:4" x14ac:dyDescent="0.25">
      <c r="D999" s="138"/>
    </row>
    <row r="1000" spans="4:4" x14ac:dyDescent="0.25">
      <c r="D1000" s="138"/>
    </row>
    <row r="1001" spans="4:4" x14ac:dyDescent="0.25">
      <c r="D1001" s="138"/>
    </row>
    <row r="1002" spans="4:4" x14ac:dyDescent="0.25">
      <c r="D1002" s="138"/>
    </row>
    <row r="1003" spans="4:4" x14ac:dyDescent="0.25">
      <c r="D1003" s="138"/>
    </row>
    <row r="1004" spans="4:4" x14ac:dyDescent="0.25">
      <c r="D1004" s="138"/>
    </row>
    <row r="1005" spans="4:4" x14ac:dyDescent="0.25">
      <c r="D1005" s="138"/>
    </row>
    <row r="1006" spans="4:4" x14ac:dyDescent="0.25">
      <c r="D1006" s="138"/>
    </row>
    <row r="1007" spans="4:4" x14ac:dyDescent="0.25">
      <c r="D1007" s="138"/>
    </row>
    <row r="1008" spans="4:4" x14ac:dyDescent="0.25">
      <c r="D1008" s="138"/>
    </row>
    <row r="1009" spans="4:4" x14ac:dyDescent="0.25">
      <c r="D1009" s="138"/>
    </row>
    <row r="1010" spans="4:4" x14ac:dyDescent="0.25">
      <c r="D1010" s="138"/>
    </row>
    <row r="1011" spans="4:4" x14ac:dyDescent="0.25">
      <c r="D1011" s="138"/>
    </row>
    <row r="1012" spans="4:4" x14ac:dyDescent="0.25">
      <c r="D1012" s="138"/>
    </row>
    <row r="1013" spans="4:4" x14ac:dyDescent="0.25">
      <c r="D1013" s="138"/>
    </row>
    <row r="1014" spans="4:4" x14ac:dyDescent="0.25">
      <c r="D1014" s="138"/>
    </row>
    <row r="1015" spans="4:4" x14ac:dyDescent="0.25">
      <c r="D1015" s="138"/>
    </row>
    <row r="1016" spans="4:4" x14ac:dyDescent="0.25">
      <c r="D1016" s="138"/>
    </row>
    <row r="1017" spans="4:4" x14ac:dyDescent="0.25">
      <c r="D1017" s="138"/>
    </row>
    <row r="1018" spans="4:4" x14ac:dyDescent="0.25">
      <c r="D1018" s="138"/>
    </row>
    <row r="1019" spans="4:4" x14ac:dyDescent="0.25">
      <c r="D1019" s="138"/>
    </row>
    <row r="1020" spans="4:4" x14ac:dyDescent="0.25">
      <c r="D1020" s="138"/>
    </row>
    <row r="1021" spans="4:4" x14ac:dyDescent="0.25">
      <c r="D1021" s="138"/>
    </row>
    <row r="1022" spans="4:4" x14ac:dyDescent="0.25">
      <c r="D1022" s="138"/>
    </row>
    <row r="1023" spans="4:4" x14ac:dyDescent="0.25">
      <c r="D1023" s="138"/>
    </row>
    <row r="1024" spans="4:4" x14ac:dyDescent="0.25">
      <c r="D1024" s="138"/>
    </row>
    <row r="1025" spans="4:4" x14ac:dyDescent="0.25">
      <c r="D1025" s="138"/>
    </row>
    <row r="1026" spans="4:4" x14ac:dyDescent="0.25">
      <c r="D1026" s="138"/>
    </row>
    <row r="1027" spans="4:4" x14ac:dyDescent="0.25">
      <c r="D1027" s="138"/>
    </row>
    <row r="1028" spans="4:4" x14ac:dyDescent="0.25">
      <c r="D1028" s="138"/>
    </row>
    <row r="1029" spans="4:4" x14ac:dyDescent="0.25">
      <c r="D1029" s="138"/>
    </row>
    <row r="1030" spans="4:4" x14ac:dyDescent="0.25">
      <c r="D1030" s="138"/>
    </row>
    <row r="1031" spans="4:4" x14ac:dyDescent="0.25">
      <c r="D1031" s="138"/>
    </row>
    <row r="1032" spans="4:4" x14ac:dyDescent="0.25">
      <c r="D1032" s="138"/>
    </row>
    <row r="1033" spans="4:4" x14ac:dyDescent="0.25">
      <c r="D1033" s="138"/>
    </row>
    <row r="1034" spans="4:4" x14ac:dyDescent="0.25">
      <c r="D1034" s="138"/>
    </row>
    <row r="1035" spans="4:4" x14ac:dyDescent="0.25">
      <c r="D1035" s="138"/>
    </row>
    <row r="1036" spans="4:4" x14ac:dyDescent="0.25">
      <c r="D1036" s="138"/>
    </row>
    <row r="1037" spans="4:4" x14ac:dyDescent="0.25">
      <c r="D1037" s="138"/>
    </row>
    <row r="1038" spans="4:4" x14ac:dyDescent="0.25">
      <c r="D1038" s="138"/>
    </row>
    <row r="1039" spans="4:4" x14ac:dyDescent="0.25">
      <c r="D1039" s="138"/>
    </row>
    <row r="1040" spans="4:4" x14ac:dyDescent="0.25">
      <c r="D1040" s="138"/>
    </row>
    <row r="1041" spans="4:4" x14ac:dyDescent="0.25">
      <c r="D1041" s="138"/>
    </row>
    <row r="1042" spans="4:4" x14ac:dyDescent="0.25">
      <c r="D1042" s="138"/>
    </row>
    <row r="1043" spans="4:4" x14ac:dyDescent="0.25">
      <c r="D1043" s="138"/>
    </row>
    <row r="1044" spans="4:4" x14ac:dyDescent="0.25">
      <c r="D1044" s="138"/>
    </row>
    <row r="1045" spans="4:4" x14ac:dyDescent="0.25">
      <c r="D1045" s="138"/>
    </row>
    <row r="1046" spans="4:4" x14ac:dyDescent="0.25">
      <c r="D1046" s="138"/>
    </row>
    <row r="1047" spans="4:4" x14ac:dyDescent="0.25">
      <c r="D1047" s="138"/>
    </row>
    <row r="1048" spans="4:4" x14ac:dyDescent="0.25">
      <c r="D1048" s="138"/>
    </row>
    <row r="1049" spans="4:4" x14ac:dyDescent="0.25">
      <c r="D1049" s="138"/>
    </row>
    <row r="1050" spans="4:4" x14ac:dyDescent="0.25">
      <c r="D1050" s="138"/>
    </row>
    <row r="1051" spans="4:4" x14ac:dyDescent="0.25">
      <c r="D1051" s="138"/>
    </row>
    <row r="1052" spans="4:4" x14ac:dyDescent="0.25">
      <c r="D1052" s="138"/>
    </row>
    <row r="1053" spans="4:4" x14ac:dyDescent="0.25">
      <c r="D1053" s="138"/>
    </row>
    <row r="1054" spans="4:4" x14ac:dyDescent="0.25">
      <c r="D1054" s="138"/>
    </row>
    <row r="1055" spans="4:4" x14ac:dyDescent="0.25">
      <c r="D1055" s="138"/>
    </row>
    <row r="1056" spans="4:4" x14ac:dyDescent="0.25">
      <c r="D1056" s="138"/>
    </row>
    <row r="1057" spans="4:4" x14ac:dyDescent="0.25">
      <c r="D1057" s="138"/>
    </row>
    <row r="1058" spans="4:4" x14ac:dyDescent="0.25">
      <c r="D1058" s="138"/>
    </row>
    <row r="1059" spans="4:4" x14ac:dyDescent="0.25">
      <c r="D1059" s="138"/>
    </row>
    <row r="1060" spans="4:4" x14ac:dyDescent="0.25">
      <c r="D1060" s="138"/>
    </row>
    <row r="1061" spans="4:4" x14ac:dyDescent="0.25">
      <c r="D1061" s="138"/>
    </row>
    <row r="1062" spans="4:4" x14ac:dyDescent="0.25">
      <c r="D1062" s="138"/>
    </row>
    <row r="1063" spans="4:4" x14ac:dyDescent="0.25">
      <c r="D1063" s="138"/>
    </row>
    <row r="1064" spans="4:4" x14ac:dyDescent="0.25">
      <c r="D1064" s="138"/>
    </row>
    <row r="1065" spans="4:4" x14ac:dyDescent="0.25">
      <c r="D1065" s="138"/>
    </row>
    <row r="1066" spans="4:4" x14ac:dyDescent="0.25">
      <c r="D1066" s="138"/>
    </row>
    <row r="1067" spans="4:4" x14ac:dyDescent="0.25">
      <c r="D1067" s="138"/>
    </row>
    <row r="1068" spans="4:4" x14ac:dyDescent="0.25">
      <c r="D1068" s="138"/>
    </row>
    <row r="1069" spans="4:4" x14ac:dyDescent="0.25">
      <c r="D1069" s="138"/>
    </row>
    <row r="1070" spans="4:4" x14ac:dyDescent="0.25">
      <c r="D1070" s="138"/>
    </row>
    <row r="1071" spans="4:4" x14ac:dyDescent="0.25">
      <c r="D1071" s="138"/>
    </row>
    <row r="1072" spans="4:4" x14ac:dyDescent="0.25">
      <c r="D1072" s="138"/>
    </row>
    <row r="1073" spans="4:4" x14ac:dyDescent="0.25">
      <c r="D1073" s="138"/>
    </row>
    <row r="1074" spans="4:4" x14ac:dyDescent="0.25">
      <c r="D1074" s="138"/>
    </row>
    <row r="1075" spans="4:4" x14ac:dyDescent="0.25">
      <c r="D1075" s="138"/>
    </row>
    <row r="1076" spans="4:4" x14ac:dyDescent="0.25">
      <c r="D1076" s="138"/>
    </row>
    <row r="1077" spans="4:4" x14ac:dyDescent="0.25">
      <c r="D1077" s="138"/>
    </row>
    <row r="1078" spans="4:4" x14ac:dyDescent="0.25">
      <c r="D1078" s="138"/>
    </row>
    <row r="1079" spans="4:4" x14ac:dyDescent="0.25">
      <c r="D1079" s="138"/>
    </row>
    <row r="1080" spans="4:4" x14ac:dyDescent="0.25">
      <c r="D1080" s="138"/>
    </row>
    <row r="1081" spans="4:4" x14ac:dyDescent="0.25">
      <c r="D1081" s="138"/>
    </row>
    <row r="1082" spans="4:4" x14ac:dyDescent="0.25">
      <c r="D1082" s="138"/>
    </row>
    <row r="1083" spans="4:4" x14ac:dyDescent="0.25">
      <c r="D1083" s="138"/>
    </row>
    <row r="1084" spans="4:4" x14ac:dyDescent="0.25">
      <c r="D1084" s="138"/>
    </row>
    <row r="1085" spans="4:4" x14ac:dyDescent="0.25">
      <c r="D1085" s="138"/>
    </row>
    <row r="1086" spans="4:4" x14ac:dyDescent="0.25">
      <c r="D1086" s="138"/>
    </row>
    <row r="1087" spans="4:4" x14ac:dyDescent="0.25">
      <c r="D1087" s="138"/>
    </row>
    <row r="1088" spans="4:4" x14ac:dyDescent="0.25">
      <c r="D1088" s="138"/>
    </row>
    <row r="1089" spans="4:4" x14ac:dyDescent="0.25">
      <c r="D1089" s="138"/>
    </row>
    <row r="1090" spans="4:4" x14ac:dyDescent="0.25">
      <c r="D1090" s="138"/>
    </row>
    <row r="1091" spans="4:4" x14ac:dyDescent="0.25">
      <c r="D1091" s="138"/>
    </row>
    <row r="1092" spans="4:4" x14ac:dyDescent="0.25">
      <c r="D1092" s="138"/>
    </row>
    <row r="1093" spans="4:4" x14ac:dyDescent="0.25">
      <c r="D1093" s="138"/>
    </row>
    <row r="1094" spans="4:4" x14ac:dyDescent="0.25">
      <c r="D1094" s="138"/>
    </row>
    <row r="1095" spans="4:4" x14ac:dyDescent="0.25">
      <c r="D1095" s="138"/>
    </row>
    <row r="1096" spans="4:4" x14ac:dyDescent="0.25">
      <c r="D1096" s="138"/>
    </row>
    <row r="1097" spans="4:4" x14ac:dyDescent="0.25">
      <c r="D1097" s="138"/>
    </row>
    <row r="1098" spans="4:4" x14ac:dyDescent="0.25">
      <c r="D1098" s="138"/>
    </row>
    <row r="1099" spans="4:4" x14ac:dyDescent="0.25">
      <c r="D1099" s="138"/>
    </row>
    <row r="1100" spans="4:4" x14ac:dyDescent="0.25">
      <c r="D1100" s="138"/>
    </row>
    <row r="1101" spans="4:4" x14ac:dyDescent="0.25">
      <c r="D1101" s="138"/>
    </row>
    <row r="1102" spans="4:4" x14ac:dyDescent="0.25">
      <c r="D1102" s="138"/>
    </row>
    <row r="1103" spans="4:4" x14ac:dyDescent="0.25">
      <c r="D1103" s="138"/>
    </row>
    <row r="1104" spans="4:4" x14ac:dyDescent="0.25">
      <c r="D1104" s="138"/>
    </row>
    <row r="1105" spans="4:4" x14ac:dyDescent="0.25">
      <c r="D1105" s="138"/>
    </row>
    <row r="1106" spans="4:4" x14ac:dyDescent="0.25">
      <c r="D1106" s="138"/>
    </row>
    <row r="1107" spans="4:4" x14ac:dyDescent="0.25">
      <c r="D1107" s="138"/>
    </row>
    <row r="1108" spans="4:4" x14ac:dyDescent="0.25">
      <c r="D1108" s="138"/>
    </row>
    <row r="1109" spans="4:4" x14ac:dyDescent="0.25">
      <c r="D1109" s="138"/>
    </row>
    <row r="1110" spans="4:4" x14ac:dyDescent="0.25">
      <c r="D1110" s="138"/>
    </row>
    <row r="1111" spans="4:4" x14ac:dyDescent="0.25">
      <c r="D1111" s="138"/>
    </row>
    <row r="1112" spans="4:4" x14ac:dyDescent="0.25">
      <c r="D1112" s="138"/>
    </row>
    <row r="1113" spans="4:4" x14ac:dyDescent="0.25">
      <c r="D1113" s="138"/>
    </row>
    <row r="1114" spans="4:4" x14ac:dyDescent="0.25">
      <c r="D1114" s="138"/>
    </row>
    <row r="1115" spans="4:4" x14ac:dyDescent="0.25">
      <c r="D1115" s="138"/>
    </row>
    <row r="1116" spans="4:4" x14ac:dyDescent="0.25">
      <c r="D1116" s="138"/>
    </row>
    <row r="1117" spans="4:4" x14ac:dyDescent="0.25">
      <c r="D1117" s="138"/>
    </row>
    <row r="1118" spans="4:4" x14ac:dyDescent="0.25">
      <c r="D1118" s="138"/>
    </row>
    <row r="1119" spans="4:4" x14ac:dyDescent="0.25">
      <c r="D1119" s="138"/>
    </row>
    <row r="1120" spans="4:4" x14ac:dyDescent="0.25">
      <c r="D1120" s="138"/>
    </row>
    <row r="1121" spans="4:4" x14ac:dyDescent="0.25">
      <c r="D1121" s="138"/>
    </row>
    <row r="1122" spans="4:4" x14ac:dyDescent="0.25">
      <c r="D1122" s="138"/>
    </row>
    <row r="1123" spans="4:4" x14ac:dyDescent="0.25">
      <c r="D1123" s="138"/>
    </row>
    <row r="1124" spans="4:4" x14ac:dyDescent="0.25">
      <c r="D1124" s="138"/>
    </row>
    <row r="1125" spans="4:4" x14ac:dyDescent="0.25">
      <c r="D1125" s="138"/>
    </row>
    <row r="1126" spans="4:4" x14ac:dyDescent="0.25">
      <c r="D1126" s="138"/>
    </row>
    <row r="1127" spans="4:4" x14ac:dyDescent="0.25">
      <c r="D1127" s="138"/>
    </row>
    <row r="1128" spans="4:4" x14ac:dyDescent="0.25">
      <c r="D1128" s="138"/>
    </row>
    <row r="1129" spans="4:4" x14ac:dyDescent="0.25">
      <c r="D1129" s="138"/>
    </row>
    <row r="1130" spans="4:4" x14ac:dyDescent="0.25">
      <c r="D1130" s="138"/>
    </row>
    <row r="1131" spans="4:4" x14ac:dyDescent="0.25">
      <c r="D1131" s="138"/>
    </row>
    <row r="1132" spans="4:4" x14ac:dyDescent="0.25">
      <c r="D1132" s="138"/>
    </row>
    <row r="1133" spans="4:4" x14ac:dyDescent="0.25">
      <c r="D1133" s="138"/>
    </row>
    <row r="1134" spans="4:4" x14ac:dyDescent="0.25">
      <c r="D1134" s="138"/>
    </row>
    <row r="1135" spans="4:4" x14ac:dyDescent="0.25">
      <c r="D1135" s="138"/>
    </row>
    <row r="1136" spans="4:4" x14ac:dyDescent="0.25">
      <c r="D1136" s="138"/>
    </row>
    <row r="1137" spans="4:4" x14ac:dyDescent="0.25">
      <c r="D1137" s="138"/>
    </row>
    <row r="1138" spans="4:4" x14ac:dyDescent="0.25">
      <c r="D1138" s="138"/>
    </row>
    <row r="1139" spans="4:4" x14ac:dyDescent="0.25">
      <c r="D1139" s="138"/>
    </row>
    <row r="1140" spans="4:4" x14ac:dyDescent="0.25">
      <c r="D1140" s="138"/>
    </row>
    <row r="1141" spans="4:4" x14ac:dyDescent="0.25">
      <c r="D1141" s="138"/>
    </row>
    <row r="1142" spans="4:4" x14ac:dyDescent="0.25">
      <c r="D1142" s="138"/>
    </row>
    <row r="1143" spans="4:4" x14ac:dyDescent="0.25">
      <c r="D1143" s="138"/>
    </row>
    <row r="1144" spans="4:4" x14ac:dyDescent="0.25">
      <c r="D1144" s="138"/>
    </row>
    <row r="1145" spans="4:4" x14ac:dyDescent="0.25">
      <c r="D1145" s="138"/>
    </row>
    <row r="1146" spans="4:4" x14ac:dyDescent="0.25">
      <c r="D1146" s="138"/>
    </row>
    <row r="1147" spans="4:4" x14ac:dyDescent="0.25">
      <c r="D1147" s="138"/>
    </row>
    <row r="1148" spans="4:4" x14ac:dyDescent="0.25">
      <c r="D1148" s="138"/>
    </row>
    <row r="1149" spans="4:4" x14ac:dyDescent="0.25">
      <c r="D1149" s="138"/>
    </row>
    <row r="1150" spans="4:4" x14ac:dyDescent="0.25">
      <c r="D1150" s="138"/>
    </row>
    <row r="1151" spans="4:4" x14ac:dyDescent="0.25">
      <c r="D1151" s="138"/>
    </row>
    <row r="1152" spans="4:4" x14ac:dyDescent="0.25">
      <c r="D1152" s="138"/>
    </row>
    <row r="1153" spans="4:4" x14ac:dyDescent="0.25">
      <c r="D1153" s="138"/>
    </row>
    <row r="1154" spans="4:4" x14ac:dyDescent="0.25">
      <c r="D1154" s="138"/>
    </row>
    <row r="1155" spans="4:4" x14ac:dyDescent="0.25">
      <c r="D1155" s="138"/>
    </row>
    <row r="1156" spans="4:4" x14ac:dyDescent="0.25">
      <c r="D1156" s="138"/>
    </row>
    <row r="1157" spans="4:4" x14ac:dyDescent="0.25">
      <c r="D1157" s="138"/>
    </row>
    <row r="1158" spans="4:4" x14ac:dyDescent="0.25">
      <c r="D1158" s="138"/>
    </row>
    <row r="1159" spans="4:4" x14ac:dyDescent="0.25">
      <c r="D1159" s="138"/>
    </row>
    <row r="1160" spans="4:4" x14ac:dyDescent="0.25">
      <c r="D1160" s="138"/>
    </row>
    <row r="1161" spans="4:4" x14ac:dyDescent="0.25">
      <c r="D1161" s="138"/>
    </row>
    <row r="1162" spans="4:4" x14ac:dyDescent="0.25">
      <c r="D1162" s="138"/>
    </row>
    <row r="1163" spans="4:4" x14ac:dyDescent="0.25">
      <c r="D1163" s="138"/>
    </row>
    <row r="1164" spans="4:4" x14ac:dyDescent="0.25">
      <c r="D1164" s="138"/>
    </row>
    <row r="1165" spans="4:4" x14ac:dyDescent="0.25">
      <c r="D1165" s="138"/>
    </row>
    <row r="1166" spans="4:4" x14ac:dyDescent="0.25">
      <c r="D1166" s="138"/>
    </row>
    <row r="1167" spans="4:4" x14ac:dyDescent="0.25">
      <c r="D1167" s="138"/>
    </row>
    <row r="1168" spans="4:4" x14ac:dyDescent="0.25">
      <c r="D1168" s="138"/>
    </row>
    <row r="1169" spans="4:4" x14ac:dyDescent="0.25">
      <c r="D1169" s="138"/>
    </row>
    <row r="1170" spans="4:4" x14ac:dyDescent="0.25">
      <c r="D1170" s="138"/>
    </row>
    <row r="1171" spans="4:4" x14ac:dyDescent="0.25">
      <c r="D1171" s="138"/>
    </row>
    <row r="1172" spans="4:4" x14ac:dyDescent="0.25">
      <c r="D1172" s="138"/>
    </row>
    <row r="1173" spans="4:4" x14ac:dyDescent="0.25">
      <c r="D1173" s="138"/>
    </row>
    <row r="1174" spans="4:4" x14ac:dyDescent="0.25">
      <c r="D1174" s="138"/>
    </row>
    <row r="1175" spans="4:4" x14ac:dyDescent="0.25">
      <c r="D1175" s="138"/>
    </row>
    <row r="1176" spans="4:4" x14ac:dyDescent="0.25">
      <c r="D1176" s="138"/>
    </row>
    <row r="1177" spans="4:4" x14ac:dyDescent="0.25">
      <c r="D1177" s="138"/>
    </row>
    <row r="1178" spans="4:4" x14ac:dyDescent="0.25">
      <c r="D1178" s="138"/>
    </row>
    <row r="1179" spans="4:4" x14ac:dyDescent="0.25">
      <c r="D1179" s="138"/>
    </row>
    <row r="1180" spans="4:4" x14ac:dyDescent="0.25">
      <c r="D1180" s="138"/>
    </row>
    <row r="1181" spans="4:4" x14ac:dyDescent="0.25">
      <c r="D1181" s="138"/>
    </row>
    <row r="1182" spans="4:4" x14ac:dyDescent="0.25">
      <c r="D1182" s="138"/>
    </row>
    <row r="1183" spans="4:4" x14ac:dyDescent="0.25">
      <c r="D1183" s="138"/>
    </row>
    <row r="1184" spans="4:4" x14ac:dyDescent="0.25">
      <c r="D1184" s="138"/>
    </row>
    <row r="1185" spans="4:4" x14ac:dyDescent="0.25">
      <c r="D1185" s="138"/>
    </row>
    <row r="1186" spans="4:4" x14ac:dyDescent="0.25">
      <c r="D1186" s="138"/>
    </row>
    <row r="1187" spans="4:4" x14ac:dyDescent="0.25">
      <c r="D1187" s="138"/>
    </row>
    <row r="1188" spans="4:4" x14ac:dyDescent="0.25">
      <c r="D1188" s="138"/>
    </row>
    <row r="1189" spans="4:4" x14ac:dyDescent="0.25">
      <c r="D1189" s="138"/>
    </row>
    <row r="1190" spans="4:4" x14ac:dyDescent="0.25">
      <c r="D1190" s="138"/>
    </row>
    <row r="1191" spans="4:4" x14ac:dyDescent="0.25">
      <c r="D1191" s="138"/>
    </row>
    <row r="1192" spans="4:4" x14ac:dyDescent="0.25">
      <c r="D1192" s="138"/>
    </row>
    <row r="1193" spans="4:4" x14ac:dyDescent="0.25">
      <c r="D1193" s="138"/>
    </row>
    <row r="1194" spans="4:4" x14ac:dyDescent="0.25">
      <c r="D1194" s="138"/>
    </row>
    <row r="1195" spans="4:4" x14ac:dyDescent="0.25">
      <c r="D1195" s="138"/>
    </row>
    <row r="1196" spans="4:4" x14ac:dyDescent="0.25">
      <c r="D1196" s="138"/>
    </row>
    <row r="1197" spans="4:4" x14ac:dyDescent="0.25">
      <c r="D1197" s="138"/>
    </row>
    <row r="1198" spans="4:4" x14ac:dyDescent="0.25">
      <c r="D1198" s="138"/>
    </row>
    <row r="1199" spans="4:4" x14ac:dyDescent="0.25">
      <c r="D1199" s="138"/>
    </row>
    <row r="1200" spans="4:4" x14ac:dyDescent="0.25">
      <c r="D1200" s="138"/>
    </row>
    <row r="1201" spans="4:4" x14ac:dyDescent="0.25">
      <c r="D1201" s="138"/>
    </row>
    <row r="1202" spans="4:4" x14ac:dyDescent="0.25">
      <c r="D1202" s="138"/>
    </row>
    <row r="1203" spans="4:4" x14ac:dyDescent="0.25">
      <c r="D1203" s="138"/>
    </row>
    <row r="1204" spans="4:4" x14ac:dyDescent="0.25">
      <c r="D1204" s="138"/>
    </row>
    <row r="1205" spans="4:4" x14ac:dyDescent="0.25">
      <c r="D1205" s="138"/>
    </row>
    <row r="1206" spans="4:4" x14ac:dyDescent="0.25">
      <c r="D1206" s="138"/>
    </row>
    <row r="1207" spans="4:4" x14ac:dyDescent="0.25">
      <c r="D1207" s="138"/>
    </row>
    <row r="1208" spans="4:4" x14ac:dyDescent="0.25">
      <c r="D1208" s="138"/>
    </row>
    <row r="1209" spans="4:4" x14ac:dyDescent="0.25">
      <c r="D1209" s="138"/>
    </row>
    <row r="1210" spans="4:4" x14ac:dyDescent="0.25">
      <c r="D1210" s="138"/>
    </row>
    <row r="1211" spans="4:4" x14ac:dyDescent="0.25">
      <c r="D1211" s="138"/>
    </row>
    <row r="1212" spans="4:4" x14ac:dyDescent="0.25">
      <c r="D1212" s="138"/>
    </row>
    <row r="1213" spans="4:4" x14ac:dyDescent="0.25">
      <c r="D1213" s="138"/>
    </row>
    <row r="1214" spans="4:4" x14ac:dyDescent="0.25">
      <c r="D1214" s="138"/>
    </row>
    <row r="1215" spans="4:4" x14ac:dyDescent="0.25">
      <c r="D1215" s="138"/>
    </row>
    <row r="1216" spans="4:4" x14ac:dyDescent="0.25">
      <c r="D1216" s="138"/>
    </row>
    <row r="1217" spans="4:4" x14ac:dyDescent="0.25">
      <c r="D1217" s="138"/>
    </row>
    <row r="1218" spans="4:4" x14ac:dyDescent="0.25">
      <c r="D1218" s="138"/>
    </row>
    <row r="1219" spans="4:4" x14ac:dyDescent="0.25">
      <c r="D1219" s="138"/>
    </row>
    <row r="1220" spans="4:4" x14ac:dyDescent="0.25">
      <c r="D1220" s="138"/>
    </row>
    <row r="1221" spans="4:4" x14ac:dyDescent="0.25">
      <c r="D1221" s="138"/>
    </row>
    <row r="1222" spans="4:4" x14ac:dyDescent="0.25">
      <c r="D1222" s="138"/>
    </row>
    <row r="1223" spans="4:4" x14ac:dyDescent="0.25">
      <c r="D1223" s="138"/>
    </row>
    <row r="1224" spans="4:4" x14ac:dyDescent="0.25">
      <c r="D1224" s="138"/>
    </row>
    <row r="1225" spans="4:4" x14ac:dyDescent="0.25">
      <c r="D1225" s="138"/>
    </row>
    <row r="1226" spans="4:4" x14ac:dyDescent="0.25">
      <c r="D1226" s="138"/>
    </row>
    <row r="1227" spans="4:4" x14ac:dyDescent="0.25">
      <c r="D1227" s="138"/>
    </row>
    <row r="1228" spans="4:4" x14ac:dyDescent="0.25">
      <c r="D1228" s="138"/>
    </row>
    <row r="1229" spans="4:4" x14ac:dyDescent="0.25">
      <c r="D1229" s="138"/>
    </row>
    <row r="1230" spans="4:4" x14ac:dyDescent="0.25">
      <c r="D1230" s="138"/>
    </row>
    <row r="1231" spans="4:4" x14ac:dyDescent="0.25">
      <c r="D1231" s="138"/>
    </row>
    <row r="1232" spans="4:4" x14ac:dyDescent="0.25">
      <c r="D1232" s="138"/>
    </row>
    <row r="1233" spans="4:4" x14ac:dyDescent="0.25">
      <c r="D1233" s="138"/>
    </row>
    <row r="1234" spans="4:4" x14ac:dyDescent="0.25">
      <c r="D1234" s="138"/>
    </row>
    <row r="1235" spans="4:4" x14ac:dyDescent="0.25">
      <c r="D1235" s="138"/>
    </row>
    <row r="1236" spans="4:4" x14ac:dyDescent="0.25">
      <c r="D1236" s="138"/>
    </row>
    <row r="1237" spans="4:4" x14ac:dyDescent="0.25">
      <c r="D1237" s="138"/>
    </row>
    <row r="1238" spans="4:4" x14ac:dyDescent="0.25">
      <c r="D1238" s="138"/>
    </row>
    <row r="1239" spans="4:4" x14ac:dyDescent="0.25">
      <c r="D1239" s="138"/>
    </row>
    <row r="1240" spans="4:4" x14ac:dyDescent="0.25">
      <c r="D1240" s="138"/>
    </row>
    <row r="1241" spans="4:4" x14ac:dyDescent="0.25">
      <c r="D1241" s="138"/>
    </row>
    <row r="1242" spans="4:4" x14ac:dyDescent="0.25">
      <c r="D1242" s="138"/>
    </row>
    <row r="1243" spans="4:4" x14ac:dyDescent="0.25">
      <c r="D1243" s="138"/>
    </row>
    <row r="1244" spans="4:4" x14ac:dyDescent="0.25">
      <c r="D1244" s="138"/>
    </row>
    <row r="1245" spans="4:4" x14ac:dyDescent="0.25">
      <c r="D1245" s="138"/>
    </row>
    <row r="1246" spans="4:4" x14ac:dyDescent="0.25">
      <c r="D1246" s="138"/>
    </row>
    <row r="1247" spans="4:4" x14ac:dyDescent="0.25">
      <c r="D1247" s="138"/>
    </row>
    <row r="1248" spans="4:4" x14ac:dyDescent="0.25">
      <c r="D1248" s="138"/>
    </row>
    <row r="1249" spans="4:4" x14ac:dyDescent="0.25">
      <c r="D1249" s="138"/>
    </row>
    <row r="1250" spans="4:4" x14ac:dyDescent="0.25">
      <c r="D1250" s="138"/>
    </row>
    <row r="1251" spans="4:4" x14ac:dyDescent="0.25">
      <c r="D1251" s="138"/>
    </row>
    <row r="1252" spans="4:4" x14ac:dyDescent="0.25">
      <c r="D1252" s="138"/>
    </row>
    <row r="1253" spans="4:4" x14ac:dyDescent="0.25">
      <c r="D1253" s="138"/>
    </row>
    <row r="1254" spans="4:4" x14ac:dyDescent="0.25">
      <c r="D1254" s="138"/>
    </row>
    <row r="1255" spans="4:4" x14ac:dyDescent="0.25">
      <c r="D1255" s="138"/>
    </row>
    <row r="1256" spans="4:4" x14ac:dyDescent="0.25">
      <c r="D1256" s="138"/>
    </row>
    <row r="1257" spans="4:4" x14ac:dyDescent="0.25">
      <c r="D1257" s="138"/>
    </row>
    <row r="1258" spans="4:4" x14ac:dyDescent="0.25">
      <c r="D1258" s="138"/>
    </row>
    <row r="1259" spans="4:4" x14ac:dyDescent="0.25">
      <c r="D1259" s="138"/>
    </row>
    <row r="1260" spans="4:4" x14ac:dyDescent="0.25">
      <c r="D1260" s="138"/>
    </row>
    <row r="1261" spans="4:4" x14ac:dyDescent="0.25">
      <c r="D1261" s="138"/>
    </row>
    <row r="1262" spans="4:4" x14ac:dyDescent="0.25">
      <c r="D1262" s="138"/>
    </row>
    <row r="1263" spans="4:4" x14ac:dyDescent="0.25">
      <c r="D1263" s="138"/>
    </row>
    <row r="1264" spans="4:4" x14ac:dyDescent="0.25">
      <c r="D1264" s="138"/>
    </row>
    <row r="1265" spans="4:4" x14ac:dyDescent="0.25">
      <c r="D1265" s="138"/>
    </row>
    <row r="1266" spans="4:4" x14ac:dyDescent="0.25">
      <c r="D1266" s="138"/>
    </row>
    <row r="1267" spans="4:4" x14ac:dyDescent="0.25">
      <c r="D1267" s="138"/>
    </row>
    <row r="1268" spans="4:4" x14ac:dyDescent="0.25">
      <c r="D1268" s="138"/>
    </row>
    <row r="1269" spans="4:4" x14ac:dyDescent="0.25">
      <c r="D1269" s="138"/>
    </row>
    <row r="1270" spans="4:4" x14ac:dyDescent="0.25">
      <c r="D1270" s="138"/>
    </row>
    <row r="1271" spans="4:4" x14ac:dyDescent="0.25">
      <c r="D1271" s="138"/>
    </row>
    <row r="1272" spans="4:4" x14ac:dyDescent="0.25">
      <c r="D1272" s="138"/>
    </row>
    <row r="1273" spans="4:4" x14ac:dyDescent="0.25">
      <c r="D1273" s="138"/>
    </row>
    <row r="1274" spans="4:4" x14ac:dyDescent="0.25">
      <c r="D1274" s="138"/>
    </row>
    <row r="1275" spans="4:4" x14ac:dyDescent="0.25">
      <c r="D1275" s="138"/>
    </row>
    <row r="1276" spans="4:4" x14ac:dyDescent="0.25">
      <c r="D1276" s="138"/>
    </row>
    <row r="1277" spans="4:4" x14ac:dyDescent="0.25">
      <c r="D1277" s="138"/>
    </row>
    <row r="1278" spans="4:4" x14ac:dyDescent="0.25">
      <c r="D1278" s="138"/>
    </row>
    <row r="1279" spans="4:4" x14ac:dyDescent="0.25">
      <c r="D1279" s="138"/>
    </row>
    <row r="1280" spans="4:4" x14ac:dyDescent="0.25">
      <c r="D1280" s="138"/>
    </row>
    <row r="1281" spans="4:4" x14ac:dyDescent="0.25">
      <c r="D1281" s="138"/>
    </row>
    <row r="1282" spans="4:4" x14ac:dyDescent="0.25">
      <c r="D1282" s="138"/>
    </row>
    <row r="1283" spans="4:4" x14ac:dyDescent="0.25">
      <c r="D1283" s="138"/>
    </row>
    <row r="1284" spans="4:4" x14ac:dyDescent="0.25">
      <c r="D1284" s="138"/>
    </row>
    <row r="1285" spans="4:4" x14ac:dyDescent="0.25">
      <c r="D1285" s="138"/>
    </row>
    <row r="1286" spans="4:4" x14ac:dyDescent="0.25">
      <c r="D1286" s="138"/>
    </row>
    <row r="1287" spans="4:4" x14ac:dyDescent="0.25">
      <c r="D1287" s="138"/>
    </row>
    <row r="1288" spans="4:4" x14ac:dyDescent="0.25">
      <c r="D1288" s="138"/>
    </row>
    <row r="1289" spans="4:4" x14ac:dyDescent="0.25">
      <c r="D1289" s="138"/>
    </row>
    <row r="1290" spans="4:4" x14ac:dyDescent="0.25">
      <c r="D1290" s="138"/>
    </row>
    <row r="1291" spans="4:4" x14ac:dyDescent="0.25">
      <c r="D1291" s="138"/>
    </row>
    <row r="1292" spans="4:4" x14ac:dyDescent="0.25">
      <c r="D1292" s="138"/>
    </row>
    <row r="1293" spans="4:4" x14ac:dyDescent="0.25">
      <c r="D1293" s="138"/>
    </row>
    <row r="1294" spans="4:4" x14ac:dyDescent="0.25">
      <c r="D1294" s="138"/>
    </row>
    <row r="1295" spans="4:4" x14ac:dyDescent="0.25">
      <c r="D1295" s="138"/>
    </row>
    <row r="1296" spans="4:4" x14ac:dyDescent="0.25">
      <c r="D1296" s="138"/>
    </row>
    <row r="1297" spans="4:4" x14ac:dyDescent="0.25">
      <c r="D1297" s="138"/>
    </row>
    <row r="1298" spans="4:4" x14ac:dyDescent="0.25">
      <c r="D1298" s="138"/>
    </row>
    <row r="1299" spans="4:4" x14ac:dyDescent="0.25">
      <c r="D1299" s="138"/>
    </row>
    <row r="1300" spans="4:4" x14ac:dyDescent="0.25">
      <c r="D1300" s="138"/>
    </row>
    <row r="1301" spans="4:4" x14ac:dyDescent="0.25">
      <c r="D1301" s="138"/>
    </row>
    <row r="1302" spans="4:4" x14ac:dyDescent="0.25">
      <c r="D1302" s="138"/>
    </row>
    <row r="1303" spans="4:4" x14ac:dyDescent="0.25">
      <c r="D1303" s="138"/>
    </row>
    <row r="1304" spans="4:4" x14ac:dyDescent="0.25">
      <c r="D1304" s="138"/>
    </row>
    <row r="1305" spans="4:4" x14ac:dyDescent="0.25">
      <c r="D1305" s="138"/>
    </row>
    <row r="1306" spans="4:4" x14ac:dyDescent="0.25">
      <c r="D1306" s="138"/>
    </row>
    <row r="1307" spans="4:4" x14ac:dyDescent="0.25">
      <c r="D1307" s="138"/>
    </row>
    <row r="1308" spans="4:4" x14ac:dyDescent="0.25">
      <c r="D1308" s="138"/>
    </row>
    <row r="1309" spans="4:4" x14ac:dyDescent="0.25">
      <c r="D1309" s="138"/>
    </row>
    <row r="1310" spans="4:4" x14ac:dyDescent="0.25">
      <c r="D1310" s="138"/>
    </row>
    <row r="1311" spans="4:4" x14ac:dyDescent="0.25">
      <c r="D1311" s="138"/>
    </row>
    <row r="1312" spans="4:4" x14ac:dyDescent="0.25">
      <c r="D1312" s="138"/>
    </row>
    <row r="1313" spans="4:4" x14ac:dyDescent="0.25">
      <c r="D1313" s="138"/>
    </row>
    <row r="1314" spans="4:4" x14ac:dyDescent="0.25">
      <c r="D1314" s="138"/>
    </row>
    <row r="1315" spans="4:4" x14ac:dyDescent="0.25">
      <c r="D1315" s="138"/>
    </row>
    <row r="1316" spans="4:4" x14ac:dyDescent="0.25">
      <c r="D1316" s="138"/>
    </row>
    <row r="1317" spans="4:4" x14ac:dyDescent="0.25">
      <c r="D1317" s="138"/>
    </row>
    <row r="1318" spans="4:4" x14ac:dyDescent="0.25">
      <c r="D1318" s="138"/>
    </row>
    <row r="1319" spans="4:4" x14ac:dyDescent="0.25">
      <c r="D1319" s="138"/>
    </row>
    <row r="1320" spans="4:4" x14ac:dyDescent="0.25">
      <c r="D1320" s="138"/>
    </row>
    <row r="1321" spans="4:4" x14ac:dyDescent="0.25">
      <c r="D1321" s="138"/>
    </row>
    <row r="1322" spans="4:4" x14ac:dyDescent="0.25">
      <c r="D1322" s="138"/>
    </row>
    <row r="1323" spans="4:4" x14ac:dyDescent="0.25">
      <c r="D1323" s="138"/>
    </row>
    <row r="1324" spans="4:4" x14ac:dyDescent="0.25">
      <c r="D1324" s="138"/>
    </row>
    <row r="1325" spans="4:4" x14ac:dyDescent="0.25">
      <c r="D1325" s="138"/>
    </row>
    <row r="1326" spans="4:4" x14ac:dyDescent="0.25">
      <c r="D1326" s="138"/>
    </row>
    <row r="1327" spans="4:4" x14ac:dyDescent="0.25">
      <c r="D1327" s="138"/>
    </row>
    <row r="1328" spans="4:4" x14ac:dyDescent="0.25">
      <c r="D1328" s="138"/>
    </row>
    <row r="1329" spans="4:4" x14ac:dyDescent="0.25">
      <c r="D1329" s="138"/>
    </row>
    <row r="1330" spans="4:4" x14ac:dyDescent="0.25">
      <c r="D1330" s="138"/>
    </row>
    <row r="1331" spans="4:4" x14ac:dyDescent="0.25">
      <c r="D1331" s="138"/>
    </row>
    <row r="1332" spans="4:4" x14ac:dyDescent="0.25">
      <c r="D1332" s="138"/>
    </row>
    <row r="1333" spans="4:4" x14ac:dyDescent="0.25">
      <c r="D1333" s="138"/>
    </row>
    <row r="1334" spans="4:4" x14ac:dyDescent="0.25">
      <c r="D1334" s="138"/>
    </row>
    <row r="1335" spans="4:4" x14ac:dyDescent="0.25">
      <c r="D1335" s="138"/>
    </row>
    <row r="1336" spans="4:4" x14ac:dyDescent="0.25">
      <c r="D1336" s="138"/>
    </row>
    <row r="1337" spans="4:4" x14ac:dyDescent="0.25">
      <c r="D1337" s="138"/>
    </row>
    <row r="1338" spans="4:4" x14ac:dyDescent="0.25">
      <c r="D1338" s="138"/>
    </row>
    <row r="1339" spans="4:4" x14ac:dyDescent="0.25">
      <c r="D1339" s="138"/>
    </row>
    <row r="1340" spans="4:4" x14ac:dyDescent="0.25">
      <c r="D1340" s="138"/>
    </row>
    <row r="1341" spans="4:4" x14ac:dyDescent="0.25">
      <c r="D1341" s="138"/>
    </row>
    <row r="1342" spans="4:4" x14ac:dyDescent="0.25">
      <c r="D1342" s="138"/>
    </row>
    <row r="1343" spans="4:4" x14ac:dyDescent="0.25">
      <c r="D1343" s="138"/>
    </row>
    <row r="1344" spans="4:4" x14ac:dyDescent="0.25">
      <c r="D1344" s="138"/>
    </row>
    <row r="1345" spans="4:4" x14ac:dyDescent="0.25">
      <c r="D1345" s="138"/>
    </row>
    <row r="1346" spans="4:4" x14ac:dyDescent="0.25">
      <c r="D1346" s="138"/>
    </row>
    <row r="1347" spans="4:4" x14ac:dyDescent="0.25">
      <c r="D1347" s="138"/>
    </row>
    <row r="1348" spans="4:4" x14ac:dyDescent="0.25">
      <c r="D1348" s="138"/>
    </row>
    <row r="1349" spans="4:4" x14ac:dyDescent="0.25">
      <c r="D1349" s="138"/>
    </row>
    <row r="1350" spans="4:4" x14ac:dyDescent="0.25">
      <c r="D1350" s="138"/>
    </row>
    <row r="1351" spans="4:4" x14ac:dyDescent="0.25">
      <c r="D1351" s="138"/>
    </row>
    <row r="1352" spans="4:4" x14ac:dyDescent="0.25">
      <c r="D1352" s="138"/>
    </row>
    <row r="1353" spans="4:4" x14ac:dyDescent="0.25">
      <c r="D1353" s="138"/>
    </row>
    <row r="1354" spans="4:4" x14ac:dyDescent="0.25">
      <c r="D1354" s="138"/>
    </row>
    <row r="1355" spans="4:4" x14ac:dyDescent="0.25">
      <c r="D1355" s="138"/>
    </row>
    <row r="1356" spans="4:4" x14ac:dyDescent="0.25">
      <c r="D1356" s="138"/>
    </row>
    <row r="1357" spans="4:4" x14ac:dyDescent="0.25">
      <c r="D1357" s="138"/>
    </row>
    <row r="1358" spans="4:4" x14ac:dyDescent="0.25">
      <c r="D1358" s="138"/>
    </row>
    <row r="1359" spans="4:4" x14ac:dyDescent="0.25">
      <c r="D1359" s="138"/>
    </row>
    <row r="1360" spans="4:4" x14ac:dyDescent="0.25">
      <c r="D1360" s="138"/>
    </row>
    <row r="1361" spans="4:4" x14ac:dyDescent="0.25">
      <c r="D1361" s="138"/>
    </row>
    <row r="1362" spans="4:4" x14ac:dyDescent="0.25">
      <c r="D1362" s="138"/>
    </row>
    <row r="1363" spans="4:4" x14ac:dyDescent="0.25">
      <c r="D1363" s="138"/>
    </row>
    <row r="1364" spans="4:4" x14ac:dyDescent="0.25">
      <c r="D1364" s="138"/>
    </row>
    <row r="1365" spans="4:4" x14ac:dyDescent="0.25">
      <c r="D1365" s="138"/>
    </row>
    <row r="1366" spans="4:4" x14ac:dyDescent="0.25">
      <c r="D1366" s="138"/>
    </row>
    <row r="1367" spans="4:4" x14ac:dyDescent="0.25">
      <c r="D1367" s="138"/>
    </row>
    <row r="1368" spans="4:4" x14ac:dyDescent="0.25">
      <c r="D1368" s="138"/>
    </row>
    <row r="1369" spans="4:4" x14ac:dyDescent="0.25">
      <c r="D1369" s="138"/>
    </row>
    <row r="1370" spans="4:4" x14ac:dyDescent="0.25">
      <c r="D1370" s="138"/>
    </row>
    <row r="1371" spans="4:4" x14ac:dyDescent="0.25">
      <c r="D1371" s="138"/>
    </row>
    <row r="1372" spans="4:4" x14ac:dyDescent="0.25">
      <c r="D1372" s="138"/>
    </row>
    <row r="1373" spans="4:4" x14ac:dyDescent="0.25">
      <c r="D1373" s="138"/>
    </row>
    <row r="1374" spans="4:4" x14ac:dyDescent="0.25">
      <c r="D1374" s="138"/>
    </row>
    <row r="1375" spans="4:4" x14ac:dyDescent="0.25">
      <c r="D1375" s="138"/>
    </row>
    <row r="1376" spans="4:4" x14ac:dyDescent="0.25">
      <c r="D1376" s="138"/>
    </row>
    <row r="1377" spans="4:4" x14ac:dyDescent="0.25">
      <c r="D1377" s="138"/>
    </row>
    <row r="1378" spans="4:4" x14ac:dyDescent="0.25">
      <c r="D1378" s="138"/>
    </row>
    <row r="1379" spans="4:4" x14ac:dyDescent="0.25">
      <c r="D1379" s="138"/>
    </row>
    <row r="1380" spans="4:4" x14ac:dyDescent="0.25">
      <c r="D1380" s="138"/>
    </row>
    <row r="1381" spans="4:4" x14ac:dyDescent="0.25">
      <c r="D1381" s="138"/>
    </row>
    <row r="1382" spans="4:4" x14ac:dyDescent="0.25">
      <c r="D1382" s="138"/>
    </row>
    <row r="1383" spans="4:4" x14ac:dyDescent="0.25">
      <c r="D1383" s="138"/>
    </row>
    <row r="1384" spans="4:4" x14ac:dyDescent="0.25">
      <c r="D1384" s="138"/>
    </row>
    <row r="1385" spans="4:4" x14ac:dyDescent="0.25">
      <c r="D1385" s="138"/>
    </row>
    <row r="1386" spans="4:4" x14ac:dyDescent="0.25">
      <c r="D1386" s="138"/>
    </row>
    <row r="1387" spans="4:4" x14ac:dyDescent="0.25">
      <c r="D1387" s="138"/>
    </row>
    <row r="1388" spans="4:4" x14ac:dyDescent="0.25">
      <c r="D1388" s="138"/>
    </row>
    <row r="1389" spans="4:4" x14ac:dyDescent="0.25">
      <c r="D1389" s="138"/>
    </row>
    <row r="1390" spans="4:4" x14ac:dyDescent="0.25">
      <c r="D1390" s="138"/>
    </row>
    <row r="1391" spans="4:4" x14ac:dyDescent="0.25">
      <c r="D1391" s="138"/>
    </row>
    <row r="1392" spans="4:4" x14ac:dyDescent="0.25">
      <c r="D1392" s="138"/>
    </row>
    <row r="1393" spans="4:4" x14ac:dyDescent="0.25">
      <c r="D1393" s="138"/>
    </row>
    <row r="1394" spans="4:4" x14ac:dyDescent="0.25">
      <c r="D1394" s="138"/>
    </row>
    <row r="1395" spans="4:4" x14ac:dyDescent="0.25">
      <c r="D1395" s="138"/>
    </row>
    <row r="1396" spans="4:4" x14ac:dyDescent="0.25">
      <c r="D1396" s="138"/>
    </row>
    <row r="1397" spans="4:4" x14ac:dyDescent="0.25">
      <c r="D1397" s="138"/>
    </row>
    <row r="1398" spans="4:4" x14ac:dyDescent="0.25">
      <c r="D1398" s="138"/>
    </row>
    <row r="1399" spans="4:4" x14ac:dyDescent="0.25">
      <c r="D1399" s="138"/>
    </row>
    <row r="1400" spans="4:4" x14ac:dyDescent="0.25">
      <c r="D1400" s="138"/>
    </row>
    <row r="1401" spans="4:4" x14ac:dyDescent="0.25">
      <c r="D1401" s="138"/>
    </row>
    <row r="1402" spans="4:4" x14ac:dyDescent="0.25">
      <c r="D1402" s="138"/>
    </row>
    <row r="1403" spans="4:4" x14ac:dyDescent="0.25">
      <c r="D1403" s="138"/>
    </row>
    <row r="1404" spans="4:4" x14ac:dyDescent="0.25">
      <c r="D1404" s="138"/>
    </row>
    <row r="1405" spans="4:4" x14ac:dyDescent="0.25">
      <c r="D1405" s="138"/>
    </row>
    <row r="1406" spans="4:4" x14ac:dyDescent="0.25">
      <c r="D1406" s="138"/>
    </row>
    <row r="1407" spans="4:4" x14ac:dyDescent="0.25">
      <c r="D1407" s="138"/>
    </row>
    <row r="1408" spans="4:4" x14ac:dyDescent="0.25">
      <c r="D1408" s="138"/>
    </row>
    <row r="1409" spans="4:4" x14ac:dyDescent="0.25">
      <c r="D1409" s="138"/>
    </row>
    <row r="1410" spans="4:4" x14ac:dyDescent="0.25">
      <c r="D1410" s="138"/>
    </row>
    <row r="1411" spans="4:4" x14ac:dyDescent="0.25">
      <c r="D1411" s="138"/>
    </row>
    <row r="1412" spans="4:4" x14ac:dyDescent="0.25">
      <c r="D1412" s="138"/>
    </row>
    <row r="1413" spans="4:4" x14ac:dyDescent="0.25">
      <c r="D1413" s="138"/>
    </row>
    <row r="1414" spans="4:4" x14ac:dyDescent="0.25">
      <c r="D1414" s="138"/>
    </row>
    <row r="1415" spans="4:4" x14ac:dyDescent="0.25">
      <c r="D1415" s="138"/>
    </row>
    <row r="1416" spans="4:4" x14ac:dyDescent="0.25">
      <c r="D1416" s="138"/>
    </row>
    <row r="1417" spans="4:4" x14ac:dyDescent="0.25">
      <c r="D1417" s="138"/>
    </row>
    <row r="1418" spans="4:4" x14ac:dyDescent="0.25">
      <c r="D1418" s="138"/>
    </row>
    <row r="1419" spans="4:4" x14ac:dyDescent="0.25">
      <c r="D1419" s="138"/>
    </row>
    <row r="1420" spans="4:4" x14ac:dyDescent="0.25">
      <c r="D1420" s="138"/>
    </row>
    <row r="1421" spans="4:4" x14ac:dyDescent="0.25">
      <c r="D1421" s="138"/>
    </row>
    <row r="1422" spans="4:4" x14ac:dyDescent="0.25">
      <c r="D1422" s="138"/>
    </row>
    <row r="1423" spans="4:4" x14ac:dyDescent="0.25">
      <c r="D1423" s="138"/>
    </row>
    <row r="1424" spans="4:4" x14ac:dyDescent="0.25">
      <c r="D1424" s="138"/>
    </row>
    <row r="1425" spans="4:4" x14ac:dyDescent="0.25">
      <c r="D1425" s="138"/>
    </row>
    <row r="1426" spans="4:4" x14ac:dyDescent="0.25">
      <c r="D1426" s="138"/>
    </row>
    <row r="1427" spans="4:4" x14ac:dyDescent="0.25">
      <c r="D1427" s="138"/>
    </row>
    <row r="1428" spans="4:4" x14ac:dyDescent="0.25">
      <c r="D1428" s="138"/>
    </row>
    <row r="1429" spans="4:4" x14ac:dyDescent="0.25">
      <c r="D1429" s="138"/>
    </row>
    <row r="1430" spans="4:4" x14ac:dyDescent="0.25">
      <c r="D1430" s="138"/>
    </row>
    <row r="1431" spans="4:4" x14ac:dyDescent="0.25">
      <c r="D1431" s="138"/>
    </row>
    <row r="1432" spans="4:4" x14ac:dyDescent="0.25">
      <c r="D1432" s="138"/>
    </row>
    <row r="1433" spans="4:4" x14ac:dyDescent="0.25">
      <c r="D1433" s="138"/>
    </row>
    <row r="1434" spans="4:4" x14ac:dyDescent="0.25">
      <c r="D1434" s="138"/>
    </row>
    <row r="1435" spans="4:4" x14ac:dyDescent="0.25">
      <c r="D1435" s="138"/>
    </row>
    <row r="1436" spans="4:4" x14ac:dyDescent="0.25">
      <c r="D1436" s="138"/>
    </row>
    <row r="1437" spans="4:4" x14ac:dyDescent="0.25">
      <c r="D1437" s="138"/>
    </row>
    <row r="1438" spans="4:4" x14ac:dyDescent="0.25">
      <c r="D1438" s="138"/>
    </row>
    <row r="1439" spans="4:4" x14ac:dyDescent="0.25">
      <c r="D1439" s="138"/>
    </row>
    <row r="1440" spans="4:4" x14ac:dyDescent="0.25">
      <c r="D1440" s="138"/>
    </row>
    <row r="1441" spans="4:4" x14ac:dyDescent="0.25">
      <c r="D1441" s="138"/>
    </row>
    <row r="1442" spans="4:4" x14ac:dyDescent="0.25">
      <c r="D1442" s="138"/>
    </row>
    <row r="1443" spans="4:4" x14ac:dyDescent="0.25">
      <c r="D1443" s="138"/>
    </row>
    <row r="1444" spans="4:4" x14ac:dyDescent="0.25">
      <c r="D1444" s="138"/>
    </row>
    <row r="1445" spans="4:4" x14ac:dyDescent="0.25">
      <c r="D1445" s="138"/>
    </row>
    <row r="1446" spans="4:4" x14ac:dyDescent="0.25">
      <c r="D1446" s="138"/>
    </row>
    <row r="1447" spans="4:4" x14ac:dyDescent="0.25">
      <c r="D1447" s="138"/>
    </row>
    <row r="1448" spans="4:4" x14ac:dyDescent="0.25">
      <c r="D1448" s="138"/>
    </row>
    <row r="1449" spans="4:4" x14ac:dyDescent="0.25">
      <c r="D1449" s="138"/>
    </row>
    <row r="1450" spans="4:4" x14ac:dyDescent="0.25">
      <c r="D1450" s="138"/>
    </row>
    <row r="1451" spans="4:4" x14ac:dyDescent="0.25">
      <c r="D1451" s="138"/>
    </row>
    <row r="1452" spans="4:4" x14ac:dyDescent="0.25">
      <c r="D1452" s="138"/>
    </row>
    <row r="1453" spans="4:4" x14ac:dyDescent="0.25">
      <c r="D1453" s="138"/>
    </row>
    <row r="1454" spans="4:4" x14ac:dyDescent="0.25">
      <c r="D1454" s="138"/>
    </row>
    <row r="1455" spans="4:4" x14ac:dyDescent="0.25">
      <c r="D1455" s="138"/>
    </row>
    <row r="1456" spans="4:4" x14ac:dyDescent="0.25">
      <c r="D1456" s="138"/>
    </row>
    <row r="1457" spans="4:4" x14ac:dyDescent="0.25">
      <c r="D1457" s="138"/>
    </row>
    <row r="1458" spans="4:4" x14ac:dyDescent="0.25">
      <c r="D1458" s="138"/>
    </row>
    <row r="1459" spans="4:4" x14ac:dyDescent="0.25">
      <c r="D1459" s="138"/>
    </row>
    <row r="1460" spans="4:4" x14ac:dyDescent="0.25">
      <c r="D1460" s="138"/>
    </row>
    <row r="1461" spans="4:4" x14ac:dyDescent="0.25">
      <c r="D1461" s="138"/>
    </row>
    <row r="1462" spans="4:4" x14ac:dyDescent="0.25">
      <c r="D1462" s="138"/>
    </row>
    <row r="1463" spans="4:4" x14ac:dyDescent="0.25">
      <c r="D1463" s="138"/>
    </row>
    <row r="1464" spans="4:4" x14ac:dyDescent="0.25">
      <c r="D1464" s="138"/>
    </row>
    <row r="1465" spans="4:4" x14ac:dyDescent="0.25">
      <c r="D1465" s="138"/>
    </row>
    <row r="1466" spans="4:4" x14ac:dyDescent="0.25">
      <c r="D1466" s="138"/>
    </row>
    <row r="1467" spans="4:4" x14ac:dyDescent="0.25">
      <c r="D1467" s="138"/>
    </row>
    <row r="1468" spans="4:4" x14ac:dyDescent="0.25">
      <c r="D1468" s="138"/>
    </row>
    <row r="1469" spans="4:4" x14ac:dyDescent="0.25">
      <c r="D1469" s="138"/>
    </row>
    <row r="1470" spans="4:4" x14ac:dyDescent="0.25">
      <c r="D1470" s="138"/>
    </row>
    <row r="1471" spans="4:4" x14ac:dyDescent="0.25">
      <c r="D1471" s="138"/>
    </row>
    <row r="1472" spans="4:4" x14ac:dyDescent="0.25">
      <c r="D1472" s="138"/>
    </row>
    <row r="1473" spans="4:4" x14ac:dyDescent="0.25">
      <c r="D1473" s="138"/>
    </row>
    <row r="1474" spans="4:4" x14ac:dyDescent="0.25">
      <c r="D1474" s="138"/>
    </row>
    <row r="1475" spans="4:4" x14ac:dyDescent="0.25">
      <c r="D1475" s="138"/>
    </row>
    <row r="1476" spans="4:4" x14ac:dyDescent="0.25">
      <c r="D1476" s="138"/>
    </row>
    <row r="1477" spans="4:4" x14ac:dyDescent="0.25">
      <c r="D1477" s="138"/>
    </row>
    <row r="1478" spans="4:4" x14ac:dyDescent="0.25">
      <c r="D1478" s="138"/>
    </row>
    <row r="1479" spans="4:4" x14ac:dyDescent="0.25">
      <c r="D1479" s="138"/>
    </row>
    <row r="1480" spans="4:4" x14ac:dyDescent="0.25">
      <c r="D1480" s="138"/>
    </row>
    <row r="1481" spans="4:4" x14ac:dyDescent="0.25">
      <c r="D1481" s="138"/>
    </row>
    <row r="1482" spans="4:4" x14ac:dyDescent="0.25">
      <c r="D1482" s="138"/>
    </row>
    <row r="1483" spans="4:4" x14ac:dyDescent="0.25">
      <c r="D1483" s="138"/>
    </row>
    <row r="1484" spans="4:4" x14ac:dyDescent="0.25">
      <c r="D1484" s="138"/>
    </row>
    <row r="1485" spans="4:4" x14ac:dyDescent="0.25">
      <c r="D1485" s="138"/>
    </row>
    <row r="1486" spans="4:4" x14ac:dyDescent="0.25">
      <c r="D1486" s="138"/>
    </row>
    <row r="1487" spans="4:4" x14ac:dyDescent="0.25">
      <c r="D1487" s="138"/>
    </row>
    <row r="1488" spans="4:4" x14ac:dyDescent="0.25">
      <c r="D1488" s="138"/>
    </row>
    <row r="1489" spans="4:4" x14ac:dyDescent="0.25">
      <c r="D1489" s="138"/>
    </row>
    <row r="1490" spans="4:4" x14ac:dyDescent="0.25">
      <c r="D1490" s="138"/>
    </row>
    <row r="1491" spans="4:4" x14ac:dyDescent="0.25">
      <c r="D1491" s="138"/>
    </row>
    <row r="1492" spans="4:4" x14ac:dyDescent="0.25">
      <c r="D1492" s="138"/>
    </row>
    <row r="1493" spans="4:4" x14ac:dyDescent="0.25">
      <c r="D1493" s="138"/>
    </row>
    <row r="1494" spans="4:4" x14ac:dyDescent="0.25">
      <c r="D1494" s="138"/>
    </row>
    <row r="1495" spans="4:4" x14ac:dyDescent="0.25">
      <c r="D1495" s="138"/>
    </row>
    <row r="1496" spans="4:4" x14ac:dyDescent="0.25">
      <c r="D1496" s="138"/>
    </row>
    <row r="1497" spans="4:4" x14ac:dyDescent="0.25">
      <c r="D1497" s="138"/>
    </row>
    <row r="1498" spans="4:4" x14ac:dyDescent="0.25">
      <c r="D1498" s="138"/>
    </row>
    <row r="1499" spans="4:4" x14ac:dyDescent="0.25">
      <c r="D1499" s="138"/>
    </row>
    <row r="1500" spans="4:4" x14ac:dyDescent="0.25">
      <c r="D1500" s="138"/>
    </row>
    <row r="1501" spans="4:4" x14ac:dyDescent="0.25">
      <c r="D1501" s="138"/>
    </row>
    <row r="1502" spans="4:4" x14ac:dyDescent="0.25">
      <c r="D1502" s="138"/>
    </row>
    <row r="1503" spans="4:4" x14ac:dyDescent="0.25">
      <c r="D1503" s="138"/>
    </row>
    <row r="1504" spans="4:4" x14ac:dyDescent="0.25">
      <c r="D1504" s="138"/>
    </row>
    <row r="1505" spans="4:4" x14ac:dyDescent="0.25">
      <c r="D1505" s="138"/>
    </row>
    <row r="1506" spans="4:4" x14ac:dyDescent="0.25">
      <c r="D1506" s="138"/>
    </row>
    <row r="1507" spans="4:4" x14ac:dyDescent="0.25">
      <c r="D1507" s="138"/>
    </row>
    <row r="1508" spans="4:4" x14ac:dyDescent="0.25">
      <c r="D1508" s="138"/>
    </row>
    <row r="1509" spans="4:4" x14ac:dyDescent="0.25">
      <c r="D1509" s="138"/>
    </row>
    <row r="1510" spans="4:4" x14ac:dyDescent="0.25">
      <c r="D1510" s="138"/>
    </row>
    <row r="1511" spans="4:4" x14ac:dyDescent="0.25">
      <c r="D1511" s="138"/>
    </row>
    <row r="1512" spans="4:4" x14ac:dyDescent="0.25">
      <c r="D1512" s="138"/>
    </row>
    <row r="1513" spans="4:4" x14ac:dyDescent="0.25">
      <c r="D1513" s="138"/>
    </row>
    <row r="1514" spans="4:4" x14ac:dyDescent="0.25">
      <c r="D1514" s="138"/>
    </row>
    <row r="1515" spans="4:4" x14ac:dyDescent="0.25">
      <c r="D1515" s="138"/>
    </row>
    <row r="1516" spans="4:4" x14ac:dyDescent="0.25">
      <c r="D1516" s="138"/>
    </row>
    <row r="1517" spans="4:4" x14ac:dyDescent="0.25">
      <c r="D1517" s="138"/>
    </row>
    <row r="1518" spans="4:4" x14ac:dyDescent="0.25">
      <c r="D1518" s="138"/>
    </row>
    <row r="1519" spans="4:4" x14ac:dyDescent="0.25">
      <c r="D1519" s="138"/>
    </row>
    <row r="1520" spans="4:4" x14ac:dyDescent="0.25">
      <c r="D1520" s="138"/>
    </row>
    <row r="1521" spans="4:4" x14ac:dyDescent="0.25">
      <c r="D1521" s="138"/>
    </row>
    <row r="1522" spans="4:4" x14ac:dyDescent="0.25">
      <c r="D1522" s="138"/>
    </row>
    <row r="1523" spans="4:4" x14ac:dyDescent="0.25">
      <c r="D1523" s="138"/>
    </row>
    <row r="1524" spans="4:4" x14ac:dyDescent="0.25">
      <c r="D1524" s="138"/>
    </row>
    <row r="1525" spans="4:4" x14ac:dyDescent="0.25">
      <c r="D1525" s="138"/>
    </row>
    <row r="1526" spans="4:4" x14ac:dyDescent="0.25">
      <c r="D1526" s="138"/>
    </row>
    <row r="1527" spans="4:4" x14ac:dyDescent="0.25">
      <c r="D1527" s="138"/>
    </row>
    <row r="1528" spans="4:4" x14ac:dyDescent="0.25">
      <c r="D1528" s="138"/>
    </row>
    <row r="1529" spans="4:4" x14ac:dyDescent="0.25">
      <c r="D1529" s="138"/>
    </row>
    <row r="1530" spans="4:4" x14ac:dyDescent="0.25">
      <c r="D1530" s="138"/>
    </row>
    <row r="1531" spans="4:4" x14ac:dyDescent="0.25">
      <c r="D1531" s="138"/>
    </row>
    <row r="1532" spans="4:4" x14ac:dyDescent="0.25">
      <c r="D1532" s="138"/>
    </row>
    <row r="1533" spans="4:4" x14ac:dyDescent="0.25">
      <c r="D1533" s="138"/>
    </row>
    <row r="1534" spans="4:4" x14ac:dyDescent="0.25">
      <c r="D1534" s="138"/>
    </row>
    <row r="1535" spans="4:4" x14ac:dyDescent="0.25">
      <c r="D1535" s="138"/>
    </row>
    <row r="1536" spans="4:4" x14ac:dyDescent="0.25">
      <c r="D1536" s="138"/>
    </row>
    <row r="1537" spans="4:4" x14ac:dyDescent="0.25">
      <c r="D1537" s="138"/>
    </row>
    <row r="1538" spans="4:4" x14ac:dyDescent="0.25">
      <c r="D1538" s="138"/>
    </row>
    <row r="1539" spans="4:4" x14ac:dyDescent="0.25">
      <c r="D1539" s="138"/>
    </row>
    <row r="1540" spans="4:4" x14ac:dyDescent="0.25">
      <c r="D1540" s="138"/>
    </row>
    <row r="1541" spans="4:4" x14ac:dyDescent="0.25">
      <c r="D1541" s="138"/>
    </row>
    <row r="1542" spans="4:4" x14ac:dyDescent="0.25">
      <c r="D1542" s="138"/>
    </row>
    <row r="1543" spans="4:4" x14ac:dyDescent="0.25">
      <c r="D1543" s="138"/>
    </row>
    <row r="1544" spans="4:4" x14ac:dyDescent="0.25">
      <c r="D1544" s="138"/>
    </row>
    <row r="1545" spans="4:4" x14ac:dyDescent="0.25">
      <c r="D1545" s="138"/>
    </row>
    <row r="1546" spans="4:4" x14ac:dyDescent="0.25">
      <c r="D1546" s="138"/>
    </row>
    <row r="1547" spans="4:4" x14ac:dyDescent="0.25">
      <c r="D1547" s="138"/>
    </row>
    <row r="1548" spans="4:4" x14ac:dyDescent="0.25">
      <c r="D1548" s="138"/>
    </row>
    <row r="1549" spans="4:4" x14ac:dyDescent="0.25">
      <c r="D1549" s="138"/>
    </row>
    <row r="1550" spans="4:4" x14ac:dyDescent="0.25">
      <c r="D1550" s="138"/>
    </row>
    <row r="1551" spans="4:4" x14ac:dyDescent="0.25">
      <c r="D1551" s="138"/>
    </row>
    <row r="1552" spans="4:4" x14ac:dyDescent="0.25">
      <c r="D1552" s="138"/>
    </row>
    <row r="1553" spans="4:4" x14ac:dyDescent="0.25">
      <c r="D1553" s="138"/>
    </row>
    <row r="1554" spans="4:4" x14ac:dyDescent="0.25">
      <c r="D1554" s="138"/>
    </row>
    <row r="1555" spans="4:4" x14ac:dyDescent="0.25">
      <c r="D1555" s="138"/>
    </row>
    <row r="1556" spans="4:4" x14ac:dyDescent="0.25">
      <c r="D1556" s="138"/>
    </row>
    <row r="1557" spans="4:4" x14ac:dyDescent="0.25">
      <c r="D1557" s="138"/>
    </row>
    <row r="1558" spans="4:4" x14ac:dyDescent="0.25">
      <c r="D1558" s="138"/>
    </row>
    <row r="1559" spans="4:4" x14ac:dyDescent="0.25">
      <c r="D1559" s="138"/>
    </row>
    <row r="1560" spans="4:4" x14ac:dyDescent="0.25">
      <c r="D1560" s="138"/>
    </row>
    <row r="1561" spans="4:4" x14ac:dyDescent="0.25">
      <c r="D1561" s="138"/>
    </row>
    <row r="1562" spans="4:4" x14ac:dyDescent="0.25">
      <c r="D1562" s="138"/>
    </row>
    <row r="1563" spans="4:4" x14ac:dyDescent="0.25">
      <c r="D1563" s="138"/>
    </row>
    <row r="1564" spans="4:4" x14ac:dyDescent="0.25">
      <c r="D1564" s="138"/>
    </row>
    <row r="1565" spans="4:4" x14ac:dyDescent="0.25">
      <c r="D1565" s="138"/>
    </row>
    <row r="1566" spans="4:4" x14ac:dyDescent="0.25">
      <c r="D1566" s="138"/>
    </row>
    <row r="1567" spans="4:4" x14ac:dyDescent="0.25">
      <c r="D1567" s="138"/>
    </row>
    <row r="1568" spans="4:4" x14ac:dyDescent="0.25">
      <c r="D1568" s="138"/>
    </row>
    <row r="1569" spans="4:4" x14ac:dyDescent="0.25">
      <c r="D1569" s="138"/>
    </row>
    <row r="1570" spans="4:4" x14ac:dyDescent="0.25">
      <c r="D1570" s="138"/>
    </row>
    <row r="1571" spans="4:4" x14ac:dyDescent="0.25">
      <c r="D1571" s="138"/>
    </row>
    <row r="1572" spans="4:4" x14ac:dyDescent="0.25">
      <c r="D1572" s="138"/>
    </row>
    <row r="1573" spans="4:4" x14ac:dyDescent="0.25">
      <c r="D1573" s="138"/>
    </row>
    <row r="1574" spans="4:4" x14ac:dyDescent="0.25">
      <c r="D1574" s="138"/>
    </row>
    <row r="1575" spans="4:4" x14ac:dyDescent="0.25">
      <c r="D1575" s="138"/>
    </row>
    <row r="1576" spans="4:4" x14ac:dyDescent="0.25">
      <c r="D1576" s="138"/>
    </row>
    <row r="1577" spans="4:4" x14ac:dyDescent="0.25">
      <c r="D1577" s="138"/>
    </row>
    <row r="1578" spans="4:4" x14ac:dyDescent="0.25">
      <c r="D1578" s="138"/>
    </row>
    <row r="1579" spans="4:4" x14ac:dyDescent="0.25">
      <c r="D1579" s="138"/>
    </row>
    <row r="1580" spans="4:4" x14ac:dyDescent="0.25">
      <c r="D1580" s="138"/>
    </row>
    <row r="1581" spans="4:4" x14ac:dyDescent="0.25">
      <c r="D1581" s="138"/>
    </row>
    <row r="1582" spans="4:4" x14ac:dyDescent="0.25">
      <c r="D1582" s="138"/>
    </row>
    <row r="1583" spans="4:4" x14ac:dyDescent="0.25">
      <c r="D1583" s="138"/>
    </row>
    <row r="1584" spans="4:4" x14ac:dyDescent="0.25">
      <c r="D1584" s="138"/>
    </row>
    <row r="1585" spans="4:4" x14ac:dyDescent="0.25">
      <c r="D1585" s="138"/>
    </row>
    <row r="1586" spans="4:4" x14ac:dyDescent="0.25">
      <c r="D1586" s="138"/>
    </row>
    <row r="1587" spans="4:4" x14ac:dyDescent="0.25">
      <c r="D1587" s="138"/>
    </row>
    <row r="1588" spans="4:4" x14ac:dyDescent="0.25">
      <c r="D1588" s="138"/>
    </row>
    <row r="1589" spans="4:4" x14ac:dyDescent="0.25">
      <c r="D1589" s="138"/>
    </row>
    <row r="1590" spans="4:4" x14ac:dyDescent="0.25">
      <c r="D1590" s="138"/>
    </row>
    <row r="1591" spans="4:4" x14ac:dyDescent="0.25">
      <c r="D1591" s="138"/>
    </row>
    <row r="1592" spans="4:4" x14ac:dyDescent="0.25">
      <c r="D1592" s="138"/>
    </row>
    <row r="1593" spans="4:4" x14ac:dyDescent="0.25">
      <c r="D1593" s="138"/>
    </row>
    <row r="1594" spans="4:4" x14ac:dyDescent="0.25">
      <c r="D1594" s="138"/>
    </row>
    <row r="1595" spans="4:4" x14ac:dyDescent="0.25">
      <c r="D1595" s="138"/>
    </row>
    <row r="1596" spans="4:4" x14ac:dyDescent="0.25">
      <c r="D1596" s="138"/>
    </row>
    <row r="1597" spans="4:4" x14ac:dyDescent="0.25">
      <c r="D1597" s="138"/>
    </row>
    <row r="1598" spans="4:4" x14ac:dyDescent="0.25">
      <c r="D1598" s="138"/>
    </row>
    <row r="1599" spans="4:4" x14ac:dyDescent="0.25">
      <c r="D1599" s="138"/>
    </row>
    <row r="1600" spans="4:4" x14ac:dyDescent="0.25">
      <c r="D1600" s="138"/>
    </row>
    <row r="1601" spans="4:4" x14ac:dyDescent="0.25">
      <c r="D1601" s="138"/>
    </row>
    <row r="1602" spans="4:4" x14ac:dyDescent="0.25">
      <c r="D1602" s="138"/>
    </row>
    <row r="1603" spans="4:4" x14ac:dyDescent="0.25">
      <c r="D1603" s="138"/>
    </row>
    <row r="1604" spans="4:4" x14ac:dyDescent="0.25">
      <c r="D1604" s="138"/>
    </row>
    <row r="1605" spans="4:4" x14ac:dyDescent="0.25">
      <c r="D1605" s="138"/>
    </row>
    <row r="1606" spans="4:4" x14ac:dyDescent="0.25">
      <c r="D1606" s="138"/>
    </row>
    <row r="1607" spans="4:4" x14ac:dyDescent="0.25">
      <c r="D1607" s="138"/>
    </row>
    <row r="1608" spans="4:4" x14ac:dyDescent="0.25">
      <c r="D1608" s="138"/>
    </row>
    <row r="1609" spans="4:4" x14ac:dyDescent="0.25">
      <c r="D1609" s="138"/>
    </row>
    <row r="1610" spans="4:4" x14ac:dyDescent="0.25">
      <c r="D1610" s="138"/>
    </row>
    <row r="1611" spans="4:4" x14ac:dyDescent="0.25">
      <c r="D1611" s="138"/>
    </row>
    <row r="1612" spans="4:4" x14ac:dyDescent="0.25">
      <c r="D1612" s="138"/>
    </row>
    <row r="1613" spans="4:4" x14ac:dyDescent="0.25">
      <c r="D1613" s="138"/>
    </row>
    <row r="1614" spans="4:4" x14ac:dyDescent="0.25">
      <c r="D1614" s="138"/>
    </row>
    <row r="1615" spans="4:4" x14ac:dyDescent="0.25">
      <c r="D1615" s="138"/>
    </row>
    <row r="1616" spans="4:4" x14ac:dyDescent="0.25">
      <c r="D1616" s="138"/>
    </row>
    <row r="1617" spans="4:4" x14ac:dyDescent="0.25">
      <c r="D1617" s="138"/>
    </row>
    <row r="1618" spans="4:4" x14ac:dyDescent="0.25">
      <c r="D1618" s="138"/>
    </row>
    <row r="1619" spans="4:4" x14ac:dyDescent="0.25">
      <c r="D1619" s="138"/>
    </row>
    <row r="1620" spans="4:4" x14ac:dyDescent="0.25">
      <c r="D1620" s="138"/>
    </row>
    <row r="1621" spans="4:4" x14ac:dyDescent="0.25">
      <c r="D1621" s="138"/>
    </row>
    <row r="1622" spans="4:4" x14ac:dyDescent="0.25">
      <c r="D1622" s="138"/>
    </row>
    <row r="1623" spans="4:4" x14ac:dyDescent="0.25">
      <c r="D1623" s="138"/>
    </row>
    <row r="1624" spans="4:4" x14ac:dyDescent="0.25">
      <c r="D1624" s="138"/>
    </row>
    <row r="1625" spans="4:4" x14ac:dyDescent="0.25">
      <c r="D1625" s="138"/>
    </row>
    <row r="1626" spans="4:4" x14ac:dyDescent="0.25">
      <c r="D1626" s="138"/>
    </row>
    <row r="1627" spans="4:4" x14ac:dyDescent="0.25">
      <c r="D1627" s="138"/>
    </row>
    <row r="1628" spans="4:4" x14ac:dyDescent="0.25">
      <c r="D1628" s="138"/>
    </row>
    <row r="1629" spans="4:4" x14ac:dyDescent="0.25">
      <c r="D1629" s="138"/>
    </row>
    <row r="1630" spans="4:4" x14ac:dyDescent="0.25">
      <c r="D1630" s="138"/>
    </row>
    <row r="1631" spans="4:4" x14ac:dyDescent="0.25">
      <c r="D1631" s="138"/>
    </row>
    <row r="1632" spans="4:4" x14ac:dyDescent="0.25">
      <c r="D1632" s="138"/>
    </row>
    <row r="1633" spans="4:4" x14ac:dyDescent="0.25">
      <c r="D1633" s="138"/>
    </row>
    <row r="1634" spans="4:4" x14ac:dyDescent="0.25">
      <c r="D1634" s="138"/>
    </row>
    <row r="1635" spans="4:4" x14ac:dyDescent="0.25">
      <c r="D1635" s="138"/>
    </row>
    <row r="1636" spans="4:4" x14ac:dyDescent="0.25">
      <c r="D1636" s="138"/>
    </row>
    <row r="1637" spans="4:4" x14ac:dyDescent="0.25">
      <c r="D1637" s="138"/>
    </row>
    <row r="1638" spans="4:4" x14ac:dyDescent="0.25">
      <c r="D1638" s="138"/>
    </row>
    <row r="1639" spans="4:4" x14ac:dyDescent="0.25">
      <c r="D1639" s="138"/>
    </row>
    <row r="1640" spans="4:4" x14ac:dyDescent="0.25">
      <c r="D1640" s="138"/>
    </row>
    <row r="1641" spans="4:4" x14ac:dyDescent="0.25">
      <c r="D1641" s="138"/>
    </row>
    <row r="1642" spans="4:4" x14ac:dyDescent="0.25">
      <c r="D1642" s="138"/>
    </row>
    <row r="1643" spans="4:4" x14ac:dyDescent="0.25">
      <c r="D1643" s="138"/>
    </row>
    <row r="1644" spans="4:4" x14ac:dyDescent="0.25">
      <c r="D1644" s="138"/>
    </row>
    <row r="1645" spans="4:4" x14ac:dyDescent="0.25">
      <c r="D1645" s="138"/>
    </row>
    <row r="1646" spans="4:4" x14ac:dyDescent="0.25">
      <c r="D1646" s="138"/>
    </row>
    <row r="1647" spans="4:4" x14ac:dyDescent="0.25">
      <c r="D1647" s="138"/>
    </row>
    <row r="1648" spans="4:4" x14ac:dyDescent="0.25">
      <c r="D1648" s="138"/>
    </row>
    <row r="1649" spans="4:4" x14ac:dyDescent="0.25">
      <c r="D1649" s="138"/>
    </row>
    <row r="1650" spans="4:4" x14ac:dyDescent="0.25">
      <c r="D1650" s="138"/>
    </row>
    <row r="1651" spans="4:4" x14ac:dyDescent="0.25">
      <c r="D1651" s="138"/>
    </row>
    <row r="1652" spans="4:4" x14ac:dyDescent="0.25">
      <c r="D1652" s="138"/>
    </row>
    <row r="1653" spans="4:4" x14ac:dyDescent="0.25">
      <c r="D1653" s="138"/>
    </row>
    <row r="1654" spans="4:4" x14ac:dyDescent="0.25">
      <c r="D1654" s="138"/>
    </row>
    <row r="1655" spans="4:4" x14ac:dyDescent="0.25">
      <c r="D1655" s="138"/>
    </row>
    <row r="1656" spans="4:4" x14ac:dyDescent="0.25">
      <c r="D1656" s="138"/>
    </row>
    <row r="1657" spans="4:4" x14ac:dyDescent="0.25">
      <c r="D1657" s="138"/>
    </row>
    <row r="1658" spans="4:4" x14ac:dyDescent="0.25">
      <c r="D1658" s="138"/>
    </row>
    <row r="1659" spans="4:4" x14ac:dyDescent="0.25">
      <c r="D1659" s="138"/>
    </row>
    <row r="1660" spans="4:4" x14ac:dyDescent="0.25">
      <c r="D1660" s="138"/>
    </row>
    <row r="1661" spans="4:4" x14ac:dyDescent="0.25">
      <c r="D1661" s="138"/>
    </row>
    <row r="1662" spans="4:4" x14ac:dyDescent="0.25">
      <c r="D1662" s="138"/>
    </row>
    <row r="1663" spans="4:4" x14ac:dyDescent="0.25">
      <c r="D1663" s="138"/>
    </row>
    <row r="1664" spans="4:4" x14ac:dyDescent="0.25">
      <c r="D1664" s="138"/>
    </row>
    <row r="1665" spans="4:4" x14ac:dyDescent="0.25">
      <c r="D1665" s="138"/>
    </row>
    <row r="1666" spans="4:4" x14ac:dyDescent="0.25">
      <c r="D1666" s="138"/>
    </row>
    <row r="1667" spans="4:4" x14ac:dyDescent="0.25">
      <c r="D1667" s="138"/>
    </row>
    <row r="1668" spans="4:4" x14ac:dyDescent="0.25">
      <c r="D1668" s="138"/>
    </row>
    <row r="1669" spans="4:4" x14ac:dyDescent="0.25">
      <c r="D1669" s="138"/>
    </row>
    <row r="1670" spans="4:4" x14ac:dyDescent="0.25">
      <c r="D1670" s="138"/>
    </row>
    <row r="1671" spans="4:4" x14ac:dyDescent="0.25">
      <c r="D1671" s="138"/>
    </row>
    <row r="1672" spans="4:4" x14ac:dyDescent="0.25">
      <c r="D1672" s="138"/>
    </row>
    <row r="1673" spans="4:4" x14ac:dyDescent="0.25">
      <c r="D1673" s="138"/>
    </row>
    <row r="1674" spans="4:4" x14ac:dyDescent="0.25">
      <c r="D1674" s="138"/>
    </row>
    <row r="1675" spans="4:4" x14ac:dyDescent="0.25">
      <c r="D1675" s="138"/>
    </row>
    <row r="1676" spans="4:4" x14ac:dyDescent="0.25">
      <c r="D1676" s="138"/>
    </row>
    <row r="1677" spans="4:4" x14ac:dyDescent="0.25">
      <c r="D1677" s="138"/>
    </row>
    <row r="1678" spans="4:4" x14ac:dyDescent="0.25">
      <c r="D1678" s="138"/>
    </row>
    <row r="1679" spans="4:4" x14ac:dyDescent="0.25">
      <c r="D1679" s="138"/>
    </row>
    <row r="1680" spans="4:4" x14ac:dyDescent="0.25">
      <c r="D1680" s="138"/>
    </row>
    <row r="1681" spans="4:4" x14ac:dyDescent="0.25">
      <c r="D1681" s="138"/>
    </row>
    <row r="1682" spans="4:4" x14ac:dyDescent="0.25">
      <c r="D1682" s="138"/>
    </row>
    <row r="1683" spans="4:4" x14ac:dyDescent="0.25">
      <c r="D1683" s="138"/>
    </row>
    <row r="1684" spans="4:4" x14ac:dyDescent="0.25">
      <c r="D1684" s="138"/>
    </row>
    <row r="1685" spans="4:4" x14ac:dyDescent="0.25">
      <c r="D1685" s="138"/>
    </row>
    <row r="1686" spans="4:4" x14ac:dyDescent="0.25">
      <c r="D1686" s="138"/>
    </row>
    <row r="1687" spans="4:4" x14ac:dyDescent="0.25">
      <c r="D1687" s="138"/>
    </row>
    <row r="1688" spans="4:4" x14ac:dyDescent="0.25">
      <c r="D1688" s="138"/>
    </row>
    <row r="1689" spans="4:4" x14ac:dyDescent="0.25">
      <c r="D1689" s="138"/>
    </row>
    <row r="1690" spans="4:4" x14ac:dyDescent="0.25">
      <c r="D1690" s="138"/>
    </row>
    <row r="1691" spans="4:4" x14ac:dyDescent="0.25">
      <c r="D1691" s="138"/>
    </row>
    <row r="1692" spans="4:4" x14ac:dyDescent="0.25">
      <c r="D1692" s="138"/>
    </row>
    <row r="1693" spans="4:4" x14ac:dyDescent="0.25">
      <c r="D1693" s="138"/>
    </row>
    <row r="1694" spans="4:4" x14ac:dyDescent="0.25">
      <c r="D1694" s="138"/>
    </row>
    <row r="1695" spans="4:4" x14ac:dyDescent="0.25">
      <c r="D1695" s="138"/>
    </row>
    <row r="1696" spans="4:4" x14ac:dyDescent="0.25">
      <c r="D1696" s="138"/>
    </row>
    <row r="1697" spans="4:4" x14ac:dyDescent="0.25">
      <c r="D1697" s="138"/>
    </row>
    <row r="1698" spans="4:4" x14ac:dyDescent="0.25">
      <c r="D1698" s="138"/>
    </row>
    <row r="1699" spans="4:4" x14ac:dyDescent="0.25">
      <c r="D1699" s="138"/>
    </row>
    <row r="1700" spans="4:4" x14ac:dyDescent="0.25">
      <c r="D1700" s="138"/>
    </row>
    <row r="1701" spans="4:4" x14ac:dyDescent="0.25">
      <c r="D1701" s="138"/>
    </row>
    <row r="1702" spans="4:4" x14ac:dyDescent="0.25">
      <c r="D1702" s="138"/>
    </row>
    <row r="1703" spans="4:4" x14ac:dyDescent="0.25">
      <c r="D1703" s="138"/>
    </row>
    <row r="1704" spans="4:4" x14ac:dyDescent="0.25">
      <c r="D1704" s="138"/>
    </row>
    <row r="1705" spans="4:4" x14ac:dyDescent="0.25">
      <c r="D1705" s="138"/>
    </row>
    <row r="1706" spans="4:4" x14ac:dyDescent="0.25">
      <c r="D1706" s="138"/>
    </row>
    <row r="1707" spans="4:4" x14ac:dyDescent="0.25">
      <c r="D1707" s="138"/>
    </row>
    <row r="1708" spans="4:4" x14ac:dyDescent="0.25">
      <c r="D1708" s="138"/>
    </row>
    <row r="1709" spans="4:4" x14ac:dyDescent="0.25">
      <c r="D1709" s="138"/>
    </row>
    <row r="1710" spans="4:4" x14ac:dyDescent="0.25">
      <c r="D1710" s="138"/>
    </row>
    <row r="1711" spans="4:4" x14ac:dyDescent="0.25">
      <c r="D1711" s="138"/>
    </row>
    <row r="1712" spans="4:4" x14ac:dyDescent="0.25">
      <c r="D1712" s="138"/>
    </row>
    <row r="1713" spans="4:4" x14ac:dyDescent="0.25">
      <c r="D1713" s="138"/>
    </row>
    <row r="1714" spans="4:4" x14ac:dyDescent="0.25">
      <c r="D1714" s="138"/>
    </row>
    <row r="1715" spans="4:4" x14ac:dyDescent="0.25">
      <c r="D1715" s="138"/>
    </row>
    <row r="1716" spans="4:4" x14ac:dyDescent="0.25">
      <c r="D1716" s="138"/>
    </row>
    <row r="1717" spans="4:4" x14ac:dyDescent="0.25">
      <c r="D1717" s="138"/>
    </row>
    <row r="1718" spans="4:4" x14ac:dyDescent="0.25">
      <c r="D1718" s="138"/>
    </row>
    <row r="1719" spans="4:4" x14ac:dyDescent="0.25">
      <c r="D1719" s="138"/>
    </row>
    <row r="1720" spans="4:4" x14ac:dyDescent="0.25">
      <c r="D1720" s="138"/>
    </row>
    <row r="1721" spans="4:4" x14ac:dyDescent="0.25">
      <c r="D1721" s="138"/>
    </row>
    <row r="1722" spans="4:4" x14ac:dyDescent="0.25">
      <c r="D1722" s="138"/>
    </row>
    <row r="1723" spans="4:4" x14ac:dyDescent="0.25">
      <c r="D1723" s="138"/>
    </row>
    <row r="1724" spans="4:4" x14ac:dyDescent="0.25">
      <c r="D1724" s="138"/>
    </row>
    <row r="1725" spans="4:4" x14ac:dyDescent="0.25">
      <c r="D1725" s="138"/>
    </row>
    <row r="1726" spans="4:4" x14ac:dyDescent="0.25">
      <c r="D1726" s="138"/>
    </row>
    <row r="1727" spans="4:4" x14ac:dyDescent="0.25">
      <c r="D1727" s="138"/>
    </row>
    <row r="1728" spans="4:4" x14ac:dyDescent="0.25">
      <c r="D1728" s="138"/>
    </row>
    <row r="1729" spans="4:4" x14ac:dyDescent="0.25">
      <c r="D1729" s="138"/>
    </row>
    <row r="1730" spans="4:4" x14ac:dyDescent="0.25">
      <c r="D1730" s="138"/>
    </row>
    <row r="1731" spans="4:4" x14ac:dyDescent="0.25">
      <c r="D1731" s="138"/>
    </row>
    <row r="1732" spans="4:4" x14ac:dyDescent="0.25">
      <c r="D1732" s="138"/>
    </row>
    <row r="1733" spans="4:4" x14ac:dyDescent="0.25">
      <c r="D1733" s="138"/>
    </row>
    <row r="1734" spans="4:4" x14ac:dyDescent="0.25">
      <c r="D1734" s="138"/>
    </row>
    <row r="1735" spans="4:4" x14ac:dyDescent="0.25">
      <c r="D1735" s="138"/>
    </row>
    <row r="1736" spans="4:4" x14ac:dyDescent="0.25">
      <c r="D1736" s="138"/>
    </row>
    <row r="1737" spans="4:4" x14ac:dyDescent="0.25">
      <c r="D1737" s="138"/>
    </row>
    <row r="1738" spans="4:4" x14ac:dyDescent="0.25">
      <c r="D1738" s="138"/>
    </row>
    <row r="1739" spans="4:4" x14ac:dyDescent="0.25">
      <c r="D1739" s="138"/>
    </row>
    <row r="1740" spans="4:4" x14ac:dyDescent="0.25">
      <c r="D1740" s="138"/>
    </row>
    <row r="1741" spans="4:4" x14ac:dyDescent="0.25">
      <c r="D1741" s="138"/>
    </row>
    <row r="1742" spans="4:4" x14ac:dyDescent="0.25">
      <c r="D1742" s="138"/>
    </row>
    <row r="1743" spans="4:4" x14ac:dyDescent="0.25">
      <c r="D1743" s="138"/>
    </row>
    <row r="1744" spans="4:4" x14ac:dyDescent="0.25">
      <c r="D1744" s="138"/>
    </row>
    <row r="1745" spans="4:4" x14ac:dyDescent="0.25">
      <c r="D1745" s="138"/>
    </row>
    <row r="1746" spans="4:4" x14ac:dyDescent="0.25">
      <c r="D1746" s="138"/>
    </row>
    <row r="1747" spans="4:4" x14ac:dyDescent="0.25">
      <c r="D1747" s="138"/>
    </row>
    <row r="1748" spans="4:4" x14ac:dyDescent="0.25">
      <c r="D1748" s="138"/>
    </row>
    <row r="1749" spans="4:4" x14ac:dyDescent="0.25">
      <c r="D1749" s="138"/>
    </row>
    <row r="1750" spans="4:4" x14ac:dyDescent="0.25">
      <c r="D1750" s="138"/>
    </row>
    <row r="1751" spans="4:4" x14ac:dyDescent="0.25">
      <c r="D1751" s="138"/>
    </row>
    <row r="1752" spans="4:4" x14ac:dyDescent="0.25">
      <c r="D1752" s="138"/>
    </row>
    <row r="1753" spans="4:4" x14ac:dyDescent="0.25">
      <c r="D1753" s="138"/>
    </row>
    <row r="1754" spans="4:4" x14ac:dyDescent="0.25">
      <c r="D1754" s="138"/>
    </row>
    <row r="1755" spans="4:4" x14ac:dyDescent="0.25">
      <c r="D1755" s="138"/>
    </row>
    <row r="1756" spans="4:4" x14ac:dyDescent="0.25">
      <c r="D1756" s="138"/>
    </row>
    <row r="1757" spans="4:4" x14ac:dyDescent="0.25">
      <c r="D1757" s="138"/>
    </row>
    <row r="1758" spans="4:4" x14ac:dyDescent="0.25">
      <c r="D1758" s="138"/>
    </row>
    <row r="1759" spans="4:4" x14ac:dyDescent="0.25">
      <c r="D1759" s="138"/>
    </row>
    <row r="1760" spans="4:4" x14ac:dyDescent="0.25">
      <c r="D1760" s="138"/>
    </row>
    <row r="1761" spans="4:4" x14ac:dyDescent="0.25">
      <c r="D1761" s="138"/>
    </row>
    <row r="1762" spans="4:4" x14ac:dyDescent="0.25">
      <c r="D1762" s="138"/>
    </row>
    <row r="1763" spans="4:4" x14ac:dyDescent="0.25">
      <c r="D1763" s="138"/>
    </row>
    <row r="1764" spans="4:4" x14ac:dyDescent="0.25">
      <c r="D1764" s="138"/>
    </row>
    <row r="1765" spans="4:4" x14ac:dyDescent="0.25">
      <c r="D1765" s="138"/>
    </row>
    <row r="1766" spans="4:4" x14ac:dyDescent="0.25">
      <c r="D1766" s="138"/>
    </row>
    <row r="1767" spans="4:4" x14ac:dyDescent="0.25">
      <c r="D1767" s="138"/>
    </row>
    <row r="1768" spans="4:4" x14ac:dyDescent="0.25">
      <c r="D1768" s="138"/>
    </row>
    <row r="1769" spans="4:4" x14ac:dyDescent="0.25">
      <c r="D1769" s="138"/>
    </row>
    <row r="1770" spans="4:4" x14ac:dyDescent="0.25">
      <c r="D1770" s="138"/>
    </row>
    <row r="1771" spans="4:4" x14ac:dyDescent="0.25">
      <c r="D1771" s="138"/>
    </row>
    <row r="1772" spans="4:4" x14ac:dyDescent="0.25">
      <c r="D1772" s="138"/>
    </row>
    <row r="1773" spans="4:4" x14ac:dyDescent="0.25">
      <c r="D1773" s="138"/>
    </row>
    <row r="1774" spans="4:4" x14ac:dyDescent="0.25">
      <c r="D1774" s="138"/>
    </row>
    <row r="1775" spans="4:4" x14ac:dyDescent="0.25">
      <c r="D1775" s="138"/>
    </row>
    <row r="1776" spans="4:4" x14ac:dyDescent="0.25">
      <c r="D1776" s="138"/>
    </row>
    <row r="1777" spans="4:4" x14ac:dyDescent="0.25">
      <c r="D1777" s="138"/>
    </row>
    <row r="1778" spans="4:4" x14ac:dyDescent="0.25">
      <c r="D1778" s="138"/>
    </row>
    <row r="1779" spans="4:4" x14ac:dyDescent="0.25">
      <c r="D1779" s="138"/>
    </row>
    <row r="1780" spans="4:4" x14ac:dyDescent="0.25">
      <c r="D1780" s="138"/>
    </row>
    <row r="1781" spans="4:4" x14ac:dyDescent="0.25">
      <c r="D1781" s="138"/>
    </row>
    <row r="1782" spans="4:4" x14ac:dyDescent="0.25">
      <c r="D1782" s="138"/>
    </row>
    <row r="1783" spans="4:4" x14ac:dyDescent="0.25">
      <c r="D1783" s="138"/>
    </row>
    <row r="1784" spans="4:4" x14ac:dyDescent="0.25">
      <c r="D1784" s="138"/>
    </row>
    <row r="1785" spans="4:4" x14ac:dyDescent="0.25">
      <c r="D1785" s="138"/>
    </row>
    <row r="1786" spans="4:4" x14ac:dyDescent="0.25">
      <c r="D1786" s="138"/>
    </row>
    <row r="1787" spans="4:4" x14ac:dyDescent="0.25">
      <c r="D1787" s="138"/>
    </row>
    <row r="1788" spans="4:4" x14ac:dyDescent="0.25">
      <c r="D1788" s="138"/>
    </row>
    <row r="1789" spans="4:4" x14ac:dyDescent="0.25">
      <c r="D1789" s="138"/>
    </row>
    <row r="1790" spans="4:4" x14ac:dyDescent="0.25">
      <c r="D1790" s="138"/>
    </row>
    <row r="1791" spans="4:4" x14ac:dyDescent="0.25">
      <c r="D1791" s="138"/>
    </row>
    <row r="1792" spans="4:4" x14ac:dyDescent="0.25">
      <c r="D1792" s="138"/>
    </row>
    <row r="1793" spans="4:4" x14ac:dyDescent="0.25">
      <c r="D1793" s="138"/>
    </row>
    <row r="1794" spans="4:4" x14ac:dyDescent="0.25">
      <c r="D1794" s="138"/>
    </row>
    <row r="1795" spans="4:4" x14ac:dyDescent="0.25">
      <c r="D1795" s="138"/>
    </row>
    <row r="1796" spans="4:4" x14ac:dyDescent="0.25">
      <c r="D1796" s="138"/>
    </row>
    <row r="1797" spans="4:4" x14ac:dyDescent="0.25">
      <c r="D1797" s="138"/>
    </row>
    <row r="1798" spans="4:4" x14ac:dyDescent="0.25">
      <c r="D1798" s="138"/>
    </row>
    <row r="1799" spans="4:4" x14ac:dyDescent="0.25">
      <c r="D1799" s="138"/>
    </row>
    <row r="1800" spans="4:4" x14ac:dyDescent="0.25">
      <c r="D1800" s="138"/>
    </row>
    <row r="1801" spans="4:4" x14ac:dyDescent="0.25">
      <c r="D1801" s="138"/>
    </row>
    <row r="1802" spans="4:4" x14ac:dyDescent="0.25">
      <c r="D1802" s="138"/>
    </row>
    <row r="1803" spans="4:4" x14ac:dyDescent="0.25">
      <c r="D1803" s="138"/>
    </row>
    <row r="1804" spans="4:4" x14ac:dyDescent="0.25">
      <c r="D1804" s="138"/>
    </row>
    <row r="1805" spans="4:4" x14ac:dyDescent="0.25">
      <c r="D1805" s="138"/>
    </row>
    <row r="1806" spans="4:4" x14ac:dyDescent="0.25">
      <c r="D1806" s="138"/>
    </row>
    <row r="1807" spans="4:4" x14ac:dyDescent="0.25">
      <c r="D1807" s="138"/>
    </row>
    <row r="1808" spans="4:4" x14ac:dyDescent="0.25">
      <c r="D1808" s="138"/>
    </row>
    <row r="1809" spans="4:4" x14ac:dyDescent="0.25">
      <c r="D1809" s="138"/>
    </row>
    <row r="1810" spans="4:4" x14ac:dyDescent="0.25">
      <c r="D1810" s="138"/>
    </row>
    <row r="1811" spans="4:4" x14ac:dyDescent="0.25">
      <c r="D1811" s="138"/>
    </row>
    <row r="1812" spans="4:4" x14ac:dyDescent="0.25">
      <c r="D1812" s="138"/>
    </row>
    <row r="1813" spans="4:4" x14ac:dyDescent="0.25">
      <c r="D1813" s="138"/>
    </row>
    <row r="1814" spans="4:4" x14ac:dyDescent="0.25">
      <c r="D1814" s="138"/>
    </row>
    <row r="1815" spans="4:4" x14ac:dyDescent="0.25">
      <c r="D1815" s="138"/>
    </row>
    <row r="1816" spans="4:4" x14ac:dyDescent="0.25">
      <c r="D1816" s="138"/>
    </row>
    <row r="1817" spans="4:4" x14ac:dyDescent="0.25">
      <c r="D1817" s="138"/>
    </row>
    <row r="1818" spans="4:4" x14ac:dyDescent="0.25">
      <c r="D1818" s="138"/>
    </row>
    <row r="1819" spans="4:4" x14ac:dyDescent="0.25">
      <c r="D1819" s="138"/>
    </row>
    <row r="1820" spans="4:4" x14ac:dyDescent="0.25">
      <c r="D1820" s="138"/>
    </row>
    <row r="1821" spans="4:4" x14ac:dyDescent="0.25">
      <c r="D1821" s="138"/>
    </row>
    <row r="1822" spans="4:4" x14ac:dyDescent="0.25">
      <c r="D1822" s="138"/>
    </row>
    <row r="1823" spans="4:4" x14ac:dyDescent="0.25">
      <c r="D1823" s="138"/>
    </row>
    <row r="1824" spans="4:4" x14ac:dyDescent="0.25">
      <c r="D1824" s="138"/>
    </row>
    <row r="1825" spans="4:4" x14ac:dyDescent="0.25">
      <c r="D1825" s="138"/>
    </row>
    <row r="1826" spans="4:4" x14ac:dyDescent="0.25">
      <c r="D1826" s="138"/>
    </row>
    <row r="1827" spans="4:4" x14ac:dyDescent="0.25">
      <c r="D1827" s="138"/>
    </row>
    <row r="1828" spans="4:4" x14ac:dyDescent="0.25">
      <c r="D1828" s="138"/>
    </row>
    <row r="1829" spans="4:4" x14ac:dyDescent="0.25">
      <c r="D1829" s="138"/>
    </row>
    <row r="1830" spans="4:4" x14ac:dyDescent="0.25">
      <c r="D1830" s="138"/>
    </row>
    <row r="1831" spans="4:4" x14ac:dyDescent="0.25">
      <c r="D1831" s="138"/>
    </row>
    <row r="1832" spans="4:4" x14ac:dyDescent="0.25">
      <c r="D1832" s="138"/>
    </row>
    <row r="1833" spans="4:4" x14ac:dyDescent="0.25">
      <c r="D1833" s="138"/>
    </row>
    <row r="1834" spans="4:4" x14ac:dyDescent="0.25">
      <c r="D1834" s="138"/>
    </row>
    <row r="1835" spans="4:4" x14ac:dyDescent="0.25">
      <c r="D1835" s="138"/>
    </row>
    <row r="1836" spans="4:4" x14ac:dyDescent="0.25">
      <c r="D1836" s="138"/>
    </row>
    <row r="1837" spans="4:4" x14ac:dyDescent="0.25">
      <c r="D1837" s="138"/>
    </row>
    <row r="1838" spans="4:4" x14ac:dyDescent="0.25">
      <c r="D1838" s="138"/>
    </row>
    <row r="1839" spans="4:4" x14ac:dyDescent="0.25">
      <c r="D1839" s="138"/>
    </row>
    <row r="1840" spans="4:4" x14ac:dyDescent="0.25">
      <c r="D1840" s="138"/>
    </row>
    <row r="1841" spans="4:4" x14ac:dyDescent="0.25">
      <c r="D1841" s="138"/>
    </row>
    <row r="1842" spans="4:4" x14ac:dyDescent="0.25">
      <c r="D1842" s="138"/>
    </row>
    <row r="1843" spans="4:4" x14ac:dyDescent="0.25">
      <c r="D1843" s="138"/>
    </row>
    <row r="1844" spans="4:4" x14ac:dyDescent="0.25">
      <c r="D1844" s="138"/>
    </row>
    <row r="1845" spans="4:4" x14ac:dyDescent="0.25">
      <c r="D1845" s="138"/>
    </row>
    <row r="1846" spans="4:4" x14ac:dyDescent="0.25">
      <c r="D1846" s="138"/>
    </row>
    <row r="1847" spans="4:4" x14ac:dyDescent="0.25">
      <c r="D1847" s="138"/>
    </row>
    <row r="1848" spans="4:4" x14ac:dyDescent="0.25">
      <c r="D1848" s="138"/>
    </row>
    <row r="1849" spans="4:4" x14ac:dyDescent="0.25">
      <c r="D1849" s="138"/>
    </row>
    <row r="1850" spans="4:4" x14ac:dyDescent="0.25">
      <c r="D1850" s="138"/>
    </row>
    <row r="1851" spans="4:4" x14ac:dyDescent="0.25">
      <c r="D1851" s="138"/>
    </row>
    <row r="1852" spans="4:4" x14ac:dyDescent="0.25">
      <c r="D1852" s="138"/>
    </row>
    <row r="1853" spans="4:4" x14ac:dyDescent="0.25">
      <c r="D1853" s="138"/>
    </row>
    <row r="1854" spans="4:4" x14ac:dyDescent="0.25">
      <c r="D1854" s="138"/>
    </row>
    <row r="1855" spans="4:4" x14ac:dyDescent="0.25">
      <c r="D1855" s="138"/>
    </row>
    <row r="1856" spans="4:4" x14ac:dyDescent="0.25">
      <c r="D1856" s="138"/>
    </row>
    <row r="1857" spans="4:4" x14ac:dyDescent="0.25">
      <c r="D1857" s="138"/>
    </row>
    <row r="1858" spans="4:4" x14ac:dyDescent="0.25">
      <c r="D1858" s="138"/>
    </row>
    <row r="1859" spans="4:4" x14ac:dyDescent="0.25">
      <c r="D1859" s="138"/>
    </row>
    <row r="1860" spans="4:4" x14ac:dyDescent="0.25">
      <c r="D1860" s="138"/>
    </row>
    <row r="1861" spans="4:4" x14ac:dyDescent="0.25">
      <c r="D1861" s="138"/>
    </row>
    <row r="1862" spans="4:4" x14ac:dyDescent="0.25">
      <c r="D1862" s="138"/>
    </row>
    <row r="1863" spans="4:4" x14ac:dyDescent="0.25">
      <c r="D1863" s="138"/>
    </row>
    <row r="1864" spans="4:4" x14ac:dyDescent="0.25">
      <c r="D1864" s="138"/>
    </row>
    <row r="1865" spans="4:4" x14ac:dyDescent="0.25">
      <c r="D1865" s="138"/>
    </row>
    <row r="1866" spans="4:4" x14ac:dyDescent="0.25">
      <c r="D1866" s="138"/>
    </row>
    <row r="1867" spans="4:4" x14ac:dyDescent="0.25">
      <c r="D1867" s="138"/>
    </row>
    <row r="1868" spans="4:4" x14ac:dyDescent="0.25">
      <c r="D1868" s="138"/>
    </row>
    <row r="1869" spans="4:4" x14ac:dyDescent="0.25">
      <c r="D1869" s="138"/>
    </row>
    <row r="1870" spans="4:4" x14ac:dyDescent="0.25">
      <c r="D1870" s="138"/>
    </row>
    <row r="1871" spans="4:4" x14ac:dyDescent="0.25">
      <c r="D1871" s="138"/>
    </row>
    <row r="1872" spans="4:4" x14ac:dyDescent="0.25">
      <c r="D1872" s="138"/>
    </row>
    <row r="1873" spans="4:4" x14ac:dyDescent="0.25">
      <c r="D1873" s="138"/>
    </row>
    <row r="1874" spans="4:4" x14ac:dyDescent="0.25">
      <c r="D1874" s="138"/>
    </row>
    <row r="1875" spans="4:4" x14ac:dyDescent="0.25">
      <c r="D1875" s="138"/>
    </row>
    <row r="1876" spans="4:4" x14ac:dyDescent="0.25">
      <c r="D1876" s="138"/>
    </row>
    <row r="1877" spans="4:4" x14ac:dyDescent="0.25">
      <c r="D1877" s="138"/>
    </row>
    <row r="1878" spans="4:4" x14ac:dyDescent="0.25">
      <c r="D1878" s="138"/>
    </row>
    <row r="1879" spans="4:4" x14ac:dyDescent="0.25">
      <c r="D1879" s="138"/>
    </row>
    <row r="1880" spans="4:4" x14ac:dyDescent="0.25">
      <c r="D1880" s="138"/>
    </row>
    <row r="1881" spans="4:4" x14ac:dyDescent="0.25">
      <c r="D1881" s="138"/>
    </row>
    <row r="1882" spans="4:4" x14ac:dyDescent="0.25">
      <c r="D1882" s="138"/>
    </row>
    <row r="1883" spans="4:4" x14ac:dyDescent="0.25">
      <c r="D1883" s="138"/>
    </row>
    <row r="1884" spans="4:4" x14ac:dyDescent="0.25">
      <c r="D1884" s="138"/>
    </row>
    <row r="1885" spans="4:4" x14ac:dyDescent="0.25">
      <c r="D1885" s="138"/>
    </row>
    <row r="1886" spans="4:4" x14ac:dyDescent="0.25">
      <c r="D1886" s="138"/>
    </row>
    <row r="1887" spans="4:4" x14ac:dyDescent="0.25">
      <c r="D1887" s="138"/>
    </row>
    <row r="1888" spans="4:4" x14ac:dyDescent="0.25">
      <c r="D1888" s="138"/>
    </row>
    <row r="1889" spans="4:4" x14ac:dyDescent="0.25">
      <c r="D1889" s="138"/>
    </row>
    <row r="1890" spans="4:4" x14ac:dyDescent="0.25">
      <c r="D1890" s="138"/>
    </row>
    <row r="1891" spans="4:4" x14ac:dyDescent="0.25">
      <c r="D1891" s="138"/>
    </row>
    <row r="1892" spans="4:4" x14ac:dyDescent="0.25">
      <c r="D1892" s="138"/>
    </row>
    <row r="1893" spans="4:4" x14ac:dyDescent="0.25">
      <c r="D1893" s="138"/>
    </row>
    <row r="1894" spans="4:4" x14ac:dyDescent="0.25">
      <c r="D1894" s="138"/>
    </row>
    <row r="1895" spans="4:4" x14ac:dyDescent="0.25">
      <c r="D1895" s="138"/>
    </row>
    <row r="1896" spans="4:4" x14ac:dyDescent="0.25">
      <c r="D1896" s="138"/>
    </row>
    <row r="1897" spans="4:4" x14ac:dyDescent="0.25">
      <c r="D1897" s="138"/>
    </row>
    <row r="1898" spans="4:4" x14ac:dyDescent="0.25">
      <c r="D1898" s="138"/>
    </row>
    <row r="1899" spans="4:4" x14ac:dyDescent="0.25">
      <c r="D1899" s="138"/>
    </row>
    <row r="1900" spans="4:4" x14ac:dyDescent="0.25">
      <c r="D1900" s="138"/>
    </row>
    <row r="1901" spans="4:4" x14ac:dyDescent="0.25">
      <c r="D1901" s="138"/>
    </row>
    <row r="1902" spans="4:4" x14ac:dyDescent="0.25">
      <c r="D1902" s="138"/>
    </row>
    <row r="1903" spans="4:4" x14ac:dyDescent="0.25">
      <c r="D1903" s="138"/>
    </row>
    <row r="1904" spans="4:4" x14ac:dyDescent="0.25">
      <c r="D1904" s="138"/>
    </row>
    <row r="1905" spans="4:4" x14ac:dyDescent="0.25">
      <c r="D1905" s="138"/>
    </row>
    <row r="1906" spans="4:4" x14ac:dyDescent="0.25">
      <c r="D1906" s="138"/>
    </row>
    <row r="1907" spans="4:4" x14ac:dyDescent="0.25">
      <c r="D1907" s="138"/>
    </row>
    <row r="1908" spans="4:4" x14ac:dyDescent="0.25">
      <c r="D1908" s="138"/>
    </row>
    <row r="1909" spans="4:4" x14ac:dyDescent="0.25">
      <c r="D1909" s="138"/>
    </row>
    <row r="1910" spans="4:4" x14ac:dyDescent="0.25">
      <c r="D1910" s="138"/>
    </row>
    <row r="1911" spans="4:4" x14ac:dyDescent="0.25">
      <c r="D1911" s="138"/>
    </row>
    <row r="1912" spans="4:4" x14ac:dyDescent="0.25">
      <c r="D1912" s="138"/>
    </row>
    <row r="1913" spans="4:4" x14ac:dyDescent="0.25">
      <c r="D1913" s="138"/>
    </row>
    <row r="1914" spans="4:4" x14ac:dyDescent="0.25">
      <c r="D1914" s="138"/>
    </row>
    <row r="1915" spans="4:4" x14ac:dyDescent="0.25">
      <c r="D1915" s="138"/>
    </row>
    <row r="1916" spans="4:4" x14ac:dyDescent="0.25">
      <c r="D1916" s="138"/>
    </row>
    <row r="1917" spans="4:4" x14ac:dyDescent="0.25">
      <c r="D1917" s="138"/>
    </row>
    <row r="1918" spans="4:4" x14ac:dyDescent="0.25">
      <c r="D1918" s="138"/>
    </row>
    <row r="1919" spans="4:4" x14ac:dyDescent="0.25">
      <c r="D1919" s="138"/>
    </row>
    <row r="1920" spans="4:4" x14ac:dyDescent="0.25">
      <c r="D1920" s="138"/>
    </row>
    <row r="1921" spans="4:4" x14ac:dyDescent="0.25">
      <c r="D1921" s="138"/>
    </row>
    <row r="1922" spans="4:4" x14ac:dyDescent="0.25">
      <c r="D1922" s="138"/>
    </row>
    <row r="1923" spans="4:4" x14ac:dyDescent="0.25">
      <c r="D1923" s="138"/>
    </row>
    <row r="1924" spans="4:4" x14ac:dyDescent="0.25">
      <c r="D1924" s="138"/>
    </row>
    <row r="1925" spans="4:4" x14ac:dyDescent="0.25">
      <c r="D1925" s="138"/>
    </row>
    <row r="1926" spans="4:4" x14ac:dyDescent="0.25">
      <c r="D1926" s="138"/>
    </row>
    <row r="1927" spans="4:4" x14ac:dyDescent="0.25">
      <c r="D1927" s="138"/>
    </row>
    <row r="1928" spans="4:4" x14ac:dyDescent="0.25">
      <c r="D1928" s="138"/>
    </row>
    <row r="1929" spans="4:4" x14ac:dyDescent="0.25">
      <c r="D1929" s="138"/>
    </row>
    <row r="1930" spans="4:4" x14ac:dyDescent="0.25">
      <c r="D1930" s="138"/>
    </row>
    <row r="1931" spans="4:4" x14ac:dyDescent="0.25">
      <c r="D1931" s="138"/>
    </row>
    <row r="1932" spans="4:4" x14ac:dyDescent="0.25">
      <c r="D1932" s="138"/>
    </row>
    <row r="1933" spans="4:4" x14ac:dyDescent="0.25">
      <c r="D1933" s="138"/>
    </row>
    <row r="1934" spans="4:4" x14ac:dyDescent="0.25">
      <c r="D1934" s="138"/>
    </row>
    <row r="1935" spans="4:4" x14ac:dyDescent="0.25">
      <c r="D1935" s="138"/>
    </row>
    <row r="1936" spans="4:4" x14ac:dyDescent="0.25">
      <c r="D1936" s="138"/>
    </row>
    <row r="1937" spans="4:4" x14ac:dyDescent="0.25">
      <c r="D1937" s="138"/>
    </row>
    <row r="1938" spans="4:4" x14ac:dyDescent="0.25">
      <c r="D1938" s="138"/>
    </row>
    <row r="1939" spans="4:4" x14ac:dyDescent="0.25">
      <c r="D1939" s="138"/>
    </row>
    <row r="1940" spans="4:4" x14ac:dyDescent="0.25">
      <c r="D1940" s="138"/>
    </row>
    <row r="1941" spans="4:4" x14ac:dyDescent="0.25">
      <c r="D1941" s="138"/>
    </row>
    <row r="1942" spans="4:4" x14ac:dyDescent="0.25">
      <c r="D1942" s="138"/>
    </row>
    <row r="1943" spans="4:4" x14ac:dyDescent="0.25">
      <c r="D1943" s="138"/>
    </row>
    <row r="1944" spans="4:4" x14ac:dyDescent="0.25">
      <c r="D1944" s="138"/>
    </row>
    <row r="1945" spans="4:4" x14ac:dyDescent="0.25">
      <c r="D1945" s="138"/>
    </row>
    <row r="1946" spans="4:4" x14ac:dyDescent="0.25">
      <c r="D1946" s="138"/>
    </row>
    <row r="1947" spans="4:4" x14ac:dyDescent="0.25">
      <c r="D1947" s="138"/>
    </row>
    <row r="1948" spans="4:4" x14ac:dyDescent="0.25">
      <c r="D1948" s="138"/>
    </row>
    <row r="1949" spans="4:4" x14ac:dyDescent="0.25">
      <c r="D1949" s="138"/>
    </row>
    <row r="1950" spans="4:4" x14ac:dyDescent="0.25">
      <c r="D1950" s="138"/>
    </row>
    <row r="1951" spans="4:4" x14ac:dyDescent="0.25">
      <c r="D1951" s="138"/>
    </row>
    <row r="1952" spans="4:4" x14ac:dyDescent="0.25">
      <c r="D1952" s="138"/>
    </row>
    <row r="1953" spans="4:4" x14ac:dyDescent="0.25">
      <c r="D1953" s="138"/>
    </row>
    <row r="1954" spans="4:4" x14ac:dyDescent="0.25">
      <c r="D1954" s="138"/>
    </row>
    <row r="1955" spans="4:4" x14ac:dyDescent="0.25">
      <c r="D1955" s="138"/>
    </row>
    <row r="1956" spans="4:4" x14ac:dyDescent="0.25">
      <c r="D1956" s="138"/>
    </row>
    <row r="1957" spans="4:4" x14ac:dyDescent="0.25">
      <c r="D1957" s="138"/>
    </row>
    <row r="1958" spans="4:4" x14ac:dyDescent="0.25">
      <c r="D1958" s="138"/>
    </row>
    <row r="1959" spans="4:4" x14ac:dyDescent="0.25">
      <c r="D1959" s="138"/>
    </row>
    <row r="1960" spans="4:4" x14ac:dyDescent="0.25">
      <c r="D1960" s="138"/>
    </row>
    <row r="1961" spans="4:4" x14ac:dyDescent="0.25">
      <c r="D1961" s="138"/>
    </row>
    <row r="1962" spans="4:4" x14ac:dyDescent="0.25">
      <c r="D1962" s="138"/>
    </row>
    <row r="1963" spans="4:4" x14ac:dyDescent="0.25">
      <c r="D1963" s="138"/>
    </row>
    <row r="1964" spans="4:4" x14ac:dyDescent="0.25">
      <c r="D1964" s="138"/>
    </row>
    <row r="1965" spans="4:4" x14ac:dyDescent="0.25">
      <c r="D1965" s="138"/>
    </row>
    <row r="1966" spans="4:4" x14ac:dyDescent="0.25">
      <c r="D1966" s="138"/>
    </row>
    <row r="1967" spans="4:4" x14ac:dyDescent="0.25">
      <c r="D1967" s="138"/>
    </row>
    <row r="1968" spans="4:4" x14ac:dyDescent="0.25">
      <c r="D1968" s="138"/>
    </row>
    <row r="1969" spans="4:4" x14ac:dyDescent="0.25">
      <c r="D1969" s="138"/>
    </row>
    <row r="1970" spans="4:4" x14ac:dyDescent="0.25">
      <c r="D1970" s="138"/>
    </row>
    <row r="1971" spans="4:4" x14ac:dyDescent="0.25">
      <c r="D1971" s="138"/>
    </row>
    <row r="1972" spans="4:4" x14ac:dyDescent="0.25">
      <c r="D1972" s="138"/>
    </row>
    <row r="1973" spans="4:4" x14ac:dyDescent="0.25">
      <c r="D1973" s="138"/>
    </row>
    <row r="1974" spans="4:4" x14ac:dyDescent="0.25">
      <c r="D1974" s="138"/>
    </row>
    <row r="1975" spans="4:4" x14ac:dyDescent="0.25">
      <c r="D1975" s="138"/>
    </row>
    <row r="1976" spans="4:4" x14ac:dyDescent="0.25">
      <c r="D1976" s="138"/>
    </row>
    <row r="1977" spans="4:4" x14ac:dyDescent="0.25">
      <c r="D1977" s="138"/>
    </row>
    <row r="1978" spans="4:4" x14ac:dyDescent="0.25">
      <c r="D1978" s="138"/>
    </row>
    <row r="1979" spans="4:4" x14ac:dyDescent="0.25">
      <c r="D1979" s="138"/>
    </row>
    <row r="1980" spans="4:4" x14ac:dyDescent="0.25">
      <c r="D1980" s="138"/>
    </row>
    <row r="1981" spans="4:4" x14ac:dyDescent="0.25">
      <c r="D1981" s="138"/>
    </row>
    <row r="1982" spans="4:4" x14ac:dyDescent="0.25">
      <c r="D1982" s="138"/>
    </row>
    <row r="1983" spans="4:4" x14ac:dyDescent="0.25">
      <c r="D1983" s="138"/>
    </row>
    <row r="1984" spans="4:4" x14ac:dyDescent="0.25">
      <c r="D1984" s="138"/>
    </row>
    <row r="1985" spans="4:4" x14ac:dyDescent="0.25">
      <c r="D1985" s="138"/>
    </row>
    <row r="1986" spans="4:4" x14ac:dyDescent="0.25">
      <c r="D1986" s="138"/>
    </row>
    <row r="1987" spans="4:4" x14ac:dyDescent="0.25">
      <c r="D1987" s="138"/>
    </row>
    <row r="1988" spans="4:4" x14ac:dyDescent="0.25">
      <c r="D1988" s="138"/>
    </row>
    <row r="1989" spans="4:4" x14ac:dyDescent="0.25">
      <c r="D1989" s="138"/>
    </row>
    <row r="1990" spans="4:4" x14ac:dyDescent="0.25">
      <c r="D1990" s="138"/>
    </row>
    <row r="1991" spans="4:4" x14ac:dyDescent="0.25">
      <c r="D1991" s="138"/>
    </row>
    <row r="1992" spans="4:4" x14ac:dyDescent="0.25">
      <c r="D1992" s="138"/>
    </row>
    <row r="1993" spans="4:4" x14ac:dyDescent="0.25">
      <c r="D1993" s="138"/>
    </row>
    <row r="1994" spans="4:4" x14ac:dyDescent="0.25">
      <c r="D1994" s="138"/>
    </row>
    <row r="1995" spans="4:4" x14ac:dyDescent="0.25">
      <c r="D1995" s="138"/>
    </row>
    <row r="1996" spans="4:4" x14ac:dyDescent="0.25">
      <c r="D1996" s="138"/>
    </row>
    <row r="1997" spans="4:4" x14ac:dyDescent="0.25">
      <c r="D1997" s="138"/>
    </row>
    <row r="1998" spans="4:4" x14ac:dyDescent="0.25">
      <c r="D1998" s="138"/>
    </row>
    <row r="1999" spans="4:4" x14ac:dyDescent="0.25">
      <c r="D1999" s="138"/>
    </row>
    <row r="2000" spans="4:4" x14ac:dyDescent="0.25">
      <c r="D2000" s="138"/>
    </row>
    <row r="2001" spans="4:4" x14ac:dyDescent="0.25">
      <c r="D2001" s="138"/>
    </row>
    <row r="2002" spans="4:4" x14ac:dyDescent="0.25">
      <c r="D2002" s="138"/>
    </row>
    <row r="2003" spans="4:4" x14ac:dyDescent="0.25">
      <c r="D2003" s="138"/>
    </row>
    <row r="2004" spans="4:4" x14ac:dyDescent="0.25">
      <c r="D2004" s="138"/>
    </row>
    <row r="2005" spans="4:4" x14ac:dyDescent="0.25">
      <c r="D2005" s="138"/>
    </row>
    <row r="2006" spans="4:4" x14ac:dyDescent="0.25">
      <c r="D2006" s="138"/>
    </row>
    <row r="2007" spans="4:4" x14ac:dyDescent="0.25">
      <c r="D2007" s="138"/>
    </row>
    <row r="2008" spans="4:4" x14ac:dyDescent="0.25">
      <c r="D2008" s="138"/>
    </row>
    <row r="2009" spans="4:4" x14ac:dyDescent="0.25">
      <c r="D2009" s="138"/>
    </row>
    <row r="2010" spans="4:4" x14ac:dyDescent="0.25">
      <c r="D2010" s="138"/>
    </row>
    <row r="2011" spans="4:4" x14ac:dyDescent="0.25">
      <c r="D2011" s="138"/>
    </row>
    <row r="2012" spans="4:4" x14ac:dyDescent="0.25">
      <c r="D2012" s="138"/>
    </row>
    <row r="2013" spans="4:4" x14ac:dyDescent="0.25">
      <c r="D2013" s="138"/>
    </row>
    <row r="2014" spans="4:4" x14ac:dyDescent="0.25">
      <c r="D2014" s="138"/>
    </row>
    <row r="2015" spans="4:4" x14ac:dyDescent="0.25">
      <c r="D2015" s="138"/>
    </row>
    <row r="2016" spans="4:4" x14ac:dyDescent="0.25">
      <c r="D2016" s="138"/>
    </row>
    <row r="2017" spans="4:4" x14ac:dyDescent="0.25">
      <c r="D2017" s="138"/>
    </row>
    <row r="2018" spans="4:4" x14ac:dyDescent="0.25">
      <c r="D2018" s="138"/>
    </row>
    <row r="2019" spans="4:4" x14ac:dyDescent="0.25">
      <c r="D2019" s="138"/>
    </row>
    <row r="2020" spans="4:4" x14ac:dyDescent="0.25">
      <c r="D2020" s="138"/>
    </row>
    <row r="2021" spans="4:4" x14ac:dyDescent="0.25">
      <c r="D2021" s="138"/>
    </row>
    <row r="2022" spans="4:4" x14ac:dyDescent="0.25">
      <c r="D2022" s="138"/>
    </row>
    <row r="2023" spans="4:4" x14ac:dyDescent="0.25">
      <c r="D2023" s="138"/>
    </row>
    <row r="2024" spans="4:4" x14ac:dyDescent="0.25">
      <c r="D2024" s="138"/>
    </row>
    <row r="2025" spans="4:4" x14ac:dyDescent="0.25">
      <c r="D2025" s="138"/>
    </row>
    <row r="2026" spans="4:4" x14ac:dyDescent="0.25">
      <c r="D2026" s="138"/>
    </row>
    <row r="2027" spans="4:4" x14ac:dyDescent="0.25">
      <c r="D2027" s="138"/>
    </row>
    <row r="2028" spans="4:4" x14ac:dyDescent="0.25">
      <c r="D2028" s="138"/>
    </row>
    <row r="2029" spans="4:4" x14ac:dyDescent="0.25">
      <c r="D2029" s="138"/>
    </row>
    <row r="2030" spans="4:4" x14ac:dyDescent="0.25">
      <c r="D2030" s="138"/>
    </row>
    <row r="2031" spans="4:4" x14ac:dyDescent="0.25">
      <c r="D2031" s="138"/>
    </row>
    <row r="2032" spans="4:4" x14ac:dyDescent="0.25">
      <c r="D2032" s="138"/>
    </row>
    <row r="2033" spans="4:4" x14ac:dyDescent="0.25">
      <c r="D2033" s="138"/>
    </row>
    <row r="2034" spans="4:4" x14ac:dyDescent="0.25">
      <c r="D2034" s="138"/>
    </row>
    <row r="2035" spans="4:4" x14ac:dyDescent="0.25">
      <c r="D2035" s="138"/>
    </row>
    <row r="2036" spans="4:4" x14ac:dyDescent="0.25">
      <c r="D2036" s="138"/>
    </row>
    <row r="2037" spans="4:4" x14ac:dyDescent="0.25">
      <c r="D2037" s="138"/>
    </row>
    <row r="2038" spans="4:4" x14ac:dyDescent="0.25">
      <c r="D2038" s="138"/>
    </row>
    <row r="2039" spans="4:4" x14ac:dyDescent="0.25">
      <c r="D2039" s="138"/>
    </row>
    <row r="2040" spans="4:4" x14ac:dyDescent="0.25">
      <c r="D2040" s="138"/>
    </row>
    <row r="2041" spans="4:4" x14ac:dyDescent="0.25">
      <c r="D2041" s="138"/>
    </row>
    <row r="2042" spans="4:4" x14ac:dyDescent="0.25">
      <c r="D2042" s="138"/>
    </row>
    <row r="2043" spans="4:4" x14ac:dyDescent="0.25">
      <c r="D2043" s="138"/>
    </row>
    <row r="2044" spans="4:4" x14ac:dyDescent="0.25">
      <c r="D2044" s="138"/>
    </row>
    <row r="2045" spans="4:4" x14ac:dyDescent="0.25">
      <c r="D2045" s="138"/>
    </row>
    <row r="2046" spans="4:4" x14ac:dyDescent="0.25">
      <c r="D2046" s="138"/>
    </row>
    <row r="2047" spans="4:4" x14ac:dyDescent="0.25">
      <c r="D2047" s="138"/>
    </row>
    <row r="2048" spans="4:4" x14ac:dyDescent="0.25">
      <c r="D2048" s="138"/>
    </row>
    <row r="2049" spans="4:4" x14ac:dyDescent="0.25">
      <c r="D2049" s="138"/>
    </row>
    <row r="2050" spans="4:4" x14ac:dyDescent="0.25">
      <c r="D2050" s="138"/>
    </row>
    <row r="2051" spans="4:4" x14ac:dyDescent="0.25">
      <c r="D2051" s="138"/>
    </row>
    <row r="2052" spans="4:4" x14ac:dyDescent="0.25">
      <c r="D2052" s="138"/>
    </row>
    <row r="2053" spans="4:4" x14ac:dyDescent="0.25">
      <c r="D2053" s="138"/>
    </row>
    <row r="2054" spans="4:4" x14ac:dyDescent="0.25">
      <c r="D2054" s="138"/>
    </row>
    <row r="2055" spans="4:4" x14ac:dyDescent="0.25">
      <c r="D2055" s="138"/>
    </row>
    <row r="2056" spans="4:4" x14ac:dyDescent="0.25">
      <c r="D2056" s="138"/>
    </row>
    <row r="2057" spans="4:4" x14ac:dyDescent="0.25">
      <c r="D2057" s="138"/>
    </row>
    <row r="2058" spans="4:4" x14ac:dyDescent="0.25">
      <c r="D2058" s="138"/>
    </row>
    <row r="2059" spans="4:4" x14ac:dyDescent="0.25">
      <c r="D2059" s="138"/>
    </row>
    <row r="2060" spans="4:4" x14ac:dyDescent="0.25">
      <c r="D2060" s="138"/>
    </row>
    <row r="2061" spans="4:4" x14ac:dyDescent="0.25">
      <c r="D2061" s="138"/>
    </row>
    <row r="2062" spans="4:4" x14ac:dyDescent="0.25">
      <c r="D2062" s="138"/>
    </row>
    <row r="2063" spans="4:4" x14ac:dyDescent="0.25">
      <c r="D2063" s="138"/>
    </row>
    <row r="2064" spans="4:4" x14ac:dyDescent="0.25">
      <c r="D2064" s="138"/>
    </row>
    <row r="2065" spans="4:4" x14ac:dyDescent="0.25">
      <c r="D2065" s="138"/>
    </row>
    <row r="2066" spans="4:4" x14ac:dyDescent="0.25">
      <c r="D2066" s="138"/>
    </row>
    <row r="2067" spans="4:4" x14ac:dyDescent="0.25">
      <c r="D2067" s="138"/>
    </row>
    <row r="2068" spans="4:4" x14ac:dyDescent="0.25">
      <c r="D2068" s="138"/>
    </row>
    <row r="2069" spans="4:4" x14ac:dyDescent="0.25">
      <c r="D2069" s="138"/>
    </row>
    <row r="2070" spans="4:4" x14ac:dyDescent="0.25">
      <c r="D2070" s="138"/>
    </row>
    <row r="2071" spans="4:4" x14ac:dyDescent="0.25">
      <c r="D2071" s="138"/>
    </row>
    <row r="2072" spans="4:4" x14ac:dyDescent="0.25">
      <c r="D2072" s="138"/>
    </row>
    <row r="2073" spans="4:4" x14ac:dyDescent="0.25">
      <c r="D2073" s="138"/>
    </row>
    <row r="2074" spans="4:4" x14ac:dyDescent="0.25">
      <c r="D2074" s="138"/>
    </row>
    <row r="2075" spans="4:4" x14ac:dyDescent="0.25">
      <c r="D2075" s="138"/>
    </row>
    <row r="2076" spans="4:4" x14ac:dyDescent="0.25">
      <c r="D2076" s="138"/>
    </row>
    <row r="2077" spans="4:4" x14ac:dyDescent="0.25">
      <c r="D2077" s="138"/>
    </row>
    <row r="2078" spans="4:4" x14ac:dyDescent="0.25">
      <c r="D2078" s="138"/>
    </row>
    <row r="2079" spans="4:4" x14ac:dyDescent="0.25">
      <c r="D2079" s="138"/>
    </row>
    <row r="2080" spans="4:4" x14ac:dyDescent="0.25">
      <c r="D2080" s="138"/>
    </row>
    <row r="2081" spans="4:4" x14ac:dyDescent="0.25">
      <c r="D2081" s="138"/>
    </row>
    <row r="2082" spans="4:4" x14ac:dyDescent="0.25">
      <c r="D2082" s="138"/>
    </row>
    <row r="2083" spans="4:4" x14ac:dyDescent="0.25">
      <c r="D2083" s="138"/>
    </row>
    <row r="2084" spans="4:4" x14ac:dyDescent="0.25">
      <c r="D2084" s="138"/>
    </row>
    <row r="2085" spans="4:4" x14ac:dyDescent="0.25">
      <c r="D2085" s="138"/>
    </row>
    <row r="2086" spans="4:4" x14ac:dyDescent="0.25">
      <c r="D2086" s="138"/>
    </row>
    <row r="2087" spans="4:4" x14ac:dyDescent="0.25">
      <c r="D2087" s="138"/>
    </row>
    <row r="2088" spans="4:4" x14ac:dyDescent="0.25">
      <c r="D2088" s="138"/>
    </row>
    <row r="2089" spans="4:4" x14ac:dyDescent="0.25">
      <c r="D2089" s="138"/>
    </row>
    <row r="2090" spans="4:4" x14ac:dyDescent="0.25">
      <c r="D2090" s="138"/>
    </row>
    <row r="2091" spans="4:4" x14ac:dyDescent="0.25">
      <c r="D2091" s="138"/>
    </row>
    <row r="2092" spans="4:4" x14ac:dyDescent="0.25">
      <c r="D2092" s="138"/>
    </row>
    <row r="2093" spans="4:4" x14ac:dyDescent="0.25">
      <c r="D2093" s="138"/>
    </row>
    <row r="2094" spans="4:4" x14ac:dyDescent="0.25">
      <c r="D2094" s="138"/>
    </row>
    <row r="2095" spans="4:4" x14ac:dyDescent="0.25">
      <c r="D2095" s="138"/>
    </row>
    <row r="2096" spans="4:4" x14ac:dyDescent="0.25">
      <c r="D2096" s="138"/>
    </row>
    <row r="2097" spans="4:4" x14ac:dyDescent="0.25">
      <c r="D2097" s="138"/>
    </row>
    <row r="2098" spans="4:4" x14ac:dyDescent="0.25">
      <c r="D2098" s="138"/>
    </row>
    <row r="2099" spans="4:4" x14ac:dyDescent="0.25">
      <c r="D2099" s="138"/>
    </row>
    <row r="2100" spans="4:4" x14ac:dyDescent="0.25">
      <c r="D2100" s="138"/>
    </row>
    <row r="2101" spans="4:4" x14ac:dyDescent="0.25">
      <c r="D2101" s="138"/>
    </row>
    <row r="2102" spans="4:4" x14ac:dyDescent="0.25">
      <c r="D2102" s="138"/>
    </row>
    <row r="2103" spans="4:4" x14ac:dyDescent="0.25">
      <c r="D2103" s="138"/>
    </row>
    <row r="2104" spans="4:4" x14ac:dyDescent="0.25">
      <c r="D2104" s="138"/>
    </row>
    <row r="2105" spans="4:4" x14ac:dyDescent="0.25">
      <c r="D2105" s="138"/>
    </row>
    <row r="2106" spans="4:4" x14ac:dyDescent="0.25">
      <c r="D2106" s="138"/>
    </row>
    <row r="2107" spans="4:4" x14ac:dyDescent="0.25">
      <c r="D2107" s="138"/>
    </row>
    <row r="2108" spans="4:4" x14ac:dyDescent="0.25">
      <c r="D2108" s="138"/>
    </row>
    <row r="2109" spans="4:4" x14ac:dyDescent="0.25">
      <c r="D2109" s="138"/>
    </row>
    <row r="2110" spans="4:4" x14ac:dyDescent="0.25">
      <c r="D2110" s="138"/>
    </row>
    <row r="2111" spans="4:4" x14ac:dyDescent="0.25">
      <c r="D2111" s="138"/>
    </row>
    <row r="2112" spans="4:4" x14ac:dyDescent="0.25">
      <c r="D2112" s="138"/>
    </row>
    <row r="2113" spans="4:4" x14ac:dyDescent="0.25">
      <c r="D2113" s="138"/>
    </row>
    <row r="2114" spans="4:4" x14ac:dyDescent="0.25">
      <c r="D2114" s="138"/>
    </row>
    <row r="2115" spans="4:4" x14ac:dyDescent="0.25">
      <c r="D2115" s="138"/>
    </row>
    <row r="2116" spans="4:4" x14ac:dyDescent="0.25">
      <c r="D2116" s="138"/>
    </row>
    <row r="2117" spans="4:4" x14ac:dyDescent="0.25">
      <c r="D2117" s="138"/>
    </row>
    <row r="2118" spans="4:4" x14ac:dyDescent="0.25">
      <c r="D2118" s="138"/>
    </row>
    <row r="2119" spans="4:4" x14ac:dyDescent="0.25">
      <c r="D2119" s="138"/>
    </row>
    <row r="2120" spans="4:4" x14ac:dyDescent="0.25">
      <c r="D2120" s="138"/>
    </row>
    <row r="2121" spans="4:4" x14ac:dyDescent="0.25">
      <c r="D2121" s="138"/>
    </row>
    <row r="2122" spans="4:4" x14ac:dyDescent="0.25">
      <c r="D2122" s="138"/>
    </row>
    <row r="2123" spans="4:4" x14ac:dyDescent="0.25">
      <c r="D2123" s="138"/>
    </row>
    <row r="2124" spans="4:4" x14ac:dyDescent="0.25">
      <c r="D2124" s="138"/>
    </row>
    <row r="2125" spans="4:4" x14ac:dyDescent="0.25">
      <c r="D2125" s="138"/>
    </row>
    <row r="2126" spans="4:4" x14ac:dyDescent="0.25">
      <c r="D2126" s="138"/>
    </row>
    <row r="2127" spans="4:4" x14ac:dyDescent="0.25">
      <c r="D2127" s="138"/>
    </row>
    <row r="2128" spans="4:4" x14ac:dyDescent="0.25">
      <c r="D2128" s="138"/>
    </row>
    <row r="2129" spans="4:4" x14ac:dyDescent="0.25">
      <c r="D2129" s="138"/>
    </row>
    <row r="2130" spans="4:4" x14ac:dyDescent="0.25">
      <c r="D2130" s="138"/>
    </row>
    <row r="2131" spans="4:4" x14ac:dyDescent="0.25">
      <c r="D2131" s="138"/>
    </row>
    <row r="2132" spans="4:4" x14ac:dyDescent="0.25">
      <c r="D2132" s="138"/>
    </row>
    <row r="2133" spans="4:4" x14ac:dyDescent="0.25">
      <c r="D2133" s="138"/>
    </row>
    <row r="2134" spans="4:4" x14ac:dyDescent="0.25">
      <c r="D2134" s="138"/>
    </row>
    <row r="2135" spans="4:4" x14ac:dyDescent="0.25">
      <c r="D2135" s="138"/>
    </row>
    <row r="2136" spans="4:4" x14ac:dyDescent="0.25">
      <c r="D2136" s="138"/>
    </row>
    <row r="2137" spans="4:4" x14ac:dyDescent="0.25">
      <c r="D2137" s="138"/>
    </row>
    <row r="2138" spans="4:4" x14ac:dyDescent="0.25">
      <c r="D2138" s="138"/>
    </row>
    <row r="2139" spans="4:4" x14ac:dyDescent="0.25">
      <c r="D2139" s="138"/>
    </row>
    <row r="2140" spans="4:4" x14ac:dyDescent="0.25">
      <c r="D2140" s="138"/>
    </row>
    <row r="2141" spans="4:4" x14ac:dyDescent="0.25">
      <c r="D2141" s="138"/>
    </row>
    <row r="2142" spans="4:4" x14ac:dyDescent="0.25">
      <c r="D2142" s="138"/>
    </row>
    <row r="2143" spans="4:4" x14ac:dyDescent="0.25">
      <c r="D2143" s="138"/>
    </row>
    <row r="2144" spans="4:4" x14ac:dyDescent="0.25">
      <c r="D2144" s="138"/>
    </row>
    <row r="2145" spans="4:4" x14ac:dyDescent="0.25">
      <c r="D2145" s="138"/>
    </row>
    <row r="2146" spans="4:4" x14ac:dyDescent="0.25">
      <c r="D2146" s="138"/>
    </row>
    <row r="2147" spans="4:4" x14ac:dyDescent="0.25">
      <c r="D2147" s="138"/>
    </row>
    <row r="2148" spans="4:4" x14ac:dyDescent="0.25">
      <c r="D2148" s="138"/>
    </row>
    <row r="2149" spans="4:4" x14ac:dyDescent="0.25">
      <c r="D2149" s="138"/>
    </row>
    <row r="2150" spans="4:4" x14ac:dyDescent="0.25">
      <c r="D2150" s="138"/>
    </row>
    <row r="2151" spans="4:4" x14ac:dyDescent="0.25">
      <c r="D2151" s="138"/>
    </row>
    <row r="2152" spans="4:4" x14ac:dyDescent="0.25">
      <c r="D2152" s="138"/>
    </row>
    <row r="2153" spans="4:4" x14ac:dyDescent="0.25">
      <c r="D2153" s="138"/>
    </row>
    <row r="2154" spans="4:4" x14ac:dyDescent="0.25">
      <c r="D2154" s="138"/>
    </row>
    <row r="2155" spans="4:4" x14ac:dyDescent="0.25">
      <c r="D2155" s="138"/>
    </row>
    <row r="2156" spans="4:4" x14ac:dyDescent="0.25">
      <c r="D2156" s="138"/>
    </row>
    <row r="2157" spans="4:4" x14ac:dyDescent="0.25">
      <c r="D2157" s="138"/>
    </row>
    <row r="2158" spans="4:4" x14ac:dyDescent="0.25">
      <c r="D2158" s="138"/>
    </row>
    <row r="2159" spans="4:4" x14ac:dyDescent="0.25">
      <c r="D2159" s="138"/>
    </row>
    <row r="2160" spans="4:4" x14ac:dyDescent="0.25">
      <c r="D2160" s="138"/>
    </row>
    <row r="2161" spans="4:4" x14ac:dyDescent="0.25">
      <c r="D2161" s="138"/>
    </row>
    <row r="2162" spans="4:4" x14ac:dyDescent="0.25">
      <c r="D2162" s="138"/>
    </row>
    <row r="2163" spans="4:4" x14ac:dyDescent="0.25">
      <c r="D2163" s="138"/>
    </row>
    <row r="2164" spans="4:4" x14ac:dyDescent="0.25">
      <c r="D2164" s="138"/>
    </row>
    <row r="2165" spans="4:4" x14ac:dyDescent="0.25">
      <c r="D2165" s="138"/>
    </row>
    <row r="2166" spans="4:4" x14ac:dyDescent="0.25">
      <c r="D2166" s="138"/>
    </row>
    <row r="2167" spans="4:4" x14ac:dyDescent="0.25">
      <c r="D2167" s="138"/>
    </row>
    <row r="2168" spans="4:4" x14ac:dyDescent="0.25">
      <c r="D2168" s="138"/>
    </row>
    <row r="2169" spans="4:4" x14ac:dyDescent="0.25">
      <c r="D2169" s="138"/>
    </row>
    <row r="2170" spans="4:4" x14ac:dyDescent="0.25">
      <c r="D2170" s="138"/>
    </row>
    <row r="2171" spans="4:4" x14ac:dyDescent="0.25">
      <c r="D2171" s="138"/>
    </row>
    <row r="2172" spans="4:4" x14ac:dyDescent="0.25">
      <c r="D2172" s="138"/>
    </row>
    <row r="2173" spans="4:4" x14ac:dyDescent="0.25">
      <c r="D2173" s="138"/>
    </row>
    <row r="2174" spans="4:4" x14ac:dyDescent="0.25">
      <c r="D2174" s="138"/>
    </row>
    <row r="2175" spans="4:4" x14ac:dyDescent="0.25">
      <c r="D2175" s="138"/>
    </row>
    <row r="2176" spans="4:4" x14ac:dyDescent="0.25">
      <c r="D2176" s="138"/>
    </row>
    <row r="2177" spans="4:4" x14ac:dyDescent="0.25">
      <c r="D2177" s="138"/>
    </row>
    <row r="2178" spans="4:4" x14ac:dyDescent="0.25">
      <c r="D2178" s="138"/>
    </row>
    <row r="2179" spans="4:4" x14ac:dyDescent="0.25">
      <c r="D2179" s="138"/>
    </row>
    <row r="2180" spans="4:4" x14ac:dyDescent="0.25">
      <c r="D2180" s="138"/>
    </row>
    <row r="2181" spans="4:4" x14ac:dyDescent="0.25">
      <c r="D2181" s="138"/>
    </row>
    <row r="2182" spans="4:4" x14ac:dyDescent="0.25">
      <c r="D2182" s="138"/>
    </row>
    <row r="2183" spans="4:4" x14ac:dyDescent="0.25">
      <c r="D2183" s="138"/>
    </row>
    <row r="2184" spans="4:4" x14ac:dyDescent="0.25">
      <c r="D2184" s="138"/>
    </row>
    <row r="2185" spans="4:4" x14ac:dyDescent="0.25">
      <c r="D2185" s="138"/>
    </row>
    <row r="2186" spans="4:4" x14ac:dyDescent="0.25">
      <c r="D2186" s="138"/>
    </row>
    <row r="2187" spans="4:4" x14ac:dyDescent="0.25">
      <c r="D2187" s="138"/>
    </row>
    <row r="2188" spans="4:4" x14ac:dyDescent="0.25">
      <c r="D2188" s="138"/>
    </row>
    <row r="2189" spans="4:4" x14ac:dyDescent="0.25">
      <c r="D2189" s="138"/>
    </row>
    <row r="2190" spans="4:4" x14ac:dyDescent="0.25">
      <c r="D2190" s="138"/>
    </row>
    <row r="2191" spans="4:4" x14ac:dyDescent="0.25">
      <c r="D2191" s="138"/>
    </row>
    <row r="2192" spans="4:4" x14ac:dyDescent="0.25">
      <c r="D2192" s="138"/>
    </row>
    <row r="2193" spans="4:4" x14ac:dyDescent="0.25">
      <c r="D2193" s="138"/>
    </row>
    <row r="2194" spans="4:4" x14ac:dyDescent="0.25">
      <c r="D2194" s="138"/>
    </row>
    <row r="2195" spans="4:4" x14ac:dyDescent="0.25">
      <c r="D2195" s="138"/>
    </row>
    <row r="2196" spans="4:4" x14ac:dyDescent="0.25">
      <c r="D2196" s="138"/>
    </row>
    <row r="2197" spans="4:4" x14ac:dyDescent="0.25">
      <c r="D2197" s="138"/>
    </row>
    <row r="2198" spans="4:4" x14ac:dyDescent="0.25">
      <c r="D2198" s="138"/>
    </row>
    <row r="2199" spans="4:4" x14ac:dyDescent="0.25">
      <c r="D2199" s="138"/>
    </row>
    <row r="2200" spans="4:4" x14ac:dyDescent="0.25">
      <c r="D2200" s="138"/>
    </row>
    <row r="2201" spans="4:4" x14ac:dyDescent="0.25">
      <c r="D2201" s="138"/>
    </row>
    <row r="2202" spans="4:4" x14ac:dyDescent="0.25">
      <c r="D2202" s="138"/>
    </row>
    <row r="2203" spans="4:4" x14ac:dyDescent="0.25">
      <c r="D2203" s="138"/>
    </row>
    <row r="2204" spans="4:4" x14ac:dyDescent="0.25">
      <c r="D2204" s="138"/>
    </row>
    <row r="2205" spans="4:4" x14ac:dyDescent="0.25">
      <c r="D2205" s="138"/>
    </row>
    <row r="2206" spans="4:4" x14ac:dyDescent="0.25">
      <c r="D2206" s="138"/>
    </row>
    <row r="2207" spans="4:4" x14ac:dyDescent="0.25">
      <c r="D2207" s="138"/>
    </row>
    <row r="2208" spans="4:4" x14ac:dyDescent="0.25">
      <c r="D2208" s="138"/>
    </row>
    <row r="2209" spans="4:4" x14ac:dyDescent="0.25">
      <c r="D2209" s="138"/>
    </row>
    <row r="2210" spans="4:4" x14ac:dyDescent="0.25">
      <c r="D2210" s="138"/>
    </row>
    <row r="2211" spans="4:4" x14ac:dyDescent="0.25">
      <c r="D2211" s="138"/>
    </row>
    <row r="2212" spans="4:4" x14ac:dyDescent="0.25">
      <c r="D2212" s="138"/>
    </row>
    <row r="2213" spans="4:4" x14ac:dyDescent="0.25">
      <c r="D2213" s="138"/>
    </row>
    <row r="2214" spans="4:4" x14ac:dyDescent="0.25">
      <c r="D2214" s="138"/>
    </row>
    <row r="2215" spans="4:4" x14ac:dyDescent="0.25">
      <c r="D2215" s="138"/>
    </row>
    <row r="2216" spans="4:4" x14ac:dyDescent="0.25">
      <c r="D2216" s="138"/>
    </row>
    <row r="2217" spans="4:4" x14ac:dyDescent="0.25">
      <c r="D2217" s="138"/>
    </row>
    <row r="2218" spans="4:4" x14ac:dyDescent="0.25">
      <c r="D2218" s="138"/>
    </row>
    <row r="2219" spans="4:4" x14ac:dyDescent="0.25">
      <c r="D2219" s="138"/>
    </row>
    <row r="2220" spans="4:4" x14ac:dyDescent="0.25">
      <c r="D2220" s="138"/>
    </row>
    <row r="2221" spans="4:4" x14ac:dyDescent="0.25">
      <c r="D2221" s="138"/>
    </row>
    <row r="2222" spans="4:4" x14ac:dyDescent="0.25">
      <c r="D2222" s="138"/>
    </row>
    <row r="2223" spans="4:4" x14ac:dyDescent="0.25">
      <c r="D2223" s="138"/>
    </row>
    <row r="2224" spans="4:4" x14ac:dyDescent="0.25">
      <c r="D2224" s="138"/>
    </row>
    <row r="2225" spans="4:4" x14ac:dyDescent="0.25">
      <c r="D2225" s="138"/>
    </row>
    <row r="2226" spans="4:4" x14ac:dyDescent="0.25">
      <c r="D2226" s="138"/>
    </row>
    <row r="2227" spans="4:4" x14ac:dyDescent="0.25">
      <c r="D2227" s="138"/>
    </row>
    <row r="2228" spans="4:4" x14ac:dyDescent="0.25">
      <c r="D2228" s="138"/>
    </row>
    <row r="2229" spans="4:4" x14ac:dyDescent="0.25">
      <c r="D2229" s="138"/>
    </row>
    <row r="2230" spans="4:4" x14ac:dyDescent="0.25">
      <c r="D2230" s="138"/>
    </row>
    <row r="2231" spans="4:4" x14ac:dyDescent="0.25">
      <c r="D2231" s="138"/>
    </row>
    <row r="2232" spans="4:4" x14ac:dyDescent="0.25">
      <c r="D2232" s="138"/>
    </row>
    <row r="2233" spans="4:4" x14ac:dyDescent="0.25">
      <c r="D2233" s="138"/>
    </row>
    <row r="2234" spans="4:4" x14ac:dyDescent="0.25">
      <c r="D2234" s="138"/>
    </row>
    <row r="2235" spans="4:4" x14ac:dyDescent="0.25">
      <c r="D2235" s="138"/>
    </row>
    <row r="2236" spans="4:4" x14ac:dyDescent="0.25">
      <c r="D2236" s="138"/>
    </row>
    <row r="2237" spans="4:4" x14ac:dyDescent="0.25">
      <c r="D2237" s="138"/>
    </row>
    <row r="2238" spans="4:4" x14ac:dyDescent="0.25">
      <c r="D2238" s="138"/>
    </row>
    <row r="2239" spans="4:4" x14ac:dyDescent="0.25">
      <c r="D2239" s="138"/>
    </row>
    <row r="2240" spans="4:4" x14ac:dyDescent="0.25">
      <c r="D2240" s="138"/>
    </row>
    <row r="2241" spans="4:4" x14ac:dyDescent="0.25">
      <c r="D2241" s="138"/>
    </row>
    <row r="2242" spans="4:4" x14ac:dyDescent="0.25">
      <c r="D2242" s="138"/>
    </row>
    <row r="2243" spans="4:4" x14ac:dyDescent="0.25">
      <c r="D2243" s="138"/>
    </row>
    <row r="2244" spans="4:4" x14ac:dyDescent="0.25">
      <c r="D2244" s="138"/>
    </row>
    <row r="2245" spans="4:4" x14ac:dyDescent="0.25">
      <c r="D2245" s="138"/>
    </row>
    <row r="2246" spans="4:4" x14ac:dyDescent="0.25">
      <c r="D2246" s="138"/>
    </row>
    <row r="2247" spans="4:4" x14ac:dyDescent="0.25">
      <c r="D2247" s="138"/>
    </row>
    <row r="2248" spans="4:4" x14ac:dyDescent="0.25">
      <c r="D2248" s="138"/>
    </row>
    <row r="2249" spans="4:4" x14ac:dyDescent="0.25">
      <c r="D2249" s="138"/>
    </row>
    <row r="2250" spans="4:4" x14ac:dyDescent="0.25">
      <c r="D2250" s="138"/>
    </row>
    <row r="2251" spans="4:4" x14ac:dyDescent="0.25">
      <c r="D2251" s="138"/>
    </row>
    <row r="2252" spans="4:4" x14ac:dyDescent="0.25">
      <c r="D2252" s="138"/>
    </row>
    <row r="2253" spans="4:4" x14ac:dyDescent="0.25">
      <c r="D2253" s="138"/>
    </row>
    <row r="2254" spans="4:4" x14ac:dyDescent="0.25">
      <c r="D2254" s="138"/>
    </row>
    <row r="2255" spans="4:4" x14ac:dyDescent="0.25">
      <c r="D2255" s="138"/>
    </row>
    <row r="2256" spans="4:4" x14ac:dyDescent="0.25">
      <c r="D2256" s="138"/>
    </row>
    <row r="2257" spans="4:4" x14ac:dyDescent="0.25">
      <c r="D2257" s="138"/>
    </row>
    <row r="2258" spans="4:4" x14ac:dyDescent="0.25">
      <c r="D2258" s="138"/>
    </row>
    <row r="2259" spans="4:4" x14ac:dyDescent="0.25">
      <c r="D2259" s="138"/>
    </row>
    <row r="2260" spans="4:4" x14ac:dyDescent="0.25">
      <c r="D2260" s="138"/>
    </row>
    <row r="2261" spans="4:4" x14ac:dyDescent="0.25">
      <c r="D2261" s="138"/>
    </row>
    <row r="2262" spans="4:4" x14ac:dyDescent="0.25">
      <c r="D2262" s="138"/>
    </row>
    <row r="2263" spans="4:4" x14ac:dyDescent="0.25">
      <c r="D2263" s="138"/>
    </row>
    <row r="2264" spans="4:4" x14ac:dyDescent="0.25">
      <c r="D2264" s="138"/>
    </row>
    <row r="2265" spans="4:4" x14ac:dyDescent="0.25">
      <c r="D2265" s="138"/>
    </row>
    <row r="2266" spans="4:4" x14ac:dyDescent="0.25">
      <c r="D2266" s="138"/>
    </row>
    <row r="2267" spans="4:4" x14ac:dyDescent="0.25">
      <c r="D2267" s="138"/>
    </row>
    <row r="2268" spans="4:4" x14ac:dyDescent="0.25">
      <c r="D2268" s="138"/>
    </row>
    <row r="2269" spans="4:4" x14ac:dyDescent="0.25">
      <c r="D2269" s="138"/>
    </row>
    <row r="2270" spans="4:4" x14ac:dyDescent="0.25">
      <c r="D2270" s="138"/>
    </row>
    <row r="2271" spans="4:4" x14ac:dyDescent="0.25">
      <c r="D2271" s="138"/>
    </row>
    <row r="2272" spans="4:4" x14ac:dyDescent="0.25">
      <c r="D2272" s="138"/>
    </row>
    <row r="2273" spans="4:4" x14ac:dyDescent="0.25">
      <c r="D2273" s="138"/>
    </row>
    <row r="2274" spans="4:4" x14ac:dyDescent="0.25">
      <c r="D2274" s="138"/>
    </row>
    <row r="2275" spans="4:4" x14ac:dyDescent="0.25">
      <c r="D2275" s="138"/>
    </row>
    <row r="2276" spans="4:4" x14ac:dyDescent="0.25">
      <c r="D2276" s="138"/>
    </row>
    <row r="2277" spans="4:4" x14ac:dyDescent="0.25">
      <c r="D2277" s="138"/>
    </row>
    <row r="2278" spans="4:4" x14ac:dyDescent="0.25">
      <c r="D2278" s="138"/>
    </row>
    <row r="2279" spans="4:4" x14ac:dyDescent="0.25">
      <c r="D2279" s="138"/>
    </row>
    <row r="2280" spans="4:4" x14ac:dyDescent="0.25">
      <c r="D2280" s="138"/>
    </row>
    <row r="2281" spans="4:4" x14ac:dyDescent="0.25">
      <c r="D2281" s="138"/>
    </row>
    <row r="2282" spans="4:4" x14ac:dyDescent="0.25">
      <c r="D2282" s="138"/>
    </row>
    <row r="2283" spans="4:4" x14ac:dyDescent="0.25">
      <c r="D2283" s="138"/>
    </row>
    <row r="2284" spans="4:4" x14ac:dyDescent="0.25">
      <c r="D2284" s="138"/>
    </row>
    <row r="2285" spans="4:4" x14ac:dyDescent="0.25">
      <c r="D2285" s="138"/>
    </row>
    <row r="2286" spans="4:4" x14ac:dyDescent="0.25">
      <c r="D2286" s="138"/>
    </row>
    <row r="2287" spans="4:4" x14ac:dyDescent="0.25">
      <c r="D2287" s="138"/>
    </row>
    <row r="2288" spans="4:4" x14ac:dyDescent="0.25">
      <c r="D2288" s="138"/>
    </row>
    <row r="2289" spans="4:4" x14ac:dyDescent="0.25">
      <c r="D2289" s="138"/>
    </row>
    <row r="2290" spans="4:4" x14ac:dyDescent="0.25">
      <c r="D2290" s="138"/>
    </row>
    <row r="2291" spans="4:4" x14ac:dyDescent="0.25">
      <c r="D2291" s="138"/>
    </row>
    <row r="2292" spans="4:4" x14ac:dyDescent="0.25">
      <c r="D2292" s="138"/>
    </row>
    <row r="2293" spans="4:4" x14ac:dyDescent="0.25">
      <c r="D2293" s="138"/>
    </row>
    <row r="2294" spans="4:4" x14ac:dyDescent="0.25">
      <c r="D2294" s="138"/>
    </row>
    <row r="2295" spans="4:4" x14ac:dyDescent="0.25">
      <c r="D2295" s="138"/>
    </row>
    <row r="2296" spans="4:4" x14ac:dyDescent="0.25">
      <c r="D2296" s="138"/>
    </row>
    <row r="2297" spans="4:4" x14ac:dyDescent="0.25">
      <c r="D2297" s="138"/>
    </row>
    <row r="2298" spans="4:4" x14ac:dyDescent="0.25">
      <c r="D2298" s="138"/>
    </row>
    <row r="2299" spans="4:4" x14ac:dyDescent="0.25">
      <c r="D2299" s="138"/>
    </row>
    <row r="2300" spans="4:4" x14ac:dyDescent="0.25">
      <c r="D2300" s="138"/>
    </row>
    <row r="2301" spans="4:4" x14ac:dyDescent="0.25">
      <c r="D2301" s="138"/>
    </row>
    <row r="2302" spans="4:4" x14ac:dyDescent="0.25">
      <c r="D2302" s="138"/>
    </row>
    <row r="2303" spans="4:4" x14ac:dyDescent="0.25">
      <c r="D2303" s="138"/>
    </row>
    <row r="2304" spans="4:4" x14ac:dyDescent="0.25">
      <c r="D2304" s="138"/>
    </row>
    <row r="2305" spans="4:4" x14ac:dyDescent="0.25">
      <c r="D2305" s="138"/>
    </row>
    <row r="2306" spans="4:4" x14ac:dyDescent="0.25">
      <c r="D2306" s="138"/>
    </row>
    <row r="2307" spans="4:4" x14ac:dyDescent="0.25">
      <c r="D2307" s="138"/>
    </row>
    <row r="2308" spans="4:4" x14ac:dyDescent="0.25">
      <c r="D2308" s="138"/>
    </row>
    <row r="2309" spans="4:4" x14ac:dyDescent="0.25">
      <c r="D2309" s="138"/>
    </row>
    <row r="2310" spans="4:4" x14ac:dyDescent="0.25">
      <c r="D2310" s="138"/>
    </row>
    <row r="2311" spans="4:4" x14ac:dyDescent="0.25">
      <c r="D2311" s="138"/>
    </row>
    <row r="2312" spans="4:4" x14ac:dyDescent="0.25">
      <c r="D2312" s="138"/>
    </row>
    <row r="2313" spans="4:4" x14ac:dyDescent="0.25">
      <c r="D2313" s="138"/>
    </row>
    <row r="2314" spans="4:4" x14ac:dyDescent="0.25">
      <c r="D2314" s="138"/>
    </row>
    <row r="2315" spans="4:4" x14ac:dyDescent="0.25">
      <c r="D2315" s="138"/>
    </row>
    <row r="2316" spans="4:4" x14ac:dyDescent="0.25">
      <c r="D2316" s="138"/>
    </row>
    <row r="2317" spans="4:4" x14ac:dyDescent="0.25">
      <c r="D2317" s="138"/>
    </row>
    <row r="2318" spans="4:4" x14ac:dyDescent="0.25">
      <c r="D2318" s="138"/>
    </row>
    <row r="2319" spans="4:4" x14ac:dyDescent="0.25">
      <c r="D2319" s="138"/>
    </row>
    <row r="2320" spans="4:4" x14ac:dyDescent="0.25">
      <c r="D2320" s="138"/>
    </row>
    <row r="2321" spans="4:4" x14ac:dyDescent="0.25">
      <c r="D2321" s="138"/>
    </row>
    <row r="2322" spans="4:4" x14ac:dyDescent="0.25">
      <c r="D2322" s="138"/>
    </row>
    <row r="2323" spans="4:4" x14ac:dyDescent="0.25">
      <c r="D2323" s="138"/>
    </row>
    <row r="2324" spans="4:4" x14ac:dyDescent="0.25">
      <c r="D2324" s="138"/>
    </row>
    <row r="2325" spans="4:4" x14ac:dyDescent="0.25">
      <c r="D2325" s="138"/>
    </row>
    <row r="2326" spans="4:4" x14ac:dyDescent="0.25">
      <c r="D2326" s="138"/>
    </row>
    <row r="2327" spans="4:4" x14ac:dyDescent="0.25">
      <c r="D2327" s="138"/>
    </row>
    <row r="2328" spans="4:4" x14ac:dyDescent="0.25">
      <c r="D2328" s="138"/>
    </row>
    <row r="2329" spans="4:4" x14ac:dyDescent="0.25">
      <c r="D2329" s="138"/>
    </row>
    <row r="2330" spans="4:4" x14ac:dyDescent="0.25">
      <c r="D2330" s="138"/>
    </row>
    <row r="2331" spans="4:4" x14ac:dyDescent="0.25">
      <c r="D2331" s="138"/>
    </row>
    <row r="2332" spans="4:4" x14ac:dyDescent="0.25">
      <c r="D2332" s="138"/>
    </row>
    <row r="2333" spans="4:4" x14ac:dyDescent="0.25">
      <c r="D2333" s="138"/>
    </row>
    <row r="2334" spans="4:4" x14ac:dyDescent="0.25">
      <c r="D2334" s="138"/>
    </row>
    <row r="2335" spans="4:4" x14ac:dyDescent="0.25">
      <c r="D2335" s="138"/>
    </row>
    <row r="2336" spans="4:4" x14ac:dyDescent="0.25">
      <c r="D2336" s="138"/>
    </row>
    <row r="2337" spans="4:4" x14ac:dyDescent="0.25">
      <c r="D2337" s="138"/>
    </row>
    <row r="2338" spans="4:4" x14ac:dyDescent="0.25">
      <c r="D2338" s="138"/>
    </row>
    <row r="2339" spans="4:4" x14ac:dyDescent="0.25">
      <c r="D2339" s="138"/>
    </row>
    <row r="2340" spans="4:4" x14ac:dyDescent="0.25">
      <c r="D2340" s="138"/>
    </row>
    <row r="2341" spans="4:4" x14ac:dyDescent="0.25">
      <c r="D2341" s="138"/>
    </row>
    <row r="2342" spans="4:4" x14ac:dyDescent="0.25">
      <c r="D2342" s="138"/>
    </row>
    <row r="2343" spans="4:4" x14ac:dyDescent="0.25">
      <c r="D2343" s="138"/>
    </row>
    <row r="2344" spans="4:4" x14ac:dyDescent="0.25">
      <c r="D2344" s="138"/>
    </row>
    <row r="2345" spans="4:4" x14ac:dyDescent="0.25">
      <c r="D2345" s="138"/>
    </row>
    <row r="2346" spans="4:4" x14ac:dyDescent="0.25">
      <c r="D2346" s="138"/>
    </row>
    <row r="2347" spans="4:4" x14ac:dyDescent="0.25">
      <c r="D2347" s="138"/>
    </row>
    <row r="2348" spans="4:4" x14ac:dyDescent="0.25">
      <c r="D2348" s="138"/>
    </row>
    <row r="2349" spans="4:4" x14ac:dyDescent="0.25">
      <c r="D2349" s="138"/>
    </row>
    <row r="2350" spans="4:4" x14ac:dyDescent="0.25">
      <c r="D2350" s="138"/>
    </row>
    <row r="2351" spans="4:4" x14ac:dyDescent="0.25">
      <c r="D2351" s="138"/>
    </row>
    <row r="2352" spans="4:4" x14ac:dyDescent="0.25">
      <c r="D2352" s="138"/>
    </row>
    <row r="2353" spans="4:4" x14ac:dyDescent="0.25">
      <c r="D2353" s="138"/>
    </row>
    <row r="2354" spans="4:4" x14ac:dyDescent="0.25">
      <c r="D2354" s="138"/>
    </row>
    <row r="2355" spans="4:4" x14ac:dyDescent="0.25">
      <c r="D2355" s="138"/>
    </row>
    <row r="2356" spans="4:4" x14ac:dyDescent="0.25">
      <c r="D2356" s="138"/>
    </row>
    <row r="2357" spans="4:4" x14ac:dyDescent="0.25">
      <c r="D2357" s="138"/>
    </row>
    <row r="2358" spans="4:4" x14ac:dyDescent="0.25">
      <c r="D2358" s="138"/>
    </row>
    <row r="2359" spans="4:4" x14ac:dyDescent="0.25">
      <c r="D2359" s="138"/>
    </row>
    <row r="2360" spans="4:4" x14ac:dyDescent="0.25">
      <c r="D2360" s="138"/>
    </row>
    <row r="2361" spans="4:4" x14ac:dyDescent="0.25">
      <c r="D2361" s="138"/>
    </row>
    <row r="2362" spans="4:4" x14ac:dyDescent="0.25">
      <c r="D2362" s="138"/>
    </row>
    <row r="2363" spans="4:4" x14ac:dyDescent="0.25">
      <c r="D2363" s="138"/>
    </row>
    <row r="2364" spans="4:4" x14ac:dyDescent="0.25">
      <c r="D2364" s="138"/>
    </row>
    <row r="2365" spans="4:4" x14ac:dyDescent="0.25">
      <c r="D2365" s="138"/>
    </row>
    <row r="2366" spans="4:4" x14ac:dyDescent="0.25">
      <c r="D2366" s="138"/>
    </row>
    <row r="2367" spans="4:4" x14ac:dyDescent="0.25">
      <c r="D2367" s="138"/>
    </row>
    <row r="2368" spans="4:4" x14ac:dyDescent="0.25">
      <c r="D2368" s="138"/>
    </row>
    <row r="2369" spans="4:4" x14ac:dyDescent="0.25">
      <c r="D2369" s="138"/>
    </row>
    <row r="2370" spans="4:4" x14ac:dyDescent="0.25">
      <c r="D2370" s="138"/>
    </row>
    <row r="2371" spans="4:4" x14ac:dyDescent="0.25">
      <c r="D2371" s="138"/>
    </row>
    <row r="2372" spans="4:4" x14ac:dyDescent="0.25">
      <c r="D2372" s="138"/>
    </row>
    <row r="2373" spans="4:4" x14ac:dyDescent="0.25">
      <c r="D2373" s="138"/>
    </row>
    <row r="2374" spans="4:4" x14ac:dyDescent="0.25">
      <c r="D2374" s="138"/>
    </row>
    <row r="2375" spans="4:4" x14ac:dyDescent="0.25">
      <c r="D2375" s="138"/>
    </row>
    <row r="2376" spans="4:4" x14ac:dyDescent="0.25">
      <c r="D2376" s="138"/>
    </row>
    <row r="2377" spans="4:4" x14ac:dyDescent="0.25">
      <c r="D2377" s="138"/>
    </row>
    <row r="2378" spans="4:4" x14ac:dyDescent="0.25">
      <c r="D2378" s="138"/>
    </row>
    <row r="2379" spans="4:4" x14ac:dyDescent="0.25">
      <c r="D2379" s="138"/>
    </row>
    <row r="2380" spans="4:4" x14ac:dyDescent="0.25">
      <c r="D2380" s="138"/>
    </row>
    <row r="2381" spans="4:4" x14ac:dyDescent="0.25">
      <c r="D2381" s="138"/>
    </row>
    <row r="2382" spans="4:4" x14ac:dyDescent="0.25">
      <c r="D2382" s="138"/>
    </row>
    <row r="2383" spans="4:4" x14ac:dyDescent="0.25">
      <c r="D2383" s="138"/>
    </row>
    <row r="2384" spans="4:4" x14ac:dyDescent="0.25">
      <c r="D2384" s="138"/>
    </row>
    <row r="2385" spans="4:4" x14ac:dyDescent="0.25">
      <c r="D2385" s="138"/>
    </row>
    <row r="2386" spans="4:4" x14ac:dyDescent="0.25">
      <c r="D2386" s="138"/>
    </row>
    <row r="2387" spans="4:4" x14ac:dyDescent="0.25">
      <c r="D2387" s="138"/>
    </row>
    <row r="2388" spans="4:4" x14ac:dyDescent="0.25">
      <c r="D2388" s="138"/>
    </row>
    <row r="2389" spans="4:4" x14ac:dyDescent="0.25">
      <c r="D2389" s="138"/>
    </row>
    <row r="2390" spans="4:4" x14ac:dyDescent="0.25">
      <c r="D2390" s="138"/>
    </row>
    <row r="2391" spans="4:4" x14ac:dyDescent="0.25">
      <c r="D2391" s="138"/>
    </row>
    <row r="2392" spans="4:4" x14ac:dyDescent="0.25">
      <c r="D2392" s="138"/>
    </row>
    <row r="2393" spans="4:4" x14ac:dyDescent="0.25">
      <c r="D2393" s="138"/>
    </row>
    <row r="2394" spans="4:4" x14ac:dyDescent="0.25">
      <c r="D2394" s="138"/>
    </row>
    <row r="2395" spans="4:4" x14ac:dyDescent="0.25">
      <c r="D2395" s="138"/>
    </row>
    <row r="2396" spans="4:4" x14ac:dyDescent="0.25">
      <c r="D2396" s="138"/>
    </row>
    <row r="2397" spans="4:4" x14ac:dyDescent="0.25">
      <c r="D2397" s="138"/>
    </row>
    <row r="2398" spans="4:4" x14ac:dyDescent="0.25">
      <c r="D2398" s="138"/>
    </row>
    <row r="2399" spans="4:4" x14ac:dyDescent="0.25">
      <c r="D2399" s="138"/>
    </row>
    <row r="2400" spans="4:4" x14ac:dyDescent="0.25">
      <c r="D2400" s="138"/>
    </row>
    <row r="2401" spans="4:4" x14ac:dyDescent="0.25">
      <c r="D2401" s="138"/>
    </row>
    <row r="2402" spans="4:4" x14ac:dyDescent="0.25">
      <c r="D2402" s="138"/>
    </row>
    <row r="2403" spans="4:4" x14ac:dyDescent="0.25">
      <c r="D2403" s="138"/>
    </row>
    <row r="2404" spans="4:4" x14ac:dyDescent="0.25">
      <c r="D2404" s="138"/>
    </row>
    <row r="2405" spans="4:4" x14ac:dyDescent="0.25">
      <c r="D2405" s="138"/>
    </row>
    <row r="2406" spans="4:4" x14ac:dyDescent="0.25">
      <c r="D2406" s="138"/>
    </row>
    <row r="2407" spans="4:4" x14ac:dyDescent="0.25">
      <c r="D2407" s="138"/>
    </row>
    <row r="2408" spans="4:4" x14ac:dyDescent="0.25">
      <c r="D2408" s="138"/>
    </row>
    <row r="2409" spans="4:4" x14ac:dyDescent="0.25">
      <c r="D2409" s="138"/>
    </row>
    <row r="2410" spans="4:4" x14ac:dyDescent="0.25">
      <c r="D2410" s="138"/>
    </row>
    <row r="2411" spans="4:4" x14ac:dyDescent="0.25">
      <c r="D2411" s="138"/>
    </row>
    <row r="2412" spans="4:4" x14ac:dyDescent="0.25">
      <c r="D2412" s="138"/>
    </row>
    <row r="2413" spans="4:4" x14ac:dyDescent="0.25">
      <c r="D2413" s="138"/>
    </row>
    <row r="2414" spans="4:4" x14ac:dyDescent="0.25">
      <c r="D2414" s="138"/>
    </row>
    <row r="2415" spans="4:4" x14ac:dyDescent="0.25">
      <c r="D2415" s="138"/>
    </row>
    <row r="2416" spans="4:4" x14ac:dyDescent="0.25">
      <c r="D2416" s="138"/>
    </row>
    <row r="2417" spans="4:4" x14ac:dyDescent="0.25">
      <c r="D2417" s="138"/>
    </row>
    <row r="2418" spans="4:4" x14ac:dyDescent="0.25">
      <c r="D2418" s="138"/>
    </row>
    <row r="2419" spans="4:4" x14ac:dyDescent="0.25">
      <c r="D2419" s="138"/>
    </row>
    <row r="2420" spans="4:4" x14ac:dyDescent="0.25">
      <c r="D2420" s="138"/>
    </row>
    <row r="2421" spans="4:4" x14ac:dyDescent="0.25">
      <c r="D2421" s="138"/>
    </row>
    <row r="2422" spans="4:4" x14ac:dyDescent="0.25">
      <c r="D2422" s="138"/>
    </row>
    <row r="2423" spans="4:4" x14ac:dyDescent="0.25">
      <c r="D2423" s="138"/>
    </row>
    <row r="2424" spans="4:4" x14ac:dyDescent="0.25">
      <c r="D2424" s="138"/>
    </row>
    <row r="2425" spans="4:4" x14ac:dyDescent="0.25">
      <c r="D2425" s="138"/>
    </row>
    <row r="2426" spans="4:4" x14ac:dyDescent="0.25">
      <c r="D2426" s="138"/>
    </row>
    <row r="2427" spans="4:4" x14ac:dyDescent="0.25">
      <c r="D2427" s="138"/>
    </row>
    <row r="2428" spans="4:4" x14ac:dyDescent="0.25">
      <c r="D2428" s="138"/>
    </row>
    <row r="2429" spans="4:4" x14ac:dyDescent="0.25">
      <c r="D2429" s="138"/>
    </row>
    <row r="2430" spans="4:4" x14ac:dyDescent="0.25">
      <c r="D2430" s="138"/>
    </row>
    <row r="2431" spans="4:4" x14ac:dyDescent="0.25">
      <c r="D2431" s="138"/>
    </row>
    <row r="2432" spans="4:4" x14ac:dyDescent="0.25">
      <c r="D2432" s="138"/>
    </row>
    <row r="2433" spans="4:4" x14ac:dyDescent="0.25">
      <c r="D2433" s="138"/>
    </row>
    <row r="2434" spans="4:4" x14ac:dyDescent="0.25">
      <c r="D2434" s="138"/>
    </row>
    <row r="2435" spans="4:4" x14ac:dyDescent="0.25">
      <c r="D2435" s="138"/>
    </row>
    <row r="2436" spans="4:4" x14ac:dyDescent="0.25">
      <c r="D2436" s="138"/>
    </row>
    <row r="2437" spans="4:4" x14ac:dyDescent="0.25">
      <c r="D2437" s="138"/>
    </row>
    <row r="2438" spans="4:4" x14ac:dyDescent="0.25">
      <c r="D2438" s="138"/>
    </row>
    <row r="2439" spans="4:4" x14ac:dyDescent="0.25">
      <c r="D2439" s="138"/>
    </row>
    <row r="2440" spans="4:4" x14ac:dyDescent="0.25">
      <c r="D2440" s="138"/>
    </row>
    <row r="2441" spans="4:4" x14ac:dyDescent="0.25">
      <c r="D2441" s="138"/>
    </row>
    <row r="2442" spans="4:4" x14ac:dyDescent="0.25">
      <c r="D2442" s="138"/>
    </row>
    <row r="2443" spans="4:4" x14ac:dyDescent="0.25">
      <c r="D2443" s="138"/>
    </row>
    <row r="2444" spans="4:4" x14ac:dyDescent="0.25">
      <c r="D2444" s="138"/>
    </row>
    <row r="2445" spans="4:4" x14ac:dyDescent="0.25">
      <c r="D2445" s="138"/>
    </row>
    <row r="2446" spans="4:4" x14ac:dyDescent="0.25">
      <c r="D2446" s="138"/>
    </row>
    <row r="2447" spans="4:4" x14ac:dyDescent="0.25">
      <c r="D2447" s="138"/>
    </row>
    <row r="2448" spans="4:4" x14ac:dyDescent="0.25">
      <c r="D2448" s="138"/>
    </row>
    <row r="2449" spans="4:4" x14ac:dyDescent="0.25">
      <c r="D2449" s="138"/>
    </row>
    <row r="2450" spans="4:4" x14ac:dyDescent="0.25">
      <c r="D2450" s="138"/>
    </row>
    <row r="2451" spans="4:4" x14ac:dyDescent="0.25">
      <c r="D2451" s="138"/>
    </row>
    <row r="2452" spans="4:4" x14ac:dyDescent="0.25">
      <c r="D2452" s="138"/>
    </row>
    <row r="2453" spans="4:4" x14ac:dyDescent="0.25">
      <c r="D2453" s="138"/>
    </row>
    <row r="2454" spans="4:4" x14ac:dyDescent="0.25">
      <c r="D2454" s="138"/>
    </row>
    <row r="2455" spans="4:4" x14ac:dyDescent="0.25">
      <c r="D2455" s="138"/>
    </row>
    <row r="2456" spans="4:4" x14ac:dyDescent="0.25">
      <c r="D2456" s="138"/>
    </row>
    <row r="2457" spans="4:4" x14ac:dyDescent="0.25">
      <c r="D2457" s="138"/>
    </row>
    <row r="2458" spans="4:4" x14ac:dyDescent="0.25">
      <c r="D2458" s="138"/>
    </row>
    <row r="2459" spans="4:4" x14ac:dyDescent="0.25">
      <c r="D2459" s="138"/>
    </row>
    <row r="2460" spans="4:4" x14ac:dyDescent="0.25">
      <c r="D2460" s="138"/>
    </row>
    <row r="2461" spans="4:4" x14ac:dyDescent="0.25">
      <c r="D2461" s="138"/>
    </row>
    <row r="2462" spans="4:4" x14ac:dyDescent="0.25">
      <c r="D2462" s="138"/>
    </row>
    <row r="2463" spans="4:4" x14ac:dyDescent="0.25">
      <c r="D2463" s="138"/>
    </row>
    <row r="2464" spans="4:4" x14ac:dyDescent="0.25">
      <c r="D2464" s="138"/>
    </row>
    <row r="2465" spans="4:4" x14ac:dyDescent="0.25">
      <c r="D2465" s="138"/>
    </row>
    <row r="2466" spans="4:4" x14ac:dyDescent="0.25">
      <c r="D2466" s="138"/>
    </row>
    <row r="2467" spans="4:4" x14ac:dyDescent="0.25">
      <c r="D2467" s="138"/>
    </row>
    <row r="2468" spans="4:4" x14ac:dyDescent="0.25">
      <c r="D2468" s="138"/>
    </row>
    <row r="2469" spans="4:4" x14ac:dyDescent="0.25">
      <c r="D2469" s="138"/>
    </row>
    <row r="2470" spans="4:4" x14ac:dyDescent="0.25">
      <c r="D2470" s="138"/>
    </row>
    <row r="2471" spans="4:4" x14ac:dyDescent="0.25">
      <c r="D2471" s="138"/>
    </row>
    <row r="2472" spans="4:4" x14ac:dyDescent="0.25">
      <c r="D2472" s="138"/>
    </row>
    <row r="2473" spans="4:4" x14ac:dyDescent="0.25">
      <c r="D2473" s="138"/>
    </row>
    <row r="2474" spans="4:4" x14ac:dyDescent="0.25">
      <c r="D2474" s="138"/>
    </row>
    <row r="2475" spans="4:4" x14ac:dyDescent="0.25">
      <c r="D2475" s="138"/>
    </row>
    <row r="2476" spans="4:4" x14ac:dyDescent="0.25">
      <c r="D2476" s="138"/>
    </row>
    <row r="2477" spans="4:4" x14ac:dyDescent="0.25">
      <c r="D2477" s="138"/>
    </row>
    <row r="2478" spans="4:4" x14ac:dyDescent="0.25">
      <c r="D2478" s="138"/>
    </row>
    <row r="2479" spans="4:4" x14ac:dyDescent="0.25">
      <c r="D2479" s="138"/>
    </row>
    <row r="2480" spans="4:4" x14ac:dyDescent="0.25">
      <c r="D2480" s="138"/>
    </row>
    <row r="2481" spans="4:4" x14ac:dyDescent="0.25">
      <c r="D2481" s="138"/>
    </row>
    <row r="2482" spans="4:4" x14ac:dyDescent="0.25">
      <c r="D2482" s="138"/>
    </row>
    <row r="2483" spans="4:4" x14ac:dyDescent="0.25">
      <c r="D2483" s="138"/>
    </row>
    <row r="2484" spans="4:4" x14ac:dyDescent="0.25">
      <c r="D2484" s="138"/>
    </row>
    <row r="2485" spans="4:4" x14ac:dyDescent="0.25">
      <c r="D2485" s="138"/>
    </row>
    <row r="2486" spans="4:4" x14ac:dyDescent="0.25">
      <c r="D2486" s="138"/>
    </row>
    <row r="2487" spans="4:4" x14ac:dyDescent="0.25">
      <c r="D2487" s="138"/>
    </row>
    <row r="2488" spans="4:4" x14ac:dyDescent="0.25">
      <c r="D2488" s="138"/>
    </row>
    <row r="2489" spans="4:4" x14ac:dyDescent="0.25">
      <c r="D2489" s="138"/>
    </row>
    <row r="2490" spans="4:4" x14ac:dyDescent="0.25">
      <c r="D2490" s="138"/>
    </row>
    <row r="2491" spans="4:4" x14ac:dyDescent="0.25">
      <c r="D2491" s="138"/>
    </row>
    <row r="2492" spans="4:4" x14ac:dyDescent="0.25">
      <c r="D2492" s="138"/>
    </row>
    <row r="2493" spans="4:4" x14ac:dyDescent="0.25">
      <c r="D2493" s="138"/>
    </row>
    <row r="2494" spans="4:4" x14ac:dyDescent="0.25">
      <c r="D2494" s="138"/>
    </row>
    <row r="2495" spans="4:4" x14ac:dyDescent="0.25">
      <c r="D2495" s="138"/>
    </row>
    <row r="2496" spans="4:4" x14ac:dyDescent="0.25">
      <c r="D2496" s="138"/>
    </row>
    <row r="2497" spans="4:4" x14ac:dyDescent="0.25">
      <c r="D2497" s="138"/>
    </row>
    <row r="2498" spans="4:4" x14ac:dyDescent="0.25">
      <c r="D2498" s="138"/>
    </row>
    <row r="2499" spans="4:4" x14ac:dyDescent="0.25">
      <c r="D2499" s="138"/>
    </row>
    <row r="2500" spans="4:4" x14ac:dyDescent="0.25">
      <c r="D2500" s="138"/>
    </row>
    <row r="2501" spans="4:4" x14ac:dyDescent="0.25">
      <c r="D2501" s="138"/>
    </row>
    <row r="2502" spans="4:4" x14ac:dyDescent="0.25">
      <c r="D2502" s="138"/>
    </row>
    <row r="2503" spans="4:4" x14ac:dyDescent="0.25">
      <c r="D2503" s="138"/>
    </row>
    <row r="2504" spans="4:4" x14ac:dyDescent="0.25">
      <c r="D2504" s="138"/>
    </row>
    <row r="2505" spans="4:4" x14ac:dyDescent="0.25">
      <c r="D2505" s="138"/>
    </row>
    <row r="2506" spans="4:4" x14ac:dyDescent="0.25">
      <c r="D2506" s="138"/>
    </row>
    <row r="2507" spans="4:4" x14ac:dyDescent="0.25">
      <c r="D2507" s="138"/>
    </row>
    <row r="2508" spans="4:4" x14ac:dyDescent="0.25">
      <c r="D2508" s="138"/>
    </row>
    <row r="2509" spans="4:4" x14ac:dyDescent="0.25">
      <c r="D2509" s="138"/>
    </row>
    <row r="2510" spans="4:4" x14ac:dyDescent="0.25">
      <c r="D2510" s="138"/>
    </row>
    <row r="2511" spans="4:4" x14ac:dyDescent="0.25">
      <c r="D2511" s="138"/>
    </row>
    <row r="2512" spans="4:4" x14ac:dyDescent="0.25">
      <c r="D2512" s="138"/>
    </row>
    <row r="2513" spans="4:4" x14ac:dyDescent="0.25">
      <c r="D2513" s="138"/>
    </row>
    <row r="2514" spans="4:4" x14ac:dyDescent="0.25">
      <c r="D2514" s="138"/>
    </row>
    <row r="2515" spans="4:4" x14ac:dyDescent="0.25">
      <c r="D2515" s="138"/>
    </row>
    <row r="2516" spans="4:4" x14ac:dyDescent="0.25">
      <c r="D2516" s="138"/>
    </row>
    <row r="2517" spans="4:4" x14ac:dyDescent="0.25">
      <c r="D2517" s="138"/>
    </row>
    <row r="2518" spans="4:4" x14ac:dyDescent="0.25">
      <c r="D2518" s="138"/>
    </row>
    <row r="2519" spans="4:4" x14ac:dyDescent="0.25">
      <c r="D2519" s="138"/>
    </row>
    <row r="2520" spans="4:4" x14ac:dyDescent="0.25">
      <c r="D2520" s="138"/>
    </row>
    <row r="2521" spans="4:4" x14ac:dyDescent="0.25">
      <c r="D2521" s="138"/>
    </row>
    <row r="2522" spans="4:4" x14ac:dyDescent="0.25">
      <c r="D2522" s="138"/>
    </row>
    <row r="2523" spans="4:4" x14ac:dyDescent="0.25">
      <c r="D2523" s="138"/>
    </row>
    <row r="2524" spans="4:4" x14ac:dyDescent="0.25">
      <c r="D2524" s="138"/>
    </row>
    <row r="2525" spans="4:4" x14ac:dyDescent="0.25">
      <c r="D2525" s="138"/>
    </row>
    <row r="2526" spans="4:4" x14ac:dyDescent="0.25">
      <c r="D2526" s="138"/>
    </row>
    <row r="2527" spans="4:4" x14ac:dyDescent="0.25">
      <c r="D2527" s="138"/>
    </row>
    <row r="2528" spans="4:4" x14ac:dyDescent="0.25">
      <c r="D2528" s="138"/>
    </row>
    <row r="2529" spans="4:4" x14ac:dyDescent="0.25">
      <c r="D2529" s="138"/>
    </row>
    <row r="2530" spans="4:4" x14ac:dyDescent="0.25">
      <c r="D2530" s="138"/>
    </row>
    <row r="2531" spans="4:4" x14ac:dyDescent="0.25">
      <c r="D2531" s="138"/>
    </row>
    <row r="2532" spans="4:4" x14ac:dyDescent="0.25">
      <c r="D2532" s="138"/>
    </row>
    <row r="2533" spans="4:4" x14ac:dyDescent="0.25">
      <c r="D2533" s="138"/>
    </row>
    <row r="2534" spans="4:4" x14ac:dyDescent="0.25">
      <c r="D2534" s="138"/>
    </row>
    <row r="2535" spans="4:4" x14ac:dyDescent="0.25">
      <c r="D2535" s="138"/>
    </row>
    <row r="2536" spans="4:4" x14ac:dyDescent="0.25">
      <c r="D2536" s="138"/>
    </row>
    <row r="2537" spans="4:4" x14ac:dyDescent="0.25">
      <c r="D2537" s="138"/>
    </row>
    <row r="2538" spans="4:4" x14ac:dyDescent="0.25">
      <c r="D2538" s="138"/>
    </row>
    <row r="2539" spans="4:4" x14ac:dyDescent="0.25">
      <c r="D2539" s="138"/>
    </row>
    <row r="2540" spans="4:4" x14ac:dyDescent="0.25">
      <c r="D2540" s="138"/>
    </row>
    <row r="2541" spans="4:4" x14ac:dyDescent="0.25">
      <c r="D2541" s="138"/>
    </row>
    <row r="2542" spans="4:4" x14ac:dyDescent="0.25">
      <c r="D2542" s="138"/>
    </row>
    <row r="2543" spans="4:4" x14ac:dyDescent="0.25">
      <c r="D2543" s="138"/>
    </row>
    <row r="2544" spans="4:4" x14ac:dyDescent="0.25">
      <c r="D2544" s="138"/>
    </row>
    <row r="2545" spans="4:4" x14ac:dyDescent="0.25">
      <c r="D2545" s="138"/>
    </row>
    <row r="2546" spans="4:4" x14ac:dyDescent="0.25">
      <c r="D2546" s="138"/>
    </row>
    <row r="2547" spans="4:4" x14ac:dyDescent="0.25">
      <c r="D2547" s="138"/>
    </row>
    <row r="2548" spans="4:4" x14ac:dyDescent="0.25">
      <c r="D2548" s="138"/>
    </row>
    <row r="2549" spans="4:4" x14ac:dyDescent="0.25">
      <c r="D2549" s="138"/>
    </row>
    <row r="2550" spans="4:4" x14ac:dyDescent="0.25">
      <c r="D2550" s="138"/>
    </row>
    <row r="2551" spans="4:4" x14ac:dyDescent="0.25">
      <c r="D2551" s="138"/>
    </row>
    <row r="2552" spans="4:4" x14ac:dyDescent="0.25">
      <c r="D2552" s="138"/>
    </row>
    <row r="2553" spans="4:4" x14ac:dyDescent="0.25">
      <c r="D2553" s="138"/>
    </row>
    <row r="2554" spans="4:4" x14ac:dyDescent="0.25">
      <c r="D2554" s="138"/>
    </row>
    <row r="2555" spans="4:4" x14ac:dyDescent="0.25">
      <c r="D2555" s="138"/>
    </row>
    <row r="2556" spans="4:4" x14ac:dyDescent="0.25">
      <c r="D2556" s="138"/>
    </row>
    <row r="2557" spans="4:4" x14ac:dyDescent="0.25">
      <c r="D2557" s="138"/>
    </row>
    <row r="2558" spans="4:4" x14ac:dyDescent="0.25">
      <c r="D2558" s="138"/>
    </row>
    <row r="2559" spans="4:4" x14ac:dyDescent="0.25">
      <c r="D2559" s="138"/>
    </row>
    <row r="2560" spans="4:4" x14ac:dyDescent="0.25">
      <c r="D2560" s="138"/>
    </row>
    <row r="2561" spans="4:4" x14ac:dyDescent="0.25">
      <c r="D2561" s="138"/>
    </row>
    <row r="2562" spans="4:4" x14ac:dyDescent="0.25">
      <c r="D2562" s="138"/>
    </row>
    <row r="2563" spans="4:4" x14ac:dyDescent="0.25">
      <c r="D2563" s="138"/>
    </row>
    <row r="2564" spans="4:4" x14ac:dyDescent="0.25">
      <c r="D2564" s="138"/>
    </row>
    <row r="2565" spans="4:4" x14ac:dyDescent="0.25">
      <c r="D2565" s="138"/>
    </row>
    <row r="2566" spans="4:4" x14ac:dyDescent="0.25">
      <c r="D2566" s="138"/>
    </row>
    <row r="2567" spans="4:4" x14ac:dyDescent="0.25">
      <c r="D2567" s="138"/>
    </row>
    <row r="2568" spans="4:4" x14ac:dyDescent="0.25">
      <c r="D2568" s="138"/>
    </row>
    <row r="2569" spans="4:4" x14ac:dyDescent="0.25">
      <c r="D2569" s="138"/>
    </row>
    <row r="2570" spans="4:4" x14ac:dyDescent="0.25">
      <c r="D2570" s="138"/>
    </row>
    <row r="2571" spans="4:4" x14ac:dyDescent="0.25">
      <c r="D2571" s="138"/>
    </row>
    <row r="2572" spans="4:4" x14ac:dyDescent="0.25">
      <c r="D2572" s="138"/>
    </row>
    <row r="2573" spans="4:4" x14ac:dyDescent="0.25">
      <c r="D2573" s="138"/>
    </row>
    <row r="2574" spans="4:4" x14ac:dyDescent="0.25">
      <c r="D2574" s="138"/>
    </row>
    <row r="2575" spans="4:4" x14ac:dyDescent="0.25">
      <c r="D2575" s="138"/>
    </row>
    <row r="2576" spans="4:4" x14ac:dyDescent="0.25">
      <c r="D2576" s="138"/>
    </row>
    <row r="2577" spans="4:4" x14ac:dyDescent="0.25">
      <c r="D2577" s="138"/>
    </row>
    <row r="2578" spans="4:4" x14ac:dyDescent="0.25">
      <c r="D2578" s="138"/>
    </row>
    <row r="2579" spans="4:4" x14ac:dyDescent="0.25">
      <c r="D2579" s="138"/>
    </row>
    <row r="2580" spans="4:4" x14ac:dyDescent="0.25">
      <c r="D2580" s="138"/>
    </row>
    <row r="2581" spans="4:4" x14ac:dyDescent="0.25">
      <c r="D2581" s="138"/>
    </row>
    <row r="2582" spans="4:4" x14ac:dyDescent="0.25">
      <c r="D2582" s="138"/>
    </row>
    <row r="2583" spans="4:4" x14ac:dyDescent="0.25">
      <c r="D2583" s="138"/>
    </row>
    <row r="2584" spans="4:4" x14ac:dyDescent="0.25">
      <c r="D2584" s="138"/>
    </row>
    <row r="2585" spans="4:4" x14ac:dyDescent="0.25">
      <c r="D2585" s="138"/>
    </row>
    <row r="2586" spans="4:4" x14ac:dyDescent="0.25">
      <c r="D2586" s="138"/>
    </row>
    <row r="2587" spans="4:4" x14ac:dyDescent="0.25">
      <c r="D2587" s="138"/>
    </row>
    <row r="2588" spans="4:4" x14ac:dyDescent="0.25">
      <c r="D2588" s="138"/>
    </row>
    <row r="2589" spans="4:4" x14ac:dyDescent="0.25">
      <c r="D2589" s="138"/>
    </row>
    <row r="2590" spans="4:4" x14ac:dyDescent="0.25">
      <c r="D2590" s="138"/>
    </row>
    <row r="2591" spans="4:4" x14ac:dyDescent="0.25">
      <c r="D2591" s="138"/>
    </row>
    <row r="2592" spans="4:4" x14ac:dyDescent="0.25">
      <c r="D2592" s="138"/>
    </row>
    <row r="2593" spans="4:4" x14ac:dyDescent="0.25">
      <c r="D2593" s="138"/>
    </row>
    <row r="2594" spans="4:4" x14ac:dyDescent="0.25">
      <c r="D2594" s="138"/>
    </row>
    <row r="2595" spans="4:4" x14ac:dyDescent="0.25">
      <c r="D2595" s="138"/>
    </row>
    <row r="2596" spans="4:4" x14ac:dyDescent="0.25">
      <c r="D2596" s="138"/>
    </row>
    <row r="2597" spans="4:4" x14ac:dyDescent="0.25">
      <c r="D2597" s="138"/>
    </row>
    <row r="2598" spans="4:4" x14ac:dyDescent="0.25">
      <c r="D2598" s="138"/>
    </row>
    <row r="2599" spans="4:4" x14ac:dyDescent="0.25">
      <c r="D2599" s="138"/>
    </row>
    <row r="2600" spans="4:4" x14ac:dyDescent="0.25">
      <c r="D2600" s="138"/>
    </row>
    <row r="2601" spans="4:4" x14ac:dyDescent="0.25">
      <c r="D2601" s="138"/>
    </row>
    <row r="2602" spans="4:4" x14ac:dyDescent="0.25">
      <c r="D2602" s="138"/>
    </row>
    <row r="2603" spans="4:4" x14ac:dyDescent="0.25">
      <c r="D2603" s="138"/>
    </row>
    <row r="2604" spans="4:4" x14ac:dyDescent="0.25">
      <c r="D2604" s="138"/>
    </row>
    <row r="2605" spans="4:4" x14ac:dyDescent="0.25">
      <c r="D2605" s="138"/>
    </row>
    <row r="2606" spans="4:4" x14ac:dyDescent="0.25">
      <c r="D2606" s="138"/>
    </row>
    <row r="2607" spans="4:4" x14ac:dyDescent="0.25">
      <c r="D2607" s="138"/>
    </row>
    <row r="2608" spans="4:4" x14ac:dyDescent="0.25">
      <c r="D2608" s="138"/>
    </row>
    <row r="2609" spans="4:4" x14ac:dyDescent="0.25">
      <c r="D2609" s="138"/>
    </row>
    <row r="2610" spans="4:4" x14ac:dyDescent="0.25">
      <c r="D2610" s="138"/>
    </row>
    <row r="2611" spans="4:4" x14ac:dyDescent="0.25">
      <c r="D2611" s="138"/>
    </row>
    <row r="2612" spans="4:4" x14ac:dyDescent="0.25">
      <c r="D2612" s="138"/>
    </row>
    <row r="2613" spans="4:4" x14ac:dyDescent="0.25">
      <c r="D2613" s="138"/>
    </row>
    <row r="2614" spans="4:4" x14ac:dyDescent="0.25">
      <c r="D2614" s="138"/>
    </row>
    <row r="2615" spans="4:4" x14ac:dyDescent="0.25">
      <c r="D2615" s="138"/>
    </row>
    <row r="2616" spans="4:4" x14ac:dyDescent="0.25">
      <c r="D2616" s="138"/>
    </row>
    <row r="2617" spans="4:4" x14ac:dyDescent="0.25">
      <c r="D2617" s="138"/>
    </row>
    <row r="2618" spans="4:4" x14ac:dyDescent="0.25">
      <c r="D2618" s="138"/>
    </row>
    <row r="2619" spans="4:4" x14ac:dyDescent="0.25">
      <c r="D2619" s="138"/>
    </row>
    <row r="2620" spans="4:4" x14ac:dyDescent="0.25">
      <c r="D2620" s="138"/>
    </row>
    <row r="2621" spans="4:4" x14ac:dyDescent="0.25">
      <c r="D2621" s="138"/>
    </row>
    <row r="2622" spans="4:4" x14ac:dyDescent="0.25">
      <c r="D2622" s="138"/>
    </row>
    <row r="2623" spans="4:4" x14ac:dyDescent="0.25">
      <c r="D2623" s="138"/>
    </row>
    <row r="2624" spans="4:4" x14ac:dyDescent="0.25">
      <c r="D2624" s="138"/>
    </row>
    <row r="2625" spans="4:4" x14ac:dyDescent="0.25">
      <c r="D2625" s="138"/>
    </row>
    <row r="2626" spans="4:4" x14ac:dyDescent="0.25">
      <c r="D2626" s="138"/>
    </row>
    <row r="2627" spans="4:4" x14ac:dyDescent="0.25">
      <c r="D2627" s="138"/>
    </row>
    <row r="2628" spans="4:4" x14ac:dyDescent="0.25">
      <c r="D2628" s="138"/>
    </row>
    <row r="2629" spans="4:4" x14ac:dyDescent="0.25">
      <c r="D2629" s="138"/>
    </row>
    <row r="2630" spans="4:4" x14ac:dyDescent="0.25">
      <c r="D2630" s="138"/>
    </row>
    <row r="2631" spans="4:4" x14ac:dyDescent="0.25">
      <c r="D2631" s="138"/>
    </row>
    <row r="2632" spans="4:4" x14ac:dyDescent="0.25">
      <c r="D2632" s="138"/>
    </row>
    <row r="2633" spans="4:4" x14ac:dyDescent="0.25">
      <c r="D2633" s="138"/>
    </row>
    <row r="2634" spans="4:4" x14ac:dyDescent="0.25">
      <c r="D2634" s="138"/>
    </row>
    <row r="2635" spans="4:4" x14ac:dyDescent="0.25">
      <c r="D2635" s="138"/>
    </row>
    <row r="2636" spans="4:4" x14ac:dyDescent="0.25">
      <c r="D2636" s="138"/>
    </row>
    <row r="2637" spans="4:4" x14ac:dyDescent="0.25">
      <c r="D2637" s="138"/>
    </row>
    <row r="2638" spans="4:4" x14ac:dyDescent="0.25">
      <c r="D2638" s="138"/>
    </row>
    <row r="2639" spans="4:4" x14ac:dyDescent="0.25">
      <c r="D2639" s="138"/>
    </row>
    <row r="2640" spans="4:4" x14ac:dyDescent="0.25">
      <c r="D2640" s="138"/>
    </row>
    <row r="2641" spans="4:4" x14ac:dyDescent="0.25">
      <c r="D2641" s="138"/>
    </row>
    <row r="2642" spans="4:4" x14ac:dyDescent="0.25">
      <c r="D2642" s="138"/>
    </row>
    <row r="2643" spans="4:4" x14ac:dyDescent="0.25">
      <c r="D2643" s="138"/>
    </row>
    <row r="2644" spans="4:4" x14ac:dyDescent="0.25">
      <c r="D2644" s="138"/>
    </row>
    <row r="2645" spans="4:4" x14ac:dyDescent="0.25">
      <c r="D2645" s="138"/>
    </row>
    <row r="2646" spans="4:4" x14ac:dyDescent="0.25">
      <c r="D2646" s="138"/>
    </row>
    <row r="2647" spans="4:4" x14ac:dyDescent="0.25">
      <c r="D2647" s="138"/>
    </row>
    <row r="2648" spans="4:4" x14ac:dyDescent="0.25">
      <c r="D2648" s="138"/>
    </row>
    <row r="2649" spans="4:4" x14ac:dyDescent="0.25">
      <c r="D2649" s="138"/>
    </row>
    <row r="2650" spans="4:4" x14ac:dyDescent="0.25">
      <c r="D2650" s="138"/>
    </row>
    <row r="2651" spans="4:4" x14ac:dyDescent="0.25">
      <c r="D2651" s="138"/>
    </row>
    <row r="2652" spans="4:4" x14ac:dyDescent="0.25">
      <c r="D2652" s="138"/>
    </row>
    <row r="2653" spans="4:4" x14ac:dyDescent="0.25">
      <c r="D2653" s="138"/>
    </row>
    <row r="2654" spans="4:4" x14ac:dyDescent="0.25">
      <c r="D2654" s="138"/>
    </row>
    <row r="2655" spans="4:4" x14ac:dyDescent="0.25">
      <c r="D2655" s="138"/>
    </row>
    <row r="2656" spans="4:4" x14ac:dyDescent="0.25">
      <c r="D2656" s="138"/>
    </row>
    <row r="2657" spans="4:4" x14ac:dyDescent="0.25">
      <c r="D2657" s="138"/>
    </row>
    <row r="2658" spans="4:4" x14ac:dyDescent="0.25">
      <c r="D2658" s="138"/>
    </row>
    <row r="2659" spans="4:4" x14ac:dyDescent="0.25">
      <c r="D2659" s="138"/>
    </row>
    <row r="2660" spans="4:4" x14ac:dyDescent="0.25">
      <c r="D2660" s="138"/>
    </row>
    <row r="2661" spans="4:4" x14ac:dyDescent="0.25">
      <c r="D2661" s="138"/>
    </row>
    <row r="2662" spans="4:4" x14ac:dyDescent="0.25">
      <c r="D2662" s="138"/>
    </row>
    <row r="2663" spans="4:4" x14ac:dyDescent="0.25">
      <c r="D2663" s="138"/>
    </row>
    <row r="2664" spans="4:4" x14ac:dyDescent="0.25">
      <c r="D2664" s="138"/>
    </row>
    <row r="2665" spans="4:4" x14ac:dyDescent="0.25">
      <c r="D2665" s="138"/>
    </row>
    <row r="2666" spans="4:4" x14ac:dyDescent="0.25">
      <c r="D2666" s="138"/>
    </row>
    <row r="2667" spans="4:4" x14ac:dyDescent="0.25">
      <c r="D2667" s="138"/>
    </row>
    <row r="2668" spans="4:4" x14ac:dyDescent="0.25">
      <c r="D2668" s="138"/>
    </row>
    <row r="2669" spans="4:4" x14ac:dyDescent="0.25">
      <c r="D2669" s="138"/>
    </row>
    <row r="2670" spans="4:4" x14ac:dyDescent="0.25">
      <c r="D2670" s="138"/>
    </row>
    <row r="2671" spans="4:4" x14ac:dyDescent="0.25">
      <c r="D2671" s="138"/>
    </row>
    <row r="2672" spans="4:4" x14ac:dyDescent="0.25">
      <c r="D2672" s="138"/>
    </row>
    <row r="2673" spans="4:4" x14ac:dyDescent="0.25">
      <c r="D2673" s="138"/>
    </row>
    <row r="2674" spans="4:4" x14ac:dyDescent="0.25">
      <c r="D2674" s="138"/>
    </row>
    <row r="2675" spans="4:4" x14ac:dyDescent="0.25">
      <c r="D2675" s="138"/>
    </row>
    <row r="2676" spans="4:4" x14ac:dyDescent="0.25">
      <c r="D2676" s="138"/>
    </row>
    <row r="2677" spans="4:4" x14ac:dyDescent="0.25">
      <c r="D2677" s="138"/>
    </row>
    <row r="2678" spans="4:4" x14ac:dyDescent="0.25">
      <c r="D2678" s="138"/>
    </row>
    <row r="2679" spans="4:4" x14ac:dyDescent="0.25">
      <c r="D2679" s="138"/>
    </row>
    <row r="2680" spans="4:4" x14ac:dyDescent="0.25">
      <c r="D2680" s="138"/>
    </row>
    <row r="2681" spans="4:4" x14ac:dyDescent="0.25">
      <c r="D2681" s="138"/>
    </row>
    <row r="2682" spans="4:4" x14ac:dyDescent="0.25">
      <c r="D2682" s="138"/>
    </row>
    <row r="2683" spans="4:4" x14ac:dyDescent="0.25">
      <c r="D2683" s="138"/>
    </row>
    <row r="2684" spans="4:4" x14ac:dyDescent="0.25">
      <c r="D2684" s="138"/>
    </row>
    <row r="2685" spans="4:4" x14ac:dyDescent="0.25">
      <c r="D2685" s="138"/>
    </row>
    <row r="2686" spans="4:4" x14ac:dyDescent="0.25">
      <c r="D2686" s="138"/>
    </row>
    <row r="2687" spans="4:4" x14ac:dyDescent="0.25">
      <c r="D2687" s="138"/>
    </row>
    <row r="2688" spans="4:4" x14ac:dyDescent="0.25">
      <c r="D2688" s="138"/>
    </row>
    <row r="2689" spans="4:4" x14ac:dyDescent="0.25">
      <c r="D2689" s="138"/>
    </row>
    <row r="2690" spans="4:4" x14ac:dyDescent="0.25">
      <c r="D2690" s="138"/>
    </row>
    <row r="2691" spans="4:4" x14ac:dyDescent="0.25">
      <c r="D2691" s="138"/>
    </row>
    <row r="2692" spans="4:4" x14ac:dyDescent="0.25">
      <c r="D2692" s="138"/>
    </row>
    <row r="2693" spans="4:4" x14ac:dyDescent="0.25">
      <c r="D2693" s="138"/>
    </row>
    <row r="2694" spans="4:4" x14ac:dyDescent="0.25">
      <c r="D2694" s="138"/>
    </row>
    <row r="2695" spans="4:4" x14ac:dyDescent="0.25">
      <c r="D2695" s="138"/>
    </row>
    <row r="2696" spans="4:4" x14ac:dyDescent="0.25">
      <c r="D2696" s="138"/>
    </row>
    <row r="2697" spans="4:4" x14ac:dyDescent="0.25">
      <c r="D2697" s="138"/>
    </row>
    <row r="2698" spans="4:4" x14ac:dyDescent="0.25">
      <c r="D2698" s="138"/>
    </row>
    <row r="2699" spans="4:4" x14ac:dyDescent="0.25">
      <c r="D2699" s="138"/>
    </row>
    <row r="2700" spans="4:4" x14ac:dyDescent="0.25">
      <c r="D2700" s="138"/>
    </row>
    <row r="2701" spans="4:4" x14ac:dyDescent="0.25">
      <c r="D2701" s="138"/>
    </row>
    <row r="2702" spans="4:4" x14ac:dyDescent="0.25">
      <c r="D2702" s="138"/>
    </row>
    <row r="2703" spans="4:4" x14ac:dyDescent="0.25">
      <c r="D2703" s="138"/>
    </row>
    <row r="2704" spans="4:4" x14ac:dyDescent="0.25">
      <c r="D2704" s="138"/>
    </row>
    <row r="2705" spans="4:4" x14ac:dyDescent="0.25">
      <c r="D2705" s="138"/>
    </row>
    <row r="2706" spans="4:4" x14ac:dyDescent="0.25">
      <c r="D2706" s="138"/>
    </row>
    <row r="2707" spans="4:4" x14ac:dyDescent="0.25">
      <c r="D2707" s="138"/>
    </row>
    <row r="2708" spans="4:4" x14ac:dyDescent="0.25">
      <c r="D2708" s="138"/>
    </row>
    <row r="2709" spans="4:4" x14ac:dyDescent="0.25">
      <c r="D2709" s="138"/>
    </row>
    <row r="2710" spans="4:4" x14ac:dyDescent="0.25">
      <c r="D2710" s="138"/>
    </row>
    <row r="2711" spans="4:4" x14ac:dyDescent="0.25">
      <c r="D2711" s="138"/>
    </row>
    <row r="2712" spans="4:4" x14ac:dyDescent="0.25">
      <c r="D2712" s="138"/>
    </row>
    <row r="2713" spans="4:4" x14ac:dyDescent="0.25">
      <c r="D2713" s="138"/>
    </row>
    <row r="2714" spans="4:4" x14ac:dyDescent="0.25">
      <c r="D2714" s="138"/>
    </row>
    <row r="2715" spans="4:4" x14ac:dyDescent="0.25">
      <c r="D2715" s="138"/>
    </row>
    <row r="2716" spans="4:4" x14ac:dyDescent="0.25">
      <c r="D2716" s="138"/>
    </row>
    <row r="2717" spans="4:4" x14ac:dyDescent="0.25">
      <c r="D2717" s="138"/>
    </row>
    <row r="2718" spans="4:4" x14ac:dyDescent="0.25">
      <c r="D2718" s="138"/>
    </row>
    <row r="2719" spans="4:4" x14ac:dyDescent="0.25">
      <c r="D2719" s="138"/>
    </row>
    <row r="2720" spans="4:4" x14ac:dyDescent="0.25">
      <c r="D2720" s="138"/>
    </row>
    <row r="2721" spans="4:4" x14ac:dyDescent="0.25">
      <c r="D2721" s="138"/>
    </row>
    <row r="2722" spans="4:4" x14ac:dyDescent="0.25">
      <c r="D2722" s="138"/>
    </row>
    <row r="2723" spans="4:4" x14ac:dyDescent="0.25">
      <c r="D2723" s="138"/>
    </row>
    <row r="2724" spans="4:4" x14ac:dyDescent="0.25">
      <c r="D2724" s="138"/>
    </row>
    <row r="2725" spans="4:4" x14ac:dyDescent="0.25">
      <c r="D2725" s="138"/>
    </row>
    <row r="2726" spans="4:4" x14ac:dyDescent="0.25">
      <c r="D2726" s="138"/>
    </row>
    <row r="2727" spans="4:4" x14ac:dyDescent="0.25">
      <c r="D2727" s="138"/>
    </row>
    <row r="2728" spans="4:4" x14ac:dyDescent="0.25">
      <c r="D2728" s="138"/>
    </row>
    <row r="2729" spans="4:4" x14ac:dyDescent="0.25">
      <c r="D2729" s="138"/>
    </row>
    <row r="2730" spans="4:4" x14ac:dyDescent="0.25">
      <c r="D2730" s="138"/>
    </row>
    <row r="2731" spans="4:4" x14ac:dyDescent="0.25">
      <c r="D2731" s="138"/>
    </row>
    <row r="2732" spans="4:4" x14ac:dyDescent="0.25">
      <c r="D2732" s="138"/>
    </row>
    <row r="2733" spans="4:4" x14ac:dyDescent="0.25">
      <c r="D2733" s="138"/>
    </row>
    <row r="2734" spans="4:4" x14ac:dyDescent="0.25">
      <c r="D2734" s="138"/>
    </row>
    <row r="2735" spans="4:4" x14ac:dyDescent="0.25">
      <c r="D2735" s="138"/>
    </row>
    <row r="2736" spans="4:4" x14ac:dyDescent="0.25">
      <c r="D2736" s="138"/>
    </row>
    <row r="2737" spans="4:4" x14ac:dyDescent="0.25">
      <c r="D2737" s="138"/>
    </row>
    <row r="2738" spans="4:4" x14ac:dyDescent="0.25">
      <c r="D2738" s="138"/>
    </row>
    <row r="2739" spans="4:4" x14ac:dyDescent="0.25">
      <c r="D2739" s="138"/>
    </row>
    <row r="2740" spans="4:4" x14ac:dyDescent="0.25">
      <c r="D2740" s="138"/>
    </row>
    <row r="2741" spans="4:4" x14ac:dyDescent="0.25">
      <c r="D2741" s="138"/>
    </row>
    <row r="2742" spans="4:4" x14ac:dyDescent="0.25">
      <c r="D2742" s="138"/>
    </row>
    <row r="2743" spans="4:4" x14ac:dyDescent="0.25">
      <c r="D2743" s="138"/>
    </row>
    <row r="2744" spans="4:4" x14ac:dyDescent="0.25">
      <c r="D2744" s="138"/>
    </row>
    <row r="2745" spans="4:4" x14ac:dyDescent="0.25">
      <c r="D2745" s="138"/>
    </row>
    <row r="2746" spans="4:4" x14ac:dyDescent="0.25">
      <c r="D2746" s="138"/>
    </row>
    <row r="2747" spans="4:4" x14ac:dyDescent="0.25">
      <c r="D2747" s="138"/>
    </row>
    <row r="2748" spans="4:4" x14ac:dyDescent="0.25">
      <c r="D2748" s="138"/>
    </row>
    <row r="2749" spans="4:4" x14ac:dyDescent="0.25">
      <c r="D2749" s="138"/>
    </row>
    <row r="2750" spans="4:4" x14ac:dyDescent="0.25">
      <c r="D2750" s="138"/>
    </row>
    <row r="2751" spans="4:4" x14ac:dyDescent="0.25">
      <c r="D2751" s="138"/>
    </row>
    <row r="2752" spans="4:4" x14ac:dyDescent="0.25">
      <c r="D2752" s="138"/>
    </row>
    <row r="2753" spans="4:4" x14ac:dyDescent="0.25">
      <c r="D2753" s="138"/>
    </row>
    <row r="2754" spans="4:4" x14ac:dyDescent="0.25">
      <c r="D2754" s="138"/>
    </row>
    <row r="2755" spans="4:4" x14ac:dyDescent="0.25">
      <c r="D2755" s="138"/>
    </row>
    <row r="2756" spans="4:4" x14ac:dyDescent="0.25">
      <c r="D2756" s="138"/>
    </row>
    <row r="2757" spans="4:4" x14ac:dyDescent="0.25">
      <c r="D2757" s="138"/>
    </row>
    <row r="2758" spans="4:4" x14ac:dyDescent="0.25">
      <c r="D2758" s="138"/>
    </row>
    <row r="2759" spans="4:4" x14ac:dyDescent="0.25">
      <c r="D2759" s="138"/>
    </row>
    <row r="2760" spans="4:4" x14ac:dyDescent="0.25">
      <c r="D2760" s="138"/>
    </row>
    <row r="2761" spans="4:4" x14ac:dyDescent="0.25">
      <c r="D2761" s="138"/>
    </row>
    <row r="2762" spans="4:4" x14ac:dyDescent="0.25">
      <c r="D2762" s="138"/>
    </row>
    <row r="2763" spans="4:4" x14ac:dyDescent="0.25">
      <c r="D2763" s="138"/>
    </row>
    <row r="2764" spans="4:4" x14ac:dyDescent="0.25">
      <c r="D2764" s="138"/>
    </row>
    <row r="2765" spans="4:4" x14ac:dyDescent="0.25">
      <c r="D2765" s="138"/>
    </row>
    <row r="2766" spans="4:4" x14ac:dyDescent="0.25">
      <c r="D2766" s="138"/>
    </row>
    <row r="2767" spans="4:4" x14ac:dyDescent="0.25">
      <c r="D2767" s="138"/>
    </row>
    <row r="2768" spans="4:4" x14ac:dyDescent="0.25">
      <c r="D2768" s="138"/>
    </row>
    <row r="2769" spans="4:4" x14ac:dyDescent="0.25">
      <c r="D2769" s="138"/>
    </row>
    <row r="2770" spans="4:4" x14ac:dyDescent="0.25">
      <c r="D2770" s="138"/>
    </row>
    <row r="2771" spans="4:4" x14ac:dyDescent="0.25">
      <c r="D2771" s="138"/>
    </row>
    <row r="2772" spans="4:4" x14ac:dyDescent="0.25">
      <c r="D2772" s="138"/>
    </row>
    <row r="2773" spans="4:4" x14ac:dyDescent="0.25">
      <c r="D2773" s="138"/>
    </row>
    <row r="2774" spans="4:4" x14ac:dyDescent="0.25">
      <c r="D2774" s="138"/>
    </row>
    <row r="2775" spans="4:4" x14ac:dyDescent="0.25">
      <c r="D2775" s="138"/>
    </row>
    <row r="2776" spans="4:4" x14ac:dyDescent="0.25">
      <c r="D2776" s="138"/>
    </row>
    <row r="2777" spans="4:4" x14ac:dyDescent="0.25">
      <c r="D2777" s="138"/>
    </row>
    <row r="2778" spans="4:4" x14ac:dyDescent="0.25">
      <c r="D2778" s="138"/>
    </row>
    <row r="2779" spans="4:4" x14ac:dyDescent="0.25">
      <c r="D2779" s="138"/>
    </row>
    <row r="2780" spans="4:4" x14ac:dyDescent="0.25">
      <c r="D2780" s="138"/>
    </row>
    <row r="2781" spans="4:4" x14ac:dyDescent="0.25">
      <c r="D2781" s="138"/>
    </row>
    <row r="2782" spans="4:4" x14ac:dyDescent="0.25">
      <c r="D2782" s="138"/>
    </row>
    <row r="2783" spans="4:4" x14ac:dyDescent="0.25">
      <c r="D2783" s="138"/>
    </row>
    <row r="2784" spans="4:4" x14ac:dyDescent="0.25">
      <c r="D2784" s="138"/>
    </row>
    <row r="2785" spans="4:4" x14ac:dyDescent="0.25">
      <c r="D2785" s="138"/>
    </row>
    <row r="2786" spans="4:4" x14ac:dyDescent="0.25">
      <c r="D2786" s="138"/>
    </row>
    <row r="2787" spans="4:4" x14ac:dyDescent="0.25">
      <c r="D2787" s="138"/>
    </row>
    <row r="2788" spans="4:4" x14ac:dyDescent="0.25">
      <c r="D2788" s="138"/>
    </row>
    <row r="2789" spans="4:4" x14ac:dyDescent="0.25">
      <c r="D2789" s="138"/>
    </row>
    <row r="2790" spans="4:4" x14ac:dyDescent="0.25">
      <c r="D2790" s="138"/>
    </row>
    <row r="2791" spans="4:4" x14ac:dyDescent="0.25">
      <c r="D2791" s="138"/>
    </row>
    <row r="2792" spans="4:4" x14ac:dyDescent="0.25">
      <c r="D2792" s="138"/>
    </row>
    <row r="2793" spans="4:4" x14ac:dyDescent="0.25">
      <c r="D2793" s="138"/>
    </row>
    <row r="2794" spans="4:4" x14ac:dyDescent="0.25">
      <c r="D2794" s="138"/>
    </row>
    <row r="2795" spans="4:4" x14ac:dyDescent="0.25">
      <c r="D2795" s="138"/>
    </row>
    <row r="2796" spans="4:4" x14ac:dyDescent="0.25">
      <c r="D2796" s="138"/>
    </row>
    <row r="2797" spans="4:4" x14ac:dyDescent="0.25">
      <c r="D2797" s="138"/>
    </row>
    <row r="2798" spans="4:4" x14ac:dyDescent="0.25">
      <c r="D2798" s="138"/>
    </row>
    <row r="2799" spans="4:4" x14ac:dyDescent="0.25">
      <c r="D2799" s="138"/>
    </row>
    <row r="2800" spans="4:4" x14ac:dyDescent="0.25">
      <c r="D2800" s="138"/>
    </row>
    <row r="2801" spans="4:4" x14ac:dyDescent="0.25">
      <c r="D2801" s="138"/>
    </row>
    <row r="2802" spans="4:4" x14ac:dyDescent="0.25">
      <c r="D2802" s="138"/>
    </row>
    <row r="2803" spans="4:4" x14ac:dyDescent="0.25">
      <c r="D2803" s="138"/>
    </row>
    <row r="2804" spans="4:4" x14ac:dyDescent="0.25">
      <c r="D2804" s="138"/>
    </row>
    <row r="2805" spans="4:4" x14ac:dyDescent="0.25">
      <c r="D2805" s="138"/>
    </row>
    <row r="2806" spans="4:4" x14ac:dyDescent="0.25">
      <c r="D2806" s="138"/>
    </row>
    <row r="2807" spans="4:4" x14ac:dyDescent="0.25">
      <c r="D2807" s="138"/>
    </row>
    <row r="2808" spans="4:4" x14ac:dyDescent="0.25">
      <c r="D2808" s="138"/>
    </row>
    <row r="2809" spans="4:4" x14ac:dyDescent="0.25">
      <c r="D2809" s="138"/>
    </row>
    <row r="2810" spans="4:4" x14ac:dyDescent="0.25">
      <c r="D2810" s="138"/>
    </row>
    <row r="2811" spans="4:4" x14ac:dyDescent="0.25">
      <c r="D2811" s="138"/>
    </row>
    <row r="2812" spans="4:4" x14ac:dyDescent="0.25">
      <c r="D2812" s="138"/>
    </row>
    <row r="2813" spans="4:4" x14ac:dyDescent="0.25">
      <c r="D2813" s="138"/>
    </row>
    <row r="2814" spans="4:4" x14ac:dyDescent="0.25">
      <c r="D2814" s="138"/>
    </row>
    <row r="2815" spans="4:4" x14ac:dyDescent="0.25">
      <c r="D2815" s="138"/>
    </row>
    <row r="2816" spans="4:4" x14ac:dyDescent="0.25">
      <c r="D2816" s="138"/>
    </row>
    <row r="2817" spans="4:4" x14ac:dyDescent="0.25">
      <c r="D2817" s="138"/>
    </row>
    <row r="2818" spans="4:4" x14ac:dyDescent="0.25">
      <c r="D2818" s="138"/>
    </row>
    <row r="2819" spans="4:4" x14ac:dyDescent="0.25">
      <c r="D2819" s="138"/>
    </row>
    <row r="2820" spans="4:4" x14ac:dyDescent="0.25">
      <c r="D2820" s="138"/>
    </row>
    <row r="2821" spans="4:4" x14ac:dyDescent="0.25">
      <c r="D2821" s="138"/>
    </row>
    <row r="2822" spans="4:4" x14ac:dyDescent="0.25">
      <c r="D2822" s="138"/>
    </row>
    <row r="2823" spans="4:4" x14ac:dyDescent="0.25">
      <c r="D2823" s="138"/>
    </row>
    <row r="2824" spans="4:4" x14ac:dyDescent="0.25">
      <c r="D2824" s="138"/>
    </row>
    <row r="2825" spans="4:4" x14ac:dyDescent="0.25">
      <c r="D2825" s="138"/>
    </row>
    <row r="2826" spans="4:4" x14ac:dyDescent="0.25">
      <c r="D2826" s="138"/>
    </row>
    <row r="2827" spans="4:4" x14ac:dyDescent="0.25">
      <c r="D2827" s="138"/>
    </row>
    <row r="2828" spans="4:4" x14ac:dyDescent="0.25">
      <c r="D2828" s="138"/>
    </row>
    <row r="2829" spans="4:4" x14ac:dyDescent="0.25">
      <c r="D2829" s="138"/>
    </row>
    <row r="2830" spans="4:4" x14ac:dyDescent="0.25">
      <c r="D2830" s="138"/>
    </row>
    <row r="2831" spans="4:4" x14ac:dyDescent="0.25">
      <c r="D2831" s="138"/>
    </row>
    <row r="2832" spans="4:4" x14ac:dyDescent="0.25">
      <c r="D2832" s="138"/>
    </row>
    <row r="2833" spans="4:4" x14ac:dyDescent="0.25">
      <c r="D2833" s="138"/>
    </row>
    <row r="2834" spans="4:4" x14ac:dyDescent="0.25">
      <c r="D2834" s="138"/>
    </row>
    <row r="2835" spans="4:4" x14ac:dyDescent="0.25">
      <c r="D2835" s="138"/>
    </row>
    <row r="2836" spans="4:4" x14ac:dyDescent="0.25">
      <c r="D2836" s="138"/>
    </row>
    <row r="2837" spans="4:4" x14ac:dyDescent="0.25">
      <c r="D2837" s="138"/>
    </row>
    <row r="2838" spans="4:4" x14ac:dyDescent="0.25">
      <c r="D2838" s="138"/>
    </row>
    <row r="2839" spans="4:4" x14ac:dyDescent="0.25">
      <c r="D2839" s="138"/>
    </row>
    <row r="2840" spans="4:4" x14ac:dyDescent="0.25">
      <c r="D2840" s="138"/>
    </row>
    <row r="2841" spans="4:4" x14ac:dyDescent="0.25">
      <c r="D2841" s="138"/>
    </row>
    <row r="2842" spans="4:4" x14ac:dyDescent="0.25">
      <c r="D2842" s="138"/>
    </row>
    <row r="2843" spans="4:4" x14ac:dyDescent="0.25">
      <c r="D2843" s="138"/>
    </row>
    <row r="2844" spans="4:4" x14ac:dyDescent="0.25">
      <c r="D2844" s="138"/>
    </row>
    <row r="2845" spans="4:4" x14ac:dyDescent="0.25">
      <c r="D2845" s="138"/>
    </row>
    <row r="2846" spans="4:4" x14ac:dyDescent="0.25">
      <c r="D2846" s="138"/>
    </row>
    <row r="2847" spans="4:4" x14ac:dyDescent="0.25">
      <c r="D2847" s="138"/>
    </row>
    <row r="2848" spans="4:4" x14ac:dyDescent="0.25">
      <c r="D2848" s="138"/>
    </row>
    <row r="2849" spans="4:4" x14ac:dyDescent="0.25">
      <c r="D2849" s="138"/>
    </row>
    <row r="2850" spans="4:4" x14ac:dyDescent="0.25">
      <c r="D2850" s="138"/>
    </row>
    <row r="2851" spans="4:4" x14ac:dyDescent="0.25">
      <c r="D2851" s="138"/>
    </row>
    <row r="2852" spans="4:4" x14ac:dyDescent="0.25">
      <c r="D2852" s="138"/>
    </row>
    <row r="2853" spans="4:4" x14ac:dyDescent="0.25">
      <c r="D2853" s="138"/>
    </row>
    <row r="2854" spans="4:4" x14ac:dyDescent="0.25">
      <c r="D2854" s="138"/>
    </row>
    <row r="2855" spans="4:4" x14ac:dyDescent="0.25">
      <c r="D2855" s="138"/>
    </row>
    <row r="2856" spans="4:4" x14ac:dyDescent="0.25">
      <c r="D2856" s="138"/>
    </row>
    <row r="2857" spans="4:4" x14ac:dyDescent="0.25">
      <c r="D2857" s="138"/>
    </row>
    <row r="2858" spans="4:4" x14ac:dyDescent="0.25">
      <c r="D2858" s="138"/>
    </row>
    <row r="2859" spans="4:4" x14ac:dyDescent="0.25">
      <c r="D2859" s="138"/>
    </row>
    <row r="2860" spans="4:4" x14ac:dyDescent="0.25">
      <c r="D2860" s="138"/>
    </row>
    <row r="2861" spans="4:4" x14ac:dyDescent="0.25">
      <c r="D2861" s="138"/>
    </row>
    <row r="2862" spans="4:4" x14ac:dyDescent="0.25">
      <c r="D2862" s="138"/>
    </row>
    <row r="2863" spans="4:4" x14ac:dyDescent="0.25">
      <c r="D2863" s="138"/>
    </row>
    <row r="2864" spans="4:4" x14ac:dyDescent="0.25">
      <c r="D2864" s="138"/>
    </row>
    <row r="2865" spans="4:4" x14ac:dyDescent="0.25">
      <c r="D2865" s="138"/>
    </row>
    <row r="2866" spans="4:4" x14ac:dyDescent="0.25">
      <c r="D2866" s="138"/>
    </row>
    <row r="2867" spans="4:4" x14ac:dyDescent="0.25">
      <c r="D2867" s="138"/>
    </row>
    <row r="2868" spans="4:4" x14ac:dyDescent="0.25">
      <c r="D2868" s="138"/>
    </row>
    <row r="2869" spans="4:4" x14ac:dyDescent="0.25">
      <c r="D2869" s="138"/>
    </row>
    <row r="2870" spans="4:4" x14ac:dyDescent="0.25">
      <c r="D2870" s="138"/>
    </row>
    <row r="2871" spans="4:4" x14ac:dyDescent="0.25">
      <c r="D2871" s="138"/>
    </row>
    <row r="2872" spans="4:4" x14ac:dyDescent="0.25">
      <c r="D2872" s="138"/>
    </row>
    <row r="2873" spans="4:4" x14ac:dyDescent="0.25">
      <c r="D2873" s="138"/>
    </row>
    <row r="2874" spans="4:4" x14ac:dyDescent="0.25">
      <c r="D2874" s="138"/>
    </row>
    <row r="2875" spans="4:4" x14ac:dyDescent="0.25">
      <c r="D2875" s="138"/>
    </row>
    <row r="2876" spans="4:4" x14ac:dyDescent="0.25">
      <c r="D2876" s="138"/>
    </row>
    <row r="2877" spans="4:4" x14ac:dyDescent="0.25">
      <c r="D2877" s="138"/>
    </row>
    <row r="2878" spans="4:4" x14ac:dyDescent="0.25">
      <c r="D2878" s="138"/>
    </row>
    <row r="2879" spans="4:4" x14ac:dyDescent="0.25">
      <c r="D2879" s="138"/>
    </row>
    <row r="2880" spans="4:4" x14ac:dyDescent="0.25">
      <c r="D2880" s="138"/>
    </row>
    <row r="2881" spans="4:4" x14ac:dyDescent="0.25">
      <c r="D2881" s="138"/>
    </row>
    <row r="2882" spans="4:4" x14ac:dyDescent="0.25">
      <c r="D2882" s="138"/>
    </row>
    <row r="2883" spans="4:4" x14ac:dyDescent="0.25">
      <c r="D2883" s="138"/>
    </row>
    <row r="2884" spans="4:4" x14ac:dyDescent="0.25">
      <c r="D2884" s="138"/>
    </row>
    <row r="2885" spans="4:4" x14ac:dyDescent="0.25">
      <c r="D2885" s="138"/>
    </row>
    <row r="2886" spans="4:4" x14ac:dyDescent="0.25">
      <c r="D2886" s="138"/>
    </row>
    <row r="2887" spans="4:4" x14ac:dyDescent="0.25">
      <c r="D2887" s="138"/>
    </row>
    <row r="2888" spans="4:4" x14ac:dyDescent="0.25">
      <c r="D2888" s="138"/>
    </row>
    <row r="2889" spans="4:4" x14ac:dyDescent="0.25">
      <c r="D2889" s="138"/>
    </row>
    <row r="2890" spans="4:4" x14ac:dyDescent="0.25">
      <c r="D2890" s="138"/>
    </row>
    <row r="2891" spans="4:4" x14ac:dyDescent="0.25">
      <c r="D2891" s="138"/>
    </row>
    <row r="2892" spans="4:4" x14ac:dyDescent="0.25">
      <c r="D2892" s="138"/>
    </row>
    <row r="2893" spans="4:4" x14ac:dyDescent="0.25">
      <c r="D2893" s="138"/>
    </row>
    <row r="2894" spans="4:4" x14ac:dyDescent="0.25">
      <c r="D2894" s="138"/>
    </row>
    <row r="2895" spans="4:4" x14ac:dyDescent="0.25">
      <c r="D2895" s="138"/>
    </row>
    <row r="2896" spans="4:4" x14ac:dyDescent="0.25">
      <c r="D2896" s="138"/>
    </row>
    <row r="2897" spans="4:4" x14ac:dyDescent="0.25">
      <c r="D2897" s="138"/>
    </row>
    <row r="2898" spans="4:4" x14ac:dyDescent="0.25">
      <c r="D2898" s="138"/>
    </row>
    <row r="2899" spans="4:4" x14ac:dyDescent="0.25">
      <c r="D2899" s="138"/>
    </row>
    <row r="2900" spans="4:4" x14ac:dyDescent="0.25">
      <c r="D2900" s="138"/>
    </row>
    <row r="2901" spans="4:4" x14ac:dyDescent="0.25">
      <c r="D2901" s="138"/>
    </row>
    <row r="2902" spans="4:4" x14ac:dyDescent="0.25">
      <c r="D2902" s="138"/>
    </row>
    <row r="2903" spans="4:4" x14ac:dyDescent="0.25">
      <c r="D2903" s="138"/>
    </row>
    <row r="2904" spans="4:4" x14ac:dyDescent="0.25">
      <c r="D2904" s="138"/>
    </row>
    <row r="2905" spans="4:4" x14ac:dyDescent="0.25">
      <c r="D2905" s="138"/>
    </row>
    <row r="2906" spans="4:4" x14ac:dyDescent="0.25">
      <c r="D2906" s="138"/>
    </row>
    <row r="2907" spans="4:4" x14ac:dyDescent="0.25">
      <c r="D2907" s="138"/>
    </row>
    <row r="2908" spans="4:4" x14ac:dyDescent="0.25">
      <c r="D2908" s="138"/>
    </row>
    <row r="2909" spans="4:4" x14ac:dyDescent="0.25">
      <c r="D2909" s="138"/>
    </row>
    <row r="2910" spans="4:4" x14ac:dyDescent="0.25">
      <c r="D2910" s="138"/>
    </row>
    <row r="2911" spans="4:4" x14ac:dyDescent="0.25">
      <c r="D2911" s="138"/>
    </row>
    <row r="2912" spans="4:4" x14ac:dyDescent="0.25">
      <c r="D2912" s="138"/>
    </row>
    <row r="2913" spans="4:4" x14ac:dyDescent="0.25">
      <c r="D2913" s="138"/>
    </row>
    <row r="2914" spans="4:4" x14ac:dyDescent="0.25">
      <c r="D2914" s="138"/>
    </row>
    <row r="2915" spans="4:4" x14ac:dyDescent="0.25">
      <c r="D2915" s="138"/>
    </row>
    <row r="2916" spans="4:4" x14ac:dyDescent="0.25">
      <c r="D2916" s="138"/>
    </row>
    <row r="2917" spans="4:4" x14ac:dyDescent="0.25">
      <c r="D2917" s="138"/>
    </row>
    <row r="2918" spans="4:4" x14ac:dyDescent="0.25">
      <c r="D2918" s="138"/>
    </row>
    <row r="2919" spans="4:4" x14ac:dyDescent="0.25">
      <c r="D2919" s="138"/>
    </row>
    <row r="2920" spans="4:4" x14ac:dyDescent="0.25">
      <c r="D2920" s="138"/>
    </row>
    <row r="2921" spans="4:4" x14ac:dyDescent="0.25">
      <c r="D2921" s="138"/>
    </row>
    <row r="2922" spans="4:4" x14ac:dyDescent="0.25">
      <c r="D2922" s="138"/>
    </row>
    <row r="2923" spans="4:4" x14ac:dyDescent="0.25">
      <c r="D2923" s="138"/>
    </row>
    <row r="2924" spans="4:4" x14ac:dyDescent="0.25">
      <c r="D2924" s="138"/>
    </row>
    <row r="2925" spans="4:4" x14ac:dyDescent="0.25">
      <c r="D2925" s="138"/>
    </row>
    <row r="2926" spans="4:4" x14ac:dyDescent="0.25">
      <c r="D2926" s="138"/>
    </row>
    <row r="2927" spans="4:4" x14ac:dyDescent="0.25">
      <c r="D2927" s="138"/>
    </row>
    <row r="2928" spans="4:4" x14ac:dyDescent="0.25">
      <c r="D2928" s="138"/>
    </row>
    <row r="2929" spans="4:4" x14ac:dyDescent="0.25">
      <c r="D2929" s="138"/>
    </row>
    <row r="2930" spans="4:4" x14ac:dyDescent="0.25">
      <c r="D2930" s="138"/>
    </row>
    <row r="2931" spans="4:4" x14ac:dyDescent="0.25">
      <c r="D2931" s="138"/>
    </row>
    <row r="2932" spans="4:4" x14ac:dyDescent="0.25">
      <c r="D2932" s="138"/>
    </row>
    <row r="2933" spans="4:4" x14ac:dyDescent="0.25">
      <c r="D2933" s="138"/>
    </row>
    <row r="2934" spans="4:4" x14ac:dyDescent="0.25">
      <c r="D2934" s="138"/>
    </row>
    <row r="2935" spans="4:4" x14ac:dyDescent="0.25">
      <c r="D2935" s="138"/>
    </row>
    <row r="2936" spans="4:4" x14ac:dyDescent="0.25">
      <c r="D2936" s="138"/>
    </row>
    <row r="2937" spans="4:4" x14ac:dyDescent="0.25">
      <c r="D2937" s="138"/>
    </row>
    <row r="2938" spans="4:4" x14ac:dyDescent="0.25">
      <c r="D2938" s="138"/>
    </row>
    <row r="2939" spans="4:4" x14ac:dyDescent="0.25">
      <c r="D2939" s="138"/>
    </row>
    <row r="2940" spans="4:4" x14ac:dyDescent="0.25">
      <c r="D2940" s="138"/>
    </row>
    <row r="2941" spans="4:4" x14ac:dyDescent="0.25">
      <c r="D2941" s="138"/>
    </row>
    <row r="2942" spans="4:4" x14ac:dyDescent="0.25">
      <c r="D2942" s="138"/>
    </row>
    <row r="2943" spans="4:4" x14ac:dyDescent="0.25">
      <c r="D2943" s="138"/>
    </row>
    <row r="2944" spans="4:4" x14ac:dyDescent="0.25">
      <c r="D2944" s="138"/>
    </row>
    <row r="2945" spans="4:4" x14ac:dyDescent="0.25">
      <c r="D2945" s="138"/>
    </row>
    <row r="2946" spans="4:4" x14ac:dyDescent="0.25">
      <c r="D2946" s="138"/>
    </row>
    <row r="2947" spans="4:4" x14ac:dyDescent="0.25">
      <c r="D2947" s="138"/>
    </row>
    <row r="2948" spans="4:4" x14ac:dyDescent="0.25">
      <c r="D2948" s="138"/>
    </row>
    <row r="2949" spans="4:4" x14ac:dyDescent="0.25">
      <c r="D2949" s="138"/>
    </row>
    <row r="2950" spans="4:4" x14ac:dyDescent="0.25">
      <c r="D2950" s="138"/>
    </row>
    <row r="2951" spans="4:4" x14ac:dyDescent="0.25">
      <c r="D2951" s="138"/>
    </row>
    <row r="2952" spans="4:4" x14ac:dyDescent="0.25">
      <c r="D2952" s="138"/>
    </row>
    <row r="2953" spans="4:4" x14ac:dyDescent="0.25">
      <c r="D2953" s="138"/>
    </row>
    <row r="2954" spans="4:4" x14ac:dyDescent="0.25">
      <c r="D2954" s="138"/>
    </row>
    <row r="2955" spans="4:4" x14ac:dyDescent="0.25">
      <c r="D2955" s="138"/>
    </row>
    <row r="2956" spans="4:4" x14ac:dyDescent="0.25">
      <c r="D2956" s="138"/>
    </row>
    <row r="2957" spans="4:4" x14ac:dyDescent="0.25">
      <c r="D2957" s="138"/>
    </row>
    <row r="2958" spans="4:4" x14ac:dyDescent="0.25">
      <c r="D2958" s="138"/>
    </row>
    <row r="2959" spans="4:4" x14ac:dyDescent="0.25">
      <c r="D2959" s="138"/>
    </row>
    <row r="2960" spans="4:4" x14ac:dyDescent="0.25">
      <c r="D2960" s="138"/>
    </row>
    <row r="2961" spans="4:4" x14ac:dyDescent="0.25">
      <c r="D2961" s="138"/>
    </row>
    <row r="2962" spans="4:4" x14ac:dyDescent="0.25">
      <c r="D2962" s="138"/>
    </row>
    <row r="2963" spans="4:4" x14ac:dyDescent="0.25">
      <c r="D2963" s="138"/>
    </row>
    <row r="2964" spans="4:4" x14ac:dyDescent="0.25">
      <c r="D2964" s="138"/>
    </row>
    <row r="2965" spans="4:4" x14ac:dyDescent="0.25">
      <c r="D2965" s="138"/>
    </row>
    <row r="2966" spans="4:4" x14ac:dyDescent="0.25">
      <c r="D2966" s="138"/>
    </row>
    <row r="2967" spans="4:4" x14ac:dyDescent="0.25">
      <c r="D2967" s="138"/>
    </row>
    <row r="2968" spans="4:4" x14ac:dyDescent="0.25">
      <c r="D2968" s="138"/>
    </row>
    <row r="2969" spans="4:4" x14ac:dyDescent="0.25">
      <c r="D2969" s="138"/>
    </row>
    <row r="2970" spans="4:4" x14ac:dyDescent="0.25">
      <c r="D2970" s="138"/>
    </row>
    <row r="2971" spans="4:4" x14ac:dyDescent="0.25">
      <c r="D2971" s="138"/>
    </row>
    <row r="2972" spans="4:4" x14ac:dyDescent="0.25">
      <c r="D2972" s="138"/>
    </row>
    <row r="2973" spans="4:4" x14ac:dyDescent="0.25">
      <c r="D2973" s="138"/>
    </row>
    <row r="2974" spans="4:4" x14ac:dyDescent="0.25">
      <c r="D2974" s="138"/>
    </row>
    <row r="2975" spans="4:4" x14ac:dyDescent="0.25">
      <c r="D2975" s="138"/>
    </row>
    <row r="2976" spans="4:4" x14ac:dyDescent="0.25">
      <c r="D2976" s="138"/>
    </row>
    <row r="2977" spans="4:4" x14ac:dyDescent="0.25">
      <c r="D2977" s="138"/>
    </row>
    <row r="2978" spans="4:4" x14ac:dyDescent="0.25">
      <c r="D2978" s="138"/>
    </row>
    <row r="2979" spans="4:4" x14ac:dyDescent="0.25">
      <c r="D2979" s="138"/>
    </row>
    <row r="2980" spans="4:4" x14ac:dyDescent="0.25">
      <c r="D2980" s="138"/>
    </row>
    <row r="2981" spans="4:4" x14ac:dyDescent="0.25">
      <c r="D2981" s="138"/>
    </row>
    <row r="2982" spans="4:4" x14ac:dyDescent="0.25">
      <c r="D2982" s="138"/>
    </row>
    <row r="2983" spans="4:4" x14ac:dyDescent="0.25">
      <c r="D2983" s="138"/>
    </row>
    <row r="2984" spans="4:4" x14ac:dyDescent="0.25">
      <c r="D2984" s="138"/>
    </row>
    <row r="2985" spans="4:4" x14ac:dyDescent="0.25">
      <c r="D2985" s="138"/>
    </row>
    <row r="2986" spans="4:4" x14ac:dyDescent="0.25">
      <c r="D2986" s="138"/>
    </row>
    <row r="2987" spans="4:4" x14ac:dyDescent="0.25">
      <c r="D2987" s="138"/>
    </row>
    <row r="2988" spans="4:4" x14ac:dyDescent="0.25">
      <c r="D2988" s="138"/>
    </row>
    <row r="2989" spans="4:4" x14ac:dyDescent="0.25">
      <c r="D2989" s="138"/>
    </row>
    <row r="2990" spans="4:4" x14ac:dyDescent="0.25">
      <c r="D2990" s="138"/>
    </row>
    <row r="2991" spans="4:4" x14ac:dyDescent="0.25">
      <c r="D2991" s="138"/>
    </row>
    <row r="2992" spans="4:4" x14ac:dyDescent="0.25">
      <c r="D2992" s="138"/>
    </row>
    <row r="2993" spans="4:4" x14ac:dyDescent="0.25">
      <c r="D2993" s="138"/>
    </row>
    <row r="2994" spans="4:4" x14ac:dyDescent="0.25">
      <c r="D2994" s="138"/>
    </row>
    <row r="2995" spans="4:4" x14ac:dyDescent="0.25">
      <c r="D2995" s="138"/>
    </row>
    <row r="2996" spans="4:4" x14ac:dyDescent="0.25">
      <c r="D2996" s="138"/>
    </row>
    <row r="2997" spans="4:4" x14ac:dyDescent="0.25">
      <c r="D2997" s="138"/>
    </row>
    <row r="2998" spans="4:4" x14ac:dyDescent="0.25">
      <c r="D2998" s="138"/>
    </row>
    <row r="2999" spans="4:4" x14ac:dyDescent="0.25">
      <c r="D2999" s="138"/>
    </row>
    <row r="3000" spans="4:4" x14ac:dyDescent="0.25">
      <c r="D3000" s="138"/>
    </row>
    <row r="3001" spans="4:4" x14ac:dyDescent="0.25">
      <c r="D3001" s="138"/>
    </row>
    <row r="3002" spans="4:4" x14ac:dyDescent="0.25">
      <c r="D3002" s="138"/>
    </row>
    <row r="3003" spans="4:4" x14ac:dyDescent="0.25">
      <c r="D3003" s="138"/>
    </row>
    <row r="3004" spans="4:4" x14ac:dyDescent="0.25">
      <c r="D3004" s="138"/>
    </row>
    <row r="3005" spans="4:4" x14ac:dyDescent="0.25">
      <c r="D3005" s="138"/>
    </row>
    <row r="3006" spans="4:4" x14ac:dyDescent="0.25">
      <c r="D3006" s="138"/>
    </row>
    <row r="3007" spans="4:4" x14ac:dyDescent="0.25">
      <c r="D3007" s="138"/>
    </row>
    <row r="3008" spans="4:4" x14ac:dyDescent="0.25">
      <c r="D3008" s="138"/>
    </row>
    <row r="3009" spans="4:4" x14ac:dyDescent="0.25">
      <c r="D3009" s="138"/>
    </row>
    <row r="3010" spans="4:4" x14ac:dyDescent="0.25">
      <c r="D3010" s="138"/>
    </row>
    <row r="3011" spans="4:4" x14ac:dyDescent="0.25">
      <c r="D3011" s="138"/>
    </row>
    <row r="3012" spans="4:4" x14ac:dyDescent="0.25">
      <c r="D3012" s="138"/>
    </row>
    <row r="3013" spans="4:4" x14ac:dyDescent="0.25">
      <c r="D3013" s="138"/>
    </row>
    <row r="3014" spans="4:4" x14ac:dyDescent="0.25">
      <c r="D3014" s="138"/>
    </row>
    <row r="3015" spans="4:4" x14ac:dyDescent="0.25">
      <c r="D3015" s="138"/>
    </row>
    <row r="3016" spans="4:4" x14ac:dyDescent="0.25">
      <c r="D3016" s="138"/>
    </row>
    <row r="3017" spans="4:4" x14ac:dyDescent="0.25">
      <c r="D3017" s="138"/>
    </row>
    <row r="3018" spans="4:4" x14ac:dyDescent="0.25">
      <c r="D3018" s="138"/>
    </row>
    <row r="3019" spans="4:4" x14ac:dyDescent="0.25">
      <c r="D3019" s="138"/>
    </row>
    <row r="3020" spans="4:4" x14ac:dyDescent="0.25">
      <c r="D3020" s="138"/>
    </row>
    <row r="3021" spans="4:4" x14ac:dyDescent="0.25">
      <c r="D3021" s="138"/>
    </row>
    <row r="3022" spans="4:4" x14ac:dyDescent="0.25">
      <c r="D3022" s="138"/>
    </row>
    <row r="3023" spans="4:4" x14ac:dyDescent="0.25">
      <c r="D3023" s="138"/>
    </row>
    <row r="3024" spans="4:4" x14ac:dyDescent="0.25">
      <c r="D3024" s="138"/>
    </row>
    <row r="3025" spans="4:4" x14ac:dyDescent="0.25">
      <c r="D3025" s="138"/>
    </row>
    <row r="3026" spans="4:4" x14ac:dyDescent="0.25">
      <c r="D3026" s="138"/>
    </row>
    <row r="3027" spans="4:4" x14ac:dyDescent="0.25">
      <c r="D3027" s="138"/>
    </row>
    <row r="3028" spans="4:4" x14ac:dyDescent="0.25">
      <c r="D3028" s="138"/>
    </row>
    <row r="3029" spans="4:4" x14ac:dyDescent="0.25">
      <c r="D3029" s="138"/>
    </row>
    <row r="3030" spans="4:4" x14ac:dyDescent="0.25">
      <c r="D3030" s="138"/>
    </row>
    <row r="3031" spans="4:4" x14ac:dyDescent="0.25">
      <c r="D3031" s="138"/>
    </row>
    <row r="3032" spans="4:4" x14ac:dyDescent="0.25">
      <c r="D3032" s="138"/>
    </row>
    <row r="3033" spans="4:4" x14ac:dyDescent="0.25">
      <c r="D3033" s="138"/>
    </row>
    <row r="3034" spans="4:4" x14ac:dyDescent="0.25">
      <c r="D3034" s="138"/>
    </row>
    <row r="3035" spans="4:4" x14ac:dyDescent="0.25">
      <c r="D3035" s="138"/>
    </row>
    <row r="3036" spans="4:4" x14ac:dyDescent="0.25">
      <c r="D3036" s="138"/>
    </row>
    <row r="3037" spans="4:4" x14ac:dyDescent="0.25">
      <c r="D3037" s="138"/>
    </row>
    <row r="3038" spans="4:4" x14ac:dyDescent="0.25">
      <c r="D3038" s="138"/>
    </row>
    <row r="3039" spans="4:4" x14ac:dyDescent="0.25">
      <c r="D3039" s="138"/>
    </row>
    <row r="3040" spans="4:4" x14ac:dyDescent="0.25">
      <c r="D3040" s="138"/>
    </row>
    <row r="3041" spans="4:4" x14ac:dyDescent="0.25">
      <c r="D3041" s="138"/>
    </row>
    <row r="3042" spans="4:4" x14ac:dyDescent="0.25">
      <c r="D3042" s="138"/>
    </row>
    <row r="3043" spans="4:4" x14ac:dyDescent="0.25">
      <c r="D3043" s="138"/>
    </row>
    <row r="3044" spans="4:4" x14ac:dyDescent="0.25">
      <c r="D3044" s="138"/>
    </row>
    <row r="3045" spans="4:4" x14ac:dyDescent="0.25">
      <c r="D3045" s="138"/>
    </row>
    <row r="3046" spans="4:4" x14ac:dyDescent="0.25">
      <c r="D3046" s="138"/>
    </row>
    <row r="3047" spans="4:4" x14ac:dyDescent="0.25">
      <c r="D3047" s="138"/>
    </row>
    <row r="3048" spans="4:4" x14ac:dyDescent="0.25">
      <c r="D3048" s="138"/>
    </row>
    <row r="3049" spans="4:4" x14ac:dyDescent="0.25">
      <c r="D3049" s="138"/>
    </row>
    <row r="3050" spans="4:4" x14ac:dyDescent="0.25">
      <c r="D3050" s="138"/>
    </row>
    <row r="3051" spans="4:4" x14ac:dyDescent="0.25">
      <c r="D3051" s="138"/>
    </row>
    <row r="3052" spans="4:4" x14ac:dyDescent="0.25">
      <c r="D3052" s="138"/>
    </row>
    <row r="3053" spans="4:4" x14ac:dyDescent="0.25">
      <c r="D3053" s="138"/>
    </row>
    <row r="3054" spans="4:4" x14ac:dyDescent="0.25">
      <c r="D3054" s="138"/>
    </row>
    <row r="3055" spans="4:4" x14ac:dyDescent="0.25">
      <c r="D3055" s="138"/>
    </row>
    <row r="3056" spans="4:4" x14ac:dyDescent="0.25">
      <c r="D3056" s="138"/>
    </row>
    <row r="3057" spans="4:4" x14ac:dyDescent="0.25">
      <c r="D3057" s="138"/>
    </row>
    <row r="3058" spans="4:4" x14ac:dyDescent="0.25">
      <c r="D3058" s="138"/>
    </row>
    <row r="3059" spans="4:4" x14ac:dyDescent="0.25">
      <c r="D3059" s="138"/>
    </row>
    <row r="3060" spans="4:4" x14ac:dyDescent="0.25">
      <c r="D3060" s="138"/>
    </row>
    <row r="3061" spans="4:4" x14ac:dyDescent="0.25">
      <c r="D3061" s="138"/>
    </row>
    <row r="3062" spans="4:4" x14ac:dyDescent="0.25">
      <c r="D3062" s="138"/>
    </row>
    <row r="3063" spans="4:4" x14ac:dyDescent="0.25">
      <c r="D3063" s="138"/>
    </row>
    <row r="3064" spans="4:4" x14ac:dyDescent="0.25">
      <c r="D3064" s="138"/>
    </row>
    <row r="3065" spans="4:4" x14ac:dyDescent="0.25">
      <c r="D3065" s="138"/>
    </row>
    <row r="3066" spans="4:4" x14ac:dyDescent="0.25">
      <c r="D3066" s="138"/>
    </row>
    <row r="3067" spans="4:4" x14ac:dyDescent="0.25">
      <c r="D3067" s="138"/>
    </row>
    <row r="3068" spans="4:4" x14ac:dyDescent="0.25">
      <c r="D3068" s="138"/>
    </row>
    <row r="3069" spans="4:4" x14ac:dyDescent="0.25">
      <c r="D3069" s="138"/>
    </row>
    <row r="3070" spans="4:4" x14ac:dyDescent="0.25">
      <c r="D3070" s="138"/>
    </row>
    <row r="3071" spans="4:4" x14ac:dyDescent="0.25">
      <c r="D3071" s="138"/>
    </row>
    <row r="3072" spans="4:4" x14ac:dyDescent="0.25">
      <c r="D3072" s="138"/>
    </row>
    <row r="3073" spans="4:4" x14ac:dyDescent="0.25">
      <c r="D3073" s="138"/>
    </row>
    <row r="3074" spans="4:4" x14ac:dyDescent="0.25">
      <c r="D3074" s="138"/>
    </row>
    <row r="3075" spans="4:4" x14ac:dyDescent="0.25">
      <c r="D3075" s="138"/>
    </row>
    <row r="3076" spans="4:4" x14ac:dyDescent="0.25">
      <c r="D3076" s="138"/>
    </row>
    <row r="3077" spans="4:4" x14ac:dyDescent="0.25">
      <c r="D3077" s="138"/>
    </row>
    <row r="3078" spans="4:4" x14ac:dyDescent="0.25">
      <c r="D3078" s="138"/>
    </row>
    <row r="3079" spans="4:4" x14ac:dyDescent="0.25">
      <c r="D3079" s="138"/>
    </row>
    <row r="3080" spans="4:4" x14ac:dyDescent="0.25">
      <c r="D3080" s="138"/>
    </row>
    <row r="3081" spans="4:4" x14ac:dyDescent="0.25">
      <c r="D3081" s="138"/>
    </row>
    <row r="3082" spans="4:4" x14ac:dyDescent="0.25">
      <c r="D3082" s="138"/>
    </row>
    <row r="3083" spans="4:4" x14ac:dyDescent="0.25">
      <c r="D3083" s="138"/>
    </row>
    <row r="3084" spans="4:4" x14ac:dyDescent="0.25">
      <c r="D3084" s="138"/>
    </row>
    <row r="3085" spans="4:4" x14ac:dyDescent="0.25">
      <c r="D3085" s="138"/>
    </row>
    <row r="3086" spans="4:4" x14ac:dyDescent="0.25">
      <c r="D3086" s="138"/>
    </row>
    <row r="3087" spans="4:4" x14ac:dyDescent="0.25">
      <c r="D3087" s="138"/>
    </row>
    <row r="3088" spans="4:4" x14ac:dyDescent="0.25">
      <c r="D3088" s="138"/>
    </row>
    <row r="3089" spans="4:4" x14ac:dyDescent="0.25">
      <c r="D3089" s="138"/>
    </row>
    <row r="3090" spans="4:4" x14ac:dyDescent="0.25">
      <c r="D3090" s="138"/>
    </row>
    <row r="3091" spans="4:4" x14ac:dyDescent="0.25">
      <c r="D3091" s="138"/>
    </row>
    <row r="3092" spans="4:4" x14ac:dyDescent="0.25">
      <c r="D3092" s="138"/>
    </row>
    <row r="3093" spans="4:4" x14ac:dyDescent="0.25">
      <c r="D3093" s="138"/>
    </row>
    <row r="3094" spans="4:4" x14ac:dyDescent="0.25">
      <c r="D3094" s="138"/>
    </row>
    <row r="3095" spans="4:4" x14ac:dyDescent="0.25">
      <c r="D3095" s="138"/>
    </row>
    <row r="3096" spans="4:4" x14ac:dyDescent="0.25">
      <c r="D3096" s="138"/>
    </row>
    <row r="3097" spans="4:4" x14ac:dyDescent="0.25">
      <c r="D3097" s="138"/>
    </row>
    <row r="3098" spans="4:4" x14ac:dyDescent="0.25">
      <c r="D3098" s="138"/>
    </row>
    <row r="3099" spans="4:4" x14ac:dyDescent="0.25">
      <c r="D3099" s="138"/>
    </row>
    <row r="3100" spans="4:4" x14ac:dyDescent="0.25">
      <c r="D3100" s="138"/>
    </row>
    <row r="3101" spans="4:4" x14ac:dyDescent="0.25">
      <c r="D3101" s="138"/>
    </row>
    <row r="3102" spans="4:4" x14ac:dyDescent="0.25">
      <c r="D3102" s="138"/>
    </row>
    <row r="3103" spans="4:4" x14ac:dyDescent="0.25">
      <c r="D3103" s="138"/>
    </row>
    <row r="3104" spans="4:4" x14ac:dyDescent="0.25">
      <c r="D3104" s="138"/>
    </row>
    <row r="3105" spans="4:4" x14ac:dyDescent="0.25">
      <c r="D3105" s="138"/>
    </row>
    <row r="3106" spans="4:4" x14ac:dyDescent="0.25">
      <c r="D3106" s="138"/>
    </row>
    <row r="3107" spans="4:4" x14ac:dyDescent="0.25">
      <c r="D3107" s="138"/>
    </row>
    <row r="3108" spans="4:4" x14ac:dyDescent="0.25">
      <c r="D3108" s="138"/>
    </row>
    <row r="3109" spans="4:4" x14ac:dyDescent="0.25">
      <c r="D3109" s="138"/>
    </row>
    <row r="3110" spans="4:4" x14ac:dyDescent="0.25">
      <c r="D3110" s="138"/>
    </row>
    <row r="3111" spans="4:4" x14ac:dyDescent="0.25">
      <c r="D3111" s="138"/>
    </row>
    <row r="3112" spans="4:4" x14ac:dyDescent="0.25">
      <c r="D3112" s="138"/>
    </row>
    <row r="3113" spans="4:4" x14ac:dyDescent="0.25">
      <c r="D3113" s="138"/>
    </row>
    <row r="3114" spans="4:4" x14ac:dyDescent="0.25">
      <c r="D3114" s="138"/>
    </row>
    <row r="3115" spans="4:4" x14ac:dyDescent="0.25">
      <c r="D3115" s="138"/>
    </row>
    <row r="3116" spans="4:4" x14ac:dyDescent="0.25">
      <c r="D3116" s="138"/>
    </row>
    <row r="3117" spans="4:4" x14ac:dyDescent="0.25">
      <c r="D3117" s="138"/>
    </row>
    <row r="3118" spans="4:4" x14ac:dyDescent="0.25">
      <c r="D3118" s="138"/>
    </row>
    <row r="3119" spans="4:4" x14ac:dyDescent="0.25">
      <c r="D3119" s="138"/>
    </row>
    <row r="3120" spans="4:4" x14ac:dyDescent="0.25">
      <c r="D3120" s="138"/>
    </row>
    <row r="3121" spans="4:4" x14ac:dyDescent="0.25">
      <c r="D3121" s="138"/>
    </row>
    <row r="3122" spans="4:4" x14ac:dyDescent="0.25">
      <c r="D3122" s="138"/>
    </row>
    <row r="3123" spans="4:4" x14ac:dyDescent="0.25">
      <c r="D3123" s="138"/>
    </row>
    <row r="3124" spans="4:4" x14ac:dyDescent="0.25">
      <c r="D3124" s="138"/>
    </row>
    <row r="3125" spans="4:4" x14ac:dyDescent="0.25">
      <c r="D3125" s="138"/>
    </row>
    <row r="3126" spans="4:4" x14ac:dyDescent="0.25">
      <c r="D3126" s="138"/>
    </row>
    <row r="3127" spans="4:4" x14ac:dyDescent="0.25">
      <c r="D3127" s="138"/>
    </row>
    <row r="3128" spans="4:4" x14ac:dyDescent="0.25">
      <c r="D3128" s="138"/>
    </row>
    <row r="3129" spans="4:4" x14ac:dyDescent="0.25">
      <c r="D3129" s="138"/>
    </row>
    <row r="3130" spans="4:4" x14ac:dyDescent="0.25">
      <c r="D3130" s="138"/>
    </row>
    <row r="3131" spans="4:4" x14ac:dyDescent="0.25">
      <c r="D3131" s="138"/>
    </row>
    <row r="3132" spans="4:4" x14ac:dyDescent="0.25">
      <c r="D3132" s="138"/>
    </row>
    <row r="3133" spans="4:4" x14ac:dyDescent="0.25">
      <c r="D3133" s="138"/>
    </row>
    <row r="3134" spans="4:4" x14ac:dyDescent="0.25">
      <c r="D3134" s="138"/>
    </row>
    <row r="3135" spans="4:4" x14ac:dyDescent="0.25">
      <c r="D3135" s="138"/>
    </row>
    <row r="3136" spans="4:4" x14ac:dyDescent="0.25">
      <c r="D3136" s="138"/>
    </row>
    <row r="3137" spans="4:4" x14ac:dyDescent="0.25">
      <c r="D3137" s="138"/>
    </row>
    <row r="3138" spans="4:4" x14ac:dyDescent="0.25">
      <c r="D3138" s="138"/>
    </row>
    <row r="3139" spans="4:4" x14ac:dyDescent="0.25">
      <c r="D3139" s="138"/>
    </row>
    <row r="3140" spans="4:4" x14ac:dyDescent="0.25">
      <c r="D3140" s="138"/>
    </row>
    <row r="3141" spans="4:4" x14ac:dyDescent="0.25">
      <c r="D3141" s="138"/>
    </row>
    <row r="3142" spans="4:4" x14ac:dyDescent="0.25">
      <c r="D3142" s="138"/>
    </row>
    <row r="3143" spans="4:4" x14ac:dyDescent="0.25">
      <c r="D3143" s="138"/>
    </row>
    <row r="3144" spans="4:4" x14ac:dyDescent="0.25">
      <c r="D3144" s="138"/>
    </row>
    <row r="3145" spans="4:4" x14ac:dyDescent="0.25">
      <c r="D3145" s="138"/>
    </row>
    <row r="3146" spans="4:4" x14ac:dyDescent="0.25">
      <c r="D3146" s="138"/>
    </row>
    <row r="3147" spans="4:4" x14ac:dyDescent="0.25">
      <c r="D3147" s="138"/>
    </row>
    <row r="3148" spans="4:4" x14ac:dyDescent="0.25">
      <c r="D3148" s="138"/>
    </row>
    <row r="3149" spans="4:4" x14ac:dyDescent="0.25">
      <c r="D3149" s="138"/>
    </row>
    <row r="3150" spans="4:4" x14ac:dyDescent="0.25">
      <c r="D3150" s="138"/>
    </row>
    <row r="3151" spans="4:4" x14ac:dyDescent="0.25">
      <c r="D3151" s="138"/>
    </row>
    <row r="3152" spans="4:4" x14ac:dyDescent="0.25">
      <c r="D3152" s="138"/>
    </row>
    <row r="3153" spans="4:4" x14ac:dyDescent="0.25">
      <c r="D3153" s="138"/>
    </row>
    <row r="3154" spans="4:4" x14ac:dyDescent="0.25">
      <c r="D3154" s="138"/>
    </row>
    <row r="3155" spans="4:4" x14ac:dyDescent="0.25">
      <c r="D3155" s="138"/>
    </row>
    <row r="3156" spans="4:4" x14ac:dyDescent="0.25">
      <c r="D3156" s="138"/>
    </row>
    <row r="3157" spans="4:4" x14ac:dyDescent="0.25">
      <c r="D3157" s="138"/>
    </row>
    <row r="3158" spans="4:4" x14ac:dyDescent="0.25">
      <c r="D3158" s="138"/>
    </row>
    <row r="3159" spans="4:4" x14ac:dyDescent="0.25">
      <c r="D3159" s="138"/>
    </row>
    <row r="3160" spans="4:4" x14ac:dyDescent="0.25">
      <c r="D3160" s="138"/>
    </row>
    <row r="3161" spans="4:4" x14ac:dyDescent="0.25">
      <c r="D3161" s="138"/>
    </row>
    <row r="3162" spans="4:4" x14ac:dyDescent="0.25">
      <c r="D3162" s="138"/>
    </row>
    <row r="3163" spans="4:4" x14ac:dyDescent="0.25">
      <c r="D3163" s="138"/>
    </row>
    <row r="3164" spans="4:4" x14ac:dyDescent="0.25">
      <c r="D3164" s="138"/>
    </row>
    <row r="3165" spans="4:4" x14ac:dyDescent="0.25">
      <c r="D3165" s="138"/>
    </row>
    <row r="3166" spans="4:4" x14ac:dyDescent="0.25">
      <c r="D3166" s="138"/>
    </row>
    <row r="3167" spans="4:4" x14ac:dyDescent="0.25">
      <c r="D3167" s="138"/>
    </row>
    <row r="3168" spans="4:4" x14ac:dyDescent="0.25">
      <c r="D3168" s="138"/>
    </row>
    <row r="3169" spans="4:4" x14ac:dyDescent="0.25">
      <c r="D3169" s="138"/>
    </row>
    <row r="3170" spans="4:4" x14ac:dyDescent="0.25">
      <c r="D3170" s="138"/>
    </row>
    <row r="3171" spans="4:4" x14ac:dyDescent="0.25">
      <c r="D3171" s="138"/>
    </row>
    <row r="3172" spans="4:4" x14ac:dyDescent="0.25">
      <c r="D3172" s="138"/>
    </row>
    <row r="3173" spans="4:4" x14ac:dyDescent="0.25">
      <c r="D3173" s="138"/>
    </row>
    <row r="3174" spans="4:4" x14ac:dyDescent="0.25">
      <c r="D3174" s="138"/>
    </row>
    <row r="3175" spans="4:4" x14ac:dyDescent="0.25">
      <c r="D3175" s="138"/>
    </row>
    <row r="3176" spans="4:4" x14ac:dyDescent="0.25">
      <c r="D3176" s="138"/>
    </row>
    <row r="3177" spans="4:4" x14ac:dyDescent="0.25">
      <c r="D3177" s="138"/>
    </row>
    <row r="3178" spans="4:4" x14ac:dyDescent="0.25">
      <c r="D3178" s="138"/>
    </row>
    <row r="3179" spans="4:4" x14ac:dyDescent="0.25">
      <c r="D3179" s="138"/>
    </row>
    <row r="3180" spans="4:4" x14ac:dyDescent="0.25">
      <c r="D3180" s="138"/>
    </row>
    <row r="3181" spans="4:4" x14ac:dyDescent="0.25">
      <c r="D3181" s="138"/>
    </row>
    <row r="3182" spans="4:4" x14ac:dyDescent="0.25">
      <c r="D3182" s="138"/>
    </row>
    <row r="3183" spans="4:4" x14ac:dyDescent="0.25">
      <c r="D3183" s="138"/>
    </row>
    <row r="3184" spans="4:4" x14ac:dyDescent="0.25">
      <c r="D3184" s="138"/>
    </row>
    <row r="3185" spans="4:4" x14ac:dyDescent="0.25">
      <c r="D3185" s="138"/>
    </row>
    <row r="3186" spans="4:4" x14ac:dyDescent="0.25">
      <c r="D3186" s="138"/>
    </row>
    <row r="3187" spans="4:4" x14ac:dyDescent="0.25">
      <c r="D3187" s="138"/>
    </row>
    <row r="3188" spans="4:4" x14ac:dyDescent="0.25">
      <c r="D3188" s="138"/>
    </row>
    <row r="3189" spans="4:4" x14ac:dyDescent="0.25">
      <c r="D3189" s="138"/>
    </row>
    <row r="3190" spans="4:4" x14ac:dyDescent="0.25">
      <c r="D3190" s="138"/>
    </row>
    <row r="3191" spans="4:4" x14ac:dyDescent="0.25">
      <c r="D3191" s="138"/>
    </row>
    <row r="3192" spans="4:4" x14ac:dyDescent="0.25">
      <c r="D3192" s="138"/>
    </row>
    <row r="3193" spans="4:4" x14ac:dyDescent="0.25">
      <c r="D3193" s="138"/>
    </row>
    <row r="3194" spans="4:4" x14ac:dyDescent="0.25">
      <c r="D3194" s="138"/>
    </row>
    <row r="3195" spans="4:4" x14ac:dyDescent="0.25">
      <c r="D3195" s="138"/>
    </row>
    <row r="3196" spans="4:4" x14ac:dyDescent="0.25">
      <c r="D3196" s="138"/>
    </row>
    <row r="3197" spans="4:4" x14ac:dyDescent="0.25">
      <c r="D3197" s="138"/>
    </row>
    <row r="3198" spans="4:4" x14ac:dyDescent="0.25">
      <c r="D3198" s="138"/>
    </row>
    <row r="3199" spans="4:4" x14ac:dyDescent="0.25">
      <c r="D3199" s="138"/>
    </row>
    <row r="3200" spans="4:4" x14ac:dyDescent="0.25">
      <c r="D3200" s="138"/>
    </row>
    <row r="3201" spans="4:4" x14ac:dyDescent="0.25">
      <c r="D3201" s="138"/>
    </row>
    <row r="3202" spans="4:4" x14ac:dyDescent="0.25">
      <c r="D3202" s="138"/>
    </row>
    <row r="3203" spans="4:4" x14ac:dyDescent="0.25">
      <c r="D3203" s="138"/>
    </row>
    <row r="3204" spans="4:4" x14ac:dyDescent="0.25">
      <c r="D3204" s="138"/>
    </row>
    <row r="3205" spans="4:4" x14ac:dyDescent="0.25">
      <c r="D3205" s="138"/>
    </row>
    <row r="3206" spans="4:4" x14ac:dyDescent="0.25">
      <c r="D3206" s="138"/>
    </row>
    <row r="3207" spans="4:4" x14ac:dyDescent="0.25">
      <c r="D3207" s="138"/>
    </row>
    <row r="3208" spans="4:4" x14ac:dyDescent="0.25">
      <c r="D3208" s="138"/>
    </row>
    <row r="3209" spans="4:4" x14ac:dyDescent="0.25">
      <c r="D3209" s="138"/>
    </row>
    <row r="3210" spans="4:4" x14ac:dyDescent="0.25">
      <c r="D3210" s="138"/>
    </row>
    <row r="3211" spans="4:4" x14ac:dyDescent="0.25">
      <c r="D3211" s="138"/>
    </row>
    <row r="3212" spans="4:4" x14ac:dyDescent="0.25">
      <c r="D3212" s="138"/>
    </row>
    <row r="3213" spans="4:4" x14ac:dyDescent="0.25">
      <c r="D3213" s="138"/>
    </row>
    <row r="3214" spans="4:4" x14ac:dyDescent="0.25">
      <c r="D3214" s="138"/>
    </row>
    <row r="3215" spans="4:4" x14ac:dyDescent="0.25">
      <c r="D3215" s="138"/>
    </row>
    <row r="3216" spans="4:4" x14ac:dyDescent="0.25">
      <c r="D3216" s="138"/>
    </row>
    <row r="3217" spans="4:4" x14ac:dyDescent="0.25">
      <c r="D3217" s="138"/>
    </row>
    <row r="3218" spans="4:4" x14ac:dyDescent="0.25">
      <c r="D3218" s="138"/>
    </row>
    <row r="3219" spans="4:4" x14ac:dyDescent="0.25">
      <c r="D3219" s="138"/>
    </row>
    <row r="3220" spans="4:4" x14ac:dyDescent="0.25">
      <c r="D3220" s="138"/>
    </row>
    <row r="3221" spans="4:4" x14ac:dyDescent="0.25">
      <c r="D3221" s="138"/>
    </row>
    <row r="3222" spans="4:4" x14ac:dyDescent="0.25">
      <c r="D3222" s="138"/>
    </row>
    <row r="3223" spans="4:4" x14ac:dyDescent="0.25">
      <c r="D3223" s="138"/>
    </row>
    <row r="3224" spans="4:4" x14ac:dyDescent="0.25">
      <c r="D3224" s="138"/>
    </row>
    <row r="3225" spans="4:4" x14ac:dyDescent="0.25">
      <c r="D3225" s="138"/>
    </row>
    <row r="3226" spans="4:4" x14ac:dyDescent="0.25">
      <c r="D3226" s="138"/>
    </row>
    <row r="3227" spans="4:4" x14ac:dyDescent="0.25">
      <c r="D3227" s="138"/>
    </row>
    <row r="3228" spans="4:4" x14ac:dyDescent="0.25">
      <c r="D3228" s="138"/>
    </row>
    <row r="3229" spans="4:4" x14ac:dyDescent="0.25">
      <c r="D3229" s="138"/>
    </row>
    <row r="3230" spans="4:4" x14ac:dyDescent="0.25">
      <c r="D3230" s="138"/>
    </row>
    <row r="3231" spans="4:4" x14ac:dyDescent="0.25">
      <c r="D3231" s="138"/>
    </row>
    <row r="3232" spans="4:4" x14ac:dyDescent="0.25">
      <c r="D3232" s="138"/>
    </row>
    <row r="3233" spans="4:4" x14ac:dyDescent="0.25">
      <c r="D3233" s="138"/>
    </row>
    <row r="3234" spans="4:4" x14ac:dyDescent="0.25">
      <c r="D3234" s="138"/>
    </row>
    <row r="3235" spans="4:4" x14ac:dyDescent="0.25">
      <c r="D3235" s="138"/>
    </row>
    <row r="3236" spans="4:4" x14ac:dyDescent="0.25">
      <c r="D3236" s="138"/>
    </row>
    <row r="3237" spans="4:4" x14ac:dyDescent="0.25">
      <c r="D3237" s="138"/>
    </row>
    <row r="3238" spans="4:4" x14ac:dyDescent="0.25">
      <c r="D3238" s="138"/>
    </row>
    <row r="3239" spans="4:4" x14ac:dyDescent="0.25">
      <c r="D3239" s="138"/>
    </row>
    <row r="3240" spans="4:4" x14ac:dyDescent="0.25">
      <c r="D3240" s="138"/>
    </row>
    <row r="3241" spans="4:4" x14ac:dyDescent="0.25">
      <c r="D3241" s="138"/>
    </row>
    <row r="3242" spans="4:4" x14ac:dyDescent="0.25">
      <c r="D3242" s="138"/>
    </row>
    <row r="3243" spans="4:4" x14ac:dyDescent="0.25">
      <c r="D3243" s="138"/>
    </row>
    <row r="3244" spans="4:4" x14ac:dyDescent="0.25">
      <c r="D3244" s="138"/>
    </row>
    <row r="3245" spans="4:4" x14ac:dyDescent="0.25">
      <c r="D3245" s="138"/>
    </row>
    <row r="3246" spans="4:4" x14ac:dyDescent="0.25">
      <c r="D3246" s="138"/>
    </row>
    <row r="3247" spans="4:4" x14ac:dyDescent="0.25">
      <c r="D3247" s="138"/>
    </row>
    <row r="3248" spans="4:4" x14ac:dyDescent="0.25">
      <c r="D3248" s="138"/>
    </row>
    <row r="3249" spans="4:4" x14ac:dyDescent="0.25">
      <c r="D3249" s="138"/>
    </row>
    <row r="3250" spans="4:4" x14ac:dyDescent="0.25">
      <c r="D3250" s="138"/>
    </row>
    <row r="3251" spans="4:4" x14ac:dyDescent="0.25">
      <c r="D3251" s="138"/>
    </row>
    <row r="3252" spans="4:4" x14ac:dyDescent="0.25">
      <c r="D3252" s="138"/>
    </row>
    <row r="3253" spans="4:4" x14ac:dyDescent="0.25">
      <c r="D3253" s="138"/>
    </row>
    <row r="3254" spans="4:4" x14ac:dyDescent="0.25">
      <c r="D3254" s="138"/>
    </row>
    <row r="3255" spans="4:4" x14ac:dyDescent="0.25">
      <c r="D3255" s="138"/>
    </row>
    <row r="3256" spans="4:4" x14ac:dyDescent="0.25">
      <c r="D3256" s="138"/>
    </row>
    <row r="3257" spans="4:4" x14ac:dyDescent="0.25">
      <c r="D3257" s="138"/>
    </row>
    <row r="3258" spans="4:4" x14ac:dyDescent="0.25">
      <c r="D3258" s="138"/>
    </row>
    <row r="3259" spans="4:4" x14ac:dyDescent="0.25">
      <c r="D3259" s="138"/>
    </row>
    <row r="3260" spans="4:4" x14ac:dyDescent="0.25">
      <c r="D3260" s="138"/>
    </row>
    <row r="3261" spans="4:4" x14ac:dyDescent="0.25">
      <c r="D3261" s="138"/>
    </row>
    <row r="3262" spans="4:4" x14ac:dyDescent="0.25">
      <c r="D3262" s="138"/>
    </row>
    <row r="3263" spans="4:4" x14ac:dyDescent="0.25">
      <c r="D3263" s="138"/>
    </row>
    <row r="3264" spans="4:4" x14ac:dyDescent="0.25">
      <c r="D3264" s="138"/>
    </row>
    <row r="3265" spans="4:4" x14ac:dyDescent="0.25">
      <c r="D3265" s="138"/>
    </row>
    <row r="3266" spans="4:4" x14ac:dyDescent="0.25">
      <c r="D3266" s="138"/>
    </row>
    <row r="3267" spans="4:4" x14ac:dyDescent="0.25">
      <c r="D3267" s="138"/>
    </row>
    <row r="3268" spans="4:4" x14ac:dyDescent="0.25">
      <c r="D3268" s="138"/>
    </row>
    <row r="3269" spans="4:4" x14ac:dyDescent="0.25">
      <c r="D3269" s="138"/>
    </row>
    <row r="3270" spans="4:4" x14ac:dyDescent="0.25">
      <c r="D3270" s="138"/>
    </row>
    <row r="3271" spans="4:4" x14ac:dyDescent="0.25">
      <c r="D3271" s="138"/>
    </row>
    <row r="3272" spans="4:4" x14ac:dyDescent="0.25">
      <c r="D3272" s="138"/>
    </row>
    <row r="3273" spans="4:4" x14ac:dyDescent="0.25">
      <c r="D3273" s="138"/>
    </row>
    <row r="3274" spans="4:4" x14ac:dyDescent="0.25">
      <c r="D3274" s="138"/>
    </row>
    <row r="3275" spans="4:4" x14ac:dyDescent="0.25">
      <c r="D3275" s="138"/>
    </row>
    <row r="3276" spans="4:4" x14ac:dyDescent="0.25">
      <c r="D3276" s="138"/>
    </row>
    <row r="3277" spans="4:4" x14ac:dyDescent="0.25">
      <c r="D3277" s="138"/>
    </row>
    <row r="3278" spans="4:4" x14ac:dyDescent="0.25">
      <c r="D3278" s="138"/>
    </row>
    <row r="3279" spans="4:4" x14ac:dyDescent="0.25">
      <c r="D3279" s="138"/>
    </row>
    <row r="3280" spans="4:4" x14ac:dyDescent="0.25">
      <c r="D3280" s="138"/>
    </row>
    <row r="3281" spans="4:4" x14ac:dyDescent="0.25">
      <c r="D3281" s="138"/>
    </row>
    <row r="3282" spans="4:4" x14ac:dyDescent="0.25">
      <c r="D3282" s="138"/>
    </row>
    <row r="3283" spans="4:4" x14ac:dyDescent="0.25">
      <c r="D3283" s="138"/>
    </row>
    <row r="3284" spans="4:4" x14ac:dyDescent="0.25">
      <c r="D3284" s="138"/>
    </row>
    <row r="3285" spans="4:4" x14ac:dyDescent="0.25">
      <c r="D3285" s="138"/>
    </row>
    <row r="3286" spans="4:4" x14ac:dyDescent="0.25">
      <c r="D3286" s="138"/>
    </row>
    <row r="3287" spans="4:4" x14ac:dyDescent="0.25">
      <c r="D3287" s="138"/>
    </row>
    <row r="3288" spans="4:4" x14ac:dyDescent="0.25">
      <c r="D3288" s="138"/>
    </row>
    <row r="3289" spans="4:4" x14ac:dyDescent="0.25">
      <c r="D3289" s="138"/>
    </row>
    <row r="3290" spans="4:4" x14ac:dyDescent="0.25">
      <c r="D3290" s="138"/>
    </row>
    <row r="3291" spans="4:4" x14ac:dyDescent="0.25">
      <c r="D3291" s="138"/>
    </row>
    <row r="3292" spans="4:4" x14ac:dyDescent="0.25">
      <c r="D3292" s="138"/>
    </row>
    <row r="3293" spans="4:4" x14ac:dyDescent="0.25">
      <c r="D3293" s="138"/>
    </row>
    <row r="3294" spans="4:4" x14ac:dyDescent="0.25">
      <c r="D3294" s="138"/>
    </row>
    <row r="3295" spans="4:4" x14ac:dyDescent="0.25">
      <c r="D3295" s="138"/>
    </row>
    <row r="3296" spans="4:4" x14ac:dyDescent="0.25">
      <c r="D3296" s="138"/>
    </row>
    <row r="3297" spans="4:4" x14ac:dyDescent="0.25">
      <c r="D3297" s="138"/>
    </row>
    <row r="3298" spans="4:4" x14ac:dyDescent="0.25">
      <c r="D3298" s="138"/>
    </row>
    <row r="3299" spans="4:4" x14ac:dyDescent="0.25">
      <c r="D3299" s="138"/>
    </row>
    <row r="3300" spans="4:4" x14ac:dyDescent="0.25">
      <c r="D3300" s="138"/>
    </row>
    <row r="3301" spans="4:4" x14ac:dyDescent="0.25">
      <c r="D3301" s="138"/>
    </row>
    <row r="3302" spans="4:4" x14ac:dyDescent="0.25">
      <c r="D3302" s="138"/>
    </row>
    <row r="3303" spans="4:4" x14ac:dyDescent="0.25">
      <c r="D3303" s="138"/>
    </row>
    <row r="3304" spans="4:4" x14ac:dyDescent="0.25">
      <c r="D3304" s="138"/>
    </row>
    <row r="3305" spans="4:4" x14ac:dyDescent="0.25">
      <c r="D3305" s="138"/>
    </row>
    <row r="3306" spans="4:4" x14ac:dyDescent="0.25">
      <c r="D3306" s="138"/>
    </row>
    <row r="3307" spans="4:4" x14ac:dyDescent="0.25">
      <c r="D3307" s="138"/>
    </row>
    <row r="3308" spans="4:4" x14ac:dyDescent="0.25">
      <c r="D3308" s="138"/>
    </row>
    <row r="3309" spans="4:4" x14ac:dyDescent="0.25">
      <c r="D3309" s="138"/>
    </row>
    <row r="3310" spans="4:4" x14ac:dyDescent="0.25">
      <c r="D3310" s="138"/>
    </row>
    <row r="3311" spans="4:4" x14ac:dyDescent="0.25">
      <c r="D3311" s="138"/>
    </row>
    <row r="3312" spans="4:4" x14ac:dyDescent="0.25">
      <c r="D3312" s="138"/>
    </row>
    <row r="3313" spans="4:4" x14ac:dyDescent="0.25">
      <c r="D3313" s="138"/>
    </row>
    <row r="3314" spans="4:4" x14ac:dyDescent="0.25">
      <c r="D3314" s="138"/>
    </row>
    <row r="3315" spans="4:4" x14ac:dyDescent="0.25">
      <c r="D3315" s="138"/>
    </row>
    <row r="3316" spans="4:4" x14ac:dyDescent="0.25">
      <c r="D3316" s="138"/>
    </row>
    <row r="3317" spans="4:4" x14ac:dyDescent="0.25">
      <c r="D3317" s="138"/>
    </row>
    <row r="3318" spans="4:4" x14ac:dyDescent="0.25">
      <c r="D3318" s="138"/>
    </row>
    <row r="3319" spans="4:4" x14ac:dyDescent="0.25">
      <c r="D3319" s="138"/>
    </row>
    <row r="3320" spans="4:4" x14ac:dyDescent="0.25">
      <c r="D3320" s="138"/>
    </row>
    <row r="3321" spans="4:4" x14ac:dyDescent="0.25">
      <c r="D3321" s="138"/>
    </row>
    <row r="3322" spans="4:4" x14ac:dyDescent="0.25">
      <c r="D3322" s="138"/>
    </row>
    <row r="3323" spans="4:4" x14ac:dyDescent="0.25">
      <c r="D3323" s="138"/>
    </row>
    <row r="3324" spans="4:4" x14ac:dyDescent="0.25">
      <c r="D3324" s="138"/>
    </row>
    <row r="3325" spans="4:4" x14ac:dyDescent="0.25">
      <c r="D3325" s="138"/>
    </row>
    <row r="3326" spans="4:4" x14ac:dyDescent="0.25">
      <c r="D3326" s="138"/>
    </row>
    <row r="3327" spans="4:4" x14ac:dyDescent="0.25">
      <c r="D3327" s="138"/>
    </row>
    <row r="3328" spans="4:4" x14ac:dyDescent="0.25">
      <c r="D3328" s="138"/>
    </row>
    <row r="3329" spans="4:4" x14ac:dyDescent="0.25">
      <c r="D3329" s="138"/>
    </row>
    <row r="3330" spans="4:4" x14ac:dyDescent="0.25">
      <c r="D3330" s="138"/>
    </row>
    <row r="3331" spans="4:4" x14ac:dyDescent="0.25">
      <c r="D3331" s="138"/>
    </row>
    <row r="3332" spans="4:4" x14ac:dyDescent="0.25">
      <c r="D3332" s="138"/>
    </row>
    <row r="3333" spans="4:4" x14ac:dyDescent="0.25">
      <c r="D3333" s="138"/>
    </row>
    <row r="3334" spans="4:4" x14ac:dyDescent="0.25">
      <c r="D3334" s="138"/>
    </row>
    <row r="3335" spans="4:4" x14ac:dyDescent="0.25">
      <c r="D3335" s="138"/>
    </row>
    <row r="3336" spans="4:4" x14ac:dyDescent="0.25">
      <c r="D3336" s="138"/>
    </row>
    <row r="3337" spans="4:4" x14ac:dyDescent="0.25">
      <c r="D3337" s="138"/>
    </row>
    <row r="3338" spans="4:4" x14ac:dyDescent="0.25">
      <c r="D3338" s="138"/>
    </row>
    <row r="3339" spans="4:4" x14ac:dyDescent="0.25">
      <c r="D3339" s="138"/>
    </row>
    <row r="3340" spans="4:4" x14ac:dyDescent="0.25">
      <c r="D3340" s="138"/>
    </row>
    <row r="3341" spans="4:4" x14ac:dyDescent="0.25">
      <c r="D3341" s="138"/>
    </row>
    <row r="3342" spans="4:4" x14ac:dyDescent="0.25">
      <c r="D3342" s="138"/>
    </row>
    <row r="3343" spans="4:4" x14ac:dyDescent="0.25">
      <c r="D3343" s="138"/>
    </row>
    <row r="3344" spans="4:4" x14ac:dyDescent="0.25">
      <c r="D3344" s="138"/>
    </row>
    <row r="3345" spans="4:4" x14ac:dyDescent="0.25">
      <c r="D3345" s="138"/>
    </row>
    <row r="3346" spans="4:4" x14ac:dyDescent="0.25">
      <c r="D3346" s="138"/>
    </row>
    <row r="3347" spans="4:4" x14ac:dyDescent="0.25">
      <c r="D3347" s="138"/>
    </row>
    <row r="3348" spans="4:4" x14ac:dyDescent="0.25">
      <c r="D3348" s="138"/>
    </row>
    <row r="3349" spans="4:4" x14ac:dyDescent="0.25">
      <c r="D3349" s="138"/>
    </row>
    <row r="3350" spans="4:4" x14ac:dyDescent="0.25">
      <c r="D3350" s="138"/>
    </row>
    <row r="3351" spans="4:4" x14ac:dyDescent="0.25">
      <c r="D3351" s="138"/>
    </row>
    <row r="3352" spans="4:4" x14ac:dyDescent="0.25">
      <c r="D3352" s="138"/>
    </row>
    <row r="3353" spans="4:4" x14ac:dyDescent="0.25">
      <c r="D3353" s="138"/>
    </row>
    <row r="3354" spans="4:4" x14ac:dyDescent="0.25">
      <c r="D3354" s="138"/>
    </row>
    <row r="3355" spans="4:4" x14ac:dyDescent="0.25">
      <c r="D3355" s="138"/>
    </row>
    <row r="3356" spans="4:4" x14ac:dyDescent="0.25">
      <c r="D3356" s="138"/>
    </row>
    <row r="3357" spans="4:4" x14ac:dyDescent="0.25">
      <c r="D3357" s="138"/>
    </row>
    <row r="3358" spans="4:4" x14ac:dyDescent="0.25">
      <c r="D3358" s="138"/>
    </row>
    <row r="3359" spans="4:4" x14ac:dyDescent="0.25">
      <c r="D3359" s="138"/>
    </row>
    <row r="3360" spans="4:4" x14ac:dyDescent="0.25">
      <c r="D3360" s="138"/>
    </row>
    <row r="3361" spans="4:4" x14ac:dyDescent="0.25">
      <c r="D3361" s="138"/>
    </row>
    <row r="3362" spans="4:4" x14ac:dyDescent="0.25">
      <c r="D3362" s="138"/>
    </row>
    <row r="3363" spans="4:4" x14ac:dyDescent="0.25">
      <c r="D3363" s="138"/>
    </row>
    <row r="3364" spans="4:4" x14ac:dyDescent="0.25">
      <c r="D3364" s="138"/>
    </row>
    <row r="3365" spans="4:4" x14ac:dyDescent="0.25">
      <c r="D3365" s="138"/>
    </row>
    <row r="3366" spans="4:4" x14ac:dyDescent="0.25">
      <c r="D3366" s="138"/>
    </row>
    <row r="3367" spans="4:4" x14ac:dyDescent="0.25">
      <c r="D3367" s="138"/>
    </row>
    <row r="3368" spans="4:4" x14ac:dyDescent="0.25">
      <c r="D3368" s="138"/>
    </row>
    <row r="3369" spans="4:4" x14ac:dyDescent="0.25">
      <c r="D3369" s="138"/>
    </row>
    <row r="3370" spans="4:4" x14ac:dyDescent="0.25">
      <c r="D3370" s="138"/>
    </row>
    <row r="3371" spans="4:4" x14ac:dyDescent="0.25">
      <c r="D3371" s="138"/>
    </row>
    <row r="3372" spans="4:4" x14ac:dyDescent="0.25">
      <c r="D3372" s="138"/>
    </row>
    <row r="3373" spans="4:4" x14ac:dyDescent="0.25">
      <c r="D3373" s="138"/>
    </row>
    <row r="3374" spans="4:4" x14ac:dyDescent="0.25">
      <c r="D3374" s="138"/>
    </row>
    <row r="3375" spans="4:4" x14ac:dyDescent="0.25">
      <c r="D3375" s="138"/>
    </row>
    <row r="3376" spans="4:4" x14ac:dyDescent="0.25">
      <c r="D3376" s="138"/>
    </row>
    <row r="3377" spans="4:4" x14ac:dyDescent="0.25">
      <c r="D3377" s="138"/>
    </row>
    <row r="3378" spans="4:4" x14ac:dyDescent="0.25">
      <c r="D3378" s="138"/>
    </row>
    <row r="3379" spans="4:4" x14ac:dyDescent="0.25">
      <c r="D3379" s="138"/>
    </row>
    <row r="3380" spans="4:4" x14ac:dyDescent="0.25">
      <c r="D3380" s="138"/>
    </row>
    <row r="3381" spans="4:4" x14ac:dyDescent="0.25">
      <c r="D3381" s="138"/>
    </row>
    <row r="3382" spans="4:4" x14ac:dyDescent="0.25">
      <c r="D3382" s="138"/>
    </row>
    <row r="3383" spans="4:4" x14ac:dyDescent="0.25">
      <c r="D3383" s="138"/>
    </row>
    <row r="3384" spans="4:4" x14ac:dyDescent="0.25">
      <c r="D3384" s="138"/>
    </row>
    <row r="3385" spans="4:4" x14ac:dyDescent="0.25">
      <c r="D3385" s="138"/>
    </row>
    <row r="3386" spans="4:4" x14ac:dyDescent="0.25">
      <c r="D3386" s="138"/>
    </row>
    <row r="3387" spans="4:4" x14ac:dyDescent="0.25">
      <c r="D3387" s="138"/>
    </row>
    <row r="3388" spans="4:4" x14ac:dyDescent="0.25">
      <c r="D3388" s="138"/>
    </row>
    <row r="3389" spans="4:4" x14ac:dyDescent="0.25">
      <c r="D3389" s="138"/>
    </row>
    <row r="3390" spans="4:4" x14ac:dyDescent="0.25">
      <c r="D3390" s="138"/>
    </row>
    <row r="3391" spans="4:4" x14ac:dyDescent="0.25">
      <c r="D3391" s="138"/>
    </row>
    <row r="3392" spans="4:4" x14ac:dyDescent="0.25">
      <c r="D3392" s="138"/>
    </row>
    <row r="3393" spans="4:4" x14ac:dyDescent="0.25">
      <c r="D3393" s="138"/>
    </row>
    <row r="3394" spans="4:4" x14ac:dyDescent="0.25">
      <c r="D3394" s="138"/>
    </row>
    <row r="3395" spans="4:4" x14ac:dyDescent="0.25">
      <c r="D3395" s="138"/>
    </row>
    <row r="3396" spans="4:4" x14ac:dyDescent="0.25">
      <c r="D3396" s="138"/>
    </row>
    <row r="3397" spans="4:4" x14ac:dyDescent="0.25">
      <c r="D3397" s="138"/>
    </row>
    <row r="3398" spans="4:4" x14ac:dyDescent="0.25">
      <c r="D3398" s="138"/>
    </row>
    <row r="3399" spans="4:4" x14ac:dyDescent="0.25">
      <c r="D3399" s="138"/>
    </row>
    <row r="3400" spans="4:4" x14ac:dyDescent="0.25">
      <c r="D3400" s="138"/>
    </row>
    <row r="3401" spans="4:4" x14ac:dyDescent="0.25">
      <c r="D3401" s="138"/>
    </row>
    <row r="3402" spans="4:4" x14ac:dyDescent="0.25">
      <c r="D3402" s="138"/>
    </row>
    <row r="3403" spans="4:4" x14ac:dyDescent="0.25">
      <c r="D3403" s="138"/>
    </row>
    <row r="3404" spans="4:4" x14ac:dyDescent="0.25">
      <c r="D3404" s="138"/>
    </row>
    <row r="3405" spans="4:4" x14ac:dyDescent="0.25">
      <c r="D3405" s="138"/>
    </row>
    <row r="3406" spans="4:4" x14ac:dyDescent="0.25">
      <c r="D3406" s="138"/>
    </row>
    <row r="3407" spans="4:4" x14ac:dyDescent="0.25">
      <c r="D3407" s="138"/>
    </row>
    <row r="3408" spans="4:4" x14ac:dyDescent="0.25">
      <c r="D3408" s="138"/>
    </row>
    <row r="3409" spans="4:4" x14ac:dyDescent="0.25">
      <c r="D3409" s="138"/>
    </row>
    <row r="3410" spans="4:4" x14ac:dyDescent="0.25">
      <c r="D3410" s="138"/>
    </row>
    <row r="3411" spans="4:4" x14ac:dyDescent="0.25">
      <c r="D3411" s="138"/>
    </row>
    <row r="3412" spans="4:4" x14ac:dyDescent="0.25">
      <c r="D3412" s="138"/>
    </row>
    <row r="3413" spans="4:4" x14ac:dyDescent="0.25">
      <c r="D3413" s="138"/>
    </row>
    <row r="3414" spans="4:4" x14ac:dyDescent="0.25">
      <c r="D3414" s="138"/>
    </row>
    <row r="3415" spans="4:4" x14ac:dyDescent="0.25">
      <c r="D3415" s="138"/>
    </row>
    <row r="3416" spans="4:4" x14ac:dyDescent="0.25">
      <c r="D3416" s="138"/>
    </row>
    <row r="3417" spans="4:4" x14ac:dyDescent="0.25">
      <c r="D3417" s="138"/>
    </row>
    <row r="3418" spans="4:4" x14ac:dyDescent="0.25">
      <c r="D3418" s="138"/>
    </row>
    <row r="3419" spans="4:4" x14ac:dyDescent="0.25">
      <c r="D3419" s="138"/>
    </row>
    <row r="3420" spans="4:4" x14ac:dyDescent="0.25">
      <c r="D3420" s="138"/>
    </row>
    <row r="3421" spans="4:4" x14ac:dyDescent="0.25">
      <c r="D3421" s="138"/>
    </row>
    <row r="3422" spans="4:4" x14ac:dyDescent="0.25">
      <c r="D3422" s="138"/>
    </row>
    <row r="3423" spans="4:4" x14ac:dyDescent="0.25">
      <c r="D3423" s="138"/>
    </row>
    <row r="3424" spans="4:4" x14ac:dyDescent="0.25">
      <c r="D3424" s="138"/>
    </row>
    <row r="3425" spans="4:4" x14ac:dyDescent="0.25">
      <c r="D3425" s="138"/>
    </row>
    <row r="3426" spans="4:4" x14ac:dyDescent="0.25">
      <c r="D3426" s="138"/>
    </row>
    <row r="3427" spans="4:4" x14ac:dyDescent="0.25">
      <c r="D3427" s="138"/>
    </row>
    <row r="3428" spans="4:4" x14ac:dyDescent="0.25">
      <c r="D3428" s="138"/>
    </row>
    <row r="3429" spans="4:4" x14ac:dyDescent="0.25">
      <c r="D3429" s="138"/>
    </row>
    <row r="3430" spans="4:4" x14ac:dyDescent="0.25">
      <c r="D3430" s="138"/>
    </row>
    <row r="3431" spans="4:4" x14ac:dyDescent="0.25">
      <c r="D3431" s="138"/>
    </row>
    <row r="3432" spans="4:4" x14ac:dyDescent="0.25">
      <c r="D3432" s="138"/>
    </row>
    <row r="3433" spans="4:4" x14ac:dyDescent="0.25">
      <c r="D3433" s="138"/>
    </row>
    <row r="3434" spans="4:4" x14ac:dyDescent="0.25">
      <c r="D3434" s="138"/>
    </row>
    <row r="3435" spans="4:4" x14ac:dyDescent="0.25">
      <c r="D3435" s="138"/>
    </row>
    <row r="3436" spans="4:4" x14ac:dyDescent="0.25">
      <c r="D3436" s="138"/>
    </row>
    <row r="3437" spans="4:4" x14ac:dyDescent="0.25">
      <c r="D3437" s="138"/>
    </row>
    <row r="3438" spans="4:4" x14ac:dyDescent="0.25">
      <c r="D3438" s="138"/>
    </row>
    <row r="3439" spans="4:4" x14ac:dyDescent="0.25">
      <c r="D3439" s="138"/>
    </row>
    <row r="3440" spans="4:4" x14ac:dyDescent="0.25">
      <c r="D3440" s="138"/>
    </row>
    <row r="3441" spans="4:4" x14ac:dyDescent="0.25">
      <c r="D3441" s="138"/>
    </row>
    <row r="3442" spans="4:4" x14ac:dyDescent="0.25">
      <c r="D3442" s="138"/>
    </row>
    <row r="3443" spans="4:4" x14ac:dyDescent="0.25">
      <c r="D3443" s="138"/>
    </row>
    <row r="3444" spans="4:4" x14ac:dyDescent="0.25">
      <c r="D3444" s="138"/>
    </row>
    <row r="3445" spans="4:4" x14ac:dyDescent="0.25">
      <c r="D3445" s="138"/>
    </row>
    <row r="3446" spans="4:4" x14ac:dyDescent="0.25">
      <c r="D3446" s="138"/>
    </row>
    <row r="3447" spans="4:4" x14ac:dyDescent="0.25">
      <c r="D3447" s="138"/>
    </row>
    <row r="3448" spans="4:4" x14ac:dyDescent="0.25">
      <c r="D3448" s="138"/>
    </row>
    <row r="3449" spans="4:4" x14ac:dyDescent="0.25">
      <c r="D3449" s="138"/>
    </row>
    <row r="3450" spans="4:4" x14ac:dyDescent="0.25">
      <c r="D3450" s="138"/>
    </row>
    <row r="3451" spans="4:4" x14ac:dyDescent="0.25">
      <c r="D3451" s="138"/>
    </row>
    <row r="3452" spans="4:4" x14ac:dyDescent="0.25">
      <c r="D3452" s="138"/>
    </row>
    <row r="3453" spans="4:4" x14ac:dyDescent="0.25">
      <c r="D3453" s="138"/>
    </row>
    <row r="3454" spans="4:4" x14ac:dyDescent="0.25">
      <c r="D3454" s="138"/>
    </row>
    <row r="3455" spans="4:4" x14ac:dyDescent="0.25">
      <c r="D3455" s="138"/>
    </row>
    <row r="3456" spans="4:4" x14ac:dyDescent="0.25">
      <c r="D3456" s="138"/>
    </row>
    <row r="3457" spans="4:4" x14ac:dyDescent="0.25">
      <c r="D3457" s="138"/>
    </row>
    <row r="3458" spans="4:4" x14ac:dyDescent="0.25">
      <c r="D3458" s="138"/>
    </row>
    <row r="3459" spans="4:4" x14ac:dyDescent="0.25">
      <c r="D3459" s="138"/>
    </row>
    <row r="3460" spans="4:4" x14ac:dyDescent="0.25">
      <c r="D3460" s="138"/>
    </row>
    <row r="3461" spans="4:4" x14ac:dyDescent="0.25">
      <c r="D3461" s="138"/>
    </row>
    <row r="3462" spans="4:4" x14ac:dyDescent="0.25">
      <c r="D3462" s="138"/>
    </row>
    <row r="3463" spans="4:4" x14ac:dyDescent="0.25">
      <c r="D3463" s="138"/>
    </row>
    <row r="3464" spans="4:4" x14ac:dyDescent="0.25">
      <c r="D3464" s="138"/>
    </row>
    <row r="3465" spans="4:4" x14ac:dyDescent="0.25">
      <c r="D3465" s="138"/>
    </row>
    <row r="3466" spans="4:4" x14ac:dyDescent="0.25">
      <c r="D3466" s="138"/>
    </row>
    <row r="3467" spans="4:4" x14ac:dyDescent="0.25">
      <c r="D3467" s="138"/>
    </row>
    <row r="3468" spans="4:4" x14ac:dyDescent="0.25">
      <c r="D3468" s="138"/>
    </row>
    <row r="3469" spans="4:4" x14ac:dyDescent="0.25">
      <c r="D3469" s="138"/>
    </row>
    <row r="3470" spans="4:4" x14ac:dyDescent="0.25">
      <c r="D3470" s="138"/>
    </row>
    <row r="3471" spans="4:4" x14ac:dyDescent="0.25">
      <c r="D3471" s="138"/>
    </row>
    <row r="3472" spans="4:4" x14ac:dyDescent="0.25">
      <c r="D3472" s="138"/>
    </row>
    <row r="3473" spans="4:4" x14ac:dyDescent="0.25">
      <c r="D3473" s="138"/>
    </row>
    <row r="3474" spans="4:4" x14ac:dyDescent="0.25">
      <c r="D3474" s="138"/>
    </row>
    <row r="3475" spans="4:4" x14ac:dyDescent="0.25">
      <c r="D3475" s="138"/>
    </row>
    <row r="3476" spans="4:4" x14ac:dyDescent="0.25">
      <c r="D3476" s="138"/>
    </row>
    <row r="3477" spans="4:4" x14ac:dyDescent="0.25">
      <c r="D3477" s="138"/>
    </row>
    <row r="3478" spans="4:4" x14ac:dyDescent="0.25">
      <c r="D3478" s="138"/>
    </row>
    <row r="3479" spans="4:4" x14ac:dyDescent="0.25">
      <c r="D3479" s="138"/>
    </row>
    <row r="3480" spans="4:4" x14ac:dyDescent="0.25">
      <c r="D3480" s="138"/>
    </row>
    <row r="3481" spans="4:4" x14ac:dyDescent="0.25">
      <c r="D3481" s="138"/>
    </row>
    <row r="3482" spans="4:4" x14ac:dyDescent="0.25">
      <c r="D3482" s="138"/>
    </row>
    <row r="3483" spans="4:4" x14ac:dyDescent="0.25">
      <c r="D3483" s="138"/>
    </row>
    <row r="3484" spans="4:4" x14ac:dyDescent="0.25">
      <c r="D3484" s="138"/>
    </row>
    <row r="3485" spans="4:4" x14ac:dyDescent="0.25">
      <c r="D3485" s="138"/>
    </row>
    <row r="3486" spans="4:4" x14ac:dyDescent="0.25">
      <c r="D3486" s="138"/>
    </row>
    <row r="3487" spans="4:4" x14ac:dyDescent="0.25">
      <c r="D3487" s="138"/>
    </row>
    <row r="3488" spans="4:4" x14ac:dyDescent="0.25">
      <c r="D3488" s="138"/>
    </row>
    <row r="3489" spans="4:4" x14ac:dyDescent="0.25">
      <c r="D3489" s="138"/>
    </row>
    <row r="3490" spans="4:4" x14ac:dyDescent="0.25">
      <c r="D3490" s="138"/>
    </row>
    <row r="3491" spans="4:4" x14ac:dyDescent="0.25">
      <c r="D3491" s="138"/>
    </row>
    <row r="3492" spans="4:4" x14ac:dyDescent="0.25">
      <c r="D3492" s="138"/>
    </row>
    <row r="3493" spans="4:4" x14ac:dyDescent="0.25">
      <c r="D3493" s="138"/>
    </row>
    <row r="3494" spans="4:4" x14ac:dyDescent="0.25">
      <c r="D3494" s="138"/>
    </row>
    <row r="3495" spans="4:4" x14ac:dyDescent="0.25">
      <c r="D3495" s="138"/>
    </row>
    <row r="3496" spans="4:4" x14ac:dyDescent="0.25">
      <c r="D3496" s="138"/>
    </row>
    <row r="3497" spans="4:4" x14ac:dyDescent="0.25">
      <c r="D3497" s="138"/>
    </row>
    <row r="3498" spans="4:4" x14ac:dyDescent="0.25">
      <c r="D3498" s="138"/>
    </row>
    <row r="3499" spans="4:4" x14ac:dyDescent="0.25">
      <c r="D3499" s="138"/>
    </row>
    <row r="3500" spans="4:4" x14ac:dyDescent="0.25">
      <c r="D3500" s="138"/>
    </row>
    <row r="3501" spans="4:4" x14ac:dyDescent="0.25">
      <c r="D3501" s="138"/>
    </row>
    <row r="3502" spans="4:4" x14ac:dyDescent="0.25">
      <c r="D3502" s="138"/>
    </row>
    <row r="3503" spans="4:4" x14ac:dyDescent="0.25">
      <c r="D3503" s="138"/>
    </row>
    <row r="3504" spans="4:4" x14ac:dyDescent="0.25">
      <c r="D3504" s="138"/>
    </row>
    <row r="3505" spans="4:4" x14ac:dyDescent="0.25">
      <c r="D3505" s="138"/>
    </row>
    <row r="3506" spans="4:4" x14ac:dyDescent="0.25">
      <c r="D3506" s="138"/>
    </row>
    <row r="3507" spans="4:4" x14ac:dyDescent="0.25">
      <c r="D3507" s="138"/>
    </row>
    <row r="3508" spans="4:4" x14ac:dyDescent="0.25">
      <c r="D3508" s="138"/>
    </row>
    <row r="3509" spans="4:4" x14ac:dyDescent="0.25">
      <c r="D3509" s="138"/>
    </row>
    <row r="3510" spans="4:4" x14ac:dyDescent="0.25">
      <c r="D3510" s="138"/>
    </row>
    <row r="3511" spans="4:4" x14ac:dyDescent="0.25">
      <c r="D3511" s="138"/>
    </row>
    <row r="3512" spans="4:4" x14ac:dyDescent="0.25">
      <c r="D3512" s="138"/>
    </row>
    <row r="3513" spans="4:4" x14ac:dyDescent="0.25">
      <c r="D3513" s="138"/>
    </row>
    <row r="3514" spans="4:4" x14ac:dyDescent="0.25">
      <c r="D3514" s="138"/>
    </row>
    <row r="3515" spans="4:4" x14ac:dyDescent="0.25">
      <c r="D3515" s="138"/>
    </row>
    <row r="3516" spans="4:4" x14ac:dyDescent="0.25">
      <c r="D3516" s="138"/>
    </row>
    <row r="3517" spans="4:4" x14ac:dyDescent="0.25">
      <c r="D3517" s="138"/>
    </row>
    <row r="3518" spans="4:4" x14ac:dyDescent="0.25">
      <c r="D3518" s="138"/>
    </row>
    <row r="3519" spans="4:4" x14ac:dyDescent="0.25">
      <c r="D3519" s="138"/>
    </row>
    <row r="3520" spans="4:4" x14ac:dyDescent="0.25">
      <c r="D3520" s="138"/>
    </row>
    <row r="3521" spans="4:4" x14ac:dyDescent="0.25">
      <c r="D3521" s="138"/>
    </row>
    <row r="3522" spans="4:4" x14ac:dyDescent="0.25">
      <c r="D3522" s="138"/>
    </row>
    <row r="3523" spans="4:4" x14ac:dyDescent="0.25">
      <c r="D3523" s="138"/>
    </row>
    <row r="3524" spans="4:4" x14ac:dyDescent="0.25">
      <c r="D3524" s="138"/>
    </row>
    <row r="3525" spans="4:4" x14ac:dyDescent="0.25">
      <c r="D3525" s="138"/>
    </row>
    <row r="3526" spans="4:4" x14ac:dyDescent="0.25">
      <c r="D3526" s="138"/>
    </row>
    <row r="3527" spans="4:4" x14ac:dyDescent="0.25">
      <c r="D3527" s="138"/>
    </row>
    <row r="3528" spans="4:4" x14ac:dyDescent="0.25">
      <c r="D3528" s="138"/>
    </row>
    <row r="3529" spans="4:4" x14ac:dyDescent="0.25">
      <c r="D3529" s="138"/>
    </row>
    <row r="3530" spans="4:4" x14ac:dyDescent="0.25">
      <c r="D3530" s="138"/>
    </row>
    <row r="3531" spans="4:4" x14ac:dyDescent="0.25">
      <c r="D3531" s="138"/>
    </row>
    <row r="3532" spans="4:4" x14ac:dyDescent="0.25">
      <c r="D3532" s="138"/>
    </row>
    <row r="3533" spans="4:4" x14ac:dyDescent="0.25">
      <c r="D3533" s="138"/>
    </row>
    <row r="3534" spans="4:4" x14ac:dyDescent="0.25">
      <c r="D3534" s="138"/>
    </row>
    <row r="3535" spans="4:4" x14ac:dyDescent="0.25">
      <c r="D3535" s="138"/>
    </row>
    <row r="3536" spans="4:4" x14ac:dyDescent="0.25">
      <c r="D3536" s="138"/>
    </row>
    <row r="3537" spans="4:4" x14ac:dyDescent="0.25">
      <c r="D3537" s="138"/>
    </row>
    <row r="3538" spans="4:4" x14ac:dyDescent="0.25">
      <c r="D3538" s="138"/>
    </row>
    <row r="3539" spans="4:4" x14ac:dyDescent="0.25">
      <c r="D3539" s="138"/>
    </row>
    <row r="3540" spans="4:4" x14ac:dyDescent="0.25">
      <c r="D3540" s="138"/>
    </row>
    <row r="3541" spans="4:4" x14ac:dyDescent="0.25">
      <c r="D3541" s="138"/>
    </row>
    <row r="3542" spans="4:4" x14ac:dyDescent="0.25">
      <c r="D3542" s="138"/>
    </row>
    <row r="3543" spans="4:4" x14ac:dyDescent="0.25">
      <c r="D3543" s="138"/>
    </row>
    <row r="3544" spans="4:4" x14ac:dyDescent="0.25">
      <c r="D3544" s="138"/>
    </row>
    <row r="3545" spans="4:4" x14ac:dyDescent="0.25">
      <c r="D3545" s="138"/>
    </row>
    <row r="3546" spans="4:4" x14ac:dyDescent="0.25">
      <c r="D3546" s="138"/>
    </row>
    <row r="3547" spans="4:4" x14ac:dyDescent="0.25">
      <c r="D3547" s="138"/>
    </row>
    <row r="3548" spans="4:4" x14ac:dyDescent="0.25">
      <c r="D3548" s="138"/>
    </row>
    <row r="3549" spans="4:4" x14ac:dyDescent="0.25">
      <c r="D3549" s="138"/>
    </row>
    <row r="3550" spans="4:4" x14ac:dyDescent="0.25">
      <c r="D3550" s="138"/>
    </row>
    <row r="3551" spans="4:4" x14ac:dyDescent="0.25">
      <c r="D3551" s="138"/>
    </row>
    <row r="3552" spans="4:4" x14ac:dyDescent="0.25">
      <c r="D3552" s="138"/>
    </row>
    <row r="3553" spans="4:4" x14ac:dyDescent="0.25">
      <c r="D3553" s="138"/>
    </row>
    <row r="3554" spans="4:4" x14ac:dyDescent="0.25">
      <c r="D3554" s="138"/>
    </row>
    <row r="3555" spans="4:4" x14ac:dyDescent="0.25">
      <c r="D3555" s="138"/>
    </row>
    <row r="3556" spans="4:4" x14ac:dyDescent="0.25">
      <c r="D3556" s="138"/>
    </row>
    <row r="3557" spans="4:4" x14ac:dyDescent="0.25">
      <c r="D3557" s="138"/>
    </row>
    <row r="3558" spans="4:4" x14ac:dyDescent="0.25">
      <c r="D3558" s="138"/>
    </row>
    <row r="3559" spans="4:4" x14ac:dyDescent="0.25">
      <c r="D3559" s="138"/>
    </row>
    <row r="3560" spans="4:4" x14ac:dyDescent="0.25">
      <c r="D3560" s="138"/>
    </row>
    <row r="3561" spans="4:4" x14ac:dyDescent="0.25">
      <c r="D3561" s="138"/>
    </row>
    <row r="3562" spans="4:4" x14ac:dyDescent="0.25">
      <c r="D3562" s="138"/>
    </row>
    <row r="3563" spans="4:4" x14ac:dyDescent="0.25">
      <c r="D3563" s="138"/>
    </row>
    <row r="3564" spans="4:4" x14ac:dyDescent="0.25">
      <c r="D3564" s="138"/>
    </row>
    <row r="3565" spans="4:4" x14ac:dyDescent="0.25">
      <c r="D3565" s="138"/>
    </row>
    <row r="3566" spans="4:4" x14ac:dyDescent="0.25">
      <c r="D3566" s="138"/>
    </row>
    <row r="3567" spans="4:4" x14ac:dyDescent="0.25">
      <c r="D3567" s="138"/>
    </row>
    <row r="3568" spans="4:4" x14ac:dyDescent="0.25">
      <c r="D3568" s="138"/>
    </row>
    <row r="3569" spans="4:4" x14ac:dyDescent="0.25">
      <c r="D3569" s="138"/>
    </row>
    <row r="3570" spans="4:4" x14ac:dyDescent="0.25">
      <c r="D3570" s="138"/>
    </row>
    <row r="3571" spans="4:4" x14ac:dyDescent="0.25">
      <c r="D3571" s="138"/>
    </row>
    <row r="3572" spans="4:4" x14ac:dyDescent="0.25">
      <c r="D3572" s="138"/>
    </row>
    <row r="3573" spans="4:4" x14ac:dyDescent="0.25">
      <c r="D3573" s="138"/>
    </row>
    <row r="3574" spans="4:4" x14ac:dyDescent="0.25">
      <c r="D3574" s="138"/>
    </row>
    <row r="3575" spans="4:4" x14ac:dyDescent="0.25">
      <c r="D3575" s="138"/>
    </row>
    <row r="3576" spans="4:4" x14ac:dyDescent="0.25">
      <c r="D3576" s="138"/>
    </row>
    <row r="3577" spans="4:4" x14ac:dyDescent="0.25">
      <c r="D3577" s="138"/>
    </row>
    <row r="3578" spans="4:4" x14ac:dyDescent="0.25">
      <c r="D3578" s="138"/>
    </row>
    <row r="3579" spans="4:4" x14ac:dyDescent="0.25">
      <c r="D3579" s="138"/>
    </row>
    <row r="3580" spans="4:4" x14ac:dyDescent="0.25">
      <c r="D3580" s="138"/>
    </row>
    <row r="3581" spans="4:4" x14ac:dyDescent="0.25">
      <c r="D3581" s="138"/>
    </row>
    <row r="3582" spans="4:4" x14ac:dyDescent="0.25">
      <c r="D3582" s="138"/>
    </row>
    <row r="3583" spans="4:4" x14ac:dyDescent="0.25">
      <c r="D3583" s="138"/>
    </row>
    <row r="3584" spans="4:4" x14ac:dyDescent="0.25">
      <c r="D3584" s="138"/>
    </row>
    <row r="3585" spans="4:4" x14ac:dyDescent="0.25">
      <c r="D3585" s="138"/>
    </row>
    <row r="3586" spans="4:4" x14ac:dyDescent="0.25">
      <c r="D3586" s="138"/>
    </row>
    <row r="3587" spans="4:4" x14ac:dyDescent="0.25">
      <c r="D3587" s="138"/>
    </row>
    <row r="3588" spans="4:4" x14ac:dyDescent="0.25">
      <c r="D3588" s="138"/>
    </row>
    <row r="3589" spans="4:4" x14ac:dyDescent="0.25">
      <c r="D3589" s="138"/>
    </row>
    <row r="3590" spans="4:4" x14ac:dyDescent="0.25">
      <c r="D3590" s="138"/>
    </row>
    <row r="3591" spans="4:4" x14ac:dyDescent="0.25">
      <c r="D3591" s="138"/>
    </row>
    <row r="3592" spans="4:4" x14ac:dyDescent="0.25">
      <c r="D3592" s="138"/>
    </row>
    <row r="3593" spans="4:4" x14ac:dyDescent="0.25">
      <c r="D3593" s="138"/>
    </row>
    <row r="3594" spans="4:4" x14ac:dyDescent="0.25">
      <c r="D3594" s="138"/>
    </row>
    <row r="3595" spans="4:4" x14ac:dyDescent="0.25">
      <c r="D3595" s="138"/>
    </row>
    <row r="3596" spans="4:4" x14ac:dyDescent="0.25">
      <c r="D3596" s="138"/>
    </row>
    <row r="3597" spans="4:4" x14ac:dyDescent="0.25">
      <c r="D3597" s="138"/>
    </row>
    <row r="3598" spans="4:4" x14ac:dyDescent="0.25">
      <c r="D3598" s="138"/>
    </row>
    <row r="3599" spans="4:4" x14ac:dyDescent="0.25">
      <c r="D3599" s="138"/>
    </row>
    <row r="3600" spans="4:4" x14ac:dyDescent="0.25">
      <c r="D3600" s="138"/>
    </row>
    <row r="3601" spans="4:4" x14ac:dyDescent="0.25">
      <c r="D3601" s="138"/>
    </row>
    <row r="3602" spans="4:4" x14ac:dyDescent="0.25">
      <c r="D3602" s="138"/>
    </row>
    <row r="3603" spans="4:4" x14ac:dyDescent="0.25">
      <c r="D3603" s="138"/>
    </row>
    <row r="3604" spans="4:4" x14ac:dyDescent="0.25">
      <c r="D3604" s="138"/>
    </row>
    <row r="3605" spans="4:4" x14ac:dyDescent="0.25">
      <c r="D3605" s="138"/>
    </row>
    <row r="3606" spans="4:4" x14ac:dyDescent="0.25">
      <c r="D3606" s="138"/>
    </row>
    <row r="3607" spans="4:4" x14ac:dyDescent="0.25">
      <c r="D3607" s="138"/>
    </row>
    <row r="3608" spans="4:4" x14ac:dyDescent="0.25">
      <c r="D3608" s="138"/>
    </row>
    <row r="3609" spans="4:4" x14ac:dyDescent="0.25">
      <c r="D3609" s="138"/>
    </row>
    <row r="3610" spans="4:4" x14ac:dyDescent="0.25">
      <c r="D3610" s="138"/>
    </row>
    <row r="3611" spans="4:4" x14ac:dyDescent="0.25">
      <c r="D3611" s="138"/>
    </row>
    <row r="3612" spans="4:4" x14ac:dyDescent="0.25">
      <c r="D3612" s="138"/>
    </row>
    <row r="3613" spans="4:4" x14ac:dyDescent="0.25">
      <c r="D3613" s="138"/>
    </row>
    <row r="3614" spans="4:4" x14ac:dyDescent="0.25">
      <c r="D3614" s="138"/>
    </row>
    <row r="3615" spans="4:4" x14ac:dyDescent="0.25">
      <c r="D3615" s="138"/>
    </row>
    <row r="3616" spans="4:4" x14ac:dyDescent="0.25">
      <c r="D3616" s="138"/>
    </row>
    <row r="3617" spans="4:4" x14ac:dyDescent="0.25">
      <c r="D3617" s="138"/>
    </row>
    <row r="3618" spans="4:4" x14ac:dyDescent="0.25">
      <c r="D3618" s="138"/>
    </row>
    <row r="3619" spans="4:4" x14ac:dyDescent="0.25">
      <c r="D3619" s="138"/>
    </row>
    <row r="3620" spans="4:4" x14ac:dyDescent="0.25">
      <c r="D3620" s="138"/>
    </row>
    <row r="3621" spans="4:4" x14ac:dyDescent="0.25">
      <c r="D3621" s="138"/>
    </row>
    <row r="3622" spans="4:4" x14ac:dyDescent="0.25">
      <c r="D3622" s="138"/>
    </row>
    <row r="3623" spans="4:4" x14ac:dyDescent="0.25">
      <c r="D3623" s="138"/>
    </row>
    <row r="3624" spans="4:4" x14ac:dyDescent="0.25">
      <c r="D3624" s="138"/>
    </row>
    <row r="3625" spans="4:4" x14ac:dyDescent="0.25">
      <c r="D3625" s="138"/>
    </row>
    <row r="3626" spans="4:4" x14ac:dyDescent="0.25">
      <c r="D3626" s="138"/>
    </row>
    <row r="3627" spans="4:4" x14ac:dyDescent="0.25">
      <c r="D3627" s="138"/>
    </row>
    <row r="3628" spans="4:4" x14ac:dyDescent="0.25">
      <c r="D3628" s="138"/>
    </row>
    <row r="3629" spans="4:4" x14ac:dyDescent="0.25">
      <c r="D3629" s="138"/>
    </row>
    <row r="3630" spans="4:4" x14ac:dyDescent="0.25">
      <c r="D3630" s="138"/>
    </row>
    <row r="3631" spans="4:4" x14ac:dyDescent="0.25">
      <c r="D3631" s="138"/>
    </row>
    <row r="3632" spans="4:4" x14ac:dyDescent="0.25">
      <c r="D3632" s="138"/>
    </row>
    <row r="3633" spans="4:4" x14ac:dyDescent="0.25">
      <c r="D3633" s="138"/>
    </row>
    <row r="3634" spans="4:4" x14ac:dyDescent="0.25">
      <c r="D3634" s="138"/>
    </row>
    <row r="3635" spans="4:4" x14ac:dyDescent="0.25">
      <c r="D3635" s="138"/>
    </row>
    <row r="3636" spans="4:4" x14ac:dyDescent="0.25">
      <c r="D3636" s="138"/>
    </row>
    <row r="3637" spans="4:4" x14ac:dyDescent="0.25">
      <c r="D3637" s="138"/>
    </row>
    <row r="3638" spans="4:4" x14ac:dyDescent="0.25">
      <c r="D3638" s="138"/>
    </row>
    <row r="3639" spans="4:4" x14ac:dyDescent="0.25">
      <c r="D3639" s="138"/>
    </row>
    <row r="3640" spans="4:4" x14ac:dyDescent="0.25">
      <c r="D3640" s="138"/>
    </row>
    <row r="3641" spans="4:4" x14ac:dyDescent="0.25">
      <c r="D3641" s="138"/>
    </row>
    <row r="3642" spans="4:4" x14ac:dyDescent="0.25">
      <c r="D3642" s="138"/>
    </row>
    <row r="3643" spans="4:4" x14ac:dyDescent="0.25">
      <c r="D3643" s="138"/>
    </row>
    <row r="3644" spans="4:4" x14ac:dyDescent="0.25">
      <c r="D3644" s="138"/>
    </row>
    <row r="3645" spans="4:4" x14ac:dyDescent="0.25">
      <c r="D3645" s="138"/>
    </row>
    <row r="3646" spans="4:4" x14ac:dyDescent="0.25">
      <c r="D3646" s="138"/>
    </row>
    <row r="3647" spans="4:4" x14ac:dyDescent="0.25">
      <c r="D3647" s="138"/>
    </row>
    <row r="3648" spans="4:4" x14ac:dyDescent="0.25">
      <c r="D3648" s="138"/>
    </row>
    <row r="3649" spans="4:4" x14ac:dyDescent="0.25">
      <c r="D3649" s="138"/>
    </row>
    <row r="3650" spans="4:4" x14ac:dyDescent="0.25">
      <c r="D3650" s="138"/>
    </row>
    <row r="3651" spans="4:4" x14ac:dyDescent="0.25">
      <c r="D3651" s="138"/>
    </row>
    <row r="3652" spans="4:4" x14ac:dyDescent="0.25">
      <c r="D3652" s="138"/>
    </row>
    <row r="3653" spans="4:4" x14ac:dyDescent="0.25">
      <c r="D3653" s="138"/>
    </row>
    <row r="3654" spans="4:4" x14ac:dyDescent="0.25">
      <c r="D3654" s="138"/>
    </row>
    <row r="3655" spans="4:4" x14ac:dyDescent="0.25">
      <c r="D3655" s="138"/>
    </row>
    <row r="3656" spans="4:4" x14ac:dyDescent="0.25">
      <c r="D3656" s="138"/>
    </row>
    <row r="3657" spans="4:4" x14ac:dyDescent="0.25">
      <c r="D3657" s="138"/>
    </row>
    <row r="3658" spans="4:4" x14ac:dyDescent="0.25">
      <c r="D3658" s="138"/>
    </row>
    <row r="3659" spans="4:4" x14ac:dyDescent="0.25">
      <c r="D3659" s="138"/>
    </row>
    <row r="3660" spans="4:4" x14ac:dyDescent="0.25">
      <c r="D3660" s="138"/>
    </row>
    <row r="3661" spans="4:4" x14ac:dyDescent="0.25">
      <c r="D3661" s="138"/>
    </row>
    <row r="3662" spans="4:4" x14ac:dyDescent="0.25">
      <c r="D3662" s="138"/>
    </row>
    <row r="3663" spans="4:4" x14ac:dyDescent="0.25">
      <c r="D3663" s="138"/>
    </row>
    <row r="3664" spans="4:4" x14ac:dyDescent="0.25">
      <c r="D3664" s="138"/>
    </row>
    <row r="3665" spans="4:4" x14ac:dyDescent="0.25">
      <c r="D3665" s="138"/>
    </row>
    <row r="3666" spans="4:4" x14ac:dyDescent="0.25">
      <c r="D3666" s="138"/>
    </row>
    <row r="3667" spans="4:4" x14ac:dyDescent="0.25">
      <c r="D3667" s="138"/>
    </row>
    <row r="3668" spans="4:4" x14ac:dyDescent="0.25">
      <c r="D3668" s="138"/>
    </row>
    <row r="3669" spans="4:4" x14ac:dyDescent="0.25">
      <c r="D3669" s="138"/>
    </row>
    <row r="3670" spans="4:4" x14ac:dyDescent="0.25">
      <c r="D3670" s="138"/>
    </row>
    <row r="3671" spans="4:4" x14ac:dyDescent="0.25">
      <c r="D3671" s="138"/>
    </row>
    <row r="3672" spans="4:4" x14ac:dyDescent="0.25">
      <c r="D3672" s="138"/>
    </row>
    <row r="3673" spans="4:4" x14ac:dyDescent="0.25">
      <c r="D3673" s="138"/>
    </row>
    <row r="3674" spans="4:4" x14ac:dyDescent="0.25">
      <c r="D3674" s="138"/>
    </row>
    <row r="3675" spans="4:4" x14ac:dyDescent="0.25">
      <c r="D3675" s="138"/>
    </row>
    <row r="3676" spans="4:4" x14ac:dyDescent="0.25">
      <c r="D3676" s="138"/>
    </row>
    <row r="3677" spans="4:4" x14ac:dyDescent="0.25">
      <c r="D3677" s="138"/>
    </row>
    <row r="3678" spans="4:4" x14ac:dyDescent="0.25">
      <c r="D3678" s="138"/>
    </row>
    <row r="3679" spans="4:4" x14ac:dyDescent="0.25">
      <c r="D3679" s="138"/>
    </row>
    <row r="3680" spans="4:4" x14ac:dyDescent="0.25">
      <c r="D3680" s="138"/>
    </row>
    <row r="3681" spans="4:4" x14ac:dyDescent="0.25">
      <c r="D3681" s="138"/>
    </row>
    <row r="3682" spans="4:4" x14ac:dyDescent="0.25">
      <c r="D3682" s="138"/>
    </row>
    <row r="3683" spans="4:4" x14ac:dyDescent="0.25">
      <c r="D3683" s="138"/>
    </row>
    <row r="3684" spans="4:4" x14ac:dyDescent="0.25">
      <c r="D3684" s="138"/>
    </row>
    <row r="3685" spans="4:4" x14ac:dyDescent="0.25">
      <c r="D3685" s="138"/>
    </row>
    <row r="3686" spans="4:4" x14ac:dyDescent="0.25">
      <c r="D3686" s="138"/>
    </row>
    <row r="3687" spans="4:4" x14ac:dyDescent="0.25">
      <c r="D3687" s="138"/>
    </row>
    <row r="3688" spans="4:4" x14ac:dyDescent="0.25">
      <c r="D3688" s="138"/>
    </row>
    <row r="3689" spans="4:4" x14ac:dyDescent="0.25">
      <c r="D3689" s="138"/>
    </row>
    <row r="3690" spans="4:4" x14ac:dyDescent="0.25">
      <c r="D3690" s="138"/>
    </row>
    <row r="3691" spans="4:4" x14ac:dyDescent="0.25">
      <c r="D3691" s="138"/>
    </row>
    <row r="3692" spans="4:4" x14ac:dyDescent="0.25">
      <c r="D3692" s="138"/>
    </row>
    <row r="3693" spans="4:4" x14ac:dyDescent="0.25">
      <c r="D3693" s="138"/>
    </row>
    <row r="3694" spans="4:4" x14ac:dyDescent="0.25">
      <c r="D3694" s="138"/>
    </row>
    <row r="3695" spans="4:4" x14ac:dyDescent="0.25">
      <c r="D3695" s="138"/>
    </row>
    <row r="3696" spans="4:4" x14ac:dyDescent="0.25">
      <c r="D3696" s="138"/>
    </row>
    <row r="3697" spans="4:4" x14ac:dyDescent="0.25">
      <c r="D3697" s="138"/>
    </row>
    <row r="3698" spans="4:4" x14ac:dyDescent="0.25">
      <c r="D3698" s="138"/>
    </row>
    <row r="3699" spans="4:4" x14ac:dyDescent="0.25">
      <c r="D3699" s="138"/>
    </row>
    <row r="3700" spans="4:4" x14ac:dyDescent="0.25">
      <c r="D3700" s="138"/>
    </row>
    <row r="3701" spans="4:4" x14ac:dyDescent="0.25">
      <c r="D3701" s="138"/>
    </row>
    <row r="3702" spans="4:4" x14ac:dyDescent="0.25">
      <c r="D3702" s="138"/>
    </row>
    <row r="3703" spans="4:4" x14ac:dyDescent="0.25">
      <c r="D3703" s="138"/>
    </row>
    <row r="3704" spans="4:4" x14ac:dyDescent="0.25">
      <c r="D3704" s="138"/>
    </row>
    <row r="3705" spans="4:4" x14ac:dyDescent="0.25">
      <c r="D3705" s="138"/>
    </row>
    <row r="3706" spans="4:4" x14ac:dyDescent="0.25">
      <c r="D3706" s="138"/>
    </row>
    <row r="3707" spans="4:4" x14ac:dyDescent="0.25">
      <c r="D3707" s="138"/>
    </row>
    <row r="3708" spans="4:4" x14ac:dyDescent="0.25">
      <c r="D3708" s="138"/>
    </row>
    <row r="3709" spans="4:4" x14ac:dyDescent="0.25">
      <c r="D3709" s="138"/>
    </row>
    <row r="3710" spans="4:4" x14ac:dyDescent="0.25">
      <c r="D3710" s="138"/>
    </row>
    <row r="3711" spans="4:4" x14ac:dyDescent="0.25">
      <c r="D3711" s="138"/>
    </row>
    <row r="3712" spans="4:4" x14ac:dyDescent="0.25">
      <c r="D3712" s="138"/>
    </row>
    <row r="3713" spans="4:4" x14ac:dyDescent="0.25">
      <c r="D3713" s="138"/>
    </row>
    <row r="3714" spans="4:4" x14ac:dyDescent="0.25">
      <c r="D3714" s="138"/>
    </row>
    <row r="3715" spans="4:4" x14ac:dyDescent="0.25">
      <c r="D3715" s="138"/>
    </row>
    <row r="3716" spans="4:4" x14ac:dyDescent="0.25">
      <c r="D3716" s="138"/>
    </row>
    <row r="3717" spans="4:4" x14ac:dyDescent="0.25">
      <c r="D3717" s="138"/>
    </row>
    <row r="3718" spans="4:4" x14ac:dyDescent="0.25">
      <c r="D3718" s="138"/>
    </row>
    <row r="3719" spans="4:4" x14ac:dyDescent="0.25">
      <c r="D3719" s="138"/>
    </row>
    <row r="3720" spans="4:4" x14ac:dyDescent="0.25">
      <c r="D3720" s="138"/>
    </row>
    <row r="3721" spans="4:4" x14ac:dyDescent="0.25">
      <c r="D3721" s="138"/>
    </row>
    <row r="3722" spans="4:4" x14ac:dyDescent="0.25">
      <c r="D3722" s="138"/>
    </row>
    <row r="3723" spans="4:4" x14ac:dyDescent="0.25">
      <c r="D3723" s="138"/>
    </row>
    <row r="3724" spans="4:4" x14ac:dyDescent="0.25">
      <c r="D3724" s="138"/>
    </row>
    <row r="3725" spans="4:4" x14ac:dyDescent="0.25">
      <c r="D3725" s="138"/>
    </row>
    <row r="3726" spans="4:4" x14ac:dyDescent="0.25">
      <c r="D3726" s="138"/>
    </row>
    <row r="3727" spans="4:4" x14ac:dyDescent="0.25">
      <c r="D3727" s="138"/>
    </row>
    <row r="3728" spans="4:4" x14ac:dyDescent="0.25">
      <c r="D3728" s="138"/>
    </row>
    <row r="3729" spans="4:4" x14ac:dyDescent="0.25">
      <c r="D3729" s="138"/>
    </row>
    <row r="3730" spans="4:4" x14ac:dyDescent="0.25">
      <c r="D3730" s="138"/>
    </row>
    <row r="3731" spans="4:4" x14ac:dyDescent="0.25">
      <c r="D3731" s="138"/>
    </row>
    <row r="3732" spans="4:4" x14ac:dyDescent="0.25">
      <c r="D3732" s="138"/>
    </row>
    <row r="3733" spans="4:4" x14ac:dyDescent="0.25">
      <c r="D3733" s="138"/>
    </row>
    <row r="3734" spans="4:4" x14ac:dyDescent="0.25">
      <c r="D3734" s="138"/>
    </row>
    <row r="3735" spans="4:4" x14ac:dyDescent="0.25">
      <c r="D3735" s="138"/>
    </row>
    <row r="3736" spans="4:4" x14ac:dyDescent="0.25">
      <c r="D3736" s="138"/>
    </row>
    <row r="3737" spans="4:4" x14ac:dyDescent="0.25">
      <c r="D3737" s="138"/>
    </row>
    <row r="3738" spans="4:4" x14ac:dyDescent="0.25">
      <c r="D3738" s="138"/>
    </row>
    <row r="3739" spans="4:4" x14ac:dyDescent="0.25">
      <c r="D3739" s="138"/>
    </row>
    <row r="3740" spans="4:4" x14ac:dyDescent="0.25">
      <c r="D3740" s="138"/>
    </row>
    <row r="3741" spans="4:4" x14ac:dyDescent="0.25">
      <c r="D3741" s="138"/>
    </row>
    <row r="3742" spans="4:4" x14ac:dyDescent="0.25">
      <c r="D3742" s="138"/>
    </row>
    <row r="3743" spans="4:4" x14ac:dyDescent="0.25">
      <c r="D3743" s="138"/>
    </row>
    <row r="3744" spans="4:4" x14ac:dyDescent="0.25">
      <c r="D3744" s="138"/>
    </row>
    <row r="3745" spans="4:4" x14ac:dyDescent="0.25">
      <c r="D3745" s="138"/>
    </row>
    <row r="3746" spans="4:4" x14ac:dyDescent="0.25">
      <c r="D3746" s="138"/>
    </row>
    <row r="3747" spans="4:4" x14ac:dyDescent="0.25">
      <c r="D3747" s="138"/>
    </row>
    <row r="3748" spans="4:4" x14ac:dyDescent="0.25">
      <c r="D3748" s="138"/>
    </row>
    <row r="3749" spans="4:4" x14ac:dyDescent="0.25">
      <c r="D3749" s="138"/>
    </row>
    <row r="3750" spans="4:4" x14ac:dyDescent="0.25">
      <c r="D3750" s="138"/>
    </row>
    <row r="3751" spans="4:4" x14ac:dyDescent="0.25">
      <c r="D3751" s="138"/>
    </row>
    <row r="3752" spans="4:4" x14ac:dyDescent="0.25">
      <c r="D3752" s="138"/>
    </row>
    <row r="3753" spans="4:4" x14ac:dyDescent="0.25">
      <c r="D3753" s="138"/>
    </row>
    <row r="3754" spans="4:4" x14ac:dyDescent="0.25">
      <c r="D3754" s="138"/>
    </row>
    <row r="3755" spans="4:4" x14ac:dyDescent="0.25">
      <c r="D3755" s="138"/>
    </row>
    <row r="3756" spans="4:4" x14ac:dyDescent="0.25">
      <c r="D3756" s="138"/>
    </row>
    <row r="3757" spans="4:4" x14ac:dyDescent="0.25">
      <c r="D3757" s="138"/>
    </row>
    <row r="3758" spans="4:4" x14ac:dyDescent="0.25">
      <c r="D3758" s="138"/>
    </row>
    <row r="3759" spans="4:4" x14ac:dyDescent="0.25">
      <c r="D3759" s="138"/>
    </row>
    <row r="3760" spans="4:4" x14ac:dyDescent="0.25">
      <c r="D3760" s="138"/>
    </row>
    <row r="3761" spans="4:4" x14ac:dyDescent="0.25">
      <c r="D3761" s="138"/>
    </row>
    <row r="3762" spans="4:4" x14ac:dyDescent="0.25">
      <c r="D3762" s="138"/>
    </row>
    <row r="3763" spans="4:4" x14ac:dyDescent="0.25">
      <c r="D3763" s="138"/>
    </row>
    <row r="3764" spans="4:4" x14ac:dyDescent="0.25">
      <c r="D3764" s="138"/>
    </row>
    <row r="3765" spans="4:4" x14ac:dyDescent="0.25">
      <c r="D3765" s="138"/>
    </row>
    <row r="3766" spans="4:4" x14ac:dyDescent="0.25">
      <c r="D3766" s="138"/>
    </row>
    <row r="3767" spans="4:4" x14ac:dyDescent="0.25">
      <c r="D3767" s="138"/>
    </row>
    <row r="3768" spans="4:4" x14ac:dyDescent="0.25">
      <c r="D3768" s="138"/>
    </row>
    <row r="3769" spans="4:4" x14ac:dyDescent="0.25">
      <c r="D3769" s="138"/>
    </row>
    <row r="3770" spans="4:4" x14ac:dyDescent="0.25">
      <c r="D3770" s="138"/>
    </row>
    <row r="3771" spans="4:4" x14ac:dyDescent="0.25">
      <c r="D3771" s="138"/>
    </row>
    <row r="3772" spans="4:4" x14ac:dyDescent="0.25">
      <c r="D3772" s="138"/>
    </row>
    <row r="3773" spans="4:4" x14ac:dyDescent="0.25">
      <c r="D3773" s="138"/>
    </row>
    <row r="3774" spans="4:4" x14ac:dyDescent="0.25">
      <c r="D3774" s="138"/>
    </row>
    <row r="3775" spans="4:4" x14ac:dyDescent="0.25">
      <c r="D3775" s="138"/>
    </row>
    <row r="3776" spans="4:4" x14ac:dyDescent="0.25">
      <c r="D3776" s="138"/>
    </row>
    <row r="3777" spans="4:4" x14ac:dyDescent="0.25">
      <c r="D3777" s="138"/>
    </row>
    <row r="3778" spans="4:4" x14ac:dyDescent="0.25">
      <c r="D3778" s="138"/>
    </row>
    <row r="3779" spans="4:4" x14ac:dyDescent="0.25">
      <c r="D3779" s="138"/>
    </row>
    <row r="3780" spans="4:4" x14ac:dyDescent="0.25">
      <c r="D3780" s="138"/>
    </row>
    <row r="3781" spans="4:4" x14ac:dyDescent="0.25">
      <c r="D3781" s="138"/>
    </row>
    <row r="3782" spans="4:4" x14ac:dyDescent="0.25">
      <c r="D3782" s="138"/>
    </row>
    <row r="3783" spans="4:4" x14ac:dyDescent="0.25">
      <c r="D3783" s="138"/>
    </row>
    <row r="3784" spans="4:4" x14ac:dyDescent="0.25">
      <c r="D3784" s="138"/>
    </row>
    <row r="3785" spans="4:4" x14ac:dyDescent="0.25">
      <c r="D3785" s="138"/>
    </row>
    <row r="3786" spans="4:4" x14ac:dyDescent="0.25">
      <c r="D3786" s="138"/>
    </row>
    <row r="3787" spans="4:4" x14ac:dyDescent="0.25">
      <c r="D3787" s="138"/>
    </row>
    <row r="3788" spans="4:4" x14ac:dyDescent="0.25">
      <c r="D3788" s="138"/>
    </row>
    <row r="3789" spans="4:4" x14ac:dyDescent="0.25">
      <c r="D3789" s="138"/>
    </row>
    <row r="3790" spans="4:4" x14ac:dyDescent="0.25">
      <c r="D3790" s="138"/>
    </row>
    <row r="3791" spans="4:4" x14ac:dyDescent="0.25">
      <c r="D3791" s="138"/>
    </row>
    <row r="3792" spans="4:4" x14ac:dyDescent="0.25">
      <c r="D3792" s="138"/>
    </row>
    <row r="3793" spans="4:4" x14ac:dyDescent="0.25">
      <c r="D3793" s="138"/>
    </row>
    <row r="3794" spans="4:4" x14ac:dyDescent="0.25">
      <c r="D3794" s="138"/>
    </row>
    <row r="3795" spans="4:4" x14ac:dyDescent="0.25">
      <c r="D3795" s="138"/>
    </row>
    <row r="3796" spans="4:4" x14ac:dyDescent="0.25">
      <c r="D3796" s="138"/>
    </row>
    <row r="3797" spans="4:4" x14ac:dyDescent="0.25">
      <c r="D3797" s="138"/>
    </row>
    <row r="3798" spans="4:4" x14ac:dyDescent="0.25">
      <c r="D3798" s="138"/>
    </row>
    <row r="3799" spans="4:4" x14ac:dyDescent="0.25">
      <c r="D3799" s="138"/>
    </row>
    <row r="3800" spans="4:4" x14ac:dyDescent="0.25">
      <c r="D3800" s="138"/>
    </row>
    <row r="3801" spans="4:4" x14ac:dyDescent="0.25">
      <c r="D3801" s="138"/>
    </row>
    <row r="3802" spans="4:4" x14ac:dyDescent="0.25">
      <c r="D3802" s="138"/>
    </row>
    <row r="3803" spans="4:4" x14ac:dyDescent="0.25">
      <c r="D3803" s="138"/>
    </row>
    <row r="3804" spans="4:4" x14ac:dyDescent="0.25">
      <c r="D3804" s="138"/>
    </row>
    <row r="3805" spans="4:4" x14ac:dyDescent="0.25">
      <c r="D3805" s="138"/>
    </row>
    <row r="3806" spans="4:4" x14ac:dyDescent="0.25">
      <c r="D3806" s="138"/>
    </row>
    <row r="3807" spans="4:4" x14ac:dyDescent="0.25">
      <c r="D3807" s="138"/>
    </row>
    <row r="3808" spans="4:4" x14ac:dyDescent="0.25">
      <c r="D3808" s="138"/>
    </row>
    <row r="3809" spans="4:4" x14ac:dyDescent="0.25">
      <c r="D3809" s="138"/>
    </row>
    <row r="3810" spans="4:4" x14ac:dyDescent="0.25">
      <c r="D3810" s="138"/>
    </row>
    <row r="3811" spans="4:4" x14ac:dyDescent="0.25">
      <c r="D3811" s="138"/>
    </row>
    <row r="3812" spans="4:4" x14ac:dyDescent="0.25">
      <c r="D3812" s="138"/>
    </row>
    <row r="3813" spans="4:4" x14ac:dyDescent="0.25">
      <c r="D3813" s="138"/>
    </row>
    <row r="3814" spans="4:4" x14ac:dyDescent="0.25">
      <c r="D3814" s="138"/>
    </row>
    <row r="3815" spans="4:4" x14ac:dyDescent="0.25">
      <c r="D3815" s="138"/>
    </row>
    <row r="3816" spans="4:4" x14ac:dyDescent="0.25">
      <c r="D3816" s="138"/>
    </row>
    <row r="3817" spans="4:4" x14ac:dyDescent="0.25">
      <c r="D3817" s="138"/>
    </row>
    <row r="3818" spans="4:4" x14ac:dyDescent="0.25">
      <c r="D3818" s="138"/>
    </row>
    <row r="3819" spans="4:4" x14ac:dyDescent="0.25">
      <c r="D3819" s="138"/>
    </row>
    <row r="3820" spans="4:4" x14ac:dyDescent="0.25">
      <c r="D3820" s="138"/>
    </row>
    <row r="3821" spans="4:4" x14ac:dyDescent="0.25">
      <c r="D3821" s="138"/>
    </row>
    <row r="3822" spans="4:4" x14ac:dyDescent="0.25">
      <c r="D3822" s="138"/>
    </row>
    <row r="3823" spans="4:4" x14ac:dyDescent="0.25">
      <c r="D3823" s="138"/>
    </row>
    <row r="3824" spans="4:4" x14ac:dyDescent="0.25">
      <c r="D3824" s="138"/>
    </row>
    <row r="3825" spans="4:4" x14ac:dyDescent="0.25">
      <c r="D3825" s="138"/>
    </row>
    <row r="3826" spans="4:4" x14ac:dyDescent="0.25">
      <c r="D3826" s="138"/>
    </row>
    <row r="3827" spans="4:4" x14ac:dyDescent="0.25">
      <c r="D3827" s="138"/>
    </row>
    <row r="3828" spans="4:4" x14ac:dyDescent="0.25">
      <c r="D3828" s="138"/>
    </row>
    <row r="3829" spans="4:4" x14ac:dyDescent="0.25">
      <c r="D3829" s="138"/>
    </row>
    <row r="3830" spans="4:4" x14ac:dyDescent="0.25">
      <c r="D3830" s="138"/>
    </row>
    <row r="3831" spans="4:4" x14ac:dyDescent="0.25">
      <c r="D3831" s="138"/>
    </row>
    <row r="3832" spans="4:4" x14ac:dyDescent="0.25">
      <c r="D3832" s="138"/>
    </row>
    <row r="3833" spans="4:4" x14ac:dyDescent="0.25">
      <c r="D3833" s="138"/>
    </row>
    <row r="3834" spans="4:4" x14ac:dyDescent="0.25">
      <c r="D3834" s="138"/>
    </row>
    <row r="3835" spans="4:4" x14ac:dyDescent="0.25">
      <c r="D3835" s="138"/>
    </row>
    <row r="3836" spans="4:4" x14ac:dyDescent="0.25">
      <c r="D3836" s="138"/>
    </row>
    <row r="3837" spans="4:4" x14ac:dyDescent="0.25">
      <c r="D3837" s="138"/>
    </row>
    <row r="3838" spans="4:4" x14ac:dyDescent="0.25">
      <c r="D3838" s="138"/>
    </row>
    <row r="3839" spans="4:4" x14ac:dyDescent="0.25">
      <c r="D3839" s="138"/>
    </row>
    <row r="3840" spans="4:4" x14ac:dyDescent="0.25">
      <c r="D3840" s="138"/>
    </row>
    <row r="3841" spans="4:4" x14ac:dyDescent="0.25">
      <c r="D3841" s="138"/>
    </row>
    <row r="3842" spans="4:4" x14ac:dyDescent="0.25">
      <c r="D3842" s="138"/>
    </row>
    <row r="3843" spans="4:4" x14ac:dyDescent="0.25">
      <c r="D3843" s="138"/>
    </row>
    <row r="3844" spans="4:4" x14ac:dyDescent="0.25">
      <c r="D3844" s="138"/>
    </row>
    <row r="3845" spans="4:4" x14ac:dyDescent="0.25">
      <c r="D3845" s="138"/>
    </row>
    <row r="3846" spans="4:4" x14ac:dyDescent="0.25">
      <c r="D3846" s="138"/>
    </row>
    <row r="3847" spans="4:4" x14ac:dyDescent="0.25">
      <c r="D3847" s="138"/>
    </row>
    <row r="3848" spans="4:4" x14ac:dyDescent="0.25">
      <c r="D3848" s="138"/>
    </row>
    <row r="3849" spans="4:4" x14ac:dyDescent="0.25">
      <c r="D3849" s="138"/>
    </row>
    <row r="3850" spans="4:4" x14ac:dyDescent="0.25">
      <c r="D3850" s="138"/>
    </row>
    <row r="3851" spans="4:4" x14ac:dyDescent="0.25">
      <c r="D3851" s="138"/>
    </row>
    <row r="3852" spans="4:4" x14ac:dyDescent="0.25">
      <c r="D3852" s="138"/>
    </row>
    <row r="3853" spans="4:4" x14ac:dyDescent="0.25">
      <c r="D3853" s="138"/>
    </row>
    <row r="3854" spans="4:4" x14ac:dyDescent="0.25">
      <c r="D3854" s="138"/>
    </row>
    <row r="3855" spans="4:4" x14ac:dyDescent="0.25">
      <c r="D3855" s="138"/>
    </row>
    <row r="3856" spans="4:4" x14ac:dyDescent="0.25">
      <c r="D3856" s="138"/>
    </row>
    <row r="3857" spans="4:4" x14ac:dyDescent="0.25">
      <c r="D3857" s="138"/>
    </row>
    <row r="3858" spans="4:4" x14ac:dyDescent="0.25">
      <c r="D3858" s="138"/>
    </row>
    <row r="3859" spans="4:4" x14ac:dyDescent="0.25">
      <c r="D3859" s="138"/>
    </row>
    <row r="3860" spans="4:4" x14ac:dyDescent="0.25">
      <c r="D3860" s="138"/>
    </row>
    <row r="3861" spans="4:4" x14ac:dyDescent="0.25">
      <c r="D3861" s="138"/>
    </row>
    <row r="3862" spans="4:4" x14ac:dyDescent="0.25">
      <c r="D3862" s="138"/>
    </row>
    <row r="3863" spans="4:4" x14ac:dyDescent="0.25">
      <c r="D3863" s="138"/>
    </row>
    <row r="3864" spans="4:4" x14ac:dyDescent="0.25">
      <c r="D3864" s="138"/>
    </row>
    <row r="3865" spans="4:4" x14ac:dyDescent="0.25">
      <c r="D3865" s="138"/>
    </row>
    <row r="3866" spans="4:4" x14ac:dyDescent="0.25">
      <c r="D3866" s="138"/>
    </row>
    <row r="3867" spans="4:4" x14ac:dyDescent="0.25">
      <c r="D3867" s="138"/>
    </row>
    <row r="3868" spans="4:4" x14ac:dyDescent="0.25">
      <c r="D3868" s="138"/>
    </row>
    <row r="3869" spans="4:4" x14ac:dyDescent="0.25">
      <c r="D3869" s="138"/>
    </row>
    <row r="3870" spans="4:4" x14ac:dyDescent="0.25">
      <c r="D3870" s="138"/>
    </row>
    <row r="3871" spans="4:4" x14ac:dyDescent="0.25">
      <c r="D3871" s="138"/>
    </row>
    <row r="3872" spans="4:4" x14ac:dyDescent="0.25">
      <c r="D3872" s="138"/>
    </row>
    <row r="3873" spans="4:4" x14ac:dyDescent="0.25">
      <c r="D3873" s="138"/>
    </row>
    <row r="3874" spans="4:4" x14ac:dyDescent="0.25">
      <c r="D3874" s="138"/>
    </row>
    <row r="3875" spans="4:4" x14ac:dyDescent="0.25">
      <c r="D3875" s="138"/>
    </row>
    <row r="3876" spans="4:4" x14ac:dyDescent="0.25">
      <c r="D3876" s="138"/>
    </row>
    <row r="3877" spans="4:4" x14ac:dyDescent="0.25">
      <c r="D3877" s="138"/>
    </row>
    <row r="3878" spans="4:4" x14ac:dyDescent="0.25">
      <c r="D3878" s="138"/>
    </row>
    <row r="3879" spans="4:4" x14ac:dyDescent="0.25">
      <c r="D3879" s="138"/>
    </row>
    <row r="3880" spans="4:4" x14ac:dyDescent="0.25">
      <c r="D3880" s="138"/>
    </row>
    <row r="3881" spans="4:4" x14ac:dyDescent="0.25">
      <c r="D3881" s="138"/>
    </row>
    <row r="3882" spans="4:4" x14ac:dyDescent="0.25">
      <c r="D3882" s="138"/>
    </row>
    <row r="3883" spans="4:4" x14ac:dyDescent="0.25">
      <c r="D3883" s="138"/>
    </row>
    <row r="3884" spans="4:4" x14ac:dyDescent="0.25">
      <c r="D3884" s="138"/>
    </row>
    <row r="3885" spans="4:4" x14ac:dyDescent="0.25">
      <c r="D3885" s="138"/>
    </row>
    <row r="3886" spans="4:4" x14ac:dyDescent="0.25">
      <c r="D3886" s="138"/>
    </row>
    <row r="3887" spans="4:4" x14ac:dyDescent="0.25">
      <c r="D3887" s="138"/>
    </row>
    <row r="3888" spans="4:4" x14ac:dyDescent="0.25">
      <c r="D3888" s="138"/>
    </row>
    <row r="3889" spans="4:4" x14ac:dyDescent="0.25">
      <c r="D3889" s="138"/>
    </row>
    <row r="3890" spans="4:4" x14ac:dyDescent="0.25">
      <c r="D3890" s="138"/>
    </row>
    <row r="3891" spans="4:4" x14ac:dyDescent="0.25">
      <c r="D3891" s="138"/>
    </row>
    <row r="3892" spans="4:4" x14ac:dyDescent="0.25">
      <c r="D3892" s="138"/>
    </row>
    <row r="3893" spans="4:4" x14ac:dyDescent="0.25">
      <c r="D3893" s="138"/>
    </row>
    <row r="3894" spans="4:4" x14ac:dyDescent="0.25">
      <c r="D3894" s="138"/>
    </row>
    <row r="3895" spans="4:4" x14ac:dyDescent="0.25">
      <c r="D3895" s="138"/>
    </row>
    <row r="3896" spans="4:4" x14ac:dyDescent="0.25">
      <c r="D3896" s="138"/>
    </row>
    <row r="3897" spans="4:4" x14ac:dyDescent="0.25">
      <c r="D3897" s="138"/>
    </row>
    <row r="3898" spans="4:4" x14ac:dyDescent="0.25">
      <c r="D3898" s="138"/>
    </row>
    <row r="3899" spans="4:4" x14ac:dyDescent="0.25">
      <c r="D3899" s="138"/>
    </row>
    <row r="3900" spans="4:4" x14ac:dyDescent="0.25">
      <c r="D3900" s="138"/>
    </row>
    <row r="3901" spans="4:4" x14ac:dyDescent="0.25">
      <c r="D3901" s="138"/>
    </row>
    <row r="3902" spans="4:4" x14ac:dyDescent="0.25">
      <c r="D3902" s="138"/>
    </row>
    <row r="3903" spans="4:4" x14ac:dyDescent="0.25">
      <c r="D3903" s="138"/>
    </row>
    <row r="3904" spans="4:4" x14ac:dyDescent="0.25">
      <c r="D3904" s="138"/>
    </row>
    <row r="3905" spans="4:4" x14ac:dyDescent="0.25">
      <c r="D3905" s="138"/>
    </row>
    <row r="3906" spans="4:4" x14ac:dyDescent="0.25">
      <c r="D3906" s="138"/>
    </row>
    <row r="3907" spans="4:4" x14ac:dyDescent="0.25">
      <c r="D3907" s="138"/>
    </row>
    <row r="3908" spans="4:4" x14ac:dyDescent="0.25">
      <c r="D3908" s="138"/>
    </row>
    <row r="3909" spans="4:4" x14ac:dyDescent="0.25">
      <c r="D3909" s="138"/>
    </row>
    <row r="3910" spans="4:4" x14ac:dyDescent="0.25">
      <c r="D3910" s="138"/>
    </row>
    <row r="3911" spans="4:4" x14ac:dyDescent="0.25">
      <c r="D3911" s="138"/>
    </row>
    <row r="3912" spans="4:4" x14ac:dyDescent="0.25">
      <c r="D3912" s="138"/>
    </row>
    <row r="3913" spans="4:4" x14ac:dyDescent="0.25">
      <c r="D3913" s="138"/>
    </row>
    <row r="3914" spans="4:4" x14ac:dyDescent="0.25">
      <c r="D3914" s="138"/>
    </row>
    <row r="3915" spans="4:4" x14ac:dyDescent="0.25">
      <c r="D3915" s="138"/>
    </row>
    <row r="3916" spans="4:4" x14ac:dyDescent="0.25">
      <c r="D3916" s="138"/>
    </row>
    <row r="3917" spans="4:4" x14ac:dyDescent="0.25">
      <c r="D3917" s="138"/>
    </row>
    <row r="3918" spans="4:4" x14ac:dyDescent="0.25">
      <c r="D3918" s="138"/>
    </row>
    <row r="3919" spans="4:4" x14ac:dyDescent="0.25">
      <c r="D3919" s="138"/>
    </row>
    <row r="3920" spans="4:4" x14ac:dyDescent="0.25">
      <c r="D3920" s="138"/>
    </row>
    <row r="3921" spans="4:4" x14ac:dyDescent="0.25">
      <c r="D3921" s="138"/>
    </row>
    <row r="3922" spans="4:4" x14ac:dyDescent="0.25">
      <c r="D3922" s="138"/>
    </row>
    <row r="3923" spans="4:4" x14ac:dyDescent="0.25">
      <c r="D3923" s="138"/>
    </row>
    <row r="3924" spans="4:4" x14ac:dyDescent="0.25">
      <c r="D3924" s="138"/>
    </row>
    <row r="3925" spans="4:4" x14ac:dyDescent="0.25">
      <c r="D3925" s="138"/>
    </row>
    <row r="3926" spans="4:4" x14ac:dyDescent="0.25">
      <c r="D3926" s="138"/>
    </row>
    <row r="3927" spans="4:4" x14ac:dyDescent="0.25">
      <c r="D3927" s="138"/>
    </row>
    <row r="3928" spans="4:4" x14ac:dyDescent="0.25">
      <c r="D3928" s="138"/>
    </row>
    <row r="3929" spans="4:4" x14ac:dyDescent="0.25">
      <c r="D3929" s="138"/>
    </row>
    <row r="3930" spans="4:4" x14ac:dyDescent="0.25">
      <c r="D3930" s="138"/>
    </row>
    <row r="3931" spans="4:4" x14ac:dyDescent="0.25">
      <c r="D3931" s="138"/>
    </row>
    <row r="3932" spans="4:4" x14ac:dyDescent="0.25">
      <c r="D3932" s="138"/>
    </row>
    <row r="3933" spans="4:4" x14ac:dyDescent="0.25">
      <c r="D3933" s="138"/>
    </row>
    <row r="3934" spans="4:4" x14ac:dyDescent="0.25">
      <c r="D3934" s="138"/>
    </row>
    <row r="3935" spans="4:4" x14ac:dyDescent="0.25">
      <c r="D3935" s="138"/>
    </row>
    <row r="3936" spans="4:4" x14ac:dyDescent="0.25">
      <c r="D3936" s="138"/>
    </row>
    <row r="3937" spans="4:4" x14ac:dyDescent="0.25">
      <c r="D3937" s="138"/>
    </row>
    <row r="3938" spans="4:4" x14ac:dyDescent="0.25">
      <c r="D3938" s="138"/>
    </row>
    <row r="3939" spans="4:4" x14ac:dyDescent="0.25">
      <c r="D3939" s="138"/>
    </row>
    <row r="3940" spans="4:4" x14ac:dyDescent="0.25">
      <c r="D3940" s="138"/>
    </row>
    <row r="3941" spans="4:4" x14ac:dyDescent="0.25">
      <c r="D3941" s="138"/>
    </row>
    <row r="3942" spans="4:4" x14ac:dyDescent="0.25">
      <c r="D3942" s="138"/>
    </row>
    <row r="3943" spans="4:4" x14ac:dyDescent="0.25">
      <c r="D3943" s="138"/>
    </row>
    <row r="3944" spans="4:4" x14ac:dyDescent="0.25">
      <c r="D3944" s="138"/>
    </row>
    <row r="3945" spans="4:4" x14ac:dyDescent="0.25">
      <c r="D3945" s="138"/>
    </row>
    <row r="3946" spans="4:4" x14ac:dyDescent="0.25">
      <c r="D3946" s="138"/>
    </row>
    <row r="3947" spans="4:4" x14ac:dyDescent="0.25">
      <c r="D3947" s="138"/>
    </row>
    <row r="3948" spans="4:4" x14ac:dyDescent="0.25">
      <c r="D3948" s="138"/>
    </row>
    <row r="3949" spans="4:4" x14ac:dyDescent="0.25">
      <c r="D3949" s="138"/>
    </row>
    <row r="3950" spans="4:4" x14ac:dyDescent="0.25">
      <c r="D3950" s="138"/>
    </row>
    <row r="3951" spans="4:4" x14ac:dyDescent="0.25">
      <c r="D3951" s="138"/>
    </row>
    <row r="3952" spans="4:4" x14ac:dyDescent="0.25">
      <c r="D3952" s="138"/>
    </row>
    <row r="3953" spans="4:4" x14ac:dyDescent="0.25">
      <c r="D3953" s="138"/>
    </row>
    <row r="3954" spans="4:4" x14ac:dyDescent="0.25">
      <c r="D3954" s="138"/>
    </row>
    <row r="3955" spans="4:4" x14ac:dyDescent="0.25">
      <c r="D3955" s="138"/>
    </row>
    <row r="3956" spans="4:4" x14ac:dyDescent="0.25">
      <c r="D3956" s="138"/>
    </row>
    <row r="3957" spans="4:4" x14ac:dyDescent="0.25">
      <c r="D3957" s="138"/>
    </row>
    <row r="3958" spans="4:4" x14ac:dyDescent="0.25">
      <c r="D3958" s="138"/>
    </row>
    <row r="3959" spans="4:4" x14ac:dyDescent="0.25">
      <c r="D3959" s="138"/>
    </row>
    <row r="3960" spans="4:4" x14ac:dyDescent="0.25">
      <c r="D3960" s="138"/>
    </row>
    <row r="3961" spans="4:4" x14ac:dyDescent="0.25">
      <c r="D3961" s="138"/>
    </row>
    <row r="3962" spans="4:4" x14ac:dyDescent="0.25">
      <c r="D3962" s="138"/>
    </row>
    <row r="3963" spans="4:4" x14ac:dyDescent="0.25">
      <c r="D3963" s="138"/>
    </row>
    <row r="3964" spans="4:4" x14ac:dyDescent="0.25">
      <c r="D3964" s="138"/>
    </row>
    <row r="3965" spans="4:4" x14ac:dyDescent="0.25">
      <c r="D3965" s="138"/>
    </row>
    <row r="3966" spans="4:4" x14ac:dyDescent="0.25">
      <c r="D3966" s="138"/>
    </row>
    <row r="3967" spans="4:4" x14ac:dyDescent="0.25">
      <c r="D3967" s="138"/>
    </row>
    <row r="3968" spans="4:4" x14ac:dyDescent="0.25">
      <c r="D3968" s="138"/>
    </row>
    <row r="3969" spans="4:4" x14ac:dyDescent="0.25">
      <c r="D3969" s="138"/>
    </row>
    <row r="3970" spans="4:4" x14ac:dyDescent="0.25">
      <c r="D3970" s="138"/>
    </row>
    <row r="3971" spans="4:4" x14ac:dyDescent="0.25">
      <c r="D3971" s="138"/>
    </row>
    <row r="3972" spans="4:4" x14ac:dyDescent="0.25">
      <c r="D3972" s="138"/>
    </row>
    <row r="3973" spans="4:4" x14ac:dyDescent="0.25">
      <c r="D3973" s="138"/>
    </row>
    <row r="3974" spans="4:4" x14ac:dyDescent="0.25">
      <c r="D3974" s="138"/>
    </row>
    <row r="3975" spans="4:4" x14ac:dyDescent="0.25">
      <c r="D3975" s="138"/>
    </row>
    <row r="3976" spans="4:4" x14ac:dyDescent="0.25">
      <c r="D3976" s="138"/>
    </row>
    <row r="3977" spans="4:4" x14ac:dyDescent="0.25">
      <c r="D3977" s="138"/>
    </row>
    <row r="3978" spans="4:4" x14ac:dyDescent="0.25">
      <c r="D3978" s="138"/>
    </row>
    <row r="3979" spans="4:4" x14ac:dyDescent="0.25">
      <c r="D3979" s="138"/>
    </row>
    <row r="3980" spans="4:4" x14ac:dyDescent="0.25">
      <c r="D3980" s="138"/>
    </row>
    <row r="3981" spans="4:4" x14ac:dyDescent="0.25">
      <c r="D3981" s="138"/>
    </row>
    <row r="3982" spans="4:4" x14ac:dyDescent="0.25">
      <c r="D3982" s="138"/>
    </row>
    <row r="3983" spans="4:4" x14ac:dyDescent="0.25">
      <c r="D3983" s="138"/>
    </row>
    <row r="3984" spans="4:4" x14ac:dyDescent="0.25">
      <c r="D3984" s="138"/>
    </row>
    <row r="3985" spans="4:4" x14ac:dyDescent="0.25">
      <c r="D3985" s="138"/>
    </row>
    <row r="3986" spans="4:4" x14ac:dyDescent="0.25">
      <c r="D3986" s="138"/>
    </row>
    <row r="3987" spans="4:4" x14ac:dyDescent="0.25">
      <c r="D3987" s="138"/>
    </row>
    <row r="3988" spans="4:4" x14ac:dyDescent="0.25">
      <c r="D3988" s="138"/>
    </row>
    <row r="3989" spans="4:4" x14ac:dyDescent="0.25">
      <c r="D3989" s="138"/>
    </row>
    <row r="3990" spans="4:4" x14ac:dyDescent="0.25">
      <c r="D3990" s="138"/>
    </row>
    <row r="3991" spans="4:4" x14ac:dyDescent="0.25">
      <c r="D3991" s="138"/>
    </row>
    <row r="3992" spans="4:4" x14ac:dyDescent="0.25">
      <c r="D3992" s="138"/>
    </row>
    <row r="3993" spans="4:4" x14ac:dyDescent="0.25">
      <c r="D3993" s="138"/>
    </row>
    <row r="3994" spans="4:4" x14ac:dyDescent="0.25">
      <c r="D3994" s="138"/>
    </row>
    <row r="3995" spans="4:4" x14ac:dyDescent="0.25">
      <c r="D3995" s="138"/>
    </row>
    <row r="3996" spans="4:4" x14ac:dyDescent="0.25">
      <c r="D3996" s="138"/>
    </row>
    <row r="3997" spans="4:4" x14ac:dyDescent="0.25">
      <c r="D3997" s="138"/>
    </row>
    <row r="3998" spans="4:4" x14ac:dyDescent="0.25">
      <c r="D3998" s="138"/>
    </row>
    <row r="3999" spans="4:4" x14ac:dyDescent="0.25">
      <c r="D3999" s="138"/>
    </row>
    <row r="4000" spans="4:4" x14ac:dyDescent="0.25">
      <c r="D4000" s="138"/>
    </row>
    <row r="4001" spans="4:4" x14ac:dyDescent="0.25">
      <c r="D4001" s="138"/>
    </row>
    <row r="4002" spans="4:4" x14ac:dyDescent="0.25">
      <c r="D4002" s="138"/>
    </row>
    <row r="4003" spans="4:4" x14ac:dyDescent="0.25">
      <c r="D4003" s="138"/>
    </row>
    <row r="4004" spans="4:4" x14ac:dyDescent="0.25">
      <c r="D4004" s="138"/>
    </row>
    <row r="4005" spans="4:4" x14ac:dyDescent="0.25">
      <c r="D4005" s="138"/>
    </row>
    <row r="4006" spans="4:4" x14ac:dyDescent="0.25">
      <c r="D4006" s="138"/>
    </row>
    <row r="4007" spans="4:4" x14ac:dyDescent="0.25">
      <c r="D4007" s="138"/>
    </row>
    <row r="4008" spans="4:4" x14ac:dyDescent="0.25">
      <c r="D4008" s="138"/>
    </row>
    <row r="4009" spans="4:4" x14ac:dyDescent="0.25">
      <c r="D4009" s="138"/>
    </row>
    <row r="4010" spans="4:4" x14ac:dyDescent="0.25">
      <c r="D4010" s="138"/>
    </row>
    <row r="4011" spans="4:4" x14ac:dyDescent="0.25">
      <c r="D4011" s="138"/>
    </row>
    <row r="4012" spans="4:4" x14ac:dyDescent="0.25">
      <c r="D4012" s="138"/>
    </row>
    <row r="4013" spans="4:4" x14ac:dyDescent="0.25">
      <c r="D4013" s="138"/>
    </row>
    <row r="4014" spans="4:4" x14ac:dyDescent="0.25">
      <c r="D4014" s="138"/>
    </row>
    <row r="4015" spans="4:4" x14ac:dyDescent="0.25">
      <c r="D4015" s="138"/>
    </row>
    <row r="4016" spans="4:4" x14ac:dyDescent="0.25">
      <c r="D4016" s="138"/>
    </row>
    <row r="4017" spans="4:4" x14ac:dyDescent="0.25">
      <c r="D4017" s="138"/>
    </row>
    <row r="4018" spans="4:4" x14ac:dyDescent="0.25">
      <c r="D4018" s="138"/>
    </row>
    <row r="4019" spans="4:4" x14ac:dyDescent="0.25">
      <c r="D4019" s="138"/>
    </row>
    <row r="4020" spans="4:4" x14ac:dyDescent="0.25">
      <c r="D4020" s="138"/>
    </row>
    <row r="4021" spans="4:4" x14ac:dyDescent="0.25">
      <c r="D4021" s="138"/>
    </row>
    <row r="4022" spans="4:4" x14ac:dyDescent="0.25">
      <c r="D4022" s="138"/>
    </row>
    <row r="4023" spans="4:4" x14ac:dyDescent="0.25">
      <c r="D4023" s="138"/>
    </row>
    <row r="4024" spans="4:4" x14ac:dyDescent="0.25">
      <c r="D4024" s="138"/>
    </row>
    <row r="4025" spans="4:4" x14ac:dyDescent="0.25">
      <c r="D4025" s="138"/>
    </row>
    <row r="4026" spans="4:4" x14ac:dyDescent="0.25">
      <c r="D4026" s="138"/>
    </row>
    <row r="4027" spans="4:4" x14ac:dyDescent="0.25">
      <c r="D4027" s="138"/>
    </row>
    <row r="4028" spans="4:4" x14ac:dyDescent="0.25">
      <c r="D4028" s="138"/>
    </row>
    <row r="4029" spans="4:4" x14ac:dyDescent="0.25">
      <c r="D4029" s="138"/>
    </row>
    <row r="4030" spans="4:4" x14ac:dyDescent="0.25">
      <c r="D4030" s="138"/>
    </row>
    <row r="4031" spans="4:4" x14ac:dyDescent="0.25">
      <c r="D4031" s="138"/>
    </row>
    <row r="4032" spans="4:4" x14ac:dyDescent="0.25">
      <c r="D4032" s="138"/>
    </row>
    <row r="4033" spans="4:4" x14ac:dyDescent="0.25">
      <c r="D4033" s="138"/>
    </row>
    <row r="4034" spans="4:4" x14ac:dyDescent="0.25">
      <c r="D4034" s="138"/>
    </row>
    <row r="4035" spans="4:4" x14ac:dyDescent="0.25">
      <c r="D4035" s="138"/>
    </row>
    <row r="4036" spans="4:4" x14ac:dyDescent="0.25">
      <c r="D4036" s="138"/>
    </row>
    <row r="4037" spans="4:4" x14ac:dyDescent="0.25">
      <c r="D4037" s="138"/>
    </row>
    <row r="4038" spans="4:4" x14ac:dyDescent="0.25">
      <c r="D4038" s="138"/>
    </row>
    <row r="4039" spans="4:4" x14ac:dyDescent="0.25">
      <c r="D4039" s="138"/>
    </row>
    <row r="4040" spans="4:4" x14ac:dyDescent="0.25">
      <c r="D4040" s="138"/>
    </row>
    <row r="4041" spans="4:4" x14ac:dyDescent="0.25">
      <c r="D4041" s="138"/>
    </row>
    <row r="4042" spans="4:4" x14ac:dyDescent="0.25">
      <c r="D4042" s="138"/>
    </row>
    <row r="4043" spans="4:4" x14ac:dyDescent="0.25">
      <c r="D4043" s="138"/>
    </row>
    <row r="4044" spans="4:4" x14ac:dyDescent="0.25">
      <c r="D4044" s="138"/>
    </row>
    <row r="4045" spans="4:4" x14ac:dyDescent="0.25">
      <c r="D4045" s="138"/>
    </row>
    <row r="4046" spans="4:4" x14ac:dyDescent="0.25">
      <c r="D4046" s="138"/>
    </row>
    <row r="4047" spans="4:4" x14ac:dyDescent="0.25">
      <c r="D4047" s="138"/>
    </row>
    <row r="4048" spans="4:4" x14ac:dyDescent="0.25">
      <c r="D4048" s="138"/>
    </row>
    <row r="4049" spans="4:4" x14ac:dyDescent="0.25">
      <c r="D4049" s="138"/>
    </row>
    <row r="4050" spans="4:4" x14ac:dyDescent="0.25">
      <c r="D4050" s="138"/>
    </row>
    <row r="4051" spans="4:4" x14ac:dyDescent="0.25">
      <c r="D4051" s="138"/>
    </row>
    <row r="4052" spans="4:4" x14ac:dyDescent="0.25">
      <c r="D4052" s="138"/>
    </row>
    <row r="4053" spans="4:4" x14ac:dyDescent="0.25">
      <c r="D4053" s="138"/>
    </row>
    <row r="4054" spans="4:4" x14ac:dyDescent="0.25">
      <c r="D4054" s="138"/>
    </row>
    <row r="4055" spans="4:4" x14ac:dyDescent="0.25">
      <c r="D4055" s="138"/>
    </row>
    <row r="4056" spans="4:4" x14ac:dyDescent="0.25">
      <c r="D4056" s="138"/>
    </row>
    <row r="4057" spans="4:4" x14ac:dyDescent="0.25">
      <c r="D4057" s="138"/>
    </row>
    <row r="4058" spans="4:4" x14ac:dyDescent="0.25">
      <c r="D4058" s="138"/>
    </row>
    <row r="4059" spans="4:4" x14ac:dyDescent="0.25">
      <c r="D4059" s="138"/>
    </row>
    <row r="4060" spans="4:4" x14ac:dyDescent="0.25">
      <c r="D4060" s="138"/>
    </row>
    <row r="4061" spans="4:4" x14ac:dyDescent="0.25">
      <c r="D4061" s="138"/>
    </row>
    <row r="4062" spans="4:4" x14ac:dyDescent="0.25">
      <c r="D4062" s="138"/>
    </row>
    <row r="4063" spans="4:4" x14ac:dyDescent="0.25">
      <c r="D4063" s="138"/>
    </row>
    <row r="4064" spans="4:4" x14ac:dyDescent="0.25">
      <c r="D4064" s="138"/>
    </row>
    <row r="4065" spans="4:4" x14ac:dyDescent="0.25">
      <c r="D4065" s="138"/>
    </row>
    <row r="4066" spans="4:4" x14ac:dyDescent="0.25">
      <c r="D4066" s="138"/>
    </row>
    <row r="4067" spans="4:4" x14ac:dyDescent="0.25">
      <c r="D4067" s="138"/>
    </row>
    <row r="4068" spans="4:4" x14ac:dyDescent="0.25">
      <c r="D4068" s="138"/>
    </row>
    <row r="4069" spans="4:4" x14ac:dyDescent="0.25">
      <c r="D4069" s="138"/>
    </row>
    <row r="4070" spans="4:4" x14ac:dyDescent="0.25">
      <c r="D4070" s="138"/>
    </row>
    <row r="4071" spans="4:4" x14ac:dyDescent="0.25">
      <c r="D4071" s="138"/>
    </row>
    <row r="4072" spans="4:4" x14ac:dyDescent="0.25">
      <c r="D4072" s="138"/>
    </row>
    <row r="4073" spans="4:4" x14ac:dyDescent="0.25">
      <c r="D4073" s="138"/>
    </row>
    <row r="4074" spans="4:4" x14ac:dyDescent="0.25">
      <c r="D4074" s="138"/>
    </row>
    <row r="4075" spans="4:4" x14ac:dyDescent="0.25">
      <c r="D4075" s="138"/>
    </row>
    <row r="4076" spans="4:4" x14ac:dyDescent="0.25">
      <c r="D4076" s="138"/>
    </row>
    <row r="4077" spans="4:4" x14ac:dyDescent="0.25">
      <c r="D4077" s="138"/>
    </row>
    <row r="4078" spans="4:4" x14ac:dyDescent="0.25">
      <c r="D4078" s="138"/>
    </row>
    <row r="4079" spans="4:4" x14ac:dyDescent="0.25">
      <c r="D4079" s="138"/>
    </row>
    <row r="4080" spans="4:4" x14ac:dyDescent="0.25">
      <c r="D4080" s="138"/>
    </row>
    <row r="4081" spans="4:4" x14ac:dyDescent="0.25">
      <c r="D4081" s="138"/>
    </row>
    <row r="4082" spans="4:4" x14ac:dyDescent="0.25">
      <c r="D4082" s="138"/>
    </row>
    <row r="4083" spans="4:4" x14ac:dyDescent="0.25">
      <c r="D4083" s="138"/>
    </row>
    <row r="4084" spans="4:4" x14ac:dyDescent="0.25">
      <c r="D4084" s="138"/>
    </row>
    <row r="4085" spans="4:4" x14ac:dyDescent="0.25">
      <c r="D4085" s="138"/>
    </row>
    <row r="4086" spans="4:4" x14ac:dyDescent="0.25">
      <c r="D4086" s="138"/>
    </row>
    <row r="4087" spans="4:4" x14ac:dyDescent="0.25">
      <c r="D4087" s="138"/>
    </row>
    <row r="4088" spans="4:4" x14ac:dyDescent="0.25">
      <c r="D4088" s="138"/>
    </row>
    <row r="4089" spans="4:4" x14ac:dyDescent="0.25">
      <c r="D4089" s="138"/>
    </row>
    <row r="4090" spans="4:4" x14ac:dyDescent="0.25">
      <c r="D4090" s="138"/>
    </row>
    <row r="4091" spans="4:4" x14ac:dyDescent="0.25">
      <c r="D4091" s="138"/>
    </row>
    <row r="4092" spans="4:4" x14ac:dyDescent="0.25">
      <c r="D4092" s="138"/>
    </row>
    <row r="4093" spans="4:4" x14ac:dyDescent="0.25">
      <c r="D4093" s="138"/>
    </row>
    <row r="4094" spans="4:4" x14ac:dyDescent="0.25">
      <c r="D4094" s="138"/>
    </row>
    <row r="4095" spans="4:4" x14ac:dyDescent="0.25">
      <c r="D4095" s="138"/>
    </row>
    <row r="4096" spans="4:4" x14ac:dyDescent="0.25">
      <c r="D4096" s="138"/>
    </row>
    <row r="4097" spans="4:4" x14ac:dyDescent="0.25">
      <c r="D4097" s="138"/>
    </row>
    <row r="4098" spans="4:4" x14ac:dyDescent="0.25">
      <c r="D4098" s="138"/>
    </row>
    <row r="4099" spans="4:4" x14ac:dyDescent="0.25">
      <c r="D4099" s="138"/>
    </row>
    <row r="4100" spans="4:4" x14ac:dyDescent="0.25">
      <c r="D4100" s="138"/>
    </row>
    <row r="4101" spans="4:4" x14ac:dyDescent="0.25">
      <c r="D4101" s="138"/>
    </row>
    <row r="4102" spans="4:4" x14ac:dyDescent="0.25">
      <c r="D4102" s="138"/>
    </row>
    <row r="4103" spans="4:4" x14ac:dyDescent="0.25">
      <c r="D4103" s="138"/>
    </row>
    <row r="4104" spans="4:4" x14ac:dyDescent="0.25">
      <c r="D4104" s="138"/>
    </row>
    <row r="4105" spans="4:4" x14ac:dyDescent="0.25">
      <c r="D4105" s="138"/>
    </row>
    <row r="4106" spans="4:4" x14ac:dyDescent="0.25">
      <c r="D4106" s="138"/>
    </row>
    <row r="4107" spans="4:4" x14ac:dyDescent="0.25">
      <c r="D4107" s="138"/>
    </row>
    <row r="4108" spans="4:4" x14ac:dyDescent="0.25">
      <c r="D4108" s="138"/>
    </row>
    <row r="4109" spans="4:4" x14ac:dyDescent="0.25">
      <c r="D4109" s="138"/>
    </row>
    <row r="4110" spans="4:4" x14ac:dyDescent="0.25">
      <c r="D4110" s="138"/>
    </row>
    <row r="4111" spans="4:4" x14ac:dyDescent="0.25">
      <c r="D4111" s="138"/>
    </row>
    <row r="4112" spans="4:4" x14ac:dyDescent="0.25">
      <c r="D4112" s="138"/>
    </row>
    <row r="4113" spans="4:4" x14ac:dyDescent="0.25">
      <c r="D4113" s="138"/>
    </row>
    <row r="4114" spans="4:4" x14ac:dyDescent="0.25">
      <c r="D4114" s="138"/>
    </row>
    <row r="4115" spans="4:4" x14ac:dyDescent="0.25">
      <c r="D4115" s="138"/>
    </row>
    <row r="4116" spans="4:4" x14ac:dyDescent="0.25">
      <c r="D4116" s="138"/>
    </row>
    <row r="4117" spans="4:4" x14ac:dyDescent="0.25">
      <c r="D4117" s="138"/>
    </row>
    <row r="4118" spans="4:4" x14ac:dyDescent="0.25">
      <c r="D4118" s="138"/>
    </row>
    <row r="4119" spans="4:4" x14ac:dyDescent="0.25">
      <c r="D4119" s="138"/>
    </row>
    <row r="4120" spans="4:4" x14ac:dyDescent="0.25">
      <c r="D4120" s="138"/>
    </row>
    <row r="4121" spans="4:4" x14ac:dyDescent="0.25">
      <c r="D4121" s="138"/>
    </row>
    <row r="4122" spans="4:4" x14ac:dyDescent="0.25">
      <c r="D4122" s="138"/>
    </row>
    <row r="4123" spans="4:4" x14ac:dyDescent="0.25">
      <c r="D4123" s="138"/>
    </row>
    <row r="4124" spans="4:4" x14ac:dyDescent="0.25">
      <c r="D4124" s="138"/>
    </row>
    <row r="4125" spans="4:4" x14ac:dyDescent="0.25">
      <c r="D4125" s="138"/>
    </row>
    <row r="4126" spans="4:4" x14ac:dyDescent="0.25">
      <c r="D4126" s="138"/>
    </row>
    <row r="4127" spans="4:4" x14ac:dyDescent="0.25">
      <c r="D4127" s="138"/>
    </row>
    <row r="4128" spans="4:4" x14ac:dyDescent="0.25">
      <c r="D4128" s="138"/>
    </row>
    <row r="4129" spans="4:4" x14ac:dyDescent="0.25">
      <c r="D4129" s="138"/>
    </row>
    <row r="4130" spans="4:4" x14ac:dyDescent="0.25">
      <c r="D4130" s="138"/>
    </row>
    <row r="4131" spans="4:4" x14ac:dyDescent="0.25">
      <c r="D4131" s="138"/>
    </row>
    <row r="4132" spans="4:4" x14ac:dyDescent="0.25">
      <c r="D4132" s="138"/>
    </row>
    <row r="4133" spans="4:4" x14ac:dyDescent="0.25">
      <c r="D4133" s="138"/>
    </row>
    <row r="4134" spans="4:4" x14ac:dyDescent="0.25">
      <c r="D4134" s="138"/>
    </row>
    <row r="4135" spans="4:4" x14ac:dyDescent="0.25">
      <c r="D4135" s="138"/>
    </row>
    <row r="4136" spans="4:4" x14ac:dyDescent="0.25">
      <c r="D4136" s="138"/>
    </row>
    <row r="4137" spans="4:4" x14ac:dyDescent="0.25">
      <c r="D4137" s="138"/>
    </row>
    <row r="4138" spans="4:4" x14ac:dyDescent="0.25">
      <c r="D4138" s="138"/>
    </row>
    <row r="4139" spans="4:4" x14ac:dyDescent="0.25">
      <c r="D4139" s="138"/>
    </row>
    <row r="4140" spans="4:4" x14ac:dyDescent="0.25">
      <c r="D4140" s="138"/>
    </row>
    <row r="4141" spans="4:4" x14ac:dyDescent="0.25">
      <c r="D4141" s="138"/>
    </row>
    <row r="4142" spans="4:4" x14ac:dyDescent="0.25">
      <c r="D4142" s="138"/>
    </row>
    <row r="4143" spans="4:4" x14ac:dyDescent="0.25">
      <c r="D4143" s="138"/>
    </row>
    <row r="4144" spans="4:4" x14ac:dyDescent="0.25">
      <c r="D4144" s="138"/>
    </row>
    <row r="4145" spans="4:4" x14ac:dyDescent="0.25">
      <c r="D4145" s="138"/>
    </row>
    <row r="4146" spans="4:4" x14ac:dyDescent="0.25">
      <c r="D4146" s="138"/>
    </row>
    <row r="4147" spans="4:4" x14ac:dyDescent="0.25">
      <c r="D4147" s="138"/>
    </row>
    <row r="4148" spans="4:4" x14ac:dyDescent="0.25">
      <c r="D4148" s="138"/>
    </row>
    <row r="4149" spans="4:4" x14ac:dyDescent="0.25">
      <c r="D4149" s="138"/>
    </row>
    <row r="4150" spans="4:4" x14ac:dyDescent="0.25">
      <c r="D4150" s="138"/>
    </row>
    <row r="4151" spans="4:4" x14ac:dyDescent="0.25">
      <c r="D4151" s="138"/>
    </row>
    <row r="4152" spans="4:4" x14ac:dyDescent="0.25">
      <c r="D4152" s="138"/>
    </row>
    <row r="4153" spans="4:4" x14ac:dyDescent="0.25">
      <c r="D4153" s="138"/>
    </row>
    <row r="4154" spans="4:4" x14ac:dyDescent="0.25">
      <c r="D4154" s="138"/>
    </row>
    <row r="4155" spans="4:4" x14ac:dyDescent="0.25">
      <c r="D4155" s="138"/>
    </row>
    <row r="4156" spans="4:4" x14ac:dyDescent="0.25">
      <c r="D4156" s="138"/>
    </row>
    <row r="4157" spans="4:4" x14ac:dyDescent="0.25">
      <c r="D4157" s="138"/>
    </row>
    <row r="4158" spans="4:4" x14ac:dyDescent="0.25">
      <c r="D4158" s="138"/>
    </row>
    <row r="4159" spans="4:4" x14ac:dyDescent="0.25">
      <c r="D4159" s="138"/>
    </row>
    <row r="4160" spans="4:4" x14ac:dyDescent="0.25">
      <c r="D4160" s="138"/>
    </row>
    <row r="4161" spans="4:4" x14ac:dyDescent="0.25">
      <c r="D4161" s="138"/>
    </row>
    <row r="4162" spans="4:4" x14ac:dyDescent="0.25">
      <c r="D4162" s="138"/>
    </row>
    <row r="4163" spans="4:4" x14ac:dyDescent="0.25">
      <c r="D4163" s="138"/>
    </row>
    <row r="4164" spans="4:4" x14ac:dyDescent="0.25">
      <c r="D4164" s="138"/>
    </row>
    <row r="4165" spans="4:4" x14ac:dyDescent="0.25">
      <c r="D4165" s="138"/>
    </row>
    <row r="4166" spans="4:4" x14ac:dyDescent="0.25">
      <c r="D4166" s="138"/>
    </row>
    <row r="4167" spans="4:4" x14ac:dyDescent="0.25">
      <c r="D4167" s="138"/>
    </row>
    <row r="4168" spans="4:4" x14ac:dyDescent="0.25">
      <c r="D4168" s="138"/>
    </row>
    <row r="4169" spans="4:4" x14ac:dyDescent="0.25">
      <c r="D4169" s="138"/>
    </row>
    <row r="4170" spans="4:4" x14ac:dyDescent="0.25">
      <c r="D4170" s="138"/>
    </row>
    <row r="4171" spans="4:4" x14ac:dyDescent="0.25">
      <c r="D4171" s="138"/>
    </row>
    <row r="4172" spans="4:4" x14ac:dyDescent="0.25">
      <c r="D4172" s="138"/>
    </row>
    <row r="4173" spans="4:4" x14ac:dyDescent="0.25">
      <c r="D4173" s="138"/>
    </row>
    <row r="4174" spans="4:4" x14ac:dyDescent="0.25">
      <c r="D4174" s="138"/>
    </row>
    <row r="4175" spans="4:4" x14ac:dyDescent="0.25">
      <c r="D4175" s="138"/>
    </row>
    <row r="4176" spans="4:4" x14ac:dyDescent="0.25">
      <c r="D4176" s="138"/>
    </row>
    <row r="4177" spans="4:4" x14ac:dyDescent="0.25">
      <c r="D4177" s="138"/>
    </row>
    <row r="4178" spans="4:4" x14ac:dyDescent="0.25">
      <c r="D4178" s="138"/>
    </row>
    <row r="4179" spans="4:4" x14ac:dyDescent="0.25">
      <c r="D4179" s="138"/>
    </row>
    <row r="4180" spans="4:4" x14ac:dyDescent="0.25">
      <c r="D4180" s="138"/>
    </row>
    <row r="4181" spans="4:4" x14ac:dyDescent="0.25">
      <c r="D4181" s="138"/>
    </row>
    <row r="4182" spans="4:4" x14ac:dyDescent="0.25">
      <c r="D4182" s="138"/>
    </row>
    <row r="4183" spans="4:4" x14ac:dyDescent="0.25">
      <c r="D4183" s="138"/>
    </row>
    <row r="4184" spans="4:4" x14ac:dyDescent="0.25">
      <c r="D4184" s="138"/>
    </row>
    <row r="4185" spans="4:4" x14ac:dyDescent="0.25">
      <c r="D4185" s="138"/>
    </row>
    <row r="4186" spans="4:4" x14ac:dyDescent="0.25">
      <c r="D4186" s="138"/>
    </row>
    <row r="4187" spans="4:4" x14ac:dyDescent="0.25">
      <c r="D4187" s="138"/>
    </row>
    <row r="4188" spans="4:4" x14ac:dyDescent="0.25">
      <c r="D4188" s="138"/>
    </row>
    <row r="4189" spans="4:4" x14ac:dyDescent="0.25">
      <c r="D4189" s="138"/>
    </row>
    <row r="4190" spans="4:4" x14ac:dyDescent="0.25">
      <c r="D4190" s="138"/>
    </row>
    <row r="4191" spans="4:4" x14ac:dyDescent="0.25">
      <c r="D4191" s="138"/>
    </row>
    <row r="4192" spans="4:4" x14ac:dyDescent="0.25">
      <c r="D4192" s="138"/>
    </row>
    <row r="4193" spans="4:4" x14ac:dyDescent="0.25">
      <c r="D4193" s="138"/>
    </row>
    <row r="4194" spans="4:4" x14ac:dyDescent="0.25">
      <c r="D4194" s="138"/>
    </row>
    <row r="4195" spans="4:4" x14ac:dyDescent="0.25">
      <c r="D4195" s="138"/>
    </row>
    <row r="4196" spans="4:4" x14ac:dyDescent="0.25">
      <c r="D4196" s="138"/>
    </row>
    <row r="4197" spans="4:4" x14ac:dyDescent="0.25">
      <c r="D4197" s="138"/>
    </row>
    <row r="4198" spans="4:4" x14ac:dyDescent="0.25">
      <c r="D4198" s="138"/>
    </row>
    <row r="4199" spans="4:4" x14ac:dyDescent="0.25">
      <c r="D4199" s="138"/>
    </row>
    <row r="4200" spans="4:4" x14ac:dyDescent="0.25">
      <c r="D4200" s="138"/>
    </row>
    <row r="4201" spans="4:4" x14ac:dyDescent="0.25">
      <c r="D4201" s="138"/>
    </row>
    <row r="4202" spans="4:4" x14ac:dyDescent="0.25">
      <c r="D4202" s="138"/>
    </row>
    <row r="4203" spans="4:4" x14ac:dyDescent="0.25">
      <c r="D4203" s="138"/>
    </row>
    <row r="4204" spans="4:4" x14ac:dyDescent="0.25">
      <c r="D4204" s="138"/>
    </row>
    <row r="4205" spans="4:4" x14ac:dyDescent="0.25">
      <c r="D4205" s="138"/>
    </row>
    <row r="4206" spans="4:4" x14ac:dyDescent="0.25">
      <c r="D4206" s="138"/>
    </row>
    <row r="4207" spans="4:4" x14ac:dyDescent="0.25">
      <c r="D4207" s="138"/>
    </row>
    <row r="4208" spans="4:4" x14ac:dyDescent="0.25">
      <c r="D4208" s="138"/>
    </row>
    <row r="4209" spans="4:4" x14ac:dyDescent="0.25">
      <c r="D4209" s="138"/>
    </row>
    <row r="4210" spans="4:4" x14ac:dyDescent="0.25">
      <c r="D4210" s="138"/>
    </row>
    <row r="4211" spans="4:4" x14ac:dyDescent="0.25">
      <c r="D4211" s="138"/>
    </row>
    <row r="4212" spans="4:4" x14ac:dyDescent="0.25">
      <c r="D4212" s="138"/>
    </row>
    <row r="4213" spans="4:4" x14ac:dyDescent="0.25">
      <c r="D4213" s="138"/>
    </row>
    <row r="4214" spans="4:4" x14ac:dyDescent="0.25">
      <c r="D4214" s="138"/>
    </row>
    <row r="4215" spans="4:4" x14ac:dyDescent="0.25">
      <c r="D4215" s="138"/>
    </row>
    <row r="4216" spans="4:4" x14ac:dyDescent="0.25">
      <c r="D4216" s="138"/>
    </row>
    <row r="4217" spans="4:4" x14ac:dyDescent="0.25">
      <c r="D4217" s="138"/>
    </row>
    <row r="4218" spans="4:4" x14ac:dyDescent="0.25">
      <c r="D4218" s="138"/>
    </row>
    <row r="4219" spans="4:4" x14ac:dyDescent="0.25">
      <c r="D4219" s="138"/>
    </row>
    <row r="4220" spans="4:4" x14ac:dyDescent="0.25">
      <c r="D4220" s="138"/>
    </row>
    <row r="4221" spans="4:4" x14ac:dyDescent="0.25">
      <c r="D4221" s="138"/>
    </row>
    <row r="4222" spans="4:4" x14ac:dyDescent="0.25">
      <c r="D4222" s="138"/>
    </row>
    <row r="4223" spans="4:4" x14ac:dyDescent="0.25">
      <c r="D4223" s="138"/>
    </row>
    <row r="4224" spans="4:4" x14ac:dyDescent="0.25">
      <c r="D4224" s="138"/>
    </row>
    <row r="4225" spans="4:4" x14ac:dyDescent="0.25">
      <c r="D4225" s="138"/>
    </row>
    <row r="4226" spans="4:4" x14ac:dyDescent="0.25">
      <c r="D4226" s="138"/>
    </row>
    <row r="4227" spans="4:4" x14ac:dyDescent="0.25">
      <c r="D4227" s="138"/>
    </row>
    <row r="4228" spans="4:4" x14ac:dyDescent="0.25">
      <c r="D4228" s="138"/>
    </row>
    <row r="4229" spans="4:4" x14ac:dyDescent="0.25">
      <c r="D4229" s="138"/>
    </row>
    <row r="4230" spans="4:4" x14ac:dyDescent="0.25">
      <c r="D4230" s="138"/>
    </row>
    <row r="4231" spans="4:4" x14ac:dyDescent="0.25">
      <c r="D4231" s="138"/>
    </row>
    <row r="4232" spans="4:4" x14ac:dyDescent="0.25">
      <c r="D4232" s="138"/>
    </row>
    <row r="4233" spans="4:4" x14ac:dyDescent="0.25">
      <c r="D4233" s="138"/>
    </row>
    <row r="4234" spans="4:4" x14ac:dyDescent="0.25">
      <c r="D4234" s="138"/>
    </row>
    <row r="4235" spans="4:4" x14ac:dyDescent="0.25">
      <c r="D4235" s="138"/>
    </row>
    <row r="4236" spans="4:4" x14ac:dyDescent="0.25">
      <c r="D4236" s="138"/>
    </row>
    <row r="4237" spans="4:4" x14ac:dyDescent="0.25">
      <c r="D4237" s="138"/>
    </row>
    <row r="4238" spans="4:4" x14ac:dyDescent="0.25">
      <c r="D4238" s="138"/>
    </row>
    <row r="4239" spans="4:4" x14ac:dyDescent="0.25">
      <c r="D4239" s="138"/>
    </row>
    <row r="4240" spans="4:4" x14ac:dyDescent="0.25">
      <c r="D4240" s="138"/>
    </row>
    <row r="4241" spans="4:4" x14ac:dyDescent="0.25">
      <c r="D4241" s="138"/>
    </row>
    <row r="4242" spans="4:4" x14ac:dyDescent="0.25">
      <c r="D4242" s="138"/>
    </row>
    <row r="4243" spans="4:4" x14ac:dyDescent="0.25">
      <c r="D4243" s="138"/>
    </row>
    <row r="4244" spans="4:4" x14ac:dyDescent="0.25">
      <c r="D4244" s="138"/>
    </row>
    <row r="4245" spans="4:4" x14ac:dyDescent="0.25">
      <c r="D4245" s="138"/>
    </row>
    <row r="4246" spans="4:4" x14ac:dyDescent="0.25">
      <c r="D4246" s="138"/>
    </row>
    <row r="4247" spans="4:4" x14ac:dyDescent="0.25">
      <c r="D4247" s="138"/>
    </row>
    <row r="4248" spans="4:4" x14ac:dyDescent="0.25">
      <c r="D4248" s="138"/>
    </row>
    <row r="4249" spans="4:4" x14ac:dyDescent="0.25">
      <c r="D4249" s="138"/>
    </row>
    <row r="4250" spans="4:4" x14ac:dyDescent="0.25">
      <c r="D4250" s="138"/>
    </row>
    <row r="4251" spans="4:4" x14ac:dyDescent="0.25">
      <c r="D4251" s="138"/>
    </row>
    <row r="4252" spans="4:4" x14ac:dyDescent="0.25">
      <c r="D4252" s="138"/>
    </row>
    <row r="4253" spans="4:4" x14ac:dyDescent="0.25">
      <c r="D4253" s="138"/>
    </row>
    <row r="4254" spans="4:4" x14ac:dyDescent="0.25">
      <c r="D4254" s="138"/>
    </row>
    <row r="4255" spans="4:4" x14ac:dyDescent="0.25">
      <c r="D4255" s="138"/>
    </row>
    <row r="4256" spans="4:4" x14ac:dyDescent="0.25">
      <c r="D4256" s="138"/>
    </row>
    <row r="4257" spans="4:4" x14ac:dyDescent="0.25">
      <c r="D4257" s="138"/>
    </row>
    <row r="4258" spans="4:4" x14ac:dyDescent="0.25">
      <c r="D4258" s="138"/>
    </row>
    <row r="4259" spans="4:4" x14ac:dyDescent="0.25">
      <c r="D4259" s="138"/>
    </row>
    <row r="4260" spans="4:4" x14ac:dyDescent="0.25">
      <c r="D4260" s="138"/>
    </row>
    <row r="4261" spans="4:4" x14ac:dyDescent="0.25">
      <c r="D4261" s="138"/>
    </row>
    <row r="4262" spans="4:4" x14ac:dyDescent="0.25">
      <c r="D4262" s="138"/>
    </row>
    <row r="4263" spans="4:4" x14ac:dyDescent="0.25">
      <c r="D4263" s="138"/>
    </row>
    <row r="4264" spans="4:4" x14ac:dyDescent="0.25">
      <c r="D4264" s="138"/>
    </row>
    <row r="4265" spans="4:4" x14ac:dyDescent="0.25">
      <c r="D4265" s="138"/>
    </row>
    <row r="4266" spans="4:4" x14ac:dyDescent="0.25">
      <c r="D4266" s="138"/>
    </row>
    <row r="4267" spans="4:4" x14ac:dyDescent="0.25">
      <c r="D4267" s="138"/>
    </row>
    <row r="4268" spans="4:4" x14ac:dyDescent="0.25">
      <c r="D4268" s="138"/>
    </row>
    <row r="4269" spans="4:4" x14ac:dyDescent="0.25">
      <c r="D4269" s="138"/>
    </row>
    <row r="4270" spans="4:4" x14ac:dyDescent="0.25">
      <c r="D4270" s="138"/>
    </row>
    <row r="4271" spans="4:4" x14ac:dyDescent="0.25">
      <c r="D4271" s="138"/>
    </row>
    <row r="4272" spans="4:4" x14ac:dyDescent="0.25">
      <c r="D4272" s="138"/>
    </row>
    <row r="4273" spans="4:4" x14ac:dyDescent="0.25">
      <c r="D4273" s="138"/>
    </row>
    <row r="4274" spans="4:4" x14ac:dyDescent="0.25">
      <c r="D4274" s="138"/>
    </row>
    <row r="4275" spans="4:4" x14ac:dyDescent="0.25">
      <c r="D4275" s="138"/>
    </row>
    <row r="4276" spans="4:4" x14ac:dyDescent="0.25">
      <c r="D4276" s="138"/>
    </row>
    <row r="4277" spans="4:4" x14ac:dyDescent="0.25">
      <c r="D4277" s="138"/>
    </row>
    <row r="4278" spans="4:4" x14ac:dyDescent="0.25">
      <c r="D4278" s="138"/>
    </row>
    <row r="4279" spans="4:4" x14ac:dyDescent="0.25">
      <c r="D4279" s="138"/>
    </row>
    <row r="4280" spans="4:4" x14ac:dyDescent="0.25">
      <c r="D4280" s="138"/>
    </row>
    <row r="4281" spans="4:4" x14ac:dyDescent="0.25">
      <c r="D4281" s="138"/>
    </row>
    <row r="4282" spans="4:4" x14ac:dyDescent="0.25">
      <c r="D4282" s="138"/>
    </row>
    <row r="4283" spans="4:4" x14ac:dyDescent="0.25">
      <c r="D4283" s="138"/>
    </row>
    <row r="4284" spans="4:4" x14ac:dyDescent="0.25">
      <c r="D4284" s="138"/>
    </row>
    <row r="4285" spans="4:4" x14ac:dyDescent="0.25">
      <c r="D4285" s="138"/>
    </row>
    <row r="4286" spans="4:4" x14ac:dyDescent="0.25">
      <c r="D4286" s="138"/>
    </row>
    <row r="4287" spans="4:4" x14ac:dyDescent="0.25">
      <c r="D4287" s="138"/>
    </row>
    <row r="4288" spans="4:4" x14ac:dyDescent="0.25">
      <c r="D4288" s="138"/>
    </row>
    <row r="4289" spans="4:4" x14ac:dyDescent="0.25">
      <c r="D4289" s="138"/>
    </row>
    <row r="4290" spans="4:4" x14ac:dyDescent="0.25">
      <c r="D4290" s="138"/>
    </row>
    <row r="4291" spans="4:4" x14ac:dyDescent="0.25">
      <c r="D4291" s="138"/>
    </row>
    <row r="4292" spans="4:4" x14ac:dyDescent="0.25">
      <c r="D4292" s="138"/>
    </row>
    <row r="4293" spans="4:4" x14ac:dyDescent="0.25">
      <c r="D4293" s="138"/>
    </row>
    <row r="4294" spans="4:4" x14ac:dyDescent="0.25">
      <c r="D4294" s="138"/>
    </row>
    <row r="4295" spans="4:4" x14ac:dyDescent="0.25">
      <c r="D4295" s="138"/>
    </row>
    <row r="4296" spans="4:4" x14ac:dyDescent="0.25">
      <c r="D4296" s="138"/>
    </row>
    <row r="4297" spans="4:4" x14ac:dyDescent="0.25">
      <c r="D4297" s="138"/>
    </row>
    <row r="4298" spans="4:4" x14ac:dyDescent="0.25">
      <c r="D4298" s="138"/>
    </row>
    <row r="4299" spans="4:4" x14ac:dyDescent="0.25">
      <c r="D4299" s="138"/>
    </row>
    <row r="4300" spans="4:4" x14ac:dyDescent="0.25">
      <c r="D4300" s="138"/>
    </row>
    <row r="4301" spans="4:4" x14ac:dyDescent="0.25">
      <c r="D4301" s="138"/>
    </row>
    <row r="4302" spans="4:4" x14ac:dyDescent="0.25">
      <c r="D4302" s="138"/>
    </row>
    <row r="4303" spans="4:4" x14ac:dyDescent="0.25">
      <c r="D4303" s="138"/>
    </row>
    <row r="4304" spans="4:4" x14ac:dyDescent="0.25">
      <c r="D4304" s="138"/>
    </row>
    <row r="4305" spans="4:4" x14ac:dyDescent="0.25">
      <c r="D4305" s="138"/>
    </row>
    <row r="4306" spans="4:4" x14ac:dyDescent="0.25">
      <c r="D4306" s="138"/>
    </row>
    <row r="4307" spans="4:4" x14ac:dyDescent="0.25">
      <c r="D4307" s="138"/>
    </row>
    <row r="4308" spans="4:4" x14ac:dyDescent="0.25">
      <c r="D4308" s="138"/>
    </row>
    <row r="4309" spans="4:4" x14ac:dyDescent="0.25">
      <c r="D4309" s="138"/>
    </row>
    <row r="4310" spans="4:4" x14ac:dyDescent="0.25">
      <c r="D4310" s="138"/>
    </row>
    <row r="4311" spans="4:4" x14ac:dyDescent="0.25">
      <c r="D4311" s="138"/>
    </row>
    <row r="4312" spans="4:4" x14ac:dyDescent="0.25">
      <c r="D4312" s="138"/>
    </row>
    <row r="4313" spans="4:4" x14ac:dyDescent="0.25">
      <c r="D4313" s="138"/>
    </row>
    <row r="4314" spans="4:4" x14ac:dyDescent="0.25">
      <c r="D4314" s="138"/>
    </row>
    <row r="4315" spans="4:4" x14ac:dyDescent="0.25">
      <c r="D4315" s="138"/>
    </row>
    <row r="4316" spans="4:4" x14ac:dyDescent="0.25">
      <c r="D4316" s="138"/>
    </row>
    <row r="4317" spans="4:4" x14ac:dyDescent="0.25">
      <c r="D4317" s="138"/>
    </row>
    <row r="4318" spans="4:4" x14ac:dyDescent="0.25">
      <c r="D4318" s="138"/>
    </row>
    <row r="4319" spans="4:4" x14ac:dyDescent="0.25">
      <c r="D4319" s="138"/>
    </row>
    <row r="4320" spans="4:4" x14ac:dyDescent="0.25">
      <c r="D4320" s="138"/>
    </row>
    <row r="4321" spans="4:4" x14ac:dyDescent="0.25">
      <c r="D4321" s="138"/>
    </row>
    <row r="4322" spans="4:4" x14ac:dyDescent="0.25">
      <c r="D4322" s="138"/>
    </row>
    <row r="4323" spans="4:4" x14ac:dyDescent="0.25">
      <c r="D4323" s="138"/>
    </row>
    <row r="4324" spans="4:4" x14ac:dyDescent="0.25">
      <c r="D4324" s="138"/>
    </row>
    <row r="4325" spans="4:4" x14ac:dyDescent="0.25">
      <c r="D4325" s="138"/>
    </row>
    <row r="4326" spans="4:4" x14ac:dyDescent="0.25">
      <c r="D4326" s="138"/>
    </row>
    <row r="4327" spans="4:4" x14ac:dyDescent="0.25">
      <c r="D4327" s="138"/>
    </row>
    <row r="4328" spans="4:4" x14ac:dyDescent="0.25">
      <c r="D4328" s="138"/>
    </row>
    <row r="4329" spans="4:4" x14ac:dyDescent="0.25">
      <c r="D4329" s="138"/>
    </row>
    <row r="4330" spans="4:4" x14ac:dyDescent="0.25">
      <c r="D4330" s="138"/>
    </row>
    <row r="4331" spans="4:4" x14ac:dyDescent="0.25">
      <c r="D4331" s="138"/>
    </row>
    <row r="4332" spans="4:4" x14ac:dyDescent="0.25">
      <c r="D4332" s="138"/>
    </row>
    <row r="4333" spans="4:4" x14ac:dyDescent="0.25">
      <c r="D4333" s="138"/>
    </row>
    <row r="4334" spans="4:4" x14ac:dyDescent="0.25">
      <c r="D4334" s="138"/>
    </row>
    <row r="4335" spans="4:4" x14ac:dyDescent="0.25">
      <c r="D4335" s="138"/>
    </row>
    <row r="4336" spans="4:4" x14ac:dyDescent="0.25">
      <c r="D4336" s="138"/>
    </row>
    <row r="4337" spans="4:4" x14ac:dyDescent="0.25">
      <c r="D4337" s="138"/>
    </row>
    <row r="4338" spans="4:4" x14ac:dyDescent="0.25">
      <c r="D4338" s="138"/>
    </row>
    <row r="4339" spans="4:4" x14ac:dyDescent="0.25">
      <c r="D4339" s="138"/>
    </row>
    <row r="4340" spans="4:4" x14ac:dyDescent="0.25">
      <c r="D4340" s="138"/>
    </row>
    <row r="4341" spans="4:4" x14ac:dyDescent="0.25">
      <c r="D4341" s="138"/>
    </row>
    <row r="4342" spans="4:4" x14ac:dyDescent="0.25">
      <c r="D4342" s="138"/>
    </row>
    <row r="4343" spans="4:4" x14ac:dyDescent="0.25">
      <c r="D4343" s="138"/>
    </row>
    <row r="4344" spans="4:4" x14ac:dyDescent="0.25">
      <c r="D4344" s="138"/>
    </row>
    <row r="4345" spans="4:4" x14ac:dyDescent="0.25">
      <c r="D4345" s="138"/>
    </row>
    <row r="4346" spans="4:4" x14ac:dyDescent="0.25">
      <c r="D4346" s="138"/>
    </row>
    <row r="4347" spans="4:4" x14ac:dyDescent="0.25">
      <c r="D4347" s="138"/>
    </row>
    <row r="4348" spans="4:4" x14ac:dyDescent="0.25">
      <c r="D4348" s="138"/>
    </row>
    <row r="4349" spans="4:4" x14ac:dyDescent="0.25">
      <c r="D4349" s="138"/>
    </row>
    <row r="4350" spans="4:4" x14ac:dyDescent="0.25">
      <c r="D4350" s="138"/>
    </row>
    <row r="4351" spans="4:4" x14ac:dyDescent="0.25">
      <c r="D4351" s="138"/>
    </row>
    <row r="4352" spans="4:4" x14ac:dyDescent="0.25">
      <c r="D4352" s="138"/>
    </row>
    <row r="4353" spans="4:4" x14ac:dyDescent="0.25">
      <c r="D4353" s="138"/>
    </row>
    <row r="4354" spans="4:4" x14ac:dyDescent="0.25">
      <c r="D4354" s="138"/>
    </row>
    <row r="4355" spans="4:4" x14ac:dyDescent="0.25">
      <c r="D4355" s="138"/>
    </row>
    <row r="4356" spans="4:4" x14ac:dyDescent="0.25">
      <c r="D4356" s="138"/>
    </row>
    <row r="4357" spans="4:4" x14ac:dyDescent="0.25">
      <c r="D4357" s="138"/>
    </row>
    <row r="4358" spans="4:4" x14ac:dyDescent="0.25">
      <c r="D4358" s="138"/>
    </row>
    <row r="4359" spans="4:4" x14ac:dyDescent="0.25">
      <c r="D4359" s="138"/>
    </row>
    <row r="4360" spans="4:4" x14ac:dyDescent="0.25">
      <c r="D4360" s="138"/>
    </row>
    <row r="4361" spans="4:4" x14ac:dyDescent="0.25">
      <c r="D4361" s="138"/>
    </row>
    <row r="4362" spans="4:4" x14ac:dyDescent="0.25">
      <c r="D4362" s="138"/>
    </row>
    <row r="4363" spans="4:4" x14ac:dyDescent="0.25">
      <c r="D4363" s="138"/>
    </row>
    <row r="4364" spans="4:4" x14ac:dyDescent="0.25">
      <c r="D4364" s="138"/>
    </row>
    <row r="4365" spans="4:4" x14ac:dyDescent="0.25">
      <c r="D4365" s="138"/>
    </row>
    <row r="4366" spans="4:4" x14ac:dyDescent="0.25">
      <c r="D4366" s="138"/>
    </row>
    <row r="4367" spans="4:4" x14ac:dyDescent="0.25">
      <c r="D4367" s="138"/>
    </row>
    <row r="4368" spans="4:4" x14ac:dyDescent="0.25">
      <c r="D4368" s="138"/>
    </row>
    <row r="4369" spans="4:4" x14ac:dyDescent="0.25">
      <c r="D4369" s="138"/>
    </row>
    <row r="4370" spans="4:4" x14ac:dyDescent="0.25">
      <c r="D4370" s="138"/>
    </row>
    <row r="4371" spans="4:4" x14ac:dyDescent="0.25">
      <c r="D4371" s="138"/>
    </row>
    <row r="4372" spans="4:4" x14ac:dyDescent="0.25">
      <c r="D4372" s="138"/>
    </row>
    <row r="4373" spans="4:4" x14ac:dyDescent="0.25">
      <c r="D4373" s="138"/>
    </row>
    <row r="4374" spans="4:4" x14ac:dyDescent="0.25">
      <c r="D4374" s="138"/>
    </row>
    <row r="4375" spans="4:4" x14ac:dyDescent="0.25">
      <c r="D4375" s="138"/>
    </row>
    <row r="4376" spans="4:4" x14ac:dyDescent="0.25">
      <c r="D4376" s="138"/>
    </row>
    <row r="4377" spans="4:4" x14ac:dyDescent="0.25">
      <c r="D4377" s="138"/>
    </row>
    <row r="4378" spans="4:4" x14ac:dyDescent="0.25">
      <c r="D4378" s="138"/>
    </row>
    <row r="4379" spans="4:4" x14ac:dyDescent="0.25">
      <c r="D4379" s="138"/>
    </row>
    <row r="4380" spans="4:4" x14ac:dyDescent="0.25">
      <c r="D4380" s="138"/>
    </row>
    <row r="4381" spans="4:4" x14ac:dyDescent="0.25">
      <c r="D4381" s="138"/>
    </row>
    <row r="4382" spans="4:4" x14ac:dyDescent="0.25">
      <c r="D4382" s="138"/>
    </row>
    <row r="4383" spans="4:4" x14ac:dyDescent="0.25">
      <c r="D4383" s="138"/>
    </row>
    <row r="4384" spans="4:4" x14ac:dyDescent="0.25">
      <c r="D4384" s="138"/>
    </row>
    <row r="4385" spans="4:4" x14ac:dyDescent="0.25">
      <c r="D4385" s="138"/>
    </row>
    <row r="4386" spans="4:4" x14ac:dyDescent="0.25">
      <c r="D4386" s="138"/>
    </row>
    <row r="4387" spans="4:4" x14ac:dyDescent="0.25">
      <c r="D4387" s="138"/>
    </row>
    <row r="4388" spans="4:4" x14ac:dyDescent="0.25">
      <c r="D4388" s="138"/>
    </row>
    <row r="4389" spans="4:4" x14ac:dyDescent="0.25">
      <c r="D4389" s="138"/>
    </row>
    <row r="4390" spans="4:4" x14ac:dyDescent="0.25">
      <c r="D4390" s="138"/>
    </row>
    <row r="4391" spans="4:4" x14ac:dyDescent="0.25">
      <c r="D4391" s="138"/>
    </row>
    <row r="4392" spans="4:4" x14ac:dyDescent="0.25">
      <c r="D4392" s="138"/>
    </row>
    <row r="4393" spans="4:4" x14ac:dyDescent="0.25">
      <c r="D4393" s="138"/>
    </row>
    <row r="4394" spans="4:4" x14ac:dyDescent="0.25">
      <c r="D4394" s="138"/>
    </row>
    <row r="4395" spans="4:4" x14ac:dyDescent="0.25">
      <c r="D4395" s="138"/>
    </row>
    <row r="4396" spans="4:4" x14ac:dyDescent="0.25">
      <c r="D4396" s="138"/>
    </row>
    <row r="4397" spans="4:4" x14ac:dyDescent="0.25">
      <c r="D4397" s="138"/>
    </row>
    <row r="4398" spans="4:4" x14ac:dyDescent="0.25">
      <c r="D4398" s="138"/>
    </row>
    <row r="4399" spans="4:4" x14ac:dyDescent="0.25">
      <c r="D4399" s="138"/>
    </row>
    <row r="4400" spans="4:4" x14ac:dyDescent="0.25">
      <c r="D4400" s="138"/>
    </row>
    <row r="4401" spans="4:4" x14ac:dyDescent="0.25">
      <c r="D4401" s="138"/>
    </row>
    <row r="4402" spans="4:4" x14ac:dyDescent="0.25">
      <c r="D4402" s="138"/>
    </row>
    <row r="4403" spans="4:4" x14ac:dyDescent="0.25">
      <c r="D4403" s="138"/>
    </row>
    <row r="4404" spans="4:4" x14ac:dyDescent="0.25">
      <c r="D4404" s="138"/>
    </row>
    <row r="4405" spans="4:4" x14ac:dyDescent="0.25">
      <c r="D4405" s="138"/>
    </row>
    <row r="4406" spans="4:4" x14ac:dyDescent="0.25">
      <c r="D4406" s="138"/>
    </row>
    <row r="4407" spans="4:4" x14ac:dyDescent="0.25">
      <c r="D4407" s="138"/>
    </row>
    <row r="4408" spans="4:4" x14ac:dyDescent="0.25">
      <c r="D4408" s="138"/>
    </row>
    <row r="4409" spans="4:4" x14ac:dyDescent="0.25">
      <c r="D4409" s="138"/>
    </row>
    <row r="4410" spans="4:4" x14ac:dyDescent="0.25">
      <c r="D4410" s="138"/>
    </row>
    <row r="4411" spans="4:4" x14ac:dyDescent="0.25">
      <c r="D4411" s="138"/>
    </row>
    <row r="4412" spans="4:4" x14ac:dyDescent="0.25">
      <c r="D4412" s="138"/>
    </row>
    <row r="4413" spans="4:4" x14ac:dyDescent="0.25">
      <c r="D4413" s="138"/>
    </row>
    <row r="4414" spans="4:4" x14ac:dyDescent="0.25">
      <c r="D4414" s="138"/>
    </row>
    <row r="4415" spans="4:4" x14ac:dyDescent="0.25">
      <c r="D4415" s="138"/>
    </row>
    <row r="4416" spans="4:4" x14ac:dyDescent="0.25">
      <c r="D4416" s="138"/>
    </row>
    <row r="4417" spans="4:4" x14ac:dyDescent="0.25">
      <c r="D4417" s="138"/>
    </row>
    <row r="4418" spans="4:4" x14ac:dyDescent="0.25">
      <c r="D4418" s="138"/>
    </row>
    <row r="4419" spans="4:4" x14ac:dyDescent="0.25">
      <c r="D4419" s="138"/>
    </row>
    <row r="4420" spans="4:4" x14ac:dyDescent="0.25">
      <c r="D4420" s="138"/>
    </row>
    <row r="4421" spans="4:4" x14ac:dyDescent="0.25">
      <c r="D4421" s="138"/>
    </row>
    <row r="4422" spans="4:4" x14ac:dyDescent="0.25">
      <c r="D4422" s="138"/>
    </row>
    <row r="4423" spans="4:4" x14ac:dyDescent="0.25">
      <c r="D4423" s="138"/>
    </row>
    <row r="4424" spans="4:4" x14ac:dyDescent="0.25">
      <c r="D4424" s="138"/>
    </row>
    <row r="4425" spans="4:4" x14ac:dyDescent="0.25">
      <c r="D4425" s="138"/>
    </row>
    <row r="4426" spans="4:4" x14ac:dyDescent="0.25">
      <c r="D4426" s="138"/>
    </row>
    <row r="4427" spans="4:4" x14ac:dyDescent="0.25">
      <c r="D4427" s="138"/>
    </row>
    <row r="4428" spans="4:4" x14ac:dyDescent="0.25">
      <c r="D4428" s="138"/>
    </row>
    <row r="4429" spans="4:4" x14ac:dyDescent="0.25">
      <c r="D4429" s="138"/>
    </row>
    <row r="4430" spans="4:4" x14ac:dyDescent="0.25">
      <c r="D4430" s="138"/>
    </row>
    <row r="4431" spans="4:4" x14ac:dyDescent="0.25">
      <c r="D4431" s="138"/>
    </row>
    <row r="4432" spans="4:4" x14ac:dyDescent="0.25">
      <c r="D4432" s="138"/>
    </row>
    <row r="4433" spans="4:4" x14ac:dyDescent="0.25">
      <c r="D4433" s="138"/>
    </row>
    <row r="4434" spans="4:4" x14ac:dyDescent="0.25">
      <c r="D4434" s="138"/>
    </row>
    <row r="4435" spans="4:4" x14ac:dyDescent="0.25">
      <c r="D4435" s="138"/>
    </row>
    <row r="4436" spans="4:4" x14ac:dyDescent="0.25">
      <c r="D4436" s="138"/>
    </row>
    <row r="4437" spans="4:4" x14ac:dyDescent="0.25">
      <c r="D4437" s="138"/>
    </row>
    <row r="4438" spans="4:4" x14ac:dyDescent="0.25">
      <c r="D4438" s="138"/>
    </row>
    <row r="4439" spans="4:4" x14ac:dyDescent="0.25">
      <c r="D4439" s="138"/>
    </row>
    <row r="4440" spans="4:4" x14ac:dyDescent="0.25">
      <c r="D4440" s="138"/>
    </row>
    <row r="4441" spans="4:4" x14ac:dyDescent="0.25">
      <c r="D4441" s="138"/>
    </row>
    <row r="4442" spans="4:4" x14ac:dyDescent="0.25">
      <c r="D4442" s="138"/>
    </row>
    <row r="4443" spans="4:4" x14ac:dyDescent="0.25">
      <c r="D4443" s="138"/>
    </row>
    <row r="4444" spans="4:4" x14ac:dyDescent="0.25">
      <c r="D4444" s="138"/>
    </row>
    <row r="4445" spans="4:4" x14ac:dyDescent="0.25">
      <c r="D4445" s="138"/>
    </row>
    <row r="4446" spans="4:4" x14ac:dyDescent="0.25">
      <c r="D4446" s="138"/>
    </row>
    <row r="4447" spans="4:4" x14ac:dyDescent="0.25">
      <c r="D4447" s="138"/>
    </row>
    <row r="4448" spans="4:4" x14ac:dyDescent="0.25">
      <c r="D4448" s="138"/>
    </row>
    <row r="4449" spans="4:4" x14ac:dyDescent="0.25">
      <c r="D4449" s="138"/>
    </row>
    <row r="4450" spans="4:4" x14ac:dyDescent="0.25">
      <c r="D4450" s="138"/>
    </row>
    <row r="4451" spans="4:4" x14ac:dyDescent="0.25">
      <c r="D4451" s="138"/>
    </row>
    <row r="4452" spans="4:4" x14ac:dyDescent="0.25">
      <c r="D4452" s="138"/>
    </row>
    <row r="4453" spans="4:4" x14ac:dyDescent="0.25">
      <c r="D4453" s="138"/>
    </row>
    <row r="4454" spans="4:4" x14ac:dyDescent="0.25">
      <c r="D4454" s="138"/>
    </row>
    <row r="4455" spans="4:4" x14ac:dyDescent="0.25">
      <c r="D4455" s="138"/>
    </row>
    <row r="4456" spans="4:4" x14ac:dyDescent="0.25">
      <c r="D4456" s="138"/>
    </row>
    <row r="4457" spans="4:4" x14ac:dyDescent="0.25">
      <c r="D4457" s="138"/>
    </row>
    <row r="4458" spans="4:4" x14ac:dyDescent="0.25">
      <c r="D4458" s="138"/>
    </row>
    <row r="4459" spans="4:4" x14ac:dyDescent="0.25">
      <c r="D4459" s="138"/>
    </row>
    <row r="4460" spans="4:4" x14ac:dyDescent="0.25">
      <c r="D4460" s="138"/>
    </row>
    <row r="4461" spans="4:4" x14ac:dyDescent="0.25">
      <c r="D4461" s="138"/>
    </row>
    <row r="4462" spans="4:4" x14ac:dyDescent="0.25">
      <c r="D4462" s="138"/>
    </row>
    <row r="4463" spans="4:4" x14ac:dyDescent="0.25">
      <c r="D4463" s="138"/>
    </row>
    <row r="4464" spans="4:4" x14ac:dyDescent="0.25">
      <c r="D4464" s="138"/>
    </row>
    <row r="4465" spans="4:4" x14ac:dyDescent="0.25">
      <c r="D4465" s="138"/>
    </row>
    <row r="4466" spans="4:4" x14ac:dyDescent="0.25">
      <c r="D4466" s="138"/>
    </row>
    <row r="4467" spans="4:4" x14ac:dyDescent="0.25">
      <c r="D4467" s="138"/>
    </row>
    <row r="4468" spans="4:4" x14ac:dyDescent="0.25">
      <c r="D4468" s="138"/>
    </row>
    <row r="4469" spans="4:4" x14ac:dyDescent="0.25">
      <c r="D4469" s="138"/>
    </row>
    <row r="4470" spans="4:4" x14ac:dyDescent="0.25">
      <c r="D4470" s="138"/>
    </row>
    <row r="4471" spans="4:4" x14ac:dyDescent="0.25">
      <c r="D4471" s="138"/>
    </row>
    <row r="4472" spans="4:4" x14ac:dyDescent="0.25">
      <c r="D4472" s="138"/>
    </row>
    <row r="4473" spans="4:4" x14ac:dyDescent="0.25">
      <c r="D4473" s="138"/>
    </row>
    <row r="4474" spans="4:4" x14ac:dyDescent="0.25">
      <c r="D4474" s="138"/>
    </row>
    <row r="4475" spans="4:4" x14ac:dyDescent="0.25">
      <c r="D4475" s="138"/>
    </row>
    <row r="4476" spans="4:4" x14ac:dyDescent="0.25">
      <c r="D4476" s="138"/>
    </row>
    <row r="4477" spans="4:4" x14ac:dyDescent="0.25">
      <c r="D4477" s="138"/>
    </row>
    <row r="4478" spans="4:4" x14ac:dyDescent="0.25">
      <c r="D4478" s="138"/>
    </row>
    <row r="4479" spans="4:4" x14ac:dyDescent="0.25">
      <c r="D4479" s="138"/>
    </row>
    <row r="4480" spans="4:4" x14ac:dyDescent="0.25">
      <c r="D4480" s="138"/>
    </row>
    <row r="4481" spans="4:4" x14ac:dyDescent="0.25">
      <c r="D4481" s="138"/>
    </row>
    <row r="4482" spans="4:4" x14ac:dyDescent="0.25">
      <c r="D4482" s="138"/>
    </row>
    <row r="4483" spans="4:4" x14ac:dyDescent="0.25">
      <c r="D4483" s="138"/>
    </row>
    <row r="4484" spans="4:4" x14ac:dyDescent="0.25">
      <c r="D4484" s="138"/>
    </row>
    <row r="4485" spans="4:4" x14ac:dyDescent="0.25">
      <c r="D4485" s="138"/>
    </row>
    <row r="4486" spans="4:4" x14ac:dyDescent="0.25">
      <c r="D4486" s="138"/>
    </row>
    <row r="4487" spans="4:4" x14ac:dyDescent="0.25">
      <c r="D4487" s="138"/>
    </row>
    <row r="4488" spans="4:4" x14ac:dyDescent="0.25">
      <c r="D4488" s="138"/>
    </row>
    <row r="4489" spans="4:4" x14ac:dyDescent="0.25">
      <c r="D4489" s="138"/>
    </row>
    <row r="4490" spans="4:4" x14ac:dyDescent="0.25">
      <c r="D4490" s="138"/>
    </row>
    <row r="4491" spans="4:4" x14ac:dyDescent="0.25">
      <c r="D4491" s="138"/>
    </row>
    <row r="4492" spans="4:4" x14ac:dyDescent="0.25">
      <c r="D4492" s="138"/>
    </row>
    <row r="4493" spans="4:4" x14ac:dyDescent="0.25">
      <c r="D4493" s="138"/>
    </row>
    <row r="4494" spans="4:4" x14ac:dyDescent="0.25">
      <c r="D4494" s="138"/>
    </row>
    <row r="4495" spans="4:4" x14ac:dyDescent="0.25">
      <c r="D4495" s="138"/>
    </row>
    <row r="4496" spans="4:4" x14ac:dyDescent="0.25">
      <c r="D4496" s="138"/>
    </row>
    <row r="4497" spans="4:4" x14ac:dyDescent="0.25">
      <c r="D4497" s="138"/>
    </row>
    <row r="4498" spans="4:4" x14ac:dyDescent="0.25">
      <c r="D4498" s="138"/>
    </row>
    <row r="4499" spans="4:4" x14ac:dyDescent="0.25">
      <c r="D4499" s="138"/>
    </row>
    <row r="4500" spans="4:4" x14ac:dyDescent="0.25">
      <c r="D4500" s="138"/>
    </row>
    <row r="4501" spans="4:4" x14ac:dyDescent="0.25">
      <c r="D4501" s="138"/>
    </row>
    <row r="4502" spans="4:4" x14ac:dyDescent="0.25">
      <c r="D4502" s="138"/>
    </row>
    <row r="4503" spans="4:4" x14ac:dyDescent="0.25">
      <c r="D4503" s="138"/>
    </row>
    <row r="4504" spans="4:4" x14ac:dyDescent="0.25">
      <c r="D4504" s="138"/>
    </row>
    <row r="4505" spans="4:4" x14ac:dyDescent="0.25">
      <c r="D4505" s="138"/>
    </row>
    <row r="4506" spans="4:4" x14ac:dyDescent="0.25">
      <c r="D4506" s="138"/>
    </row>
    <row r="4507" spans="4:4" x14ac:dyDescent="0.25">
      <c r="D4507" s="138"/>
    </row>
    <row r="4508" spans="4:4" x14ac:dyDescent="0.25">
      <c r="D4508" s="138"/>
    </row>
    <row r="4509" spans="4:4" x14ac:dyDescent="0.25">
      <c r="D4509" s="138"/>
    </row>
    <row r="4510" spans="4:4" x14ac:dyDescent="0.25">
      <c r="D4510" s="138"/>
    </row>
    <row r="4511" spans="4:4" x14ac:dyDescent="0.25">
      <c r="D4511" s="138"/>
    </row>
    <row r="4512" spans="4:4" x14ac:dyDescent="0.25">
      <c r="D4512" s="138"/>
    </row>
    <row r="4513" spans="4:4" x14ac:dyDescent="0.25">
      <c r="D4513" s="138"/>
    </row>
    <row r="4514" spans="4:4" x14ac:dyDescent="0.25">
      <c r="D4514" s="138"/>
    </row>
    <row r="4515" spans="4:4" x14ac:dyDescent="0.25">
      <c r="D4515" s="138"/>
    </row>
    <row r="4516" spans="4:4" x14ac:dyDescent="0.25">
      <c r="D4516" s="138"/>
    </row>
    <row r="4517" spans="4:4" x14ac:dyDescent="0.25">
      <c r="D4517" s="138"/>
    </row>
    <row r="4518" spans="4:4" x14ac:dyDescent="0.25">
      <c r="D4518" s="138"/>
    </row>
    <row r="4519" spans="4:4" x14ac:dyDescent="0.25">
      <c r="D4519" s="138"/>
    </row>
    <row r="4520" spans="4:4" x14ac:dyDescent="0.25">
      <c r="D4520" s="138"/>
    </row>
    <row r="4521" spans="4:4" x14ac:dyDescent="0.25">
      <c r="D4521" s="138"/>
    </row>
    <row r="4522" spans="4:4" x14ac:dyDescent="0.25">
      <c r="D4522" s="138"/>
    </row>
    <row r="4523" spans="4:4" x14ac:dyDescent="0.25">
      <c r="D4523" s="138"/>
    </row>
    <row r="4524" spans="4:4" x14ac:dyDescent="0.25">
      <c r="D4524" s="138"/>
    </row>
    <row r="4525" spans="4:4" x14ac:dyDescent="0.25">
      <c r="D4525" s="138"/>
    </row>
    <row r="4526" spans="4:4" x14ac:dyDescent="0.25">
      <c r="D4526" s="138"/>
    </row>
    <row r="4527" spans="4:4" x14ac:dyDescent="0.25">
      <c r="D4527" s="138"/>
    </row>
    <row r="4528" spans="4:4" x14ac:dyDescent="0.25">
      <c r="D4528" s="138"/>
    </row>
    <row r="4529" spans="4:4" x14ac:dyDescent="0.25">
      <c r="D4529" s="138"/>
    </row>
    <row r="4530" spans="4:4" x14ac:dyDescent="0.25">
      <c r="D4530" s="138"/>
    </row>
    <row r="4531" spans="4:4" x14ac:dyDescent="0.25">
      <c r="D4531" s="138"/>
    </row>
    <row r="4532" spans="4:4" x14ac:dyDescent="0.25">
      <c r="D4532" s="138"/>
    </row>
    <row r="4533" spans="4:4" x14ac:dyDescent="0.25">
      <c r="D4533" s="138"/>
    </row>
    <row r="4534" spans="4:4" x14ac:dyDescent="0.25">
      <c r="D4534" s="138"/>
    </row>
    <row r="4535" spans="4:4" x14ac:dyDescent="0.25">
      <c r="D4535" s="138"/>
    </row>
    <row r="4536" spans="4:4" x14ac:dyDescent="0.25">
      <c r="D4536" s="138"/>
    </row>
    <row r="4537" spans="4:4" x14ac:dyDescent="0.25">
      <c r="D4537" s="138"/>
    </row>
    <row r="4538" spans="4:4" x14ac:dyDescent="0.25">
      <c r="D4538" s="138"/>
    </row>
    <row r="4539" spans="4:4" x14ac:dyDescent="0.25">
      <c r="D4539" s="138"/>
    </row>
    <row r="4540" spans="4:4" x14ac:dyDescent="0.25">
      <c r="D4540" s="138"/>
    </row>
    <row r="4541" spans="4:4" x14ac:dyDescent="0.25">
      <c r="D4541" s="138"/>
    </row>
    <row r="4542" spans="4:4" x14ac:dyDescent="0.25">
      <c r="D4542" s="138"/>
    </row>
    <row r="4543" spans="4:4" x14ac:dyDescent="0.25">
      <c r="D4543" s="138"/>
    </row>
    <row r="4544" spans="4:4" x14ac:dyDescent="0.25">
      <c r="D4544" s="138"/>
    </row>
    <row r="4545" spans="4:4" x14ac:dyDescent="0.25">
      <c r="D4545" s="138"/>
    </row>
    <row r="4546" spans="4:4" x14ac:dyDescent="0.25">
      <c r="D4546" s="138"/>
    </row>
    <row r="4547" spans="4:4" x14ac:dyDescent="0.25">
      <c r="D4547" s="138"/>
    </row>
    <row r="4548" spans="4:4" x14ac:dyDescent="0.25">
      <c r="D4548" s="138"/>
    </row>
    <row r="4549" spans="4:4" x14ac:dyDescent="0.25">
      <c r="D4549" s="138"/>
    </row>
    <row r="4550" spans="4:4" x14ac:dyDescent="0.25">
      <c r="D4550" s="138"/>
    </row>
    <row r="4551" spans="4:4" x14ac:dyDescent="0.25">
      <c r="D4551" s="138"/>
    </row>
    <row r="4552" spans="4:4" x14ac:dyDescent="0.25">
      <c r="D4552" s="138"/>
    </row>
    <row r="4553" spans="4:4" x14ac:dyDescent="0.25">
      <c r="D4553" s="138"/>
    </row>
    <row r="4554" spans="4:4" x14ac:dyDescent="0.25">
      <c r="D4554" s="138"/>
    </row>
    <row r="4555" spans="4:4" x14ac:dyDescent="0.25">
      <c r="D4555" s="138"/>
    </row>
    <row r="4556" spans="4:4" x14ac:dyDescent="0.25">
      <c r="D4556" s="138"/>
    </row>
    <row r="4557" spans="4:4" x14ac:dyDescent="0.25">
      <c r="D4557" s="138"/>
    </row>
    <row r="4558" spans="4:4" x14ac:dyDescent="0.25">
      <c r="D4558" s="138"/>
    </row>
    <row r="4559" spans="4:4" x14ac:dyDescent="0.25">
      <c r="D4559" s="138"/>
    </row>
    <row r="4560" spans="4:4" x14ac:dyDescent="0.25">
      <c r="D4560" s="138"/>
    </row>
    <row r="4561" spans="4:4" x14ac:dyDescent="0.25">
      <c r="D4561" s="138"/>
    </row>
    <row r="4562" spans="4:4" x14ac:dyDescent="0.25">
      <c r="D4562" s="138"/>
    </row>
    <row r="4563" spans="4:4" x14ac:dyDescent="0.25">
      <c r="D4563" s="138"/>
    </row>
    <row r="4564" spans="4:4" x14ac:dyDescent="0.25">
      <c r="D4564" s="138"/>
    </row>
    <row r="4565" spans="4:4" x14ac:dyDescent="0.25">
      <c r="D4565" s="138"/>
    </row>
    <row r="4566" spans="4:4" x14ac:dyDescent="0.25">
      <c r="D4566" s="138"/>
    </row>
    <row r="4567" spans="4:4" x14ac:dyDescent="0.25">
      <c r="D4567" s="138"/>
    </row>
    <row r="4568" spans="4:4" x14ac:dyDescent="0.25">
      <c r="D4568" s="138"/>
    </row>
    <row r="4569" spans="4:4" x14ac:dyDescent="0.25">
      <c r="D4569" s="138"/>
    </row>
    <row r="4570" spans="4:4" x14ac:dyDescent="0.25">
      <c r="D4570" s="138"/>
    </row>
    <row r="4571" spans="4:4" x14ac:dyDescent="0.25">
      <c r="D4571" s="138"/>
    </row>
    <row r="4572" spans="4:4" x14ac:dyDescent="0.25">
      <c r="D4572" s="138"/>
    </row>
    <row r="4573" spans="4:4" x14ac:dyDescent="0.25">
      <c r="D4573" s="138"/>
    </row>
    <row r="4574" spans="4:4" x14ac:dyDescent="0.25">
      <c r="D4574" s="138"/>
    </row>
    <row r="4575" spans="4:4" x14ac:dyDescent="0.25">
      <c r="D4575" s="138"/>
    </row>
    <row r="4576" spans="4:4" x14ac:dyDescent="0.25">
      <c r="D4576" s="138"/>
    </row>
    <row r="4577" spans="4:4" x14ac:dyDescent="0.25">
      <c r="D4577" s="138"/>
    </row>
    <row r="4578" spans="4:4" x14ac:dyDescent="0.25">
      <c r="D4578" s="138"/>
    </row>
    <row r="4579" spans="4:4" x14ac:dyDescent="0.25">
      <c r="D4579" s="138"/>
    </row>
    <row r="4580" spans="4:4" x14ac:dyDescent="0.25">
      <c r="D4580" s="138"/>
    </row>
    <row r="4581" spans="4:4" x14ac:dyDescent="0.25">
      <c r="D4581" s="138"/>
    </row>
    <row r="4582" spans="4:4" x14ac:dyDescent="0.25">
      <c r="D4582" s="138"/>
    </row>
    <row r="4583" spans="4:4" x14ac:dyDescent="0.25">
      <c r="D4583" s="138"/>
    </row>
    <row r="4584" spans="4:4" x14ac:dyDescent="0.25">
      <c r="D4584" s="138"/>
    </row>
    <row r="4585" spans="4:4" x14ac:dyDescent="0.25">
      <c r="D4585" s="138"/>
    </row>
    <row r="4586" spans="4:4" x14ac:dyDescent="0.25">
      <c r="D4586" s="138"/>
    </row>
    <row r="4587" spans="4:4" x14ac:dyDescent="0.25">
      <c r="D4587" s="138"/>
    </row>
    <row r="4588" spans="4:4" x14ac:dyDescent="0.25">
      <c r="D4588" s="138"/>
    </row>
    <row r="4589" spans="4:4" x14ac:dyDescent="0.25">
      <c r="D4589" s="138"/>
    </row>
    <row r="4590" spans="4:4" x14ac:dyDescent="0.25">
      <c r="D4590" s="138"/>
    </row>
    <row r="4591" spans="4:4" x14ac:dyDescent="0.25">
      <c r="D4591" s="138"/>
    </row>
    <row r="4592" spans="4:4" x14ac:dyDescent="0.25">
      <c r="D4592" s="138"/>
    </row>
    <row r="4593" spans="4:4" x14ac:dyDescent="0.25">
      <c r="D4593" s="138"/>
    </row>
    <row r="4594" spans="4:4" x14ac:dyDescent="0.25">
      <c r="D4594" s="138"/>
    </row>
    <row r="4595" spans="4:4" x14ac:dyDescent="0.25">
      <c r="D4595" s="138"/>
    </row>
    <row r="4596" spans="4:4" x14ac:dyDescent="0.25">
      <c r="D4596" s="138"/>
    </row>
    <row r="4597" spans="4:4" x14ac:dyDescent="0.25">
      <c r="D4597" s="138"/>
    </row>
    <row r="4598" spans="4:4" x14ac:dyDescent="0.25">
      <c r="D4598" s="138"/>
    </row>
    <row r="4599" spans="4:4" x14ac:dyDescent="0.25">
      <c r="D4599" s="138"/>
    </row>
    <row r="4600" spans="4:4" x14ac:dyDescent="0.25">
      <c r="D4600" s="138"/>
    </row>
    <row r="4601" spans="4:4" x14ac:dyDescent="0.25">
      <c r="D4601" s="138"/>
    </row>
    <row r="4602" spans="4:4" x14ac:dyDescent="0.25">
      <c r="D4602" s="138"/>
    </row>
    <row r="4603" spans="4:4" x14ac:dyDescent="0.25">
      <c r="D4603" s="138"/>
    </row>
    <row r="4604" spans="4:4" x14ac:dyDescent="0.25">
      <c r="D4604" s="138"/>
    </row>
    <row r="4605" spans="4:4" x14ac:dyDescent="0.25">
      <c r="D4605" s="138"/>
    </row>
    <row r="4606" spans="4:4" x14ac:dyDescent="0.25">
      <c r="D4606" s="138"/>
    </row>
    <row r="4607" spans="4:4" x14ac:dyDescent="0.25">
      <c r="D4607" s="138"/>
    </row>
    <row r="4608" spans="4:4" x14ac:dyDescent="0.25">
      <c r="D4608" s="138"/>
    </row>
    <row r="4609" spans="4:4" x14ac:dyDescent="0.25">
      <c r="D4609" s="138"/>
    </row>
    <row r="4610" spans="4:4" x14ac:dyDescent="0.25">
      <c r="D4610" s="138"/>
    </row>
    <row r="4611" spans="4:4" x14ac:dyDescent="0.25">
      <c r="D4611" s="138"/>
    </row>
    <row r="4612" spans="4:4" x14ac:dyDescent="0.25">
      <c r="D4612" s="138"/>
    </row>
    <row r="4613" spans="4:4" x14ac:dyDescent="0.25">
      <c r="D4613" s="138"/>
    </row>
    <row r="4614" spans="4:4" x14ac:dyDescent="0.25">
      <c r="D4614" s="138"/>
    </row>
    <row r="4615" spans="4:4" x14ac:dyDescent="0.25">
      <c r="D4615" s="138"/>
    </row>
    <row r="4616" spans="4:4" x14ac:dyDescent="0.25">
      <c r="D4616" s="138"/>
    </row>
    <row r="4617" spans="4:4" x14ac:dyDescent="0.25">
      <c r="D4617" s="138"/>
    </row>
    <row r="4618" spans="4:4" x14ac:dyDescent="0.25">
      <c r="D4618" s="138"/>
    </row>
    <row r="4619" spans="4:4" x14ac:dyDescent="0.25">
      <c r="D4619" s="138"/>
    </row>
    <row r="4620" spans="4:4" x14ac:dyDescent="0.25">
      <c r="D4620" s="138"/>
    </row>
    <row r="4621" spans="4:4" x14ac:dyDescent="0.25">
      <c r="D4621" s="138"/>
    </row>
    <row r="4622" spans="4:4" x14ac:dyDescent="0.25">
      <c r="D4622" s="138"/>
    </row>
    <row r="4623" spans="4:4" x14ac:dyDescent="0.25">
      <c r="D4623" s="138"/>
    </row>
    <row r="4624" spans="4:4" x14ac:dyDescent="0.25">
      <c r="D4624" s="138"/>
    </row>
    <row r="4625" spans="4:4" x14ac:dyDescent="0.25">
      <c r="D4625" s="138"/>
    </row>
    <row r="4626" spans="4:4" x14ac:dyDescent="0.25">
      <c r="D4626" s="138"/>
    </row>
    <row r="4627" spans="4:4" x14ac:dyDescent="0.25">
      <c r="D4627" s="138"/>
    </row>
    <row r="4628" spans="4:4" x14ac:dyDescent="0.25">
      <c r="D4628" s="138"/>
    </row>
    <row r="4629" spans="4:4" x14ac:dyDescent="0.25">
      <c r="D4629" s="138"/>
    </row>
    <row r="4630" spans="4:4" x14ac:dyDescent="0.25">
      <c r="D4630" s="138"/>
    </row>
    <row r="4631" spans="4:4" x14ac:dyDescent="0.25">
      <c r="D4631" s="138"/>
    </row>
    <row r="4632" spans="4:4" x14ac:dyDescent="0.25">
      <c r="D4632" s="138"/>
    </row>
    <row r="4633" spans="4:4" x14ac:dyDescent="0.25">
      <c r="D4633" s="138"/>
    </row>
    <row r="4634" spans="4:4" x14ac:dyDescent="0.25">
      <c r="D4634" s="138"/>
    </row>
    <row r="4635" spans="4:4" x14ac:dyDescent="0.25">
      <c r="D4635" s="138"/>
    </row>
    <row r="4636" spans="4:4" x14ac:dyDescent="0.25">
      <c r="D4636" s="138"/>
    </row>
    <row r="4637" spans="4:4" x14ac:dyDescent="0.25">
      <c r="D4637" s="138"/>
    </row>
    <row r="4638" spans="4:4" x14ac:dyDescent="0.25">
      <c r="D4638" s="138"/>
    </row>
    <row r="4639" spans="4:4" x14ac:dyDescent="0.25">
      <c r="D4639" s="138"/>
    </row>
    <row r="4640" spans="4:4" x14ac:dyDescent="0.25">
      <c r="D4640" s="138"/>
    </row>
    <row r="4641" spans="4:4" x14ac:dyDescent="0.25">
      <c r="D4641" s="138"/>
    </row>
    <row r="4642" spans="4:4" x14ac:dyDescent="0.25">
      <c r="D4642" s="138"/>
    </row>
    <row r="4643" spans="4:4" x14ac:dyDescent="0.25">
      <c r="D4643" s="138"/>
    </row>
    <row r="4644" spans="4:4" x14ac:dyDescent="0.25">
      <c r="D4644" s="138"/>
    </row>
    <row r="4645" spans="4:4" x14ac:dyDescent="0.25">
      <c r="D4645" s="138"/>
    </row>
    <row r="4646" spans="4:4" x14ac:dyDescent="0.25">
      <c r="D4646" s="138"/>
    </row>
    <row r="4647" spans="4:4" x14ac:dyDescent="0.25">
      <c r="D4647" s="138"/>
    </row>
    <row r="4648" spans="4:4" x14ac:dyDescent="0.25">
      <c r="D4648" s="138"/>
    </row>
    <row r="4649" spans="4:4" x14ac:dyDescent="0.25">
      <c r="D4649" s="138"/>
    </row>
    <row r="4650" spans="4:4" x14ac:dyDescent="0.25">
      <c r="D4650" s="138"/>
    </row>
    <row r="4651" spans="4:4" x14ac:dyDescent="0.25">
      <c r="D4651" s="138"/>
    </row>
    <row r="4652" spans="4:4" x14ac:dyDescent="0.25">
      <c r="D4652" s="138"/>
    </row>
    <row r="4653" spans="4:4" x14ac:dyDescent="0.25">
      <c r="D4653" s="138"/>
    </row>
    <row r="4654" spans="4:4" x14ac:dyDescent="0.25">
      <c r="D4654" s="138"/>
    </row>
    <row r="4655" spans="4:4" x14ac:dyDescent="0.25">
      <c r="D4655" s="138"/>
    </row>
    <row r="4656" spans="4:4" x14ac:dyDescent="0.25">
      <c r="D4656" s="138"/>
    </row>
    <row r="4657" spans="4:4" x14ac:dyDescent="0.25">
      <c r="D4657" s="138"/>
    </row>
    <row r="4658" spans="4:4" x14ac:dyDescent="0.25">
      <c r="D4658" s="138"/>
    </row>
    <row r="4659" spans="4:4" x14ac:dyDescent="0.25">
      <c r="D4659" s="138"/>
    </row>
    <row r="4660" spans="4:4" x14ac:dyDescent="0.25">
      <c r="D4660" s="138"/>
    </row>
    <row r="4661" spans="4:4" x14ac:dyDescent="0.25">
      <c r="D4661" s="138"/>
    </row>
    <row r="4662" spans="4:4" x14ac:dyDescent="0.25">
      <c r="D4662" s="138"/>
    </row>
    <row r="4663" spans="4:4" x14ac:dyDescent="0.25">
      <c r="D4663" s="138"/>
    </row>
    <row r="4664" spans="4:4" x14ac:dyDescent="0.25">
      <c r="D4664" s="138"/>
    </row>
    <row r="4665" spans="4:4" x14ac:dyDescent="0.25">
      <c r="D4665" s="138"/>
    </row>
    <row r="4666" spans="4:4" x14ac:dyDescent="0.25">
      <c r="D4666" s="138"/>
    </row>
    <row r="4667" spans="4:4" x14ac:dyDescent="0.25">
      <c r="D4667" s="138"/>
    </row>
    <row r="4668" spans="4:4" x14ac:dyDescent="0.25">
      <c r="D4668" s="138"/>
    </row>
    <row r="4669" spans="4:4" x14ac:dyDescent="0.25">
      <c r="D4669" s="138"/>
    </row>
    <row r="4670" spans="4:4" x14ac:dyDescent="0.25">
      <c r="D4670" s="138"/>
    </row>
    <row r="4671" spans="4:4" x14ac:dyDescent="0.25">
      <c r="D4671" s="138"/>
    </row>
    <row r="4672" spans="4:4" x14ac:dyDescent="0.25">
      <c r="D4672" s="138"/>
    </row>
    <row r="4673" spans="4:4" x14ac:dyDescent="0.25">
      <c r="D4673" s="138"/>
    </row>
    <row r="4674" spans="4:4" x14ac:dyDescent="0.25">
      <c r="D4674" s="138"/>
    </row>
    <row r="4675" spans="4:4" x14ac:dyDescent="0.25">
      <c r="D4675" s="138"/>
    </row>
    <row r="4676" spans="4:4" x14ac:dyDescent="0.25">
      <c r="D4676" s="138"/>
    </row>
    <row r="4677" spans="4:4" x14ac:dyDescent="0.25">
      <c r="D4677" s="138"/>
    </row>
    <row r="4678" spans="4:4" x14ac:dyDescent="0.25">
      <c r="D4678" s="138"/>
    </row>
    <row r="4679" spans="4:4" x14ac:dyDescent="0.25">
      <c r="D4679" s="138"/>
    </row>
    <row r="4680" spans="4:4" x14ac:dyDescent="0.25">
      <c r="D4680" s="138"/>
    </row>
    <row r="4681" spans="4:4" x14ac:dyDescent="0.25">
      <c r="D4681" s="138"/>
    </row>
    <row r="4682" spans="4:4" x14ac:dyDescent="0.25">
      <c r="D4682" s="138"/>
    </row>
    <row r="4683" spans="4:4" x14ac:dyDescent="0.25">
      <c r="D4683" s="138"/>
    </row>
    <row r="4684" spans="4:4" x14ac:dyDescent="0.25">
      <c r="D4684" s="138"/>
    </row>
    <row r="4685" spans="4:4" x14ac:dyDescent="0.25">
      <c r="D4685" s="138"/>
    </row>
    <row r="4686" spans="4:4" x14ac:dyDescent="0.25">
      <c r="D4686" s="138"/>
    </row>
    <row r="4687" spans="4:4" x14ac:dyDescent="0.25">
      <c r="D4687" s="138"/>
    </row>
    <row r="4688" spans="4:4" x14ac:dyDescent="0.25">
      <c r="D4688" s="138"/>
    </row>
    <row r="4689" spans="4:4" x14ac:dyDescent="0.25">
      <c r="D4689" s="138"/>
    </row>
    <row r="4690" spans="4:4" x14ac:dyDescent="0.25">
      <c r="D4690" s="138"/>
    </row>
    <row r="4691" spans="4:4" x14ac:dyDescent="0.25">
      <c r="D4691" s="138"/>
    </row>
    <row r="4692" spans="4:4" x14ac:dyDescent="0.25">
      <c r="D4692" s="138"/>
    </row>
    <row r="4693" spans="4:4" x14ac:dyDescent="0.25">
      <c r="D4693" s="138"/>
    </row>
    <row r="4694" spans="4:4" x14ac:dyDescent="0.25">
      <c r="D4694" s="138"/>
    </row>
    <row r="4695" spans="4:4" x14ac:dyDescent="0.25">
      <c r="D4695" s="138"/>
    </row>
    <row r="4696" spans="4:4" x14ac:dyDescent="0.25">
      <c r="D4696" s="138"/>
    </row>
    <row r="4697" spans="4:4" x14ac:dyDescent="0.25">
      <c r="D4697" s="138"/>
    </row>
    <row r="4698" spans="4:4" x14ac:dyDescent="0.25">
      <c r="D4698" s="138"/>
    </row>
    <row r="4699" spans="4:4" x14ac:dyDescent="0.25">
      <c r="D4699" s="138"/>
    </row>
    <row r="4700" spans="4:4" x14ac:dyDescent="0.25">
      <c r="D4700" s="138"/>
    </row>
    <row r="4701" spans="4:4" x14ac:dyDescent="0.25">
      <c r="D4701" s="138"/>
    </row>
    <row r="4702" spans="4:4" x14ac:dyDescent="0.25">
      <c r="D4702" s="138"/>
    </row>
    <row r="4703" spans="4:4" x14ac:dyDescent="0.25">
      <c r="D4703" s="138"/>
    </row>
    <row r="4704" spans="4:4" x14ac:dyDescent="0.25">
      <c r="D4704" s="138"/>
    </row>
    <row r="4705" spans="4:4" x14ac:dyDescent="0.25">
      <c r="D4705" s="138"/>
    </row>
    <row r="4706" spans="4:4" x14ac:dyDescent="0.25">
      <c r="D4706" s="138"/>
    </row>
    <row r="4707" spans="4:4" x14ac:dyDescent="0.25">
      <c r="D4707" s="138"/>
    </row>
    <row r="4708" spans="4:4" x14ac:dyDescent="0.25">
      <c r="D4708" s="138"/>
    </row>
    <row r="4709" spans="4:4" x14ac:dyDescent="0.25">
      <c r="D4709" s="138"/>
    </row>
    <row r="4710" spans="4:4" x14ac:dyDescent="0.25">
      <c r="D4710" s="138"/>
    </row>
    <row r="4711" spans="4:4" x14ac:dyDescent="0.25">
      <c r="D4711" s="138"/>
    </row>
    <row r="4712" spans="4:4" x14ac:dyDescent="0.25">
      <c r="D4712" s="138"/>
    </row>
    <row r="4713" spans="4:4" x14ac:dyDescent="0.25">
      <c r="D4713" s="138"/>
    </row>
    <row r="4714" spans="4:4" x14ac:dyDescent="0.25">
      <c r="D4714" s="138"/>
    </row>
    <row r="4715" spans="4:4" x14ac:dyDescent="0.25">
      <c r="D4715" s="138"/>
    </row>
    <row r="4716" spans="4:4" x14ac:dyDescent="0.25">
      <c r="D4716" s="138"/>
    </row>
    <row r="4717" spans="4:4" x14ac:dyDescent="0.25">
      <c r="D4717" s="138"/>
    </row>
    <row r="4718" spans="4:4" x14ac:dyDescent="0.25">
      <c r="D4718" s="138"/>
    </row>
    <row r="4719" spans="4:4" x14ac:dyDescent="0.25">
      <c r="D4719" s="138"/>
    </row>
    <row r="4720" spans="4:4" x14ac:dyDescent="0.25">
      <c r="D4720" s="138"/>
    </row>
    <row r="4721" spans="4:4" x14ac:dyDescent="0.25">
      <c r="D4721" s="138"/>
    </row>
    <row r="4722" spans="4:4" x14ac:dyDescent="0.25">
      <c r="D4722" s="138"/>
    </row>
    <row r="4723" spans="4:4" x14ac:dyDescent="0.25">
      <c r="D4723" s="138"/>
    </row>
    <row r="4724" spans="4:4" x14ac:dyDescent="0.25">
      <c r="D4724" s="138"/>
    </row>
    <row r="4725" spans="4:4" x14ac:dyDescent="0.25">
      <c r="D4725" s="138"/>
    </row>
    <row r="4726" spans="4:4" x14ac:dyDescent="0.25">
      <c r="D4726" s="138"/>
    </row>
    <row r="4727" spans="4:4" x14ac:dyDescent="0.25">
      <c r="D4727" s="138"/>
    </row>
    <row r="4728" spans="4:4" x14ac:dyDescent="0.25">
      <c r="D4728" s="138"/>
    </row>
    <row r="4729" spans="4:4" x14ac:dyDescent="0.25">
      <c r="D4729" s="138"/>
    </row>
    <row r="4730" spans="4:4" x14ac:dyDescent="0.25">
      <c r="D4730" s="138"/>
    </row>
    <row r="4731" spans="4:4" x14ac:dyDescent="0.25">
      <c r="D4731" s="138"/>
    </row>
    <row r="4732" spans="4:4" x14ac:dyDescent="0.25">
      <c r="D4732" s="138"/>
    </row>
    <row r="4733" spans="4:4" x14ac:dyDescent="0.25">
      <c r="D4733" s="138"/>
    </row>
    <row r="4734" spans="4:4" x14ac:dyDescent="0.25">
      <c r="D4734" s="138"/>
    </row>
    <row r="4735" spans="4:4" x14ac:dyDescent="0.25">
      <c r="D4735" s="138"/>
    </row>
    <row r="4736" spans="4:4" x14ac:dyDescent="0.25">
      <c r="D4736" s="138"/>
    </row>
    <row r="4737" spans="4:4" x14ac:dyDescent="0.25">
      <c r="D4737" s="138"/>
    </row>
    <row r="4738" spans="4:4" x14ac:dyDescent="0.25">
      <c r="D4738" s="138"/>
    </row>
    <row r="4739" spans="4:4" x14ac:dyDescent="0.25">
      <c r="D4739" s="138"/>
    </row>
    <row r="4740" spans="4:4" x14ac:dyDescent="0.25">
      <c r="D4740" s="138"/>
    </row>
    <row r="4741" spans="4:4" x14ac:dyDescent="0.25">
      <c r="D4741" s="138"/>
    </row>
    <row r="4742" spans="4:4" x14ac:dyDescent="0.25">
      <c r="D4742" s="138"/>
    </row>
    <row r="4743" spans="4:4" x14ac:dyDescent="0.25">
      <c r="D4743" s="138"/>
    </row>
    <row r="4744" spans="4:4" x14ac:dyDescent="0.25">
      <c r="D4744" s="138"/>
    </row>
    <row r="4745" spans="4:4" x14ac:dyDescent="0.25">
      <c r="D4745" s="138"/>
    </row>
    <row r="4746" spans="4:4" x14ac:dyDescent="0.25">
      <c r="D4746" s="138"/>
    </row>
    <row r="4747" spans="4:4" x14ac:dyDescent="0.25">
      <c r="D4747" s="138"/>
    </row>
    <row r="4748" spans="4:4" x14ac:dyDescent="0.25">
      <c r="D4748" s="138"/>
    </row>
    <row r="4749" spans="4:4" x14ac:dyDescent="0.25">
      <c r="D4749" s="138"/>
    </row>
    <row r="4750" spans="4:4" x14ac:dyDescent="0.25">
      <c r="D4750" s="138"/>
    </row>
    <row r="4751" spans="4:4" x14ac:dyDescent="0.25">
      <c r="D4751" s="138"/>
    </row>
    <row r="4752" spans="4:4" x14ac:dyDescent="0.25">
      <c r="D4752" s="138"/>
    </row>
    <row r="4753" spans="4:4" x14ac:dyDescent="0.25">
      <c r="D4753" s="138"/>
    </row>
    <row r="4754" spans="4:4" x14ac:dyDescent="0.25">
      <c r="D4754" s="138"/>
    </row>
    <row r="4755" spans="4:4" x14ac:dyDescent="0.25">
      <c r="D4755" s="138"/>
    </row>
    <row r="4756" spans="4:4" x14ac:dyDescent="0.25">
      <c r="D4756" s="138"/>
    </row>
    <row r="4757" spans="4:4" x14ac:dyDescent="0.25">
      <c r="D4757" s="138"/>
    </row>
    <row r="4758" spans="4:4" x14ac:dyDescent="0.25">
      <c r="D4758" s="138"/>
    </row>
    <row r="4759" spans="4:4" x14ac:dyDescent="0.25">
      <c r="D4759" s="138"/>
    </row>
    <row r="4760" spans="4:4" x14ac:dyDescent="0.25">
      <c r="D4760" s="138"/>
    </row>
    <row r="4761" spans="4:4" x14ac:dyDescent="0.25">
      <c r="D4761" s="138"/>
    </row>
    <row r="4762" spans="4:4" x14ac:dyDescent="0.25">
      <c r="D4762" s="138"/>
    </row>
    <row r="4763" spans="4:4" x14ac:dyDescent="0.25">
      <c r="D4763" s="138"/>
    </row>
    <row r="4764" spans="4:4" x14ac:dyDescent="0.25">
      <c r="D4764" s="138"/>
    </row>
    <row r="4765" spans="4:4" x14ac:dyDescent="0.25">
      <c r="D4765" s="138"/>
    </row>
    <row r="4766" spans="4:4" x14ac:dyDescent="0.25">
      <c r="D4766" s="138"/>
    </row>
    <row r="4767" spans="4:4" x14ac:dyDescent="0.25">
      <c r="D4767" s="138"/>
    </row>
    <row r="4768" spans="4:4" x14ac:dyDescent="0.25">
      <c r="D4768" s="138"/>
    </row>
    <row r="4769" spans="4:4" x14ac:dyDescent="0.25">
      <c r="D4769" s="138"/>
    </row>
    <row r="4770" spans="4:4" x14ac:dyDescent="0.25">
      <c r="D4770" s="138"/>
    </row>
    <row r="4771" spans="4:4" x14ac:dyDescent="0.25">
      <c r="D4771" s="138"/>
    </row>
    <row r="4772" spans="4:4" x14ac:dyDescent="0.25">
      <c r="D4772" s="138"/>
    </row>
    <row r="4773" spans="4:4" x14ac:dyDescent="0.25">
      <c r="D4773" s="138"/>
    </row>
    <row r="4774" spans="4:4" x14ac:dyDescent="0.25">
      <c r="D4774" s="138"/>
    </row>
    <row r="4775" spans="4:4" x14ac:dyDescent="0.25">
      <c r="D4775" s="138"/>
    </row>
    <row r="4776" spans="4:4" x14ac:dyDescent="0.25">
      <c r="D4776" s="138"/>
    </row>
    <row r="4777" spans="4:4" x14ac:dyDescent="0.25">
      <c r="D4777" s="138"/>
    </row>
    <row r="4778" spans="4:4" x14ac:dyDescent="0.25">
      <c r="D4778" s="138"/>
    </row>
    <row r="4779" spans="4:4" x14ac:dyDescent="0.25">
      <c r="D4779" s="138"/>
    </row>
    <row r="4780" spans="4:4" x14ac:dyDescent="0.25">
      <c r="D4780" s="138"/>
    </row>
    <row r="4781" spans="4:4" x14ac:dyDescent="0.25">
      <c r="D4781" s="138"/>
    </row>
    <row r="4782" spans="4:4" x14ac:dyDescent="0.25">
      <c r="D4782" s="138"/>
    </row>
    <row r="4783" spans="4:4" x14ac:dyDescent="0.25">
      <c r="D4783" s="138"/>
    </row>
    <row r="4784" spans="4:4" x14ac:dyDescent="0.25">
      <c r="D4784" s="138"/>
    </row>
    <row r="4785" spans="4:4" x14ac:dyDescent="0.25">
      <c r="D4785" s="138"/>
    </row>
    <row r="4786" spans="4:4" x14ac:dyDescent="0.25">
      <c r="D4786" s="138"/>
    </row>
    <row r="4787" spans="4:4" x14ac:dyDescent="0.25">
      <c r="D4787" s="138"/>
    </row>
    <row r="4788" spans="4:4" x14ac:dyDescent="0.25">
      <c r="D4788" s="138"/>
    </row>
    <row r="4789" spans="4:4" x14ac:dyDescent="0.25">
      <c r="D4789" s="138"/>
    </row>
    <row r="4790" spans="4:4" x14ac:dyDescent="0.25">
      <c r="D4790" s="138"/>
    </row>
    <row r="4791" spans="4:4" x14ac:dyDescent="0.25">
      <c r="D4791" s="138"/>
    </row>
    <row r="4792" spans="4:4" x14ac:dyDescent="0.25">
      <c r="D4792" s="138"/>
    </row>
    <row r="4793" spans="4:4" x14ac:dyDescent="0.25">
      <c r="D4793" s="138"/>
    </row>
    <row r="4794" spans="4:4" x14ac:dyDescent="0.25">
      <c r="D4794" s="138"/>
    </row>
    <row r="4795" spans="4:4" x14ac:dyDescent="0.25">
      <c r="D4795" s="138"/>
    </row>
    <row r="4796" spans="4:4" x14ac:dyDescent="0.25">
      <c r="D4796" s="138"/>
    </row>
    <row r="4797" spans="4:4" x14ac:dyDescent="0.25">
      <c r="D4797" s="138"/>
    </row>
    <row r="4798" spans="4:4" x14ac:dyDescent="0.25">
      <c r="D4798" s="138"/>
    </row>
    <row r="4799" spans="4:4" x14ac:dyDescent="0.25">
      <c r="D4799" s="138"/>
    </row>
    <row r="4800" spans="4:4" x14ac:dyDescent="0.25">
      <c r="D4800" s="138"/>
    </row>
    <row r="4801" spans="4:4" x14ac:dyDescent="0.25">
      <c r="D4801" s="138"/>
    </row>
    <row r="4802" spans="4:4" x14ac:dyDescent="0.25">
      <c r="D4802" s="138"/>
    </row>
    <row r="4803" spans="4:4" x14ac:dyDescent="0.25">
      <c r="D4803" s="138"/>
    </row>
    <row r="4804" spans="4:4" x14ac:dyDescent="0.25">
      <c r="D4804" s="138"/>
    </row>
    <row r="4805" spans="4:4" x14ac:dyDescent="0.25">
      <c r="D4805" s="138"/>
    </row>
    <row r="4806" spans="4:4" x14ac:dyDescent="0.25">
      <c r="D4806" s="138"/>
    </row>
    <row r="4807" spans="4:4" x14ac:dyDescent="0.25">
      <c r="D4807" s="138"/>
    </row>
    <row r="4808" spans="4:4" x14ac:dyDescent="0.25">
      <c r="D4808" s="138"/>
    </row>
    <row r="4809" spans="4:4" x14ac:dyDescent="0.25">
      <c r="D4809" s="138"/>
    </row>
    <row r="4810" spans="4:4" x14ac:dyDescent="0.25">
      <c r="D4810" s="138"/>
    </row>
    <row r="4811" spans="4:4" x14ac:dyDescent="0.25">
      <c r="D4811" s="138"/>
    </row>
    <row r="4812" spans="4:4" x14ac:dyDescent="0.25">
      <c r="D4812" s="138"/>
    </row>
    <row r="4813" spans="4:4" x14ac:dyDescent="0.25">
      <c r="D4813" s="138"/>
    </row>
    <row r="4814" spans="4:4" x14ac:dyDescent="0.25">
      <c r="D4814" s="138"/>
    </row>
    <row r="4815" spans="4:4" x14ac:dyDescent="0.25">
      <c r="D4815" s="138"/>
    </row>
    <row r="4816" spans="4:4" x14ac:dyDescent="0.25">
      <c r="D4816" s="138"/>
    </row>
    <row r="4817" spans="4:4" x14ac:dyDescent="0.25">
      <c r="D4817" s="138"/>
    </row>
    <row r="4818" spans="4:4" x14ac:dyDescent="0.25">
      <c r="D4818" s="138"/>
    </row>
    <row r="4819" spans="4:4" x14ac:dyDescent="0.25">
      <c r="D4819" s="138"/>
    </row>
    <row r="4820" spans="4:4" x14ac:dyDescent="0.25">
      <c r="D4820" s="138"/>
    </row>
    <row r="4821" spans="4:4" x14ac:dyDescent="0.25">
      <c r="D4821" s="138"/>
    </row>
    <row r="4822" spans="4:4" x14ac:dyDescent="0.25">
      <c r="D4822" s="138"/>
    </row>
    <row r="4823" spans="4:4" x14ac:dyDescent="0.25">
      <c r="D4823" s="138"/>
    </row>
    <row r="4824" spans="4:4" x14ac:dyDescent="0.25">
      <c r="D4824" s="138"/>
    </row>
    <row r="4825" spans="4:4" x14ac:dyDescent="0.25">
      <c r="D4825" s="138"/>
    </row>
    <row r="4826" spans="4:4" x14ac:dyDescent="0.25">
      <c r="D4826" s="138"/>
    </row>
    <row r="4827" spans="4:4" x14ac:dyDescent="0.25">
      <c r="D4827" s="138"/>
    </row>
    <row r="4828" spans="4:4" x14ac:dyDescent="0.25">
      <c r="D4828" s="138"/>
    </row>
    <row r="4829" spans="4:4" x14ac:dyDescent="0.25">
      <c r="D4829" s="138"/>
    </row>
    <row r="4830" spans="4:4" x14ac:dyDescent="0.25">
      <c r="D4830" s="138"/>
    </row>
    <row r="4831" spans="4:4" x14ac:dyDescent="0.25">
      <c r="D4831" s="138"/>
    </row>
    <row r="4832" spans="4:4" x14ac:dyDescent="0.25">
      <c r="D4832" s="138"/>
    </row>
    <row r="4833" spans="4:4" x14ac:dyDescent="0.25">
      <c r="D4833" s="138"/>
    </row>
    <row r="4834" spans="4:4" x14ac:dyDescent="0.25">
      <c r="D4834" s="138"/>
    </row>
    <row r="4835" spans="4:4" x14ac:dyDescent="0.25">
      <c r="D4835" s="138"/>
    </row>
    <row r="4836" spans="4:4" x14ac:dyDescent="0.25">
      <c r="D4836" s="138"/>
    </row>
    <row r="4837" spans="4:4" x14ac:dyDescent="0.25">
      <c r="D4837" s="138"/>
    </row>
    <row r="4838" spans="4:4" x14ac:dyDescent="0.25">
      <c r="D4838" s="138"/>
    </row>
    <row r="4839" spans="4:4" x14ac:dyDescent="0.25">
      <c r="D4839" s="138"/>
    </row>
    <row r="4840" spans="4:4" x14ac:dyDescent="0.25">
      <c r="D4840" s="138"/>
    </row>
    <row r="4841" spans="4:4" x14ac:dyDescent="0.25">
      <c r="D4841" s="138"/>
    </row>
    <row r="4842" spans="4:4" x14ac:dyDescent="0.25">
      <c r="D4842" s="138"/>
    </row>
    <row r="4843" spans="4:4" x14ac:dyDescent="0.25">
      <c r="D4843" s="138"/>
    </row>
    <row r="4844" spans="4:4" x14ac:dyDescent="0.25">
      <c r="D4844" s="138"/>
    </row>
    <row r="4845" spans="4:4" x14ac:dyDescent="0.25">
      <c r="D4845" s="138"/>
    </row>
    <row r="4846" spans="4:4" x14ac:dyDescent="0.25">
      <c r="D4846" s="138"/>
    </row>
    <row r="4847" spans="4:4" x14ac:dyDescent="0.25">
      <c r="D4847" s="138"/>
    </row>
    <row r="4848" spans="4:4" x14ac:dyDescent="0.25">
      <c r="D4848" s="138"/>
    </row>
    <row r="4849" spans="4:4" x14ac:dyDescent="0.25">
      <c r="D4849" s="138"/>
    </row>
    <row r="4850" spans="4:4" x14ac:dyDescent="0.25">
      <c r="D4850" s="138"/>
    </row>
    <row r="4851" spans="4:4" x14ac:dyDescent="0.25">
      <c r="D4851" s="138"/>
    </row>
    <row r="4852" spans="4:4" x14ac:dyDescent="0.25">
      <c r="D4852" s="138"/>
    </row>
    <row r="4853" spans="4:4" x14ac:dyDescent="0.25">
      <c r="D4853" s="138"/>
    </row>
    <row r="4854" spans="4:4" x14ac:dyDescent="0.25">
      <c r="D4854" s="138"/>
    </row>
    <row r="4855" spans="4:4" x14ac:dyDescent="0.25">
      <c r="D4855" s="138"/>
    </row>
    <row r="4856" spans="4:4" x14ac:dyDescent="0.25">
      <c r="D4856" s="138"/>
    </row>
    <row r="4857" spans="4:4" x14ac:dyDescent="0.25">
      <c r="D4857" s="138"/>
    </row>
    <row r="4858" spans="4:4" x14ac:dyDescent="0.25">
      <c r="D4858" s="138"/>
    </row>
    <row r="4859" spans="4:4" x14ac:dyDescent="0.25">
      <c r="D4859" s="138"/>
    </row>
    <row r="4860" spans="4:4" x14ac:dyDescent="0.25">
      <c r="D4860" s="138"/>
    </row>
    <row r="4861" spans="4:4" x14ac:dyDescent="0.25">
      <c r="D4861" s="138"/>
    </row>
    <row r="4862" spans="4:4" x14ac:dyDescent="0.25">
      <c r="D4862" s="138"/>
    </row>
    <row r="4863" spans="4:4" x14ac:dyDescent="0.25">
      <c r="D4863" s="138"/>
    </row>
    <row r="4864" spans="4:4" x14ac:dyDescent="0.25">
      <c r="D4864" s="138"/>
    </row>
    <row r="4865" spans="4:4" x14ac:dyDescent="0.25">
      <c r="D4865" s="138"/>
    </row>
    <row r="4866" spans="4:4" x14ac:dyDescent="0.25">
      <c r="D4866" s="138"/>
    </row>
    <row r="4867" spans="4:4" x14ac:dyDescent="0.25">
      <c r="D4867" s="138"/>
    </row>
    <row r="4868" spans="4:4" x14ac:dyDescent="0.25">
      <c r="D4868" s="138"/>
    </row>
    <row r="4869" spans="4:4" x14ac:dyDescent="0.25">
      <c r="D4869" s="138"/>
    </row>
    <row r="4870" spans="4:4" x14ac:dyDescent="0.25">
      <c r="D4870" s="138"/>
    </row>
    <row r="4871" spans="4:4" x14ac:dyDescent="0.25">
      <c r="D4871" s="138"/>
    </row>
    <row r="4872" spans="4:4" x14ac:dyDescent="0.25">
      <c r="D4872" s="138"/>
    </row>
    <row r="4873" spans="4:4" x14ac:dyDescent="0.25">
      <c r="D4873" s="138"/>
    </row>
    <row r="4874" spans="4:4" x14ac:dyDescent="0.25">
      <c r="D4874" s="138"/>
    </row>
    <row r="4875" spans="4:4" x14ac:dyDescent="0.25">
      <c r="D4875" s="138"/>
    </row>
    <row r="4876" spans="4:4" x14ac:dyDescent="0.25">
      <c r="D4876" s="138"/>
    </row>
    <row r="4877" spans="4:4" x14ac:dyDescent="0.25">
      <c r="D4877" s="138"/>
    </row>
    <row r="4878" spans="4:4" x14ac:dyDescent="0.25">
      <c r="D4878" s="138"/>
    </row>
    <row r="4879" spans="4:4" x14ac:dyDescent="0.25">
      <c r="D4879" s="138"/>
    </row>
    <row r="4880" spans="4:4" x14ac:dyDescent="0.25">
      <c r="D4880" s="138"/>
    </row>
    <row r="4881" spans="4:4" x14ac:dyDescent="0.25">
      <c r="D4881" s="138"/>
    </row>
    <row r="4882" spans="4:4" x14ac:dyDescent="0.25">
      <c r="D4882" s="138"/>
    </row>
    <row r="4883" spans="4:4" x14ac:dyDescent="0.25">
      <c r="D4883" s="138"/>
    </row>
    <row r="4884" spans="4:4" x14ac:dyDescent="0.25">
      <c r="D4884" s="138"/>
    </row>
    <row r="4885" spans="4:4" x14ac:dyDescent="0.25">
      <c r="D4885" s="138"/>
    </row>
    <row r="4886" spans="4:4" x14ac:dyDescent="0.25">
      <c r="D4886" s="138"/>
    </row>
    <row r="4887" spans="4:4" x14ac:dyDescent="0.25">
      <c r="D4887" s="138"/>
    </row>
    <row r="4888" spans="4:4" x14ac:dyDescent="0.25">
      <c r="D4888" s="138"/>
    </row>
    <row r="4889" spans="4:4" x14ac:dyDescent="0.25">
      <c r="D4889" s="138"/>
    </row>
    <row r="4890" spans="4:4" x14ac:dyDescent="0.25">
      <c r="D4890" s="138"/>
    </row>
    <row r="4891" spans="4:4" x14ac:dyDescent="0.25">
      <c r="D4891" s="138"/>
    </row>
    <row r="4892" spans="4:4" x14ac:dyDescent="0.25">
      <c r="D4892" s="138"/>
    </row>
    <row r="4893" spans="4:4" x14ac:dyDescent="0.25">
      <c r="D4893" s="138"/>
    </row>
    <row r="4894" spans="4:4" x14ac:dyDescent="0.25">
      <c r="D4894" s="138"/>
    </row>
    <row r="4895" spans="4:4" x14ac:dyDescent="0.25">
      <c r="D4895" s="138"/>
    </row>
    <row r="4896" spans="4:4" x14ac:dyDescent="0.25">
      <c r="D4896" s="138"/>
    </row>
    <row r="4897" spans="4:4" x14ac:dyDescent="0.25">
      <c r="D4897" s="138"/>
    </row>
    <row r="4898" spans="4:4" x14ac:dyDescent="0.25">
      <c r="D4898" s="138"/>
    </row>
    <row r="4899" spans="4:4" x14ac:dyDescent="0.25">
      <c r="D4899" s="138"/>
    </row>
    <row r="4900" spans="4:4" x14ac:dyDescent="0.25">
      <c r="D4900" s="138"/>
    </row>
    <row r="4901" spans="4:4" x14ac:dyDescent="0.25">
      <c r="D4901" s="138"/>
    </row>
    <row r="4902" spans="4:4" x14ac:dyDescent="0.25">
      <c r="D4902" s="138"/>
    </row>
    <row r="4903" spans="4:4" x14ac:dyDescent="0.25">
      <c r="D4903" s="138"/>
    </row>
    <row r="4904" spans="4:4" x14ac:dyDescent="0.25">
      <c r="D4904" s="138"/>
    </row>
    <row r="4905" spans="4:4" x14ac:dyDescent="0.25">
      <c r="D4905" s="138"/>
    </row>
    <row r="4906" spans="4:4" x14ac:dyDescent="0.25">
      <c r="D4906" s="138"/>
    </row>
    <row r="4907" spans="4:4" x14ac:dyDescent="0.25">
      <c r="D4907" s="138"/>
    </row>
    <row r="4908" spans="4:4" x14ac:dyDescent="0.25">
      <c r="D4908" s="138"/>
    </row>
    <row r="4909" spans="4:4" x14ac:dyDescent="0.25">
      <c r="D4909" s="138"/>
    </row>
    <row r="4910" spans="4:4" x14ac:dyDescent="0.25">
      <c r="D4910" s="138"/>
    </row>
    <row r="4911" spans="4:4" x14ac:dyDescent="0.25">
      <c r="D4911" s="138"/>
    </row>
    <row r="4912" spans="4:4" x14ac:dyDescent="0.25">
      <c r="D4912" s="138"/>
    </row>
    <row r="4913" spans="4:4" x14ac:dyDescent="0.25">
      <c r="D4913" s="138"/>
    </row>
    <row r="4914" spans="4:4" x14ac:dyDescent="0.25">
      <c r="D4914" s="138"/>
    </row>
    <row r="4915" spans="4:4" x14ac:dyDescent="0.25">
      <c r="D4915" s="138"/>
    </row>
    <row r="4916" spans="4:4" x14ac:dyDescent="0.25">
      <c r="D4916" s="138"/>
    </row>
    <row r="4917" spans="4:4" x14ac:dyDescent="0.25">
      <c r="D4917" s="138"/>
    </row>
    <row r="4918" spans="4:4" x14ac:dyDescent="0.25">
      <c r="D4918" s="138"/>
    </row>
    <row r="4919" spans="4:4" x14ac:dyDescent="0.25">
      <c r="D4919" s="138"/>
    </row>
    <row r="4920" spans="4:4" x14ac:dyDescent="0.25">
      <c r="D4920" s="138"/>
    </row>
    <row r="4921" spans="4:4" x14ac:dyDescent="0.25">
      <c r="D4921" s="138"/>
    </row>
    <row r="4922" spans="4:4" x14ac:dyDescent="0.25">
      <c r="D4922" s="138"/>
    </row>
    <row r="4923" spans="4:4" x14ac:dyDescent="0.25">
      <c r="D4923" s="138"/>
    </row>
    <row r="4924" spans="4:4" x14ac:dyDescent="0.25">
      <c r="D4924" s="138"/>
    </row>
    <row r="4925" spans="4:4" x14ac:dyDescent="0.25">
      <c r="D4925" s="138"/>
    </row>
    <row r="4926" spans="4:4" x14ac:dyDescent="0.25">
      <c r="D4926" s="138"/>
    </row>
    <row r="4927" spans="4:4" x14ac:dyDescent="0.25">
      <c r="D4927" s="138"/>
    </row>
    <row r="4928" spans="4:4" x14ac:dyDescent="0.25">
      <c r="D4928" s="138"/>
    </row>
    <row r="4929" spans="4:4" x14ac:dyDescent="0.25">
      <c r="D4929" s="138"/>
    </row>
    <row r="4930" spans="4:4" x14ac:dyDescent="0.25">
      <c r="D4930" s="138"/>
    </row>
    <row r="4931" spans="4:4" x14ac:dyDescent="0.25">
      <c r="D4931" s="138"/>
    </row>
    <row r="4932" spans="4:4" x14ac:dyDescent="0.25">
      <c r="D4932" s="138"/>
    </row>
    <row r="4933" spans="4:4" x14ac:dyDescent="0.25">
      <c r="D4933" s="138"/>
    </row>
    <row r="4934" spans="4:4" x14ac:dyDescent="0.25">
      <c r="D4934" s="138"/>
    </row>
    <row r="4935" spans="4:4" x14ac:dyDescent="0.25">
      <c r="D4935" s="138"/>
    </row>
    <row r="4936" spans="4:4" x14ac:dyDescent="0.25">
      <c r="D4936" s="138"/>
    </row>
    <row r="4937" spans="4:4" x14ac:dyDescent="0.25">
      <c r="D4937" s="138"/>
    </row>
    <row r="4938" spans="4:4" x14ac:dyDescent="0.25">
      <c r="D4938" s="138"/>
    </row>
    <row r="4939" spans="4:4" x14ac:dyDescent="0.25">
      <c r="D4939" s="138"/>
    </row>
    <row r="4940" spans="4:4" x14ac:dyDescent="0.25">
      <c r="D4940" s="138"/>
    </row>
    <row r="4941" spans="4:4" x14ac:dyDescent="0.25">
      <c r="D4941" s="138"/>
    </row>
    <row r="4942" spans="4:4" x14ac:dyDescent="0.25">
      <c r="D4942" s="138"/>
    </row>
    <row r="4943" spans="4:4" x14ac:dyDescent="0.25">
      <c r="D4943" s="138"/>
    </row>
    <row r="4944" spans="4:4" x14ac:dyDescent="0.25">
      <c r="D4944" s="138"/>
    </row>
    <row r="4945" spans="4:4" x14ac:dyDescent="0.25">
      <c r="D4945" s="138"/>
    </row>
    <row r="4946" spans="4:4" x14ac:dyDescent="0.25">
      <c r="D4946" s="138"/>
    </row>
    <row r="4947" spans="4:4" x14ac:dyDescent="0.25">
      <c r="D4947" s="138"/>
    </row>
    <row r="4948" spans="4:4" x14ac:dyDescent="0.25">
      <c r="D4948" s="138"/>
    </row>
    <row r="4949" spans="4:4" x14ac:dyDescent="0.25">
      <c r="D4949" s="138"/>
    </row>
    <row r="4950" spans="4:4" x14ac:dyDescent="0.25">
      <c r="D4950" s="138"/>
    </row>
    <row r="4951" spans="4:4" x14ac:dyDescent="0.25">
      <c r="D4951" s="138"/>
    </row>
    <row r="4952" spans="4:4" x14ac:dyDescent="0.25">
      <c r="D4952" s="138"/>
    </row>
    <row r="4953" spans="4:4" x14ac:dyDescent="0.25">
      <c r="D4953" s="138"/>
    </row>
    <row r="4954" spans="4:4" x14ac:dyDescent="0.25">
      <c r="D4954" s="138"/>
    </row>
    <row r="4955" spans="4:4" x14ac:dyDescent="0.25">
      <c r="D4955" s="138"/>
    </row>
    <row r="4956" spans="4:4" x14ac:dyDescent="0.25">
      <c r="D4956" s="138"/>
    </row>
    <row r="4957" spans="4:4" x14ac:dyDescent="0.25">
      <c r="D4957" s="138"/>
    </row>
    <row r="4958" spans="4:4" x14ac:dyDescent="0.25">
      <c r="D4958" s="138"/>
    </row>
    <row r="4959" spans="4:4" x14ac:dyDescent="0.25">
      <c r="D4959" s="138"/>
    </row>
    <row r="4960" spans="4:4" x14ac:dyDescent="0.25">
      <c r="D4960" s="138"/>
    </row>
    <row r="4961" spans="4:4" x14ac:dyDescent="0.25">
      <c r="D4961" s="138"/>
    </row>
    <row r="4962" spans="4:4" x14ac:dyDescent="0.25">
      <c r="D4962" s="138"/>
    </row>
    <row r="4963" spans="4:4" x14ac:dyDescent="0.25">
      <c r="D4963" s="138"/>
    </row>
    <row r="4964" spans="4:4" x14ac:dyDescent="0.25">
      <c r="D4964" s="138"/>
    </row>
    <row r="4965" spans="4:4" x14ac:dyDescent="0.25">
      <c r="D4965" s="138"/>
    </row>
    <row r="4966" spans="4:4" x14ac:dyDescent="0.25">
      <c r="D4966" s="138"/>
    </row>
    <row r="4967" spans="4:4" x14ac:dyDescent="0.25">
      <c r="D4967" s="138"/>
    </row>
    <row r="4968" spans="4:4" x14ac:dyDescent="0.25">
      <c r="D4968" s="138"/>
    </row>
    <row r="4969" spans="4:4" x14ac:dyDescent="0.25">
      <c r="D4969" s="138"/>
    </row>
    <row r="4970" spans="4:4" x14ac:dyDescent="0.25">
      <c r="D4970" s="138"/>
    </row>
    <row r="4971" spans="4:4" x14ac:dyDescent="0.25">
      <c r="D4971" s="138"/>
    </row>
    <row r="4972" spans="4:4" x14ac:dyDescent="0.25">
      <c r="D4972" s="138"/>
    </row>
    <row r="4973" spans="4:4" x14ac:dyDescent="0.25">
      <c r="D4973" s="138"/>
    </row>
    <row r="4974" spans="4:4" x14ac:dyDescent="0.25">
      <c r="D4974" s="138"/>
    </row>
    <row r="4975" spans="4:4" x14ac:dyDescent="0.25">
      <c r="D4975" s="138"/>
    </row>
    <row r="4976" spans="4:4" x14ac:dyDescent="0.25">
      <c r="D4976" s="138"/>
    </row>
    <row r="4977" spans="4:4" x14ac:dyDescent="0.25">
      <c r="D4977" s="138"/>
    </row>
    <row r="4978" spans="4:4" x14ac:dyDescent="0.25">
      <c r="D4978" s="138"/>
    </row>
    <row r="4979" spans="4:4" x14ac:dyDescent="0.25">
      <c r="D4979" s="138"/>
    </row>
    <row r="4980" spans="4:4" x14ac:dyDescent="0.25">
      <c r="D4980" s="138"/>
    </row>
    <row r="4981" spans="4:4" x14ac:dyDescent="0.25">
      <c r="D4981" s="138"/>
    </row>
    <row r="4982" spans="4:4" x14ac:dyDescent="0.25">
      <c r="D4982" s="138"/>
    </row>
    <row r="4983" spans="4:4" x14ac:dyDescent="0.25">
      <c r="D4983" s="138"/>
    </row>
    <row r="4984" spans="4:4" x14ac:dyDescent="0.25">
      <c r="D4984" s="138"/>
    </row>
    <row r="4985" spans="4:4" x14ac:dyDescent="0.25">
      <c r="D4985" s="138"/>
    </row>
    <row r="4986" spans="4:4" x14ac:dyDescent="0.25">
      <c r="D4986" s="138"/>
    </row>
    <row r="4987" spans="4:4" x14ac:dyDescent="0.25">
      <c r="D4987" s="138"/>
    </row>
    <row r="4988" spans="4:4" x14ac:dyDescent="0.25">
      <c r="D4988" s="138"/>
    </row>
    <row r="4989" spans="4:4" x14ac:dyDescent="0.25">
      <c r="D4989" s="138"/>
    </row>
    <row r="4990" spans="4:4" x14ac:dyDescent="0.25">
      <c r="D4990" s="138"/>
    </row>
    <row r="4991" spans="4:4" x14ac:dyDescent="0.25">
      <c r="D4991" s="138"/>
    </row>
    <row r="4992" spans="4:4" x14ac:dyDescent="0.25">
      <c r="D4992" s="138"/>
    </row>
    <row r="4993" spans="4:4" x14ac:dyDescent="0.25">
      <c r="D4993" s="138"/>
    </row>
    <row r="4994" spans="4:4" x14ac:dyDescent="0.25">
      <c r="D4994" s="138"/>
    </row>
    <row r="4995" spans="4:4" x14ac:dyDescent="0.25">
      <c r="D4995" s="138"/>
    </row>
    <row r="4996" spans="4:4" x14ac:dyDescent="0.25">
      <c r="D4996" s="138"/>
    </row>
    <row r="4997" spans="4:4" x14ac:dyDescent="0.25">
      <c r="D4997" s="138"/>
    </row>
    <row r="4998" spans="4:4" x14ac:dyDescent="0.25">
      <c r="D4998" s="138"/>
    </row>
    <row r="4999" spans="4:4" x14ac:dyDescent="0.25">
      <c r="D4999" s="138"/>
    </row>
    <row r="5000" spans="4:4" x14ac:dyDescent="0.25">
      <c r="D5000" s="138"/>
    </row>
  </sheetData>
  <mergeCells count="32">
    <mergeCell ref="C231:G231"/>
    <mergeCell ref="C268:G268"/>
    <mergeCell ref="C180:G180"/>
    <mergeCell ref="C186:G186"/>
    <mergeCell ref="C192:G192"/>
    <mergeCell ref="C199:G199"/>
    <mergeCell ref="C223:G223"/>
    <mergeCell ref="C229:G229"/>
    <mergeCell ref="C163:G163"/>
    <mergeCell ref="C77:G77"/>
    <mergeCell ref="C84:G84"/>
    <mergeCell ref="C93:G93"/>
    <mergeCell ref="C95:G95"/>
    <mergeCell ref="C99:G99"/>
    <mergeCell ref="C103:G103"/>
    <mergeCell ref="C110:G110"/>
    <mergeCell ref="C115:G115"/>
    <mergeCell ref="C119:G119"/>
    <mergeCell ref="C133:G133"/>
    <mergeCell ref="C140:G140"/>
    <mergeCell ref="C70:G70"/>
    <mergeCell ref="A1:G1"/>
    <mergeCell ref="C2:G2"/>
    <mergeCell ref="C3:G3"/>
    <mergeCell ref="C4:G4"/>
    <mergeCell ref="C10:G10"/>
    <mergeCell ref="C21:G21"/>
    <mergeCell ref="C27:G27"/>
    <mergeCell ref="C38:G38"/>
    <mergeCell ref="C55:G55"/>
    <mergeCell ref="C59:G59"/>
    <mergeCell ref="C66:G6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workbookViewId="0">
      <selection activeCell="C3" sqref="C3:G3"/>
    </sheetView>
  </sheetViews>
  <sheetFormatPr defaultRowHeight="15" outlineLevelRow="1" x14ac:dyDescent="0.25"/>
  <cols>
    <col min="1" max="1" width="3.42578125" customWidth="1"/>
    <col min="2" max="2" width="12.5703125" style="135" customWidth="1"/>
    <col min="3" max="3" width="63.28515625" style="1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2" t="s">
        <v>186</v>
      </c>
      <c r="B1" s="242"/>
      <c r="C1" s="242"/>
      <c r="D1" s="242"/>
      <c r="E1" s="242"/>
      <c r="F1" s="242"/>
      <c r="G1" s="242"/>
      <c r="AG1" t="s">
        <v>83</v>
      </c>
    </row>
    <row r="2" spans="1:60" ht="24.95" customHeight="1" x14ac:dyDescent="0.25">
      <c r="A2" s="133" t="s">
        <v>84</v>
      </c>
      <c r="B2" s="134" t="s">
        <v>3</v>
      </c>
      <c r="C2" s="243" t="s">
        <v>4</v>
      </c>
      <c r="D2" s="244"/>
      <c r="E2" s="244"/>
      <c r="F2" s="244"/>
      <c r="G2" s="245"/>
      <c r="AG2" t="s">
        <v>85</v>
      </c>
    </row>
    <row r="3" spans="1:60" ht="24.95" customHeight="1" x14ac:dyDescent="0.25">
      <c r="A3" s="133" t="s">
        <v>86</v>
      </c>
      <c r="B3" s="134" t="s">
        <v>43</v>
      </c>
      <c r="C3" s="243" t="s">
        <v>891</v>
      </c>
      <c r="D3" s="244"/>
      <c r="E3" s="244"/>
      <c r="F3" s="244"/>
      <c r="G3" s="245"/>
      <c r="AC3" s="135" t="s">
        <v>85</v>
      </c>
      <c r="AG3" t="s">
        <v>88</v>
      </c>
    </row>
    <row r="4" spans="1:60" ht="24.95" customHeight="1" x14ac:dyDescent="0.25">
      <c r="A4" s="136" t="s">
        <v>89</v>
      </c>
      <c r="B4" s="137" t="s">
        <v>48</v>
      </c>
      <c r="C4" s="246" t="s">
        <v>49</v>
      </c>
      <c r="D4" s="247"/>
      <c r="E4" s="247"/>
      <c r="F4" s="247"/>
      <c r="G4" s="248"/>
      <c r="AG4" t="s">
        <v>90</v>
      </c>
    </row>
    <row r="5" spans="1:60" x14ac:dyDescent="0.25">
      <c r="D5" s="138"/>
    </row>
    <row r="6" spans="1:60" ht="60" x14ac:dyDescent="0.25">
      <c r="A6" s="139" t="s">
        <v>91</v>
      </c>
      <c r="B6" s="140" t="s">
        <v>92</v>
      </c>
      <c r="C6" s="140" t="s">
        <v>93</v>
      </c>
      <c r="D6" s="141" t="s">
        <v>94</v>
      </c>
      <c r="E6" s="139" t="s">
        <v>95</v>
      </c>
      <c r="F6" s="142" t="s">
        <v>96</v>
      </c>
      <c r="G6" s="139" t="s">
        <v>12</v>
      </c>
      <c r="H6" s="143" t="s">
        <v>97</v>
      </c>
      <c r="I6" s="143" t="s">
        <v>98</v>
      </c>
      <c r="J6" s="143" t="s">
        <v>99</v>
      </c>
      <c r="K6" s="143" t="s">
        <v>100</v>
      </c>
      <c r="L6" s="143" t="s">
        <v>101</v>
      </c>
      <c r="M6" s="143" t="s">
        <v>102</v>
      </c>
      <c r="N6" s="143" t="s">
        <v>103</v>
      </c>
      <c r="O6" s="143" t="s">
        <v>104</v>
      </c>
      <c r="P6" s="143" t="s">
        <v>105</v>
      </c>
      <c r="Q6" s="143" t="s">
        <v>106</v>
      </c>
      <c r="R6" s="143" t="s">
        <v>107</v>
      </c>
      <c r="S6" s="143" t="s">
        <v>108</v>
      </c>
      <c r="T6" s="143" t="s">
        <v>109</v>
      </c>
      <c r="U6" s="143" t="s">
        <v>110</v>
      </c>
      <c r="V6" s="143" t="s">
        <v>111</v>
      </c>
      <c r="W6" s="143" t="s">
        <v>112</v>
      </c>
    </row>
    <row r="7" spans="1:60" hidden="1" x14ac:dyDescent="0.25">
      <c r="A7" s="144"/>
      <c r="B7" s="145"/>
      <c r="C7" s="145"/>
      <c r="D7" s="14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</row>
    <row r="8" spans="1:60" x14ac:dyDescent="0.25">
      <c r="A8" s="149" t="s">
        <v>113</v>
      </c>
      <c r="B8" s="150" t="s">
        <v>61</v>
      </c>
      <c r="C8" s="151" t="s">
        <v>62</v>
      </c>
      <c r="D8" s="152"/>
      <c r="E8" s="153"/>
      <c r="F8" s="154"/>
      <c r="G8" s="154">
        <f>SUMIF(AG9:AG118,"&lt;&gt;NOR",G9:G118)</f>
        <v>0</v>
      </c>
      <c r="H8" s="154"/>
      <c r="I8" s="154">
        <f>SUM(I9:I118)</f>
        <v>0</v>
      </c>
      <c r="J8" s="154"/>
      <c r="K8" s="154">
        <f>SUM(K9:K118)</f>
        <v>0</v>
      </c>
      <c r="L8" s="154"/>
      <c r="M8" s="154">
        <f>SUM(M9:M118)</f>
        <v>0</v>
      </c>
      <c r="N8" s="154"/>
      <c r="O8" s="154">
        <f>SUM(O9:O118)</f>
        <v>53.42</v>
      </c>
      <c r="P8" s="154"/>
      <c r="Q8" s="154">
        <f>SUM(Q9:Q118)</f>
        <v>0</v>
      </c>
      <c r="R8" s="154"/>
      <c r="S8" s="154"/>
      <c r="T8" s="155"/>
      <c r="U8" s="156"/>
      <c r="V8" s="156">
        <f>SUM(V9:V118)</f>
        <v>448.07</v>
      </c>
      <c r="W8" s="156"/>
      <c r="AG8" t="s">
        <v>114</v>
      </c>
    </row>
    <row r="9" spans="1:60" ht="22.5" outlineLevel="1" x14ac:dyDescent="0.25">
      <c r="A9" s="157">
        <v>1</v>
      </c>
      <c r="B9" s="158" t="s">
        <v>406</v>
      </c>
      <c r="C9" s="159" t="s">
        <v>407</v>
      </c>
      <c r="D9" s="160" t="s">
        <v>134</v>
      </c>
      <c r="E9" s="161">
        <v>22.2</v>
      </c>
      <c r="F9" s="162"/>
      <c r="G9" s="163">
        <f>ROUND(E9*F9,2)</f>
        <v>0</v>
      </c>
      <c r="H9" s="162"/>
      <c r="I9" s="163">
        <f>ROUND(E9*H9,2)</f>
        <v>0</v>
      </c>
      <c r="J9" s="162"/>
      <c r="K9" s="163">
        <f>ROUND(E9*J9,2)</f>
        <v>0</v>
      </c>
      <c r="L9" s="163">
        <v>21</v>
      </c>
      <c r="M9" s="163">
        <f>G9*(1+L9/100)</f>
        <v>0</v>
      </c>
      <c r="N9" s="163">
        <v>8.6899999999999998E-3</v>
      </c>
      <c r="O9" s="163">
        <f>ROUND(E9*N9,2)</f>
        <v>0.19</v>
      </c>
      <c r="P9" s="163">
        <v>0</v>
      </c>
      <c r="Q9" s="163">
        <f>ROUND(E9*P9,2)</f>
        <v>0</v>
      </c>
      <c r="R9" s="163" t="s">
        <v>189</v>
      </c>
      <c r="S9" s="163" t="s">
        <v>190</v>
      </c>
      <c r="T9" s="164" t="s">
        <v>190</v>
      </c>
      <c r="U9" s="165">
        <v>0.70299999999999996</v>
      </c>
      <c r="V9" s="165">
        <f>ROUND(E9*U9,2)</f>
        <v>15.61</v>
      </c>
      <c r="W9" s="165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120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ht="23.25" outlineLevel="1" x14ac:dyDescent="0.25">
      <c r="A10" s="167"/>
      <c r="B10" s="168"/>
      <c r="C10" s="249" t="s">
        <v>191</v>
      </c>
      <c r="D10" s="250"/>
      <c r="E10" s="250"/>
      <c r="F10" s="250"/>
      <c r="G10" s="250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66"/>
      <c r="Z10" s="166"/>
      <c r="AA10" s="166"/>
      <c r="AB10" s="166"/>
      <c r="AC10" s="166"/>
      <c r="AD10" s="166"/>
      <c r="AE10" s="166"/>
      <c r="AF10" s="166"/>
      <c r="AG10" s="166" t="s">
        <v>192</v>
      </c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91" t="str">
        <f>C10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/>
      <c r="B11" s="168"/>
      <c r="C11" s="169" t="s">
        <v>121</v>
      </c>
      <c r="D11" s="170"/>
      <c r="E11" s="171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122</v>
      </c>
      <c r="AH11" s="166">
        <v>0</v>
      </c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5">
      <c r="A12" s="167"/>
      <c r="B12" s="168"/>
      <c r="C12" s="169" t="s">
        <v>408</v>
      </c>
      <c r="D12" s="170"/>
      <c r="E12" s="171">
        <v>22.2</v>
      </c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122</v>
      </c>
      <c r="AH12" s="166">
        <v>0</v>
      </c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5">
      <c r="A13" s="167"/>
      <c r="B13" s="168"/>
      <c r="C13" s="172" t="s">
        <v>131</v>
      </c>
      <c r="D13" s="173"/>
      <c r="E13" s="174">
        <v>22.2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122</v>
      </c>
      <c r="AH13" s="166">
        <v>1</v>
      </c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ht="22.5" outlineLevel="1" x14ac:dyDescent="0.25">
      <c r="A14" s="157">
        <v>2</v>
      </c>
      <c r="B14" s="158" t="s">
        <v>409</v>
      </c>
      <c r="C14" s="159" t="s">
        <v>410</v>
      </c>
      <c r="D14" s="160" t="s">
        <v>134</v>
      </c>
      <c r="E14" s="161">
        <v>22.2</v>
      </c>
      <c r="F14" s="162"/>
      <c r="G14" s="163">
        <f>ROUND(E14*F14,2)</f>
        <v>0</v>
      </c>
      <c r="H14" s="162"/>
      <c r="I14" s="163">
        <f>ROUND(E14*H14,2)</f>
        <v>0</v>
      </c>
      <c r="J14" s="162"/>
      <c r="K14" s="163">
        <f>ROUND(E14*J14,2)</f>
        <v>0</v>
      </c>
      <c r="L14" s="163">
        <v>21</v>
      </c>
      <c r="M14" s="163">
        <f>G14*(1+L14/100)</f>
        <v>0</v>
      </c>
      <c r="N14" s="163">
        <v>1.2710000000000001E-2</v>
      </c>
      <c r="O14" s="163">
        <f>ROUND(E14*N14,2)</f>
        <v>0.28000000000000003</v>
      </c>
      <c r="P14" s="163">
        <v>0</v>
      </c>
      <c r="Q14" s="163">
        <f>ROUND(E14*P14,2)</f>
        <v>0</v>
      </c>
      <c r="R14" s="163" t="s">
        <v>189</v>
      </c>
      <c r="S14" s="163" t="s">
        <v>190</v>
      </c>
      <c r="T14" s="164" t="s">
        <v>190</v>
      </c>
      <c r="U14" s="165">
        <v>1.153</v>
      </c>
      <c r="V14" s="165">
        <f>ROUND(E14*U14,2)</f>
        <v>25.6</v>
      </c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120</v>
      </c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ht="23.25" outlineLevel="1" x14ac:dyDescent="0.25">
      <c r="A15" s="167"/>
      <c r="B15" s="168"/>
      <c r="C15" s="249" t="s">
        <v>191</v>
      </c>
      <c r="D15" s="250"/>
      <c r="E15" s="250"/>
      <c r="F15" s="250"/>
      <c r="G15" s="250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192</v>
      </c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91" t="str">
        <f>C15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5" s="166"/>
      <c r="BC15" s="166"/>
      <c r="BD15" s="166"/>
      <c r="BE15" s="166"/>
      <c r="BF15" s="166"/>
      <c r="BG15" s="166"/>
      <c r="BH15" s="166"/>
    </row>
    <row r="16" spans="1:60" outlineLevel="1" x14ac:dyDescent="0.25">
      <c r="A16" s="167"/>
      <c r="B16" s="168"/>
      <c r="C16" s="169" t="s">
        <v>121</v>
      </c>
      <c r="D16" s="170"/>
      <c r="E16" s="171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 t="s">
        <v>122</v>
      </c>
      <c r="AH16" s="166">
        <v>0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5">
      <c r="A17" s="167"/>
      <c r="B17" s="168"/>
      <c r="C17" s="169" t="s">
        <v>411</v>
      </c>
      <c r="D17" s="170"/>
      <c r="E17" s="171">
        <v>22.2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122</v>
      </c>
      <c r="AH17" s="166">
        <v>0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 x14ac:dyDescent="0.25">
      <c r="A18" s="167"/>
      <c r="B18" s="168"/>
      <c r="C18" s="172" t="s">
        <v>131</v>
      </c>
      <c r="D18" s="173"/>
      <c r="E18" s="174">
        <v>22.2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122</v>
      </c>
      <c r="AH18" s="166">
        <v>1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57">
        <v>3</v>
      </c>
      <c r="B19" s="158" t="s">
        <v>203</v>
      </c>
      <c r="C19" s="159" t="s">
        <v>204</v>
      </c>
      <c r="D19" s="160" t="s">
        <v>134</v>
      </c>
      <c r="E19" s="161">
        <v>22.2</v>
      </c>
      <c r="F19" s="162"/>
      <c r="G19" s="163">
        <f>ROUND(E19*F19,2)</f>
        <v>0</v>
      </c>
      <c r="H19" s="162"/>
      <c r="I19" s="163">
        <f>ROUND(E19*H19,2)</f>
        <v>0</v>
      </c>
      <c r="J19" s="162"/>
      <c r="K19" s="163">
        <f>ROUND(E19*J19,2)</f>
        <v>0</v>
      </c>
      <c r="L19" s="163">
        <v>21</v>
      </c>
      <c r="M19" s="163">
        <f>G19*(1+L19/100)</f>
        <v>0</v>
      </c>
      <c r="N19" s="163">
        <v>6.9629999999999997E-2</v>
      </c>
      <c r="O19" s="163">
        <f>ROUND(E19*N19,2)</f>
        <v>1.55</v>
      </c>
      <c r="P19" s="163">
        <v>0</v>
      </c>
      <c r="Q19" s="163">
        <f>ROUND(E19*P19,2)</f>
        <v>0</v>
      </c>
      <c r="R19" s="163" t="s">
        <v>189</v>
      </c>
      <c r="S19" s="163" t="s">
        <v>190</v>
      </c>
      <c r="T19" s="164" t="s">
        <v>190</v>
      </c>
      <c r="U19" s="165">
        <v>1.246</v>
      </c>
      <c r="V19" s="165">
        <f>ROUND(E19*U19,2)</f>
        <v>27.66</v>
      </c>
      <c r="W19" s="165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120</v>
      </c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ht="23.25" outlineLevel="1" x14ac:dyDescent="0.25">
      <c r="A20" s="167"/>
      <c r="B20" s="168"/>
      <c r="C20" s="249" t="s">
        <v>191</v>
      </c>
      <c r="D20" s="250"/>
      <c r="E20" s="250"/>
      <c r="F20" s="250"/>
      <c r="G20" s="250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192</v>
      </c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91" t="str">
        <f>C20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0" s="166"/>
      <c r="BC20" s="166"/>
      <c r="BD20" s="166"/>
      <c r="BE20" s="166"/>
      <c r="BF20" s="166"/>
      <c r="BG20" s="166"/>
      <c r="BH20" s="166"/>
    </row>
    <row r="21" spans="1:60" outlineLevel="1" x14ac:dyDescent="0.25">
      <c r="A21" s="167"/>
      <c r="B21" s="168"/>
      <c r="C21" s="169" t="s">
        <v>121</v>
      </c>
      <c r="D21" s="170"/>
      <c r="E21" s="171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  <c r="Y21" s="166"/>
      <c r="Z21" s="166"/>
      <c r="AA21" s="166"/>
      <c r="AB21" s="166"/>
      <c r="AC21" s="166"/>
      <c r="AD21" s="166"/>
      <c r="AE21" s="166"/>
      <c r="AF21" s="166"/>
      <c r="AG21" s="166" t="s">
        <v>122</v>
      </c>
      <c r="AH21" s="166">
        <v>0</v>
      </c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outlineLevel="1" x14ac:dyDescent="0.25">
      <c r="A22" s="167"/>
      <c r="B22" s="168"/>
      <c r="C22" s="169" t="s">
        <v>412</v>
      </c>
      <c r="D22" s="170"/>
      <c r="E22" s="171">
        <v>22.2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6"/>
      <c r="Y22" s="166"/>
      <c r="Z22" s="166"/>
      <c r="AA22" s="166"/>
      <c r="AB22" s="166"/>
      <c r="AC22" s="166"/>
      <c r="AD22" s="166"/>
      <c r="AE22" s="166"/>
      <c r="AF22" s="166"/>
      <c r="AG22" s="166" t="s">
        <v>122</v>
      </c>
      <c r="AH22" s="166">
        <v>0</v>
      </c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5">
      <c r="A23" s="167"/>
      <c r="B23" s="168"/>
      <c r="C23" s="172" t="s">
        <v>131</v>
      </c>
      <c r="D23" s="173"/>
      <c r="E23" s="174">
        <v>22.2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122</v>
      </c>
      <c r="AH23" s="166">
        <v>1</v>
      </c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57">
        <v>4</v>
      </c>
      <c r="B24" s="158" t="s">
        <v>413</v>
      </c>
      <c r="C24" s="159" t="s">
        <v>414</v>
      </c>
      <c r="D24" s="160" t="s">
        <v>212</v>
      </c>
      <c r="E24" s="161">
        <v>0.60299999999999998</v>
      </c>
      <c r="F24" s="162"/>
      <c r="G24" s="163">
        <f>ROUND(E24*F24,2)</f>
        <v>0</v>
      </c>
      <c r="H24" s="162"/>
      <c r="I24" s="163">
        <f>ROUND(E24*H24,2)</f>
        <v>0</v>
      </c>
      <c r="J24" s="162"/>
      <c r="K24" s="163">
        <f>ROUND(E24*J24,2)</f>
        <v>0</v>
      </c>
      <c r="L24" s="163">
        <v>21</v>
      </c>
      <c r="M24" s="163">
        <f>G24*(1+L24/100)</f>
        <v>0</v>
      </c>
      <c r="N24" s="163">
        <v>0</v>
      </c>
      <c r="O24" s="163">
        <f>ROUND(E24*N24,2)</f>
        <v>0</v>
      </c>
      <c r="P24" s="163">
        <v>0</v>
      </c>
      <c r="Q24" s="163">
        <f>ROUND(E24*P24,2)</f>
        <v>0</v>
      </c>
      <c r="R24" s="163" t="s">
        <v>189</v>
      </c>
      <c r="S24" s="163" t="s">
        <v>190</v>
      </c>
      <c r="T24" s="164" t="s">
        <v>190</v>
      </c>
      <c r="U24" s="165">
        <v>9.7000000000000003E-2</v>
      </c>
      <c r="V24" s="165">
        <f>ROUND(E24*U24,2)</f>
        <v>0.06</v>
      </c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120</v>
      </c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5">
      <c r="A25" s="167"/>
      <c r="B25" s="168"/>
      <c r="C25" s="249" t="s">
        <v>415</v>
      </c>
      <c r="D25" s="250"/>
      <c r="E25" s="250"/>
      <c r="F25" s="250"/>
      <c r="G25" s="250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6"/>
      <c r="Y25" s="166"/>
      <c r="Z25" s="166"/>
      <c r="AA25" s="166"/>
      <c r="AB25" s="166"/>
      <c r="AC25" s="166"/>
      <c r="AD25" s="166"/>
      <c r="AE25" s="166"/>
      <c r="AF25" s="166"/>
      <c r="AG25" s="166" t="s">
        <v>192</v>
      </c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 x14ac:dyDescent="0.25">
      <c r="A26" s="167"/>
      <c r="B26" s="168"/>
      <c r="C26" s="169" t="s">
        <v>121</v>
      </c>
      <c r="D26" s="170"/>
      <c r="E26" s="171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122</v>
      </c>
      <c r="AH26" s="166">
        <v>0</v>
      </c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5">
      <c r="A27" s="167"/>
      <c r="B27" s="168"/>
      <c r="C27" s="169" t="s">
        <v>416</v>
      </c>
      <c r="D27" s="170"/>
      <c r="E27" s="171">
        <v>0.60299999999999998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122</v>
      </c>
      <c r="AH27" s="166">
        <v>0</v>
      </c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/>
      <c r="B28" s="168"/>
      <c r="C28" s="172" t="s">
        <v>131</v>
      </c>
      <c r="D28" s="173"/>
      <c r="E28" s="174">
        <v>0.60299999999999998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122</v>
      </c>
      <c r="AH28" s="166">
        <v>1</v>
      </c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57">
        <v>5</v>
      </c>
      <c r="B29" s="158" t="s">
        <v>417</v>
      </c>
      <c r="C29" s="159" t="s">
        <v>418</v>
      </c>
      <c r="D29" s="160" t="s">
        <v>212</v>
      </c>
      <c r="E29" s="161">
        <v>110.58884999999999</v>
      </c>
      <c r="F29" s="162"/>
      <c r="G29" s="163">
        <f>ROUND(E29*F29,2)</f>
        <v>0</v>
      </c>
      <c r="H29" s="162"/>
      <c r="I29" s="163">
        <f>ROUND(E29*H29,2)</f>
        <v>0</v>
      </c>
      <c r="J29" s="162"/>
      <c r="K29" s="163">
        <f>ROUND(E29*J29,2)</f>
        <v>0</v>
      </c>
      <c r="L29" s="163">
        <v>21</v>
      </c>
      <c r="M29" s="163">
        <f>G29*(1+L29/100)</f>
        <v>0</v>
      </c>
      <c r="N29" s="163">
        <v>0</v>
      </c>
      <c r="O29" s="163">
        <f>ROUND(E29*N29,2)</f>
        <v>0</v>
      </c>
      <c r="P29" s="163">
        <v>0</v>
      </c>
      <c r="Q29" s="163">
        <f>ROUND(E29*P29,2)</f>
        <v>0</v>
      </c>
      <c r="R29" s="163" t="s">
        <v>189</v>
      </c>
      <c r="S29" s="163" t="s">
        <v>190</v>
      </c>
      <c r="T29" s="164" t="s">
        <v>190</v>
      </c>
      <c r="U29" s="165">
        <v>0.23</v>
      </c>
      <c r="V29" s="165">
        <f>ROUND(E29*U29,2)</f>
        <v>25.44</v>
      </c>
      <c r="W29" s="165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120</v>
      </c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ht="23.25" outlineLevel="1" x14ac:dyDescent="0.25">
      <c r="A30" s="167"/>
      <c r="B30" s="168"/>
      <c r="C30" s="249" t="s">
        <v>419</v>
      </c>
      <c r="D30" s="250"/>
      <c r="E30" s="250"/>
      <c r="F30" s="250"/>
      <c r="G30" s="250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192</v>
      </c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91" t="str">
        <f>C30</f>
        <v>zapažených i nezapažených s urovnáním dna do předepsaného profilu a spádu, s přehozením výkopku na přilehlém terénu na vzdálenost do 3 m od podélné osy rýhy nebo s naložením výkopku na dopravní prostředek.</v>
      </c>
      <c r="BB30" s="166"/>
      <c r="BC30" s="166"/>
      <c r="BD30" s="166"/>
      <c r="BE30" s="166"/>
      <c r="BF30" s="166"/>
      <c r="BG30" s="166"/>
      <c r="BH30" s="166"/>
    </row>
    <row r="31" spans="1:60" outlineLevel="1" x14ac:dyDescent="0.25">
      <c r="A31" s="167"/>
      <c r="B31" s="168"/>
      <c r="C31" s="169" t="s">
        <v>121</v>
      </c>
      <c r="D31" s="170"/>
      <c r="E31" s="171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6"/>
      <c r="Y31" s="166"/>
      <c r="Z31" s="166"/>
      <c r="AA31" s="166"/>
      <c r="AB31" s="166"/>
      <c r="AC31" s="166"/>
      <c r="AD31" s="166"/>
      <c r="AE31" s="166"/>
      <c r="AF31" s="166"/>
      <c r="AG31" s="166" t="s">
        <v>122</v>
      </c>
      <c r="AH31" s="166">
        <v>0</v>
      </c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ht="22.5" outlineLevel="1" x14ac:dyDescent="0.25">
      <c r="A32" s="167"/>
      <c r="B32" s="168"/>
      <c r="C32" s="169" t="s">
        <v>420</v>
      </c>
      <c r="D32" s="170"/>
      <c r="E32" s="171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122</v>
      </c>
      <c r="AH32" s="166">
        <v>0</v>
      </c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ht="22.5" outlineLevel="1" x14ac:dyDescent="0.25">
      <c r="A33" s="167"/>
      <c r="B33" s="168"/>
      <c r="C33" s="169" t="s">
        <v>421</v>
      </c>
      <c r="D33" s="170"/>
      <c r="E33" s="171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122</v>
      </c>
      <c r="AH33" s="166">
        <v>0</v>
      </c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5">
      <c r="A34" s="167"/>
      <c r="B34" s="168"/>
      <c r="C34" s="192" t="s">
        <v>216</v>
      </c>
      <c r="D34" s="193"/>
      <c r="E34" s="19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122</v>
      </c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5">
      <c r="A35" s="167"/>
      <c r="B35" s="168"/>
      <c r="C35" s="195" t="s">
        <v>422</v>
      </c>
      <c r="D35" s="193"/>
      <c r="E35" s="194">
        <v>89.056799999999996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6"/>
      <c r="Y35" s="166"/>
      <c r="Z35" s="166"/>
      <c r="AA35" s="166"/>
      <c r="AB35" s="166"/>
      <c r="AC35" s="166"/>
      <c r="AD35" s="166"/>
      <c r="AE35" s="166"/>
      <c r="AF35" s="166"/>
      <c r="AG35" s="166" t="s">
        <v>122</v>
      </c>
      <c r="AH35" s="166">
        <v>2</v>
      </c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outlineLevel="1" x14ac:dyDescent="0.25">
      <c r="A36" s="167"/>
      <c r="B36" s="168"/>
      <c r="C36" s="195" t="s">
        <v>423</v>
      </c>
      <c r="D36" s="193"/>
      <c r="E36" s="194">
        <v>5.04</v>
      </c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122</v>
      </c>
      <c r="AH36" s="166">
        <v>2</v>
      </c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5">
      <c r="A37" s="167"/>
      <c r="B37" s="168"/>
      <c r="C37" s="195" t="s">
        <v>424</v>
      </c>
      <c r="D37" s="193"/>
      <c r="E37" s="194">
        <v>47.124000000000002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122</v>
      </c>
      <c r="AH37" s="166">
        <v>2</v>
      </c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5">
      <c r="A38" s="167"/>
      <c r="B38" s="168"/>
      <c r="C38" s="195" t="s">
        <v>425</v>
      </c>
      <c r="D38" s="193"/>
      <c r="E38" s="194">
        <v>6.2309999999999999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122</v>
      </c>
      <c r="AH38" s="166">
        <v>2</v>
      </c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5">
      <c r="A39" s="167"/>
      <c r="B39" s="168"/>
      <c r="C39" s="196" t="s">
        <v>222</v>
      </c>
      <c r="D39" s="197"/>
      <c r="E39" s="198">
        <v>147.45179999999999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122</v>
      </c>
      <c r="AH39" s="166">
        <v>3</v>
      </c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5">
      <c r="A40" s="167"/>
      <c r="B40" s="168"/>
      <c r="C40" s="192" t="s">
        <v>223</v>
      </c>
      <c r="D40" s="193"/>
      <c r="E40" s="19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122</v>
      </c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5">
      <c r="A41" s="167"/>
      <c r="B41" s="168"/>
      <c r="C41" s="169" t="s">
        <v>426</v>
      </c>
      <c r="D41" s="170"/>
      <c r="E41" s="171">
        <v>110.58884999999999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122</v>
      </c>
      <c r="AH41" s="166">
        <v>0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5">
      <c r="A42" s="167"/>
      <c r="B42" s="168"/>
      <c r="C42" s="199" t="s">
        <v>216</v>
      </c>
      <c r="D42" s="197"/>
      <c r="E42" s="198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122</v>
      </c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5">
      <c r="A43" s="167"/>
      <c r="B43" s="168"/>
      <c r="C43" s="196" t="s">
        <v>222</v>
      </c>
      <c r="D43" s="197"/>
      <c r="E43" s="198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122</v>
      </c>
      <c r="AH43" s="166">
        <v>3</v>
      </c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 x14ac:dyDescent="0.25">
      <c r="A44" s="167"/>
      <c r="B44" s="168"/>
      <c r="C44" s="192" t="s">
        <v>223</v>
      </c>
      <c r="D44" s="193"/>
      <c r="E44" s="19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6"/>
      <c r="Y44" s="166"/>
      <c r="Z44" s="166"/>
      <c r="AA44" s="166"/>
      <c r="AB44" s="166"/>
      <c r="AC44" s="166"/>
      <c r="AD44" s="166"/>
      <c r="AE44" s="166"/>
      <c r="AF44" s="166"/>
      <c r="AG44" s="166" t="s">
        <v>122</v>
      </c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5">
      <c r="A45" s="157">
        <v>6</v>
      </c>
      <c r="B45" s="158" t="s">
        <v>427</v>
      </c>
      <c r="C45" s="159" t="s">
        <v>428</v>
      </c>
      <c r="D45" s="160" t="s">
        <v>212</v>
      </c>
      <c r="E45" s="161">
        <v>27.647210000000001</v>
      </c>
      <c r="F45" s="162"/>
      <c r="G45" s="163">
        <f>ROUND(E45*F45,2)</f>
        <v>0</v>
      </c>
      <c r="H45" s="162"/>
      <c r="I45" s="163">
        <f>ROUND(E45*H45,2)</f>
        <v>0</v>
      </c>
      <c r="J45" s="162"/>
      <c r="K45" s="163">
        <f>ROUND(E45*J45,2)</f>
        <v>0</v>
      </c>
      <c r="L45" s="163">
        <v>21</v>
      </c>
      <c r="M45" s="163">
        <f>G45*(1+L45/100)</f>
        <v>0</v>
      </c>
      <c r="N45" s="163">
        <v>0</v>
      </c>
      <c r="O45" s="163">
        <f>ROUND(E45*N45,2)</f>
        <v>0</v>
      </c>
      <c r="P45" s="163">
        <v>0</v>
      </c>
      <c r="Q45" s="163">
        <f>ROUND(E45*P45,2)</f>
        <v>0</v>
      </c>
      <c r="R45" s="163" t="s">
        <v>189</v>
      </c>
      <c r="S45" s="163" t="s">
        <v>190</v>
      </c>
      <c r="T45" s="164" t="s">
        <v>190</v>
      </c>
      <c r="U45" s="165">
        <v>0.64680000000000004</v>
      </c>
      <c r="V45" s="165">
        <f>ROUND(E45*U45,2)</f>
        <v>17.88</v>
      </c>
      <c r="W45" s="165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120</v>
      </c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ht="23.25" outlineLevel="1" x14ac:dyDescent="0.25">
      <c r="A46" s="167"/>
      <c r="B46" s="168"/>
      <c r="C46" s="249" t="s">
        <v>419</v>
      </c>
      <c r="D46" s="250"/>
      <c r="E46" s="250"/>
      <c r="F46" s="250"/>
      <c r="G46" s="250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192</v>
      </c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91" t="str">
        <f>C46</f>
        <v>zapažených i nezapažených s urovnáním dna do předepsaného profilu a spádu, s přehozením výkopku na přilehlém terénu na vzdálenost do 3 m od podélné osy rýhy nebo s naložením výkopku na dopravní prostředek.</v>
      </c>
      <c r="BB46" s="166"/>
      <c r="BC46" s="166"/>
      <c r="BD46" s="166"/>
      <c r="BE46" s="166"/>
      <c r="BF46" s="166"/>
      <c r="BG46" s="166"/>
      <c r="BH46" s="166"/>
    </row>
    <row r="47" spans="1:60" outlineLevel="1" x14ac:dyDescent="0.25">
      <c r="A47" s="167"/>
      <c r="B47" s="168"/>
      <c r="C47" s="169" t="s">
        <v>429</v>
      </c>
      <c r="D47" s="170"/>
      <c r="E47" s="171">
        <v>27.647210000000001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122</v>
      </c>
      <c r="AH47" s="166">
        <v>0</v>
      </c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/>
      <c r="B48" s="168"/>
      <c r="C48" s="172" t="s">
        <v>131</v>
      </c>
      <c r="D48" s="173"/>
      <c r="E48" s="174">
        <v>27.647210000000001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122</v>
      </c>
      <c r="AH48" s="166">
        <v>1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outlineLevel="1" x14ac:dyDescent="0.25">
      <c r="A49" s="157">
        <v>7</v>
      </c>
      <c r="B49" s="158" t="s">
        <v>430</v>
      </c>
      <c r="C49" s="159" t="s">
        <v>431</v>
      </c>
      <c r="D49" s="160" t="s">
        <v>212</v>
      </c>
      <c r="E49" s="161">
        <v>36.862949999999998</v>
      </c>
      <c r="F49" s="162"/>
      <c r="G49" s="163">
        <f>ROUND(E49*F49,2)</f>
        <v>0</v>
      </c>
      <c r="H49" s="162"/>
      <c r="I49" s="163">
        <f>ROUND(E49*H49,2)</f>
        <v>0</v>
      </c>
      <c r="J49" s="162"/>
      <c r="K49" s="163">
        <f>ROUND(E49*J49,2)</f>
        <v>0</v>
      </c>
      <c r="L49" s="163">
        <v>21</v>
      </c>
      <c r="M49" s="163">
        <f>G49*(1+L49/100)</f>
        <v>0</v>
      </c>
      <c r="N49" s="163">
        <v>0</v>
      </c>
      <c r="O49" s="163">
        <f>ROUND(E49*N49,2)</f>
        <v>0</v>
      </c>
      <c r="P49" s="163">
        <v>0</v>
      </c>
      <c r="Q49" s="163">
        <f>ROUND(E49*P49,2)</f>
        <v>0</v>
      </c>
      <c r="R49" s="163" t="s">
        <v>189</v>
      </c>
      <c r="S49" s="163" t="s">
        <v>190</v>
      </c>
      <c r="T49" s="164" t="s">
        <v>190</v>
      </c>
      <c r="U49" s="165">
        <v>0.39</v>
      </c>
      <c r="V49" s="165">
        <f>ROUND(E49*U49,2)</f>
        <v>14.38</v>
      </c>
      <c r="W49" s="165"/>
      <c r="X49" s="166"/>
      <c r="Y49" s="166"/>
      <c r="Z49" s="166"/>
      <c r="AA49" s="166"/>
      <c r="AB49" s="166"/>
      <c r="AC49" s="166"/>
      <c r="AD49" s="166"/>
      <c r="AE49" s="166"/>
      <c r="AF49" s="166"/>
      <c r="AG49" s="166" t="s">
        <v>120</v>
      </c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ht="23.25" outlineLevel="1" x14ac:dyDescent="0.25">
      <c r="A50" s="167"/>
      <c r="B50" s="168"/>
      <c r="C50" s="249" t="s">
        <v>419</v>
      </c>
      <c r="D50" s="250"/>
      <c r="E50" s="250"/>
      <c r="F50" s="250"/>
      <c r="G50" s="250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192</v>
      </c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91" t="str">
        <f>C50</f>
        <v>zapažených i nezapažených s urovnáním dna do předepsaného profilu a spádu, s přehozením výkopku na přilehlém terénu na vzdálenost do 3 m od podélné osy rýhy nebo s naložením výkopku na dopravní prostředek.</v>
      </c>
      <c r="BB50" s="166"/>
      <c r="BC50" s="166"/>
      <c r="BD50" s="166"/>
      <c r="BE50" s="166"/>
      <c r="BF50" s="166"/>
      <c r="BG50" s="166"/>
      <c r="BH50" s="166"/>
    </row>
    <row r="51" spans="1:60" outlineLevel="1" x14ac:dyDescent="0.25">
      <c r="A51" s="167"/>
      <c r="B51" s="168"/>
      <c r="C51" s="169" t="s">
        <v>121</v>
      </c>
      <c r="D51" s="170"/>
      <c r="E51" s="171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6"/>
      <c r="Y51" s="166"/>
      <c r="Z51" s="166"/>
      <c r="AA51" s="166"/>
      <c r="AB51" s="166"/>
      <c r="AC51" s="166"/>
      <c r="AD51" s="166"/>
      <c r="AE51" s="166"/>
      <c r="AF51" s="166"/>
      <c r="AG51" s="166" t="s">
        <v>122</v>
      </c>
      <c r="AH51" s="166">
        <v>0</v>
      </c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outlineLevel="1" x14ac:dyDescent="0.25">
      <c r="A52" s="167"/>
      <c r="B52" s="168"/>
      <c r="C52" s="169" t="s">
        <v>432</v>
      </c>
      <c r="D52" s="170"/>
      <c r="E52" s="171">
        <v>36.862949999999998</v>
      </c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122</v>
      </c>
      <c r="AH52" s="166">
        <v>0</v>
      </c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5">
      <c r="A53" s="167"/>
      <c r="B53" s="168"/>
      <c r="C53" s="199" t="s">
        <v>216</v>
      </c>
      <c r="D53" s="197"/>
      <c r="E53" s="198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122</v>
      </c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5">
      <c r="A54" s="167"/>
      <c r="B54" s="168"/>
      <c r="C54" s="196" t="s">
        <v>222</v>
      </c>
      <c r="D54" s="197"/>
      <c r="E54" s="198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122</v>
      </c>
      <c r="AH54" s="166">
        <v>3</v>
      </c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5">
      <c r="A55" s="167"/>
      <c r="B55" s="168"/>
      <c r="C55" s="192" t="s">
        <v>223</v>
      </c>
      <c r="D55" s="193"/>
      <c r="E55" s="194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122</v>
      </c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outlineLevel="1" x14ac:dyDescent="0.25">
      <c r="A56" s="157">
        <v>8</v>
      </c>
      <c r="B56" s="158" t="s">
        <v>433</v>
      </c>
      <c r="C56" s="159" t="s">
        <v>434</v>
      </c>
      <c r="D56" s="160" t="s">
        <v>212</v>
      </c>
      <c r="E56" s="161">
        <v>9.2157400000000003</v>
      </c>
      <c r="F56" s="162"/>
      <c r="G56" s="163">
        <f>ROUND(E56*F56,2)</f>
        <v>0</v>
      </c>
      <c r="H56" s="162"/>
      <c r="I56" s="163">
        <f>ROUND(E56*H56,2)</f>
        <v>0</v>
      </c>
      <c r="J56" s="162"/>
      <c r="K56" s="163">
        <f>ROUND(E56*J56,2)</f>
        <v>0</v>
      </c>
      <c r="L56" s="163">
        <v>21</v>
      </c>
      <c r="M56" s="163">
        <f>G56*(1+L56/100)</f>
        <v>0</v>
      </c>
      <c r="N56" s="163">
        <v>0</v>
      </c>
      <c r="O56" s="163">
        <f>ROUND(E56*N56,2)</f>
        <v>0</v>
      </c>
      <c r="P56" s="163">
        <v>0</v>
      </c>
      <c r="Q56" s="163">
        <f>ROUND(E56*P56,2)</f>
        <v>0</v>
      </c>
      <c r="R56" s="163" t="s">
        <v>189</v>
      </c>
      <c r="S56" s="163" t="s">
        <v>190</v>
      </c>
      <c r="T56" s="164" t="s">
        <v>190</v>
      </c>
      <c r="U56" s="165">
        <v>1.0036</v>
      </c>
      <c r="V56" s="165">
        <f>ROUND(E56*U56,2)</f>
        <v>9.25</v>
      </c>
      <c r="W56" s="165"/>
      <c r="X56" s="166"/>
      <c r="Y56" s="166"/>
      <c r="Z56" s="166"/>
      <c r="AA56" s="166"/>
      <c r="AB56" s="166"/>
      <c r="AC56" s="166"/>
      <c r="AD56" s="166"/>
      <c r="AE56" s="166"/>
      <c r="AF56" s="166"/>
      <c r="AG56" s="166" t="s">
        <v>120</v>
      </c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ht="23.25" outlineLevel="1" x14ac:dyDescent="0.25">
      <c r="A57" s="167"/>
      <c r="B57" s="168"/>
      <c r="C57" s="249" t="s">
        <v>419</v>
      </c>
      <c r="D57" s="250"/>
      <c r="E57" s="250"/>
      <c r="F57" s="250"/>
      <c r="G57" s="250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6"/>
      <c r="Y57" s="166"/>
      <c r="Z57" s="166"/>
      <c r="AA57" s="166"/>
      <c r="AB57" s="166"/>
      <c r="AC57" s="166"/>
      <c r="AD57" s="166"/>
      <c r="AE57" s="166"/>
      <c r="AF57" s="166"/>
      <c r="AG57" s="166" t="s">
        <v>192</v>
      </c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91" t="str">
        <f>C57</f>
        <v>zapažených i nezapažených s urovnáním dna do předepsaného profilu a spádu, s přehozením výkopku na přilehlém terénu na vzdálenost do 3 m od podélné osy rýhy nebo s naložením výkopku na dopravní prostředek.</v>
      </c>
      <c r="BB57" s="166"/>
      <c r="BC57" s="166"/>
      <c r="BD57" s="166"/>
      <c r="BE57" s="166"/>
      <c r="BF57" s="166"/>
      <c r="BG57" s="166"/>
      <c r="BH57" s="166"/>
    </row>
    <row r="58" spans="1:60" outlineLevel="1" x14ac:dyDescent="0.25">
      <c r="A58" s="167"/>
      <c r="B58" s="168"/>
      <c r="C58" s="169" t="s">
        <v>435</v>
      </c>
      <c r="D58" s="170"/>
      <c r="E58" s="171">
        <v>9.2157400000000003</v>
      </c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6"/>
      <c r="Y58" s="166"/>
      <c r="Z58" s="166"/>
      <c r="AA58" s="166"/>
      <c r="AB58" s="166"/>
      <c r="AC58" s="166"/>
      <c r="AD58" s="166"/>
      <c r="AE58" s="166"/>
      <c r="AF58" s="166"/>
      <c r="AG58" s="166" t="s">
        <v>122</v>
      </c>
      <c r="AH58" s="166">
        <v>0</v>
      </c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5">
      <c r="A59" s="167"/>
      <c r="B59" s="168"/>
      <c r="C59" s="172" t="s">
        <v>131</v>
      </c>
      <c r="D59" s="173"/>
      <c r="E59" s="174">
        <v>9.2157400000000003</v>
      </c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6"/>
      <c r="Y59" s="166"/>
      <c r="Z59" s="166"/>
      <c r="AA59" s="166"/>
      <c r="AB59" s="166"/>
      <c r="AC59" s="166"/>
      <c r="AD59" s="166"/>
      <c r="AE59" s="166"/>
      <c r="AF59" s="166"/>
      <c r="AG59" s="166" t="s">
        <v>122</v>
      </c>
      <c r="AH59" s="166">
        <v>1</v>
      </c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ht="22.5" outlineLevel="1" x14ac:dyDescent="0.25">
      <c r="A60" s="157">
        <v>9</v>
      </c>
      <c r="B60" s="158" t="s">
        <v>240</v>
      </c>
      <c r="C60" s="159" t="s">
        <v>241</v>
      </c>
      <c r="D60" s="160" t="s">
        <v>242</v>
      </c>
      <c r="E60" s="161">
        <v>640.9</v>
      </c>
      <c r="F60" s="162"/>
      <c r="G60" s="163">
        <f>ROUND(E60*F60,2)</f>
        <v>0</v>
      </c>
      <c r="H60" s="162"/>
      <c r="I60" s="163">
        <f>ROUND(E60*H60,2)</f>
        <v>0</v>
      </c>
      <c r="J60" s="162"/>
      <c r="K60" s="163">
        <f>ROUND(E60*J60,2)</f>
        <v>0</v>
      </c>
      <c r="L60" s="163">
        <v>21</v>
      </c>
      <c r="M60" s="163">
        <f>G60*(1+L60/100)</f>
        <v>0</v>
      </c>
      <c r="N60" s="163">
        <v>9.8999999999999999E-4</v>
      </c>
      <c r="O60" s="163">
        <f>ROUND(E60*N60,2)</f>
        <v>0.63</v>
      </c>
      <c r="P60" s="163">
        <v>0</v>
      </c>
      <c r="Q60" s="163">
        <f>ROUND(E60*P60,2)</f>
        <v>0</v>
      </c>
      <c r="R60" s="163" t="s">
        <v>189</v>
      </c>
      <c r="S60" s="163" t="s">
        <v>190</v>
      </c>
      <c r="T60" s="164" t="s">
        <v>190</v>
      </c>
      <c r="U60" s="165">
        <v>0.23599999999999999</v>
      </c>
      <c r="V60" s="165">
        <f>ROUND(E60*U60,2)</f>
        <v>151.25</v>
      </c>
      <c r="W60" s="165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120</v>
      </c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67"/>
      <c r="B61" s="168"/>
      <c r="C61" s="249" t="s">
        <v>243</v>
      </c>
      <c r="D61" s="250"/>
      <c r="E61" s="250"/>
      <c r="F61" s="250"/>
      <c r="G61" s="250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192</v>
      </c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outlineLevel="1" x14ac:dyDescent="0.25">
      <c r="A62" s="167"/>
      <c r="B62" s="168"/>
      <c r="C62" s="169" t="s">
        <v>121</v>
      </c>
      <c r="D62" s="170"/>
      <c r="E62" s="171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6"/>
      <c r="Y62" s="166"/>
      <c r="Z62" s="166"/>
      <c r="AA62" s="166"/>
      <c r="AB62" s="166"/>
      <c r="AC62" s="166"/>
      <c r="AD62" s="166"/>
      <c r="AE62" s="166"/>
      <c r="AF62" s="166"/>
      <c r="AG62" s="166" t="s">
        <v>122</v>
      </c>
      <c r="AH62" s="166">
        <v>0</v>
      </c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5">
      <c r="A63" s="167"/>
      <c r="B63" s="168"/>
      <c r="C63" s="169" t="s">
        <v>436</v>
      </c>
      <c r="D63" s="170"/>
      <c r="E63" s="171">
        <v>640.9</v>
      </c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6"/>
      <c r="Y63" s="166"/>
      <c r="Z63" s="166"/>
      <c r="AA63" s="166"/>
      <c r="AB63" s="166"/>
      <c r="AC63" s="166"/>
      <c r="AD63" s="166"/>
      <c r="AE63" s="166"/>
      <c r="AF63" s="166"/>
      <c r="AG63" s="166" t="s">
        <v>122</v>
      </c>
      <c r="AH63" s="166">
        <v>0</v>
      </c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outlineLevel="1" x14ac:dyDescent="0.25">
      <c r="A64" s="167"/>
      <c r="B64" s="168"/>
      <c r="C64" s="172" t="s">
        <v>131</v>
      </c>
      <c r="D64" s="173"/>
      <c r="E64" s="174">
        <v>640.9</v>
      </c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6"/>
      <c r="Y64" s="166"/>
      <c r="Z64" s="166"/>
      <c r="AA64" s="166"/>
      <c r="AB64" s="166"/>
      <c r="AC64" s="166"/>
      <c r="AD64" s="166"/>
      <c r="AE64" s="166"/>
      <c r="AF64" s="166"/>
      <c r="AG64" s="166" t="s">
        <v>122</v>
      </c>
      <c r="AH64" s="166">
        <v>1</v>
      </c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outlineLevel="1" x14ac:dyDescent="0.25">
      <c r="A65" s="157">
        <v>10</v>
      </c>
      <c r="B65" s="158" t="s">
        <v>249</v>
      </c>
      <c r="C65" s="159" t="s">
        <v>250</v>
      </c>
      <c r="D65" s="160" t="s">
        <v>242</v>
      </c>
      <c r="E65" s="161">
        <v>640.9</v>
      </c>
      <c r="F65" s="162"/>
      <c r="G65" s="163">
        <f>ROUND(E65*F65,2)</f>
        <v>0</v>
      </c>
      <c r="H65" s="162"/>
      <c r="I65" s="163">
        <f>ROUND(E65*H65,2)</f>
        <v>0</v>
      </c>
      <c r="J65" s="162"/>
      <c r="K65" s="163">
        <f>ROUND(E65*J65,2)</f>
        <v>0</v>
      </c>
      <c r="L65" s="163">
        <v>21</v>
      </c>
      <c r="M65" s="163">
        <f>G65*(1+L65/100)</f>
        <v>0</v>
      </c>
      <c r="N65" s="163">
        <v>0</v>
      </c>
      <c r="O65" s="163">
        <f>ROUND(E65*N65,2)</f>
        <v>0</v>
      </c>
      <c r="P65" s="163">
        <v>0</v>
      </c>
      <c r="Q65" s="163">
        <f>ROUND(E65*P65,2)</f>
        <v>0</v>
      </c>
      <c r="R65" s="163" t="s">
        <v>189</v>
      </c>
      <c r="S65" s="163" t="s">
        <v>190</v>
      </c>
      <c r="T65" s="164" t="s">
        <v>190</v>
      </c>
      <c r="U65" s="165">
        <v>7.0000000000000007E-2</v>
      </c>
      <c r="V65" s="165">
        <f>ROUND(E65*U65,2)</f>
        <v>44.86</v>
      </c>
      <c r="W65" s="165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120</v>
      </c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outlineLevel="1" x14ac:dyDescent="0.25">
      <c r="A66" s="167"/>
      <c r="B66" s="168"/>
      <c r="C66" s="249" t="s">
        <v>251</v>
      </c>
      <c r="D66" s="250"/>
      <c r="E66" s="250"/>
      <c r="F66" s="250"/>
      <c r="G66" s="250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6"/>
      <c r="Y66" s="166"/>
      <c r="Z66" s="166"/>
      <c r="AA66" s="166"/>
      <c r="AB66" s="166"/>
      <c r="AC66" s="166"/>
      <c r="AD66" s="166"/>
      <c r="AE66" s="166"/>
      <c r="AF66" s="166"/>
      <c r="AG66" s="166" t="s">
        <v>192</v>
      </c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</row>
    <row r="67" spans="1:60" outlineLevel="1" x14ac:dyDescent="0.25">
      <c r="A67" s="157">
        <v>11</v>
      </c>
      <c r="B67" s="158" t="s">
        <v>252</v>
      </c>
      <c r="C67" s="159" t="s">
        <v>253</v>
      </c>
      <c r="D67" s="160" t="s">
        <v>212</v>
      </c>
      <c r="E67" s="161">
        <v>147.45179999999999</v>
      </c>
      <c r="F67" s="162"/>
      <c r="G67" s="163">
        <f>ROUND(E67*F67,2)</f>
        <v>0</v>
      </c>
      <c r="H67" s="162"/>
      <c r="I67" s="163">
        <f>ROUND(E67*H67,2)</f>
        <v>0</v>
      </c>
      <c r="J67" s="162"/>
      <c r="K67" s="163">
        <f>ROUND(E67*J67,2)</f>
        <v>0</v>
      </c>
      <c r="L67" s="163">
        <v>21</v>
      </c>
      <c r="M67" s="163">
        <f>G67*(1+L67/100)</f>
        <v>0</v>
      </c>
      <c r="N67" s="163">
        <v>0</v>
      </c>
      <c r="O67" s="163">
        <f>ROUND(E67*N67,2)</f>
        <v>0</v>
      </c>
      <c r="P67" s="163">
        <v>0</v>
      </c>
      <c r="Q67" s="163">
        <f>ROUND(E67*P67,2)</f>
        <v>0</v>
      </c>
      <c r="R67" s="163" t="s">
        <v>189</v>
      </c>
      <c r="S67" s="163" t="s">
        <v>190</v>
      </c>
      <c r="T67" s="164" t="s">
        <v>190</v>
      </c>
      <c r="U67" s="165">
        <v>0.34499999999999997</v>
      </c>
      <c r="V67" s="165">
        <f>ROUND(E67*U67,2)</f>
        <v>50.87</v>
      </c>
      <c r="W67" s="165"/>
      <c r="X67" s="166"/>
      <c r="Y67" s="166"/>
      <c r="Z67" s="166"/>
      <c r="AA67" s="166"/>
      <c r="AB67" s="166"/>
      <c r="AC67" s="166"/>
      <c r="AD67" s="166"/>
      <c r="AE67" s="166"/>
      <c r="AF67" s="166"/>
      <c r="AG67" s="166" t="s">
        <v>120</v>
      </c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outlineLevel="1" x14ac:dyDescent="0.25">
      <c r="A68" s="167"/>
      <c r="B68" s="168"/>
      <c r="C68" s="249" t="s">
        <v>254</v>
      </c>
      <c r="D68" s="250"/>
      <c r="E68" s="250"/>
      <c r="F68" s="250"/>
      <c r="G68" s="250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192</v>
      </c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5">
      <c r="A69" s="167"/>
      <c r="B69" s="168"/>
      <c r="C69" s="169" t="s">
        <v>437</v>
      </c>
      <c r="D69" s="170"/>
      <c r="E69" s="171">
        <v>147.45179999999999</v>
      </c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122</v>
      </c>
      <c r="AH69" s="166">
        <v>0</v>
      </c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outlineLevel="1" x14ac:dyDescent="0.25">
      <c r="A70" s="167"/>
      <c r="B70" s="168"/>
      <c r="C70" s="172" t="s">
        <v>131</v>
      </c>
      <c r="D70" s="173"/>
      <c r="E70" s="174">
        <v>147.45179999999999</v>
      </c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6"/>
      <c r="Y70" s="166"/>
      <c r="Z70" s="166"/>
      <c r="AA70" s="166"/>
      <c r="AB70" s="166"/>
      <c r="AC70" s="166"/>
      <c r="AD70" s="166"/>
      <c r="AE70" s="166"/>
      <c r="AF70" s="166"/>
      <c r="AG70" s="166" t="s">
        <v>122</v>
      </c>
      <c r="AH70" s="166">
        <v>1</v>
      </c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ht="22.5" outlineLevel="1" x14ac:dyDescent="0.25">
      <c r="A71" s="157">
        <v>12</v>
      </c>
      <c r="B71" s="158" t="s">
        <v>259</v>
      </c>
      <c r="C71" s="159" t="s">
        <v>260</v>
      </c>
      <c r="D71" s="160" t="s">
        <v>212</v>
      </c>
      <c r="E71" s="161">
        <v>37.679400000000001</v>
      </c>
      <c r="F71" s="162"/>
      <c r="G71" s="163">
        <f>ROUND(E71*F71,2)</f>
        <v>0</v>
      </c>
      <c r="H71" s="162"/>
      <c r="I71" s="163">
        <f>ROUND(E71*H71,2)</f>
        <v>0</v>
      </c>
      <c r="J71" s="162"/>
      <c r="K71" s="163">
        <f>ROUND(E71*J71,2)</f>
        <v>0</v>
      </c>
      <c r="L71" s="163">
        <v>21</v>
      </c>
      <c r="M71" s="163">
        <f>G71*(1+L71/100)</f>
        <v>0</v>
      </c>
      <c r="N71" s="163">
        <v>0</v>
      </c>
      <c r="O71" s="163">
        <f>ROUND(E71*N71,2)</f>
        <v>0</v>
      </c>
      <c r="P71" s="163">
        <v>0</v>
      </c>
      <c r="Q71" s="163">
        <f>ROUND(E71*P71,2)</f>
        <v>0</v>
      </c>
      <c r="R71" s="163" t="s">
        <v>189</v>
      </c>
      <c r="S71" s="163" t="s">
        <v>190</v>
      </c>
      <c r="T71" s="164" t="s">
        <v>190</v>
      </c>
      <c r="U71" s="165">
        <v>1.0999999999999999E-2</v>
      </c>
      <c r="V71" s="165">
        <f>ROUND(E71*U71,2)</f>
        <v>0.41</v>
      </c>
      <c r="W71" s="165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120</v>
      </c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5">
      <c r="A72" s="167"/>
      <c r="B72" s="168"/>
      <c r="C72" s="249" t="s">
        <v>261</v>
      </c>
      <c r="D72" s="250"/>
      <c r="E72" s="250"/>
      <c r="F72" s="250"/>
      <c r="G72" s="250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192</v>
      </c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outlineLevel="1" x14ac:dyDescent="0.25">
      <c r="A73" s="167"/>
      <c r="B73" s="168"/>
      <c r="C73" s="169" t="s">
        <v>121</v>
      </c>
      <c r="D73" s="170"/>
      <c r="E73" s="171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6"/>
      <c r="Y73" s="166"/>
      <c r="Z73" s="166"/>
      <c r="AA73" s="166"/>
      <c r="AB73" s="166"/>
      <c r="AC73" s="166"/>
      <c r="AD73" s="166"/>
      <c r="AE73" s="166"/>
      <c r="AF73" s="166"/>
      <c r="AG73" s="166" t="s">
        <v>122</v>
      </c>
      <c r="AH73" s="166">
        <v>0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ht="22.5" outlineLevel="1" x14ac:dyDescent="0.25">
      <c r="A74" s="167"/>
      <c r="B74" s="168"/>
      <c r="C74" s="169" t="s">
        <v>262</v>
      </c>
      <c r="D74" s="170"/>
      <c r="E74" s="171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122</v>
      </c>
      <c r="AH74" s="166">
        <v>0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outlineLevel="1" x14ac:dyDescent="0.25">
      <c r="A75" s="167"/>
      <c r="B75" s="168"/>
      <c r="C75" s="169" t="s">
        <v>438</v>
      </c>
      <c r="D75" s="170"/>
      <c r="E75" s="171">
        <v>37.679400000000001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6"/>
      <c r="Y75" s="166"/>
      <c r="Z75" s="166"/>
      <c r="AA75" s="166"/>
      <c r="AB75" s="166"/>
      <c r="AC75" s="166"/>
      <c r="AD75" s="166"/>
      <c r="AE75" s="166"/>
      <c r="AF75" s="166"/>
      <c r="AG75" s="166" t="s">
        <v>122</v>
      </c>
      <c r="AH75" s="166">
        <v>0</v>
      </c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5">
      <c r="A76" s="167"/>
      <c r="B76" s="168"/>
      <c r="C76" s="172" t="s">
        <v>131</v>
      </c>
      <c r="D76" s="173"/>
      <c r="E76" s="174">
        <v>37.679400000000001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6"/>
      <c r="Y76" s="166"/>
      <c r="Z76" s="166"/>
      <c r="AA76" s="166"/>
      <c r="AB76" s="166"/>
      <c r="AC76" s="166"/>
      <c r="AD76" s="166"/>
      <c r="AE76" s="166"/>
      <c r="AF76" s="166"/>
      <c r="AG76" s="166" t="s">
        <v>122</v>
      </c>
      <c r="AH76" s="166">
        <v>1</v>
      </c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ht="33.75" outlineLevel="1" x14ac:dyDescent="0.25">
      <c r="A77" s="157">
        <v>13</v>
      </c>
      <c r="B77" s="158" t="s">
        <v>265</v>
      </c>
      <c r="C77" s="159" t="s">
        <v>266</v>
      </c>
      <c r="D77" s="160" t="s">
        <v>212</v>
      </c>
      <c r="E77" s="161">
        <v>188.39699999999999</v>
      </c>
      <c r="F77" s="162"/>
      <c r="G77" s="163">
        <f>ROUND(E77*F77,2)</f>
        <v>0</v>
      </c>
      <c r="H77" s="162"/>
      <c r="I77" s="163">
        <f>ROUND(E77*H77,2)</f>
        <v>0</v>
      </c>
      <c r="J77" s="162"/>
      <c r="K77" s="163">
        <f>ROUND(E77*J77,2)</f>
        <v>0</v>
      </c>
      <c r="L77" s="163">
        <v>21</v>
      </c>
      <c r="M77" s="163">
        <f>G77*(1+L77/100)</f>
        <v>0</v>
      </c>
      <c r="N77" s="163">
        <v>0</v>
      </c>
      <c r="O77" s="163">
        <f>ROUND(E77*N77,2)</f>
        <v>0</v>
      </c>
      <c r="P77" s="163">
        <v>0</v>
      </c>
      <c r="Q77" s="163">
        <f>ROUND(E77*P77,2)</f>
        <v>0</v>
      </c>
      <c r="R77" s="163" t="s">
        <v>189</v>
      </c>
      <c r="S77" s="163" t="s">
        <v>190</v>
      </c>
      <c r="T77" s="164" t="s">
        <v>190</v>
      </c>
      <c r="U77" s="165">
        <v>0</v>
      </c>
      <c r="V77" s="165">
        <f>ROUND(E77*U77,2)</f>
        <v>0</v>
      </c>
      <c r="W77" s="165"/>
      <c r="X77" s="166"/>
      <c r="Y77" s="166"/>
      <c r="Z77" s="166"/>
      <c r="AA77" s="166"/>
      <c r="AB77" s="166"/>
      <c r="AC77" s="166"/>
      <c r="AD77" s="166"/>
      <c r="AE77" s="166"/>
      <c r="AF77" s="166"/>
      <c r="AG77" s="166" t="s">
        <v>120</v>
      </c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5">
      <c r="A78" s="167"/>
      <c r="B78" s="168"/>
      <c r="C78" s="249" t="s">
        <v>261</v>
      </c>
      <c r="D78" s="250"/>
      <c r="E78" s="250"/>
      <c r="F78" s="250"/>
      <c r="G78" s="250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6"/>
      <c r="Y78" s="166"/>
      <c r="Z78" s="166"/>
      <c r="AA78" s="166"/>
      <c r="AB78" s="166"/>
      <c r="AC78" s="166"/>
      <c r="AD78" s="166"/>
      <c r="AE78" s="166"/>
      <c r="AF78" s="166"/>
      <c r="AG78" s="166" t="s">
        <v>192</v>
      </c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5">
      <c r="A79" s="167"/>
      <c r="B79" s="168"/>
      <c r="C79" s="169" t="s">
        <v>121</v>
      </c>
      <c r="D79" s="170"/>
      <c r="E79" s="171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6"/>
      <c r="Y79" s="166"/>
      <c r="Z79" s="166"/>
      <c r="AA79" s="166"/>
      <c r="AB79" s="166"/>
      <c r="AC79" s="166"/>
      <c r="AD79" s="166"/>
      <c r="AE79" s="166"/>
      <c r="AF79" s="166"/>
      <c r="AG79" s="166" t="s">
        <v>122</v>
      </c>
      <c r="AH79" s="166">
        <v>0</v>
      </c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outlineLevel="1" x14ac:dyDescent="0.25">
      <c r="A80" s="167"/>
      <c r="B80" s="168"/>
      <c r="C80" s="169" t="s">
        <v>439</v>
      </c>
      <c r="D80" s="170"/>
      <c r="E80" s="171">
        <v>188.39699999999999</v>
      </c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6"/>
      <c r="Y80" s="166"/>
      <c r="Z80" s="166"/>
      <c r="AA80" s="166"/>
      <c r="AB80" s="166"/>
      <c r="AC80" s="166"/>
      <c r="AD80" s="166"/>
      <c r="AE80" s="166"/>
      <c r="AF80" s="166"/>
      <c r="AG80" s="166" t="s">
        <v>122</v>
      </c>
      <c r="AH80" s="166">
        <v>0</v>
      </c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outlineLevel="1" x14ac:dyDescent="0.25">
      <c r="A81" s="167"/>
      <c r="B81" s="168"/>
      <c r="C81" s="172" t="s">
        <v>131</v>
      </c>
      <c r="D81" s="173"/>
      <c r="E81" s="174">
        <v>188.39699999999999</v>
      </c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6"/>
      <c r="Y81" s="166"/>
      <c r="Z81" s="166"/>
      <c r="AA81" s="166"/>
      <c r="AB81" s="166"/>
      <c r="AC81" s="166"/>
      <c r="AD81" s="166"/>
      <c r="AE81" s="166"/>
      <c r="AF81" s="166"/>
      <c r="AG81" s="166" t="s">
        <v>122</v>
      </c>
      <c r="AH81" s="166">
        <v>1</v>
      </c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ht="22.5" outlineLevel="1" x14ac:dyDescent="0.25">
      <c r="A82" s="157">
        <v>14</v>
      </c>
      <c r="B82" s="158" t="s">
        <v>274</v>
      </c>
      <c r="C82" s="159" t="s">
        <v>275</v>
      </c>
      <c r="D82" s="160" t="s">
        <v>212</v>
      </c>
      <c r="E82" s="161">
        <v>37.679400000000001</v>
      </c>
      <c r="F82" s="162"/>
      <c r="G82" s="163">
        <f>ROUND(E82*F82,2)</f>
        <v>0</v>
      </c>
      <c r="H82" s="162"/>
      <c r="I82" s="163">
        <f>ROUND(E82*H82,2)</f>
        <v>0</v>
      </c>
      <c r="J82" s="162"/>
      <c r="K82" s="163">
        <f>ROUND(E82*J82,2)</f>
        <v>0</v>
      </c>
      <c r="L82" s="163">
        <v>21</v>
      </c>
      <c r="M82" s="163">
        <f>G82*(1+L82/100)</f>
        <v>0</v>
      </c>
      <c r="N82" s="163">
        <v>0</v>
      </c>
      <c r="O82" s="163">
        <f>ROUND(E82*N82,2)</f>
        <v>0</v>
      </c>
      <c r="P82" s="163">
        <v>0</v>
      </c>
      <c r="Q82" s="163">
        <f>ROUND(E82*P82,2)</f>
        <v>0</v>
      </c>
      <c r="R82" s="163" t="s">
        <v>189</v>
      </c>
      <c r="S82" s="163" t="s">
        <v>190</v>
      </c>
      <c r="T82" s="164" t="s">
        <v>190</v>
      </c>
      <c r="U82" s="165">
        <v>8.9999999999999993E-3</v>
      </c>
      <c r="V82" s="165">
        <f>ROUND(E82*U82,2)</f>
        <v>0.34</v>
      </c>
      <c r="W82" s="165"/>
      <c r="X82" s="166"/>
      <c r="Y82" s="166"/>
      <c r="Z82" s="166"/>
      <c r="AA82" s="166"/>
      <c r="AB82" s="166"/>
      <c r="AC82" s="166"/>
      <c r="AD82" s="166"/>
      <c r="AE82" s="166"/>
      <c r="AF82" s="166"/>
      <c r="AG82" s="166" t="s">
        <v>120</v>
      </c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outlineLevel="1" x14ac:dyDescent="0.25">
      <c r="A83" s="167"/>
      <c r="B83" s="168"/>
      <c r="C83" s="169" t="s">
        <v>440</v>
      </c>
      <c r="D83" s="170"/>
      <c r="E83" s="171">
        <v>11.31</v>
      </c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6"/>
      <c r="Y83" s="166"/>
      <c r="Z83" s="166"/>
      <c r="AA83" s="166"/>
      <c r="AB83" s="166"/>
      <c r="AC83" s="166"/>
      <c r="AD83" s="166"/>
      <c r="AE83" s="166"/>
      <c r="AF83" s="166"/>
      <c r="AG83" s="166" t="s">
        <v>122</v>
      </c>
      <c r="AH83" s="166">
        <v>0</v>
      </c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5">
      <c r="A84" s="167"/>
      <c r="B84" s="168"/>
      <c r="C84" s="169" t="s">
        <v>441</v>
      </c>
      <c r="D84" s="170"/>
      <c r="E84" s="171">
        <v>26.19849</v>
      </c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6"/>
      <c r="Y84" s="166"/>
      <c r="Z84" s="166"/>
      <c r="AA84" s="166"/>
      <c r="AB84" s="166"/>
      <c r="AC84" s="166"/>
      <c r="AD84" s="166"/>
      <c r="AE84" s="166"/>
      <c r="AF84" s="166"/>
      <c r="AG84" s="166" t="s">
        <v>122</v>
      </c>
      <c r="AH84" s="166">
        <v>0</v>
      </c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5">
      <c r="A85" s="167"/>
      <c r="B85" s="168"/>
      <c r="C85" s="169" t="s">
        <v>442</v>
      </c>
      <c r="D85" s="170"/>
      <c r="E85" s="171">
        <v>0.17091000000000001</v>
      </c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6"/>
      <c r="Y85" s="166"/>
      <c r="Z85" s="166"/>
      <c r="AA85" s="166"/>
      <c r="AB85" s="166"/>
      <c r="AC85" s="166"/>
      <c r="AD85" s="166"/>
      <c r="AE85" s="166"/>
      <c r="AF85" s="166"/>
      <c r="AG85" s="166" t="s">
        <v>122</v>
      </c>
      <c r="AH85" s="166">
        <v>0</v>
      </c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outlineLevel="1" x14ac:dyDescent="0.25">
      <c r="A86" s="167"/>
      <c r="B86" s="168"/>
      <c r="C86" s="172" t="s">
        <v>131</v>
      </c>
      <c r="D86" s="173"/>
      <c r="E86" s="174">
        <v>37.679400000000001</v>
      </c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6"/>
      <c r="Y86" s="166"/>
      <c r="Z86" s="166"/>
      <c r="AA86" s="166"/>
      <c r="AB86" s="166"/>
      <c r="AC86" s="166"/>
      <c r="AD86" s="166"/>
      <c r="AE86" s="166"/>
      <c r="AF86" s="166"/>
      <c r="AG86" s="166" t="s">
        <v>122</v>
      </c>
      <c r="AH86" s="166">
        <v>1</v>
      </c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ht="22.5" outlineLevel="1" x14ac:dyDescent="0.25">
      <c r="A87" s="157">
        <v>15</v>
      </c>
      <c r="B87" s="158" t="s">
        <v>281</v>
      </c>
      <c r="C87" s="159" t="s">
        <v>282</v>
      </c>
      <c r="D87" s="160" t="s">
        <v>212</v>
      </c>
      <c r="E87" s="161">
        <v>109.7724</v>
      </c>
      <c r="F87" s="162"/>
      <c r="G87" s="163">
        <f>ROUND(E87*F87,2)</f>
        <v>0</v>
      </c>
      <c r="H87" s="162"/>
      <c r="I87" s="163">
        <f>ROUND(E87*H87,2)</f>
        <v>0</v>
      </c>
      <c r="J87" s="162"/>
      <c r="K87" s="163">
        <f>ROUND(E87*J87,2)</f>
        <v>0</v>
      </c>
      <c r="L87" s="163">
        <v>21</v>
      </c>
      <c r="M87" s="163">
        <f>G87*(1+L87/100)</f>
        <v>0</v>
      </c>
      <c r="N87" s="163">
        <v>0</v>
      </c>
      <c r="O87" s="163">
        <f>ROUND(E87*N87,2)</f>
        <v>0</v>
      </c>
      <c r="P87" s="163">
        <v>0</v>
      </c>
      <c r="Q87" s="163">
        <f>ROUND(E87*P87,2)</f>
        <v>0</v>
      </c>
      <c r="R87" s="163" t="s">
        <v>189</v>
      </c>
      <c r="S87" s="163" t="s">
        <v>190</v>
      </c>
      <c r="T87" s="164" t="s">
        <v>190</v>
      </c>
      <c r="U87" s="165">
        <v>0.20200000000000001</v>
      </c>
      <c r="V87" s="165">
        <f>ROUND(E87*U87,2)</f>
        <v>22.17</v>
      </c>
      <c r="W87" s="165"/>
      <c r="X87" s="166"/>
      <c r="Y87" s="166"/>
      <c r="Z87" s="166"/>
      <c r="AA87" s="166"/>
      <c r="AB87" s="166"/>
      <c r="AC87" s="166"/>
      <c r="AD87" s="166"/>
      <c r="AE87" s="166"/>
      <c r="AF87" s="166"/>
      <c r="AG87" s="166" t="s">
        <v>120</v>
      </c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outlineLevel="1" x14ac:dyDescent="0.25">
      <c r="A88" s="167"/>
      <c r="B88" s="168"/>
      <c r="C88" s="249" t="s">
        <v>283</v>
      </c>
      <c r="D88" s="250"/>
      <c r="E88" s="250"/>
      <c r="F88" s="250"/>
      <c r="G88" s="250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6"/>
      <c r="Y88" s="166"/>
      <c r="Z88" s="166"/>
      <c r="AA88" s="166"/>
      <c r="AB88" s="166"/>
      <c r="AC88" s="166"/>
      <c r="AD88" s="166"/>
      <c r="AE88" s="166"/>
      <c r="AF88" s="166"/>
      <c r="AG88" s="166" t="s">
        <v>192</v>
      </c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outlineLevel="1" x14ac:dyDescent="0.25">
      <c r="A89" s="167"/>
      <c r="B89" s="168"/>
      <c r="C89" s="169" t="s">
        <v>121</v>
      </c>
      <c r="D89" s="170"/>
      <c r="E89" s="171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6"/>
      <c r="Y89" s="166"/>
      <c r="Z89" s="166"/>
      <c r="AA89" s="166"/>
      <c r="AB89" s="166"/>
      <c r="AC89" s="166"/>
      <c r="AD89" s="166"/>
      <c r="AE89" s="166"/>
      <c r="AF89" s="166"/>
      <c r="AG89" s="166" t="s">
        <v>122</v>
      </c>
      <c r="AH89" s="166">
        <v>0</v>
      </c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outlineLevel="1" x14ac:dyDescent="0.25">
      <c r="A90" s="167"/>
      <c r="B90" s="168"/>
      <c r="C90" s="169" t="s">
        <v>443</v>
      </c>
      <c r="D90" s="170"/>
      <c r="E90" s="171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6"/>
      <c r="Y90" s="166"/>
      <c r="Z90" s="166"/>
      <c r="AA90" s="166"/>
      <c r="AB90" s="166"/>
      <c r="AC90" s="166"/>
      <c r="AD90" s="166"/>
      <c r="AE90" s="166"/>
      <c r="AF90" s="166"/>
      <c r="AG90" s="166" t="s">
        <v>122</v>
      </c>
      <c r="AH90" s="166">
        <v>0</v>
      </c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outlineLevel="1" x14ac:dyDescent="0.25">
      <c r="A91" s="167"/>
      <c r="B91" s="168"/>
      <c r="C91" s="169" t="s">
        <v>444</v>
      </c>
      <c r="D91" s="170"/>
      <c r="E91" s="171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6"/>
      <c r="Y91" s="166"/>
      <c r="Z91" s="166"/>
      <c r="AA91" s="166"/>
      <c r="AB91" s="166"/>
      <c r="AC91" s="166"/>
      <c r="AD91" s="166"/>
      <c r="AE91" s="166"/>
      <c r="AF91" s="166"/>
      <c r="AG91" s="166" t="s">
        <v>122</v>
      </c>
      <c r="AH91" s="166">
        <v>0</v>
      </c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outlineLevel="1" x14ac:dyDescent="0.25">
      <c r="A92" s="167"/>
      <c r="B92" s="168"/>
      <c r="C92" s="169" t="s">
        <v>445</v>
      </c>
      <c r="D92" s="170"/>
      <c r="E92" s="171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6"/>
      <c r="Y92" s="166"/>
      <c r="Z92" s="166"/>
      <c r="AA92" s="166"/>
      <c r="AB92" s="166"/>
      <c r="AC92" s="166"/>
      <c r="AD92" s="166"/>
      <c r="AE92" s="166"/>
      <c r="AF92" s="166"/>
      <c r="AG92" s="166" t="s">
        <v>122</v>
      </c>
      <c r="AH92" s="166">
        <v>0</v>
      </c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5">
      <c r="A93" s="167"/>
      <c r="B93" s="168"/>
      <c r="C93" s="169" t="s">
        <v>446</v>
      </c>
      <c r="D93" s="170"/>
      <c r="E93" s="171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6"/>
      <c r="Y93" s="166"/>
      <c r="Z93" s="166"/>
      <c r="AA93" s="166"/>
      <c r="AB93" s="166"/>
      <c r="AC93" s="166"/>
      <c r="AD93" s="166"/>
      <c r="AE93" s="166"/>
      <c r="AF93" s="166"/>
      <c r="AG93" s="166" t="s">
        <v>122</v>
      </c>
      <c r="AH93" s="166">
        <v>0</v>
      </c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outlineLevel="1" x14ac:dyDescent="0.25">
      <c r="A94" s="167"/>
      <c r="B94" s="168"/>
      <c r="C94" s="169" t="s">
        <v>447</v>
      </c>
      <c r="D94" s="170"/>
      <c r="E94" s="171">
        <v>147.45179999999999</v>
      </c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6"/>
      <c r="Y94" s="166"/>
      <c r="Z94" s="166"/>
      <c r="AA94" s="166"/>
      <c r="AB94" s="166"/>
      <c r="AC94" s="166"/>
      <c r="AD94" s="166"/>
      <c r="AE94" s="166"/>
      <c r="AF94" s="166"/>
      <c r="AG94" s="166" t="s">
        <v>122</v>
      </c>
      <c r="AH94" s="166">
        <v>0</v>
      </c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outlineLevel="1" x14ac:dyDescent="0.25">
      <c r="A95" s="167"/>
      <c r="B95" s="168"/>
      <c r="C95" s="169" t="s">
        <v>448</v>
      </c>
      <c r="D95" s="170"/>
      <c r="E95" s="171">
        <v>-37.679400000000001</v>
      </c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6"/>
      <c r="Y95" s="166"/>
      <c r="Z95" s="166"/>
      <c r="AA95" s="166"/>
      <c r="AB95" s="166"/>
      <c r="AC95" s="166"/>
      <c r="AD95" s="166"/>
      <c r="AE95" s="166"/>
      <c r="AF95" s="166"/>
      <c r="AG95" s="166" t="s">
        <v>122</v>
      </c>
      <c r="AH95" s="166">
        <v>0</v>
      </c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outlineLevel="1" x14ac:dyDescent="0.25">
      <c r="A96" s="167"/>
      <c r="B96" s="168"/>
      <c r="C96" s="172" t="s">
        <v>131</v>
      </c>
      <c r="D96" s="173"/>
      <c r="E96" s="174">
        <v>109.7724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6"/>
      <c r="Y96" s="166"/>
      <c r="Z96" s="166"/>
      <c r="AA96" s="166"/>
      <c r="AB96" s="166"/>
      <c r="AC96" s="166"/>
      <c r="AD96" s="166"/>
      <c r="AE96" s="166"/>
      <c r="AF96" s="166"/>
      <c r="AG96" s="166" t="s">
        <v>122</v>
      </c>
      <c r="AH96" s="166">
        <v>1</v>
      </c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outlineLevel="1" x14ac:dyDescent="0.25">
      <c r="A97" s="157">
        <v>16</v>
      </c>
      <c r="B97" s="158" t="s">
        <v>286</v>
      </c>
      <c r="C97" s="159" t="s">
        <v>287</v>
      </c>
      <c r="D97" s="160" t="s">
        <v>212</v>
      </c>
      <c r="E97" s="161">
        <v>26.19849</v>
      </c>
      <c r="F97" s="162"/>
      <c r="G97" s="163">
        <f>ROUND(E97*F97,2)</f>
        <v>0</v>
      </c>
      <c r="H97" s="162"/>
      <c r="I97" s="163">
        <f>ROUND(E97*H97,2)</f>
        <v>0</v>
      </c>
      <c r="J97" s="162"/>
      <c r="K97" s="163">
        <f>ROUND(E97*J97,2)</f>
        <v>0</v>
      </c>
      <c r="L97" s="163">
        <v>21</v>
      </c>
      <c r="M97" s="163">
        <f>G97*(1+L97/100)</f>
        <v>0</v>
      </c>
      <c r="N97" s="163">
        <v>0</v>
      </c>
      <c r="O97" s="163">
        <f>ROUND(E97*N97,2)</f>
        <v>0</v>
      </c>
      <c r="P97" s="163">
        <v>0</v>
      </c>
      <c r="Q97" s="163">
        <f>ROUND(E97*P97,2)</f>
        <v>0</v>
      </c>
      <c r="R97" s="163" t="s">
        <v>189</v>
      </c>
      <c r="S97" s="163" t="s">
        <v>190</v>
      </c>
      <c r="T97" s="164" t="s">
        <v>190</v>
      </c>
      <c r="U97" s="165">
        <v>1.587</v>
      </c>
      <c r="V97" s="165">
        <f>ROUND(E97*U97,2)</f>
        <v>41.58</v>
      </c>
      <c r="W97" s="165"/>
      <c r="X97" s="166"/>
      <c r="Y97" s="166"/>
      <c r="Z97" s="166"/>
      <c r="AA97" s="166"/>
      <c r="AB97" s="166"/>
      <c r="AC97" s="166"/>
      <c r="AD97" s="166"/>
      <c r="AE97" s="166"/>
      <c r="AF97" s="166"/>
      <c r="AG97" s="166" t="s">
        <v>120</v>
      </c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ht="23.25" outlineLevel="1" x14ac:dyDescent="0.25">
      <c r="A98" s="167"/>
      <c r="B98" s="168"/>
      <c r="C98" s="249" t="s">
        <v>288</v>
      </c>
      <c r="D98" s="250"/>
      <c r="E98" s="250"/>
      <c r="F98" s="250"/>
      <c r="G98" s="250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6"/>
      <c r="Y98" s="166"/>
      <c r="Z98" s="166"/>
      <c r="AA98" s="166"/>
      <c r="AB98" s="166"/>
      <c r="AC98" s="166"/>
      <c r="AD98" s="166"/>
      <c r="AE98" s="166"/>
      <c r="AF98" s="166"/>
      <c r="AG98" s="166" t="s">
        <v>192</v>
      </c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91" t="str">
        <f>C98</f>
        <v>sypaninou z vhodných hornin tř. 1 - 4 nebo materiálem připraveným podél výkopu ve vzdálenosti do 3 m od jeho kraje, pro jakoukoliv hloubku výkopu a jakoukoliv míru zhutnění,</v>
      </c>
      <c r="BB98" s="166"/>
      <c r="BC98" s="166"/>
      <c r="BD98" s="166"/>
      <c r="BE98" s="166"/>
      <c r="BF98" s="166"/>
      <c r="BG98" s="166"/>
      <c r="BH98" s="166"/>
    </row>
    <row r="99" spans="1:60" outlineLevel="1" x14ac:dyDescent="0.25">
      <c r="A99" s="167"/>
      <c r="B99" s="168"/>
      <c r="C99" s="169" t="s">
        <v>289</v>
      </c>
      <c r="D99" s="170"/>
      <c r="E99" s="171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6"/>
      <c r="Y99" s="166"/>
      <c r="Z99" s="166"/>
      <c r="AA99" s="166"/>
      <c r="AB99" s="166"/>
      <c r="AC99" s="166"/>
      <c r="AD99" s="166"/>
      <c r="AE99" s="166"/>
      <c r="AF99" s="166"/>
      <c r="AG99" s="166" t="s">
        <v>122</v>
      </c>
      <c r="AH99" s="166">
        <v>0</v>
      </c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ht="22.5" outlineLevel="1" x14ac:dyDescent="0.25">
      <c r="A100" s="167"/>
      <c r="B100" s="168"/>
      <c r="C100" s="169" t="s">
        <v>449</v>
      </c>
      <c r="D100" s="170"/>
      <c r="E100" s="171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 t="s">
        <v>122</v>
      </c>
      <c r="AH100" s="166">
        <v>0</v>
      </c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5">
      <c r="A101" s="167"/>
      <c r="B101" s="168"/>
      <c r="C101" s="169" t="s">
        <v>450</v>
      </c>
      <c r="D101" s="170"/>
      <c r="E101" s="171">
        <v>25.264800000000001</v>
      </c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 t="s">
        <v>122</v>
      </c>
      <c r="AH101" s="166">
        <v>0</v>
      </c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outlineLevel="1" x14ac:dyDescent="0.25">
      <c r="A102" s="167"/>
      <c r="B102" s="168"/>
      <c r="C102" s="169" t="s">
        <v>451</v>
      </c>
      <c r="D102" s="170"/>
      <c r="E102" s="171">
        <v>1.1046</v>
      </c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 t="s">
        <v>122</v>
      </c>
      <c r="AH102" s="166">
        <v>0</v>
      </c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5">
      <c r="A103" s="167"/>
      <c r="B103" s="168"/>
      <c r="C103" s="172" t="s">
        <v>131</v>
      </c>
      <c r="D103" s="173"/>
      <c r="E103" s="174">
        <v>26.369399999999999</v>
      </c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 t="s">
        <v>122</v>
      </c>
      <c r="AH103" s="166">
        <v>1</v>
      </c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outlineLevel="1" x14ac:dyDescent="0.25">
      <c r="A104" s="167"/>
      <c r="B104" s="168"/>
      <c r="C104" s="169" t="s">
        <v>452</v>
      </c>
      <c r="D104" s="170"/>
      <c r="E104" s="171">
        <v>-0.14596999999999999</v>
      </c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 t="s">
        <v>122</v>
      </c>
      <c r="AH104" s="166">
        <v>0</v>
      </c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outlineLevel="1" x14ac:dyDescent="0.25">
      <c r="A105" s="167"/>
      <c r="B105" s="168"/>
      <c r="C105" s="169" t="s">
        <v>453</v>
      </c>
      <c r="D105" s="170"/>
      <c r="E105" s="171">
        <v>-2.494E-2</v>
      </c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 t="s">
        <v>122</v>
      </c>
      <c r="AH105" s="166">
        <v>0</v>
      </c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</row>
    <row r="106" spans="1:60" outlineLevel="1" x14ac:dyDescent="0.25">
      <c r="A106" s="167"/>
      <c r="B106" s="168"/>
      <c r="C106" s="172" t="s">
        <v>131</v>
      </c>
      <c r="D106" s="173"/>
      <c r="E106" s="174">
        <v>-0.17091000000000001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 t="s">
        <v>122</v>
      </c>
      <c r="AH106" s="166">
        <v>1</v>
      </c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ht="22.5" outlineLevel="1" x14ac:dyDescent="0.25">
      <c r="A107" s="157">
        <v>17</v>
      </c>
      <c r="B107" s="158" t="s">
        <v>454</v>
      </c>
      <c r="C107" s="159" t="s">
        <v>455</v>
      </c>
      <c r="D107" s="160" t="s">
        <v>242</v>
      </c>
      <c r="E107" s="161">
        <v>4.0199999999999996</v>
      </c>
      <c r="F107" s="162"/>
      <c r="G107" s="163">
        <f>ROUND(E107*F107,2)</f>
        <v>0</v>
      </c>
      <c r="H107" s="162"/>
      <c r="I107" s="163">
        <f>ROUND(E107*H107,2)</f>
        <v>0</v>
      </c>
      <c r="J107" s="162"/>
      <c r="K107" s="163">
        <f>ROUND(E107*J107,2)</f>
        <v>0</v>
      </c>
      <c r="L107" s="163">
        <v>21</v>
      </c>
      <c r="M107" s="163">
        <f>G107*(1+L107/100)</f>
        <v>0</v>
      </c>
      <c r="N107" s="163">
        <v>0</v>
      </c>
      <c r="O107" s="163">
        <f>ROUND(E107*N107,2)</f>
        <v>0</v>
      </c>
      <c r="P107" s="163">
        <v>0</v>
      </c>
      <c r="Q107" s="163">
        <f>ROUND(E107*P107,2)</f>
        <v>0</v>
      </c>
      <c r="R107" s="163" t="s">
        <v>189</v>
      </c>
      <c r="S107" s="163" t="s">
        <v>190</v>
      </c>
      <c r="T107" s="164" t="s">
        <v>190</v>
      </c>
      <c r="U107" s="165">
        <v>0.17699999999999999</v>
      </c>
      <c r="V107" s="165">
        <f>ROUND(E107*U107,2)</f>
        <v>0.71</v>
      </c>
      <c r="W107" s="165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 t="s">
        <v>120</v>
      </c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5">
      <c r="A108" s="167"/>
      <c r="B108" s="168"/>
      <c r="C108" s="249" t="s">
        <v>456</v>
      </c>
      <c r="D108" s="250"/>
      <c r="E108" s="250"/>
      <c r="F108" s="250"/>
      <c r="G108" s="250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 t="s">
        <v>192</v>
      </c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5">
      <c r="A109" s="167"/>
      <c r="B109" s="168"/>
      <c r="C109" s="169" t="s">
        <v>457</v>
      </c>
      <c r="D109" s="170"/>
      <c r="E109" s="171">
        <v>4.0199999999999996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 t="s">
        <v>122</v>
      </c>
      <c r="AH109" s="166">
        <v>0</v>
      </c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5">
      <c r="A110" s="167"/>
      <c r="B110" s="168"/>
      <c r="C110" s="172" t="s">
        <v>131</v>
      </c>
      <c r="D110" s="173"/>
      <c r="E110" s="174">
        <v>4.0199999999999996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 t="s">
        <v>122</v>
      </c>
      <c r="AH110" s="166">
        <v>1</v>
      </c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outlineLevel="1" x14ac:dyDescent="0.25">
      <c r="A111" s="157">
        <v>18</v>
      </c>
      <c r="B111" s="158" t="s">
        <v>458</v>
      </c>
      <c r="C111" s="159" t="s">
        <v>459</v>
      </c>
      <c r="D111" s="160" t="s">
        <v>460</v>
      </c>
      <c r="E111" s="161">
        <v>0.14069999999999999</v>
      </c>
      <c r="F111" s="162"/>
      <c r="G111" s="163">
        <f>ROUND(E111*F111,2)</f>
        <v>0</v>
      </c>
      <c r="H111" s="162"/>
      <c r="I111" s="163">
        <f>ROUND(E111*H111,2)</f>
        <v>0</v>
      </c>
      <c r="J111" s="162"/>
      <c r="K111" s="163">
        <f>ROUND(E111*J111,2)</f>
        <v>0</v>
      </c>
      <c r="L111" s="163">
        <v>21</v>
      </c>
      <c r="M111" s="163">
        <f>G111*(1+L111/100)</f>
        <v>0</v>
      </c>
      <c r="N111" s="163">
        <v>1E-3</v>
      </c>
      <c r="O111" s="163">
        <f>ROUND(E111*N111,2)</f>
        <v>0</v>
      </c>
      <c r="P111" s="163">
        <v>0</v>
      </c>
      <c r="Q111" s="163">
        <f>ROUND(E111*P111,2)</f>
        <v>0</v>
      </c>
      <c r="R111" s="163" t="s">
        <v>298</v>
      </c>
      <c r="S111" s="163" t="s">
        <v>190</v>
      </c>
      <c r="T111" s="164" t="s">
        <v>190</v>
      </c>
      <c r="U111" s="165">
        <v>0</v>
      </c>
      <c r="V111" s="165">
        <f>ROUND(E111*U111,2)</f>
        <v>0</v>
      </c>
      <c r="W111" s="165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 t="s">
        <v>299</v>
      </c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outlineLevel="1" x14ac:dyDescent="0.25">
      <c r="A112" s="167"/>
      <c r="B112" s="168"/>
      <c r="C112" s="169" t="s">
        <v>461</v>
      </c>
      <c r="D112" s="170"/>
      <c r="E112" s="171">
        <v>0.14069999999999999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 t="s">
        <v>122</v>
      </c>
      <c r="AH112" s="166">
        <v>0</v>
      </c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</row>
    <row r="113" spans="1:60" outlineLevel="1" x14ac:dyDescent="0.25">
      <c r="A113" s="167"/>
      <c r="B113" s="168"/>
      <c r="C113" s="172" t="s">
        <v>131</v>
      </c>
      <c r="D113" s="173"/>
      <c r="E113" s="174">
        <v>0.14069999999999999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 t="s">
        <v>122</v>
      </c>
      <c r="AH113" s="166">
        <v>1</v>
      </c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5">
      <c r="A114" s="157">
        <v>19</v>
      </c>
      <c r="B114" s="158" t="s">
        <v>301</v>
      </c>
      <c r="C114" s="159" t="s">
        <v>302</v>
      </c>
      <c r="D114" s="160" t="s">
        <v>297</v>
      </c>
      <c r="E114" s="161">
        <v>50.772669999999998</v>
      </c>
      <c r="F114" s="162"/>
      <c r="G114" s="163">
        <f>ROUND(E114*F114,2)</f>
        <v>0</v>
      </c>
      <c r="H114" s="162"/>
      <c r="I114" s="163">
        <f>ROUND(E114*H114,2)</f>
        <v>0</v>
      </c>
      <c r="J114" s="162"/>
      <c r="K114" s="163">
        <f>ROUND(E114*J114,2)</f>
        <v>0</v>
      </c>
      <c r="L114" s="163">
        <v>21</v>
      </c>
      <c r="M114" s="163">
        <f>G114*(1+L114/100)</f>
        <v>0</v>
      </c>
      <c r="N114" s="163">
        <v>1</v>
      </c>
      <c r="O114" s="163">
        <f>ROUND(E114*N114,2)</f>
        <v>50.77</v>
      </c>
      <c r="P114" s="163">
        <v>0</v>
      </c>
      <c r="Q114" s="163">
        <f>ROUND(E114*P114,2)</f>
        <v>0</v>
      </c>
      <c r="R114" s="163"/>
      <c r="S114" s="163" t="s">
        <v>118</v>
      </c>
      <c r="T114" s="164" t="s">
        <v>119</v>
      </c>
      <c r="U114" s="165">
        <v>0</v>
      </c>
      <c r="V114" s="165">
        <f>ROUND(E114*U114,2)</f>
        <v>0</v>
      </c>
      <c r="W114" s="165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 t="s">
        <v>299</v>
      </c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5">
      <c r="A115" s="167"/>
      <c r="B115" s="168"/>
      <c r="C115" s="169" t="s">
        <v>121</v>
      </c>
      <c r="D115" s="170"/>
      <c r="E115" s="171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 t="s">
        <v>122</v>
      </c>
      <c r="AH115" s="166">
        <v>0</v>
      </c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outlineLevel="1" x14ac:dyDescent="0.25">
      <c r="A116" s="167"/>
      <c r="B116" s="168"/>
      <c r="C116" s="169" t="s">
        <v>303</v>
      </c>
      <c r="D116" s="170"/>
      <c r="E116" s="171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 t="s">
        <v>122</v>
      </c>
      <c r="AH116" s="166">
        <v>0</v>
      </c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</row>
    <row r="117" spans="1:60" outlineLevel="1" x14ac:dyDescent="0.25">
      <c r="A117" s="167"/>
      <c r="B117" s="168"/>
      <c r="C117" s="169" t="s">
        <v>462</v>
      </c>
      <c r="D117" s="170"/>
      <c r="E117" s="171">
        <v>50.772669999999998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 t="s">
        <v>122</v>
      </c>
      <c r="AH117" s="166">
        <v>0</v>
      </c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outlineLevel="1" x14ac:dyDescent="0.25">
      <c r="A118" s="167"/>
      <c r="B118" s="168"/>
      <c r="C118" s="172" t="s">
        <v>131</v>
      </c>
      <c r="D118" s="173"/>
      <c r="E118" s="174">
        <v>50.772669999999998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 t="s">
        <v>122</v>
      </c>
      <c r="AH118" s="166">
        <v>1</v>
      </c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x14ac:dyDescent="0.25">
      <c r="A119" s="149" t="s">
        <v>113</v>
      </c>
      <c r="B119" s="150" t="s">
        <v>63</v>
      </c>
      <c r="C119" s="151" t="s">
        <v>64</v>
      </c>
      <c r="D119" s="152"/>
      <c r="E119" s="153"/>
      <c r="F119" s="154"/>
      <c r="G119" s="154">
        <f>SUMIF(AG120:AG125,"&lt;&gt;NOR",G120:G125)</f>
        <v>0</v>
      </c>
      <c r="H119" s="154"/>
      <c r="I119" s="154">
        <f>SUM(I120:I125)</f>
        <v>0</v>
      </c>
      <c r="J119" s="154"/>
      <c r="K119" s="154">
        <f>SUM(K120:K125)</f>
        <v>0</v>
      </c>
      <c r="L119" s="154"/>
      <c r="M119" s="154">
        <f>SUM(M120:M125)</f>
        <v>0</v>
      </c>
      <c r="N119" s="154"/>
      <c r="O119" s="154">
        <f>SUM(O120:O125)</f>
        <v>19.27</v>
      </c>
      <c r="P119" s="154"/>
      <c r="Q119" s="154">
        <f>SUM(Q120:Q125)</f>
        <v>0</v>
      </c>
      <c r="R119" s="154"/>
      <c r="S119" s="154"/>
      <c r="T119" s="155"/>
      <c r="U119" s="156"/>
      <c r="V119" s="156">
        <f>SUM(V120:V125)</f>
        <v>14.74</v>
      </c>
      <c r="W119" s="156"/>
      <c r="AG119" t="s">
        <v>114</v>
      </c>
    </row>
    <row r="120" spans="1:60" outlineLevel="1" x14ac:dyDescent="0.25">
      <c r="A120" s="157">
        <v>20</v>
      </c>
      <c r="B120" s="158" t="s">
        <v>305</v>
      </c>
      <c r="C120" s="159" t="s">
        <v>306</v>
      </c>
      <c r="D120" s="160" t="s">
        <v>212</v>
      </c>
      <c r="E120" s="161">
        <v>11.31</v>
      </c>
      <c r="F120" s="162"/>
      <c r="G120" s="163">
        <f>ROUND(E120*F120,2)</f>
        <v>0</v>
      </c>
      <c r="H120" s="162"/>
      <c r="I120" s="163">
        <f>ROUND(E120*H120,2)</f>
        <v>0</v>
      </c>
      <c r="J120" s="162"/>
      <c r="K120" s="163">
        <f>ROUND(E120*J120,2)</f>
        <v>0</v>
      </c>
      <c r="L120" s="163">
        <v>21</v>
      </c>
      <c r="M120" s="163">
        <f>G120*(1+L120/100)</f>
        <v>0</v>
      </c>
      <c r="N120" s="163">
        <v>1.7034</v>
      </c>
      <c r="O120" s="163">
        <f>ROUND(E120*N120,2)</f>
        <v>19.27</v>
      </c>
      <c r="P120" s="163">
        <v>0</v>
      </c>
      <c r="Q120" s="163">
        <f>ROUND(E120*P120,2)</f>
        <v>0</v>
      </c>
      <c r="R120" s="163" t="s">
        <v>307</v>
      </c>
      <c r="S120" s="163" t="s">
        <v>190</v>
      </c>
      <c r="T120" s="164" t="s">
        <v>190</v>
      </c>
      <c r="U120" s="165">
        <v>1.3029999999999999</v>
      </c>
      <c r="V120" s="165">
        <f>ROUND(E120*U120,2)</f>
        <v>14.74</v>
      </c>
      <c r="W120" s="165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 t="s">
        <v>120</v>
      </c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5">
      <c r="A121" s="167"/>
      <c r="B121" s="168"/>
      <c r="C121" s="249" t="s">
        <v>308</v>
      </c>
      <c r="D121" s="250"/>
      <c r="E121" s="250"/>
      <c r="F121" s="250"/>
      <c r="G121" s="250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 t="s">
        <v>192</v>
      </c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</row>
    <row r="122" spans="1:60" outlineLevel="1" x14ac:dyDescent="0.25">
      <c r="A122" s="167"/>
      <c r="B122" s="168"/>
      <c r="C122" s="169" t="s">
        <v>121</v>
      </c>
      <c r="D122" s="170"/>
      <c r="E122" s="171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 t="s">
        <v>122</v>
      </c>
      <c r="AH122" s="166">
        <v>0</v>
      </c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</row>
    <row r="123" spans="1:60" outlineLevel="1" x14ac:dyDescent="0.25">
      <c r="A123" s="167"/>
      <c r="B123" s="168"/>
      <c r="C123" s="169" t="s">
        <v>463</v>
      </c>
      <c r="D123" s="170"/>
      <c r="E123" s="171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 t="s">
        <v>122</v>
      </c>
      <c r="AH123" s="166">
        <v>0</v>
      </c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</row>
    <row r="124" spans="1:60" outlineLevel="1" x14ac:dyDescent="0.25">
      <c r="A124" s="167"/>
      <c r="B124" s="168"/>
      <c r="C124" s="169" t="s">
        <v>464</v>
      </c>
      <c r="D124" s="170"/>
      <c r="E124" s="171">
        <v>11.31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 t="s">
        <v>122</v>
      </c>
      <c r="AH124" s="166">
        <v>0</v>
      </c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5">
      <c r="A125" s="167"/>
      <c r="B125" s="168"/>
      <c r="C125" s="172" t="s">
        <v>131</v>
      </c>
      <c r="D125" s="173"/>
      <c r="E125" s="174">
        <v>11.31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 t="s">
        <v>122</v>
      </c>
      <c r="AH125" s="166">
        <v>1</v>
      </c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</row>
    <row r="126" spans="1:60" x14ac:dyDescent="0.25">
      <c r="A126" s="149" t="s">
        <v>113</v>
      </c>
      <c r="B126" s="150" t="s">
        <v>69</v>
      </c>
      <c r="C126" s="151" t="s">
        <v>70</v>
      </c>
      <c r="D126" s="152"/>
      <c r="E126" s="153"/>
      <c r="F126" s="154"/>
      <c r="G126" s="154">
        <f>SUMIF(AG127:AG170,"&lt;&gt;NOR",G127:G170)</f>
        <v>0</v>
      </c>
      <c r="H126" s="154"/>
      <c r="I126" s="154">
        <f>SUM(I127:I170)</f>
        <v>0</v>
      </c>
      <c r="J126" s="154"/>
      <c r="K126" s="154">
        <f>SUM(K127:K170)</f>
        <v>0</v>
      </c>
      <c r="L126" s="154"/>
      <c r="M126" s="154">
        <f>SUM(M127:M170)</f>
        <v>0</v>
      </c>
      <c r="N126" s="154"/>
      <c r="O126" s="154">
        <f>SUM(O127:O170)</f>
        <v>16.41</v>
      </c>
      <c r="P126" s="154"/>
      <c r="Q126" s="154">
        <f>SUM(Q127:Q170)</f>
        <v>0</v>
      </c>
      <c r="R126" s="154"/>
      <c r="S126" s="154"/>
      <c r="T126" s="155"/>
      <c r="U126" s="156"/>
      <c r="V126" s="156">
        <f>SUM(V127:V170)</f>
        <v>183.55999999999997</v>
      </c>
      <c r="W126" s="156"/>
      <c r="AG126" t="s">
        <v>114</v>
      </c>
    </row>
    <row r="127" spans="1:60" ht="22.5" outlineLevel="1" x14ac:dyDescent="0.25">
      <c r="A127" s="157">
        <v>21</v>
      </c>
      <c r="B127" s="158" t="s">
        <v>465</v>
      </c>
      <c r="C127" s="159" t="s">
        <v>466</v>
      </c>
      <c r="D127" s="160" t="s">
        <v>157</v>
      </c>
      <c r="E127" s="161">
        <v>72</v>
      </c>
      <c r="F127" s="162"/>
      <c r="G127" s="163">
        <f>ROUND(E127*F127,2)</f>
        <v>0</v>
      </c>
      <c r="H127" s="162"/>
      <c r="I127" s="163">
        <f>ROUND(E127*H127,2)</f>
        <v>0</v>
      </c>
      <c r="J127" s="162"/>
      <c r="K127" s="163">
        <f>ROUND(E127*J127,2)</f>
        <v>0</v>
      </c>
      <c r="L127" s="163">
        <v>21</v>
      </c>
      <c r="M127" s="163">
        <f>G127*(1+L127/100)</f>
        <v>0</v>
      </c>
      <c r="N127" s="163">
        <v>0</v>
      </c>
      <c r="O127" s="163">
        <f>ROUND(E127*N127,2)</f>
        <v>0</v>
      </c>
      <c r="P127" s="163">
        <v>0</v>
      </c>
      <c r="Q127" s="163">
        <f>ROUND(E127*P127,2)</f>
        <v>0</v>
      </c>
      <c r="R127" s="163" t="s">
        <v>307</v>
      </c>
      <c r="S127" s="163" t="s">
        <v>190</v>
      </c>
      <c r="T127" s="164" t="s">
        <v>190</v>
      </c>
      <c r="U127" s="165">
        <v>1.2216</v>
      </c>
      <c r="V127" s="165">
        <f>ROUND(E127*U127,2)</f>
        <v>87.96</v>
      </c>
      <c r="W127" s="165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 t="s">
        <v>467</v>
      </c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</row>
    <row r="128" spans="1:60" outlineLevel="1" x14ac:dyDescent="0.25">
      <c r="A128" s="167"/>
      <c r="B128" s="168"/>
      <c r="C128" s="169" t="s">
        <v>121</v>
      </c>
      <c r="D128" s="170"/>
      <c r="E128" s="171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 t="s">
        <v>122</v>
      </c>
      <c r="AH128" s="166">
        <v>0</v>
      </c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</row>
    <row r="129" spans="1:60" outlineLevel="1" x14ac:dyDescent="0.25">
      <c r="A129" s="167"/>
      <c r="B129" s="168"/>
      <c r="C129" s="169" t="s">
        <v>468</v>
      </c>
      <c r="D129" s="170"/>
      <c r="E129" s="171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 t="s">
        <v>122</v>
      </c>
      <c r="AH129" s="166">
        <v>0</v>
      </c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</row>
    <row r="130" spans="1:60" outlineLevel="1" x14ac:dyDescent="0.25">
      <c r="A130" s="167"/>
      <c r="B130" s="168"/>
      <c r="C130" s="169" t="s">
        <v>469</v>
      </c>
      <c r="D130" s="170"/>
      <c r="E130" s="171">
        <v>72</v>
      </c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 t="s">
        <v>122</v>
      </c>
      <c r="AH130" s="166">
        <v>0</v>
      </c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</row>
    <row r="131" spans="1:60" outlineLevel="1" x14ac:dyDescent="0.25">
      <c r="A131" s="167"/>
      <c r="B131" s="168"/>
      <c r="C131" s="172" t="s">
        <v>131</v>
      </c>
      <c r="D131" s="173"/>
      <c r="E131" s="174">
        <v>72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 t="s">
        <v>122</v>
      </c>
      <c r="AH131" s="166">
        <v>1</v>
      </c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</row>
    <row r="132" spans="1:60" ht="22.5" outlineLevel="1" x14ac:dyDescent="0.25">
      <c r="A132" s="157">
        <v>22</v>
      </c>
      <c r="B132" s="158" t="s">
        <v>470</v>
      </c>
      <c r="C132" s="159" t="s">
        <v>471</v>
      </c>
      <c r="D132" s="160" t="s">
        <v>134</v>
      </c>
      <c r="E132" s="161">
        <v>181.5</v>
      </c>
      <c r="F132" s="162"/>
      <c r="G132" s="163">
        <f>ROUND(E132*F132,2)</f>
        <v>0</v>
      </c>
      <c r="H132" s="162"/>
      <c r="I132" s="163">
        <f>ROUND(E132*H132,2)</f>
        <v>0</v>
      </c>
      <c r="J132" s="162"/>
      <c r="K132" s="163">
        <f>ROUND(E132*J132,2)</f>
        <v>0</v>
      </c>
      <c r="L132" s="163">
        <v>21</v>
      </c>
      <c r="M132" s="163">
        <f>G132*(1+L132/100)</f>
        <v>0</v>
      </c>
      <c r="N132" s="163">
        <v>0</v>
      </c>
      <c r="O132" s="163">
        <f>ROUND(E132*N132,2)</f>
        <v>0</v>
      </c>
      <c r="P132" s="163">
        <v>0</v>
      </c>
      <c r="Q132" s="163">
        <f>ROUND(E132*P132,2)</f>
        <v>0</v>
      </c>
      <c r="R132" s="163" t="s">
        <v>307</v>
      </c>
      <c r="S132" s="163" t="s">
        <v>190</v>
      </c>
      <c r="T132" s="164" t="s">
        <v>190</v>
      </c>
      <c r="U132" s="165">
        <v>3.4000000000000002E-2</v>
      </c>
      <c r="V132" s="165">
        <f>ROUND(E132*U132,2)</f>
        <v>6.17</v>
      </c>
      <c r="W132" s="165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 t="s">
        <v>467</v>
      </c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</row>
    <row r="133" spans="1:60" outlineLevel="1" x14ac:dyDescent="0.25">
      <c r="A133" s="167"/>
      <c r="B133" s="168"/>
      <c r="C133" s="249" t="s">
        <v>308</v>
      </c>
      <c r="D133" s="250"/>
      <c r="E133" s="250"/>
      <c r="F133" s="250"/>
      <c r="G133" s="250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 t="s">
        <v>192</v>
      </c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</row>
    <row r="134" spans="1:60" outlineLevel="1" x14ac:dyDescent="0.25">
      <c r="A134" s="167"/>
      <c r="B134" s="168"/>
      <c r="C134" s="169" t="s">
        <v>121</v>
      </c>
      <c r="D134" s="170"/>
      <c r="E134" s="171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 t="s">
        <v>122</v>
      </c>
      <c r="AH134" s="166">
        <v>0</v>
      </c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</row>
    <row r="135" spans="1:60" outlineLevel="1" x14ac:dyDescent="0.25">
      <c r="A135" s="167"/>
      <c r="B135" s="168"/>
      <c r="C135" s="169" t="s">
        <v>468</v>
      </c>
      <c r="D135" s="170"/>
      <c r="E135" s="171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 t="s">
        <v>122</v>
      </c>
      <c r="AH135" s="166">
        <v>0</v>
      </c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</row>
    <row r="136" spans="1:60" outlineLevel="1" x14ac:dyDescent="0.25">
      <c r="A136" s="167"/>
      <c r="B136" s="168"/>
      <c r="C136" s="169" t="s">
        <v>472</v>
      </c>
      <c r="D136" s="170"/>
      <c r="E136" s="171">
        <v>181.5</v>
      </c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 t="s">
        <v>122</v>
      </c>
      <c r="AH136" s="166">
        <v>0</v>
      </c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</row>
    <row r="137" spans="1:60" outlineLevel="1" x14ac:dyDescent="0.25">
      <c r="A137" s="167"/>
      <c r="B137" s="168"/>
      <c r="C137" s="172" t="s">
        <v>131</v>
      </c>
      <c r="D137" s="173"/>
      <c r="E137" s="174">
        <v>181.5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 t="s">
        <v>122</v>
      </c>
      <c r="AH137" s="166">
        <v>1</v>
      </c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</row>
    <row r="138" spans="1:60" ht="22.5" outlineLevel="1" x14ac:dyDescent="0.25">
      <c r="A138" s="157">
        <v>23</v>
      </c>
      <c r="B138" s="158" t="s">
        <v>473</v>
      </c>
      <c r="C138" s="159" t="s">
        <v>474</v>
      </c>
      <c r="D138" s="160" t="s">
        <v>134</v>
      </c>
      <c r="E138" s="161">
        <v>7</v>
      </c>
      <c r="F138" s="162"/>
      <c r="G138" s="163">
        <f>ROUND(E138*F138,2)</f>
        <v>0</v>
      </c>
      <c r="H138" s="162"/>
      <c r="I138" s="163">
        <f>ROUND(E138*H138,2)</f>
        <v>0</v>
      </c>
      <c r="J138" s="162"/>
      <c r="K138" s="163">
        <f>ROUND(E138*J138,2)</f>
        <v>0</v>
      </c>
      <c r="L138" s="163">
        <v>21</v>
      </c>
      <c r="M138" s="163">
        <f>G138*(1+L138/100)</f>
        <v>0</v>
      </c>
      <c r="N138" s="163">
        <v>0</v>
      </c>
      <c r="O138" s="163">
        <f>ROUND(E138*N138,2)</f>
        <v>0</v>
      </c>
      <c r="P138" s="163">
        <v>0</v>
      </c>
      <c r="Q138" s="163">
        <f>ROUND(E138*P138,2)</f>
        <v>0</v>
      </c>
      <c r="R138" s="163" t="s">
        <v>307</v>
      </c>
      <c r="S138" s="163" t="s">
        <v>190</v>
      </c>
      <c r="T138" s="164" t="s">
        <v>190</v>
      </c>
      <c r="U138" s="165">
        <v>5.3999999999999999E-2</v>
      </c>
      <c r="V138" s="165">
        <f>ROUND(E138*U138,2)</f>
        <v>0.38</v>
      </c>
      <c r="W138" s="165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 t="s">
        <v>120</v>
      </c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</row>
    <row r="139" spans="1:60" outlineLevel="1" x14ac:dyDescent="0.25">
      <c r="A139" s="167"/>
      <c r="B139" s="168"/>
      <c r="C139" s="249" t="s">
        <v>308</v>
      </c>
      <c r="D139" s="250"/>
      <c r="E139" s="250"/>
      <c r="F139" s="250"/>
      <c r="G139" s="250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 t="s">
        <v>192</v>
      </c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</row>
    <row r="140" spans="1:60" outlineLevel="1" x14ac:dyDescent="0.25">
      <c r="A140" s="167"/>
      <c r="B140" s="168"/>
      <c r="C140" s="169" t="s">
        <v>121</v>
      </c>
      <c r="D140" s="170"/>
      <c r="E140" s="171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 t="s">
        <v>122</v>
      </c>
      <c r="AH140" s="166">
        <v>0</v>
      </c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</row>
    <row r="141" spans="1:60" outlineLevel="1" x14ac:dyDescent="0.25">
      <c r="A141" s="167"/>
      <c r="B141" s="168"/>
      <c r="C141" s="169" t="s">
        <v>468</v>
      </c>
      <c r="D141" s="170"/>
      <c r="E141" s="171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 t="s">
        <v>122</v>
      </c>
      <c r="AH141" s="166">
        <v>0</v>
      </c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</row>
    <row r="142" spans="1:60" outlineLevel="1" x14ac:dyDescent="0.25">
      <c r="A142" s="167"/>
      <c r="B142" s="168"/>
      <c r="C142" s="169" t="s">
        <v>475</v>
      </c>
      <c r="D142" s="170"/>
      <c r="E142" s="171">
        <v>7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 t="s">
        <v>122</v>
      </c>
      <c r="AH142" s="166">
        <v>0</v>
      </c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</row>
    <row r="143" spans="1:60" outlineLevel="1" x14ac:dyDescent="0.25">
      <c r="A143" s="167"/>
      <c r="B143" s="168"/>
      <c r="C143" s="172" t="s">
        <v>131</v>
      </c>
      <c r="D143" s="173"/>
      <c r="E143" s="174">
        <v>7</v>
      </c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 t="s">
        <v>122</v>
      </c>
      <c r="AH143" s="166">
        <v>1</v>
      </c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</row>
    <row r="144" spans="1:60" outlineLevel="1" x14ac:dyDescent="0.25">
      <c r="A144" s="157">
        <v>24</v>
      </c>
      <c r="B144" s="158" t="s">
        <v>476</v>
      </c>
      <c r="C144" s="159" t="s">
        <v>477</v>
      </c>
      <c r="D144" s="160" t="s">
        <v>134</v>
      </c>
      <c r="E144" s="161">
        <v>188.5</v>
      </c>
      <c r="F144" s="162"/>
      <c r="G144" s="163">
        <f>ROUND(E144*F144,2)</f>
        <v>0</v>
      </c>
      <c r="H144" s="162"/>
      <c r="I144" s="163">
        <f>ROUND(E144*H144,2)</f>
        <v>0</v>
      </c>
      <c r="J144" s="162"/>
      <c r="K144" s="163">
        <f>ROUND(E144*J144,2)</f>
        <v>0</v>
      </c>
      <c r="L144" s="163">
        <v>21</v>
      </c>
      <c r="M144" s="163">
        <f>G144*(1+L144/100)</f>
        <v>0</v>
      </c>
      <c r="N144" s="163">
        <v>0</v>
      </c>
      <c r="O144" s="163">
        <f>ROUND(E144*N144,2)</f>
        <v>0</v>
      </c>
      <c r="P144" s="163">
        <v>0</v>
      </c>
      <c r="Q144" s="163">
        <f>ROUND(E144*P144,2)</f>
        <v>0</v>
      </c>
      <c r="R144" s="163" t="s">
        <v>307</v>
      </c>
      <c r="S144" s="163" t="s">
        <v>190</v>
      </c>
      <c r="T144" s="164" t="s">
        <v>190</v>
      </c>
      <c r="U144" s="165">
        <v>4.3999999999999997E-2</v>
      </c>
      <c r="V144" s="165">
        <f>ROUND(E144*U144,2)</f>
        <v>8.2899999999999991</v>
      </c>
      <c r="W144" s="165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 t="s">
        <v>467</v>
      </c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</row>
    <row r="145" spans="1:60" outlineLevel="1" x14ac:dyDescent="0.25">
      <c r="A145" s="167"/>
      <c r="B145" s="168"/>
      <c r="C145" s="249" t="s">
        <v>345</v>
      </c>
      <c r="D145" s="250"/>
      <c r="E145" s="250"/>
      <c r="F145" s="250"/>
      <c r="G145" s="250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 t="s">
        <v>192</v>
      </c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</row>
    <row r="146" spans="1:60" outlineLevel="1" x14ac:dyDescent="0.25">
      <c r="A146" s="167"/>
      <c r="B146" s="168"/>
      <c r="C146" s="169" t="s">
        <v>121</v>
      </c>
      <c r="D146" s="170"/>
      <c r="E146" s="171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 t="s">
        <v>122</v>
      </c>
      <c r="AH146" s="166">
        <v>0</v>
      </c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</row>
    <row r="147" spans="1:60" outlineLevel="1" x14ac:dyDescent="0.25">
      <c r="A147" s="167"/>
      <c r="B147" s="168"/>
      <c r="C147" s="169" t="s">
        <v>468</v>
      </c>
      <c r="D147" s="170"/>
      <c r="E147" s="171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 t="s">
        <v>122</v>
      </c>
      <c r="AH147" s="166">
        <v>0</v>
      </c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</row>
    <row r="148" spans="1:60" outlineLevel="1" x14ac:dyDescent="0.25">
      <c r="A148" s="167"/>
      <c r="B148" s="168"/>
      <c r="C148" s="169" t="s">
        <v>478</v>
      </c>
      <c r="D148" s="170"/>
      <c r="E148" s="171">
        <v>188.5</v>
      </c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 t="s">
        <v>122</v>
      </c>
      <c r="AH148" s="166">
        <v>0</v>
      </c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</row>
    <row r="149" spans="1:60" outlineLevel="1" x14ac:dyDescent="0.25">
      <c r="A149" s="167"/>
      <c r="B149" s="168"/>
      <c r="C149" s="172" t="s">
        <v>131</v>
      </c>
      <c r="D149" s="173"/>
      <c r="E149" s="174">
        <v>188.5</v>
      </c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 t="s">
        <v>122</v>
      </c>
      <c r="AH149" s="166">
        <v>1</v>
      </c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</row>
    <row r="150" spans="1:60" outlineLevel="1" x14ac:dyDescent="0.25">
      <c r="A150" s="157">
        <v>25</v>
      </c>
      <c r="B150" s="158" t="s">
        <v>479</v>
      </c>
      <c r="C150" s="159" t="s">
        <v>480</v>
      </c>
      <c r="D150" s="160" t="s">
        <v>134</v>
      </c>
      <c r="E150" s="161">
        <v>188.5</v>
      </c>
      <c r="F150" s="162"/>
      <c r="G150" s="163">
        <f>ROUND(E150*F150,2)</f>
        <v>0</v>
      </c>
      <c r="H150" s="162"/>
      <c r="I150" s="163">
        <f>ROUND(E150*H150,2)</f>
        <v>0</v>
      </c>
      <c r="J150" s="162"/>
      <c r="K150" s="163">
        <f>ROUND(E150*J150,2)</f>
        <v>0</v>
      </c>
      <c r="L150" s="163">
        <v>21</v>
      </c>
      <c r="M150" s="163">
        <f>G150*(1+L150/100)</f>
        <v>0</v>
      </c>
      <c r="N150" s="163">
        <v>0</v>
      </c>
      <c r="O150" s="163">
        <f>ROUND(E150*N150,2)</f>
        <v>0</v>
      </c>
      <c r="P150" s="163">
        <v>0</v>
      </c>
      <c r="Q150" s="163">
        <f>ROUND(E150*P150,2)</f>
        <v>0</v>
      </c>
      <c r="R150" s="163" t="s">
        <v>307</v>
      </c>
      <c r="S150" s="163" t="s">
        <v>190</v>
      </c>
      <c r="T150" s="164" t="s">
        <v>190</v>
      </c>
      <c r="U150" s="165">
        <v>0.15</v>
      </c>
      <c r="V150" s="165">
        <f>ROUND(E150*U150,2)</f>
        <v>28.28</v>
      </c>
      <c r="W150" s="165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 t="s">
        <v>467</v>
      </c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</row>
    <row r="151" spans="1:60" outlineLevel="1" x14ac:dyDescent="0.25">
      <c r="A151" s="167"/>
      <c r="B151" s="168"/>
      <c r="C151" s="249" t="s">
        <v>349</v>
      </c>
      <c r="D151" s="250"/>
      <c r="E151" s="250"/>
      <c r="F151" s="250"/>
      <c r="G151" s="250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 t="s">
        <v>192</v>
      </c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</row>
    <row r="152" spans="1:60" outlineLevel="1" x14ac:dyDescent="0.25">
      <c r="A152" s="157">
        <v>26</v>
      </c>
      <c r="B152" s="158" t="s">
        <v>481</v>
      </c>
      <c r="C152" s="159" t="s">
        <v>482</v>
      </c>
      <c r="D152" s="160" t="s">
        <v>157</v>
      </c>
      <c r="E152" s="161">
        <v>36</v>
      </c>
      <c r="F152" s="162"/>
      <c r="G152" s="163">
        <f>ROUND(E152*F152,2)</f>
        <v>0</v>
      </c>
      <c r="H152" s="162"/>
      <c r="I152" s="163">
        <f>ROUND(E152*H152,2)</f>
        <v>0</v>
      </c>
      <c r="J152" s="162"/>
      <c r="K152" s="163">
        <f>ROUND(E152*J152,2)</f>
        <v>0</v>
      </c>
      <c r="L152" s="163">
        <v>21</v>
      </c>
      <c r="M152" s="163">
        <f>G152*(1+L152/100)</f>
        <v>0</v>
      </c>
      <c r="N152" s="163">
        <v>0.40105000000000002</v>
      </c>
      <c r="O152" s="163">
        <f>ROUND(E152*N152,2)</f>
        <v>14.44</v>
      </c>
      <c r="P152" s="163">
        <v>0</v>
      </c>
      <c r="Q152" s="163">
        <f>ROUND(E152*P152,2)</f>
        <v>0</v>
      </c>
      <c r="R152" s="163" t="s">
        <v>483</v>
      </c>
      <c r="S152" s="163" t="s">
        <v>190</v>
      </c>
      <c r="T152" s="164" t="s">
        <v>190</v>
      </c>
      <c r="U152" s="165">
        <v>1.09236</v>
      </c>
      <c r="V152" s="165">
        <f>ROUND(E152*U152,2)</f>
        <v>39.32</v>
      </c>
      <c r="W152" s="165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 t="s">
        <v>120</v>
      </c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</row>
    <row r="153" spans="1:60" outlineLevel="1" x14ac:dyDescent="0.25">
      <c r="A153" s="167"/>
      <c r="B153" s="168"/>
      <c r="C153" s="169" t="s">
        <v>121</v>
      </c>
      <c r="D153" s="170"/>
      <c r="E153" s="171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 t="s">
        <v>122</v>
      </c>
      <c r="AH153" s="166">
        <v>0</v>
      </c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60" outlineLevel="1" x14ac:dyDescent="0.25">
      <c r="A154" s="167"/>
      <c r="B154" s="168"/>
      <c r="C154" s="169" t="s">
        <v>468</v>
      </c>
      <c r="D154" s="170"/>
      <c r="E154" s="171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 t="s">
        <v>122</v>
      </c>
      <c r="AH154" s="166">
        <v>0</v>
      </c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</row>
    <row r="155" spans="1:60" outlineLevel="1" x14ac:dyDescent="0.25">
      <c r="A155" s="167"/>
      <c r="B155" s="168"/>
      <c r="C155" s="169" t="s">
        <v>484</v>
      </c>
      <c r="D155" s="170"/>
      <c r="E155" s="171">
        <v>36</v>
      </c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 t="s">
        <v>122</v>
      </c>
      <c r="AH155" s="166">
        <v>0</v>
      </c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</row>
    <row r="156" spans="1:60" outlineLevel="1" x14ac:dyDescent="0.25">
      <c r="A156" s="167"/>
      <c r="B156" s="168"/>
      <c r="C156" s="172" t="s">
        <v>131</v>
      </c>
      <c r="D156" s="173"/>
      <c r="E156" s="174">
        <v>36</v>
      </c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 t="s">
        <v>122</v>
      </c>
      <c r="AH156" s="166">
        <v>1</v>
      </c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</row>
    <row r="157" spans="1:60" outlineLevel="1" x14ac:dyDescent="0.25">
      <c r="A157" s="157">
        <v>27</v>
      </c>
      <c r="B157" s="158" t="s">
        <v>354</v>
      </c>
      <c r="C157" s="159" t="s">
        <v>355</v>
      </c>
      <c r="D157" s="160" t="s">
        <v>134</v>
      </c>
      <c r="E157" s="161">
        <v>188.5</v>
      </c>
      <c r="F157" s="162"/>
      <c r="G157" s="163">
        <f>ROUND(E157*F157,2)</f>
        <v>0</v>
      </c>
      <c r="H157" s="162"/>
      <c r="I157" s="163">
        <f>ROUND(E157*H157,2)</f>
        <v>0</v>
      </c>
      <c r="J157" s="162"/>
      <c r="K157" s="163">
        <f>ROUND(E157*J157,2)</f>
        <v>0</v>
      </c>
      <c r="L157" s="163">
        <v>21</v>
      </c>
      <c r="M157" s="163">
        <f>G157*(1+L157/100)</f>
        <v>0</v>
      </c>
      <c r="N157" s="163">
        <v>0</v>
      </c>
      <c r="O157" s="163">
        <f>ROUND(E157*N157,2)</f>
        <v>0</v>
      </c>
      <c r="P157" s="163">
        <v>0</v>
      </c>
      <c r="Q157" s="163">
        <f>ROUND(E157*P157,2)</f>
        <v>0</v>
      </c>
      <c r="R157" s="163" t="s">
        <v>307</v>
      </c>
      <c r="S157" s="163" t="s">
        <v>190</v>
      </c>
      <c r="T157" s="164" t="s">
        <v>190</v>
      </c>
      <c r="U157" s="165">
        <v>2.5999999999999999E-2</v>
      </c>
      <c r="V157" s="165">
        <f>ROUND(E157*U157,2)</f>
        <v>4.9000000000000004</v>
      </c>
      <c r="W157" s="165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 t="s">
        <v>120</v>
      </c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</row>
    <row r="158" spans="1:60" outlineLevel="1" x14ac:dyDescent="0.25">
      <c r="A158" s="167"/>
      <c r="B158" s="168"/>
      <c r="C158" s="169" t="s">
        <v>121</v>
      </c>
      <c r="D158" s="170"/>
      <c r="E158" s="171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 t="s">
        <v>122</v>
      </c>
      <c r="AH158" s="166">
        <v>0</v>
      </c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</row>
    <row r="159" spans="1:60" outlineLevel="1" x14ac:dyDescent="0.25">
      <c r="A159" s="167"/>
      <c r="B159" s="168"/>
      <c r="C159" s="169" t="s">
        <v>468</v>
      </c>
      <c r="D159" s="170"/>
      <c r="E159" s="171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 t="s">
        <v>122</v>
      </c>
      <c r="AH159" s="166">
        <v>0</v>
      </c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</row>
    <row r="160" spans="1:60" outlineLevel="1" x14ac:dyDescent="0.25">
      <c r="A160" s="167"/>
      <c r="B160" s="168"/>
      <c r="C160" s="169" t="s">
        <v>478</v>
      </c>
      <c r="D160" s="170"/>
      <c r="E160" s="171">
        <v>188.5</v>
      </c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 t="s">
        <v>122</v>
      </c>
      <c r="AH160" s="166">
        <v>0</v>
      </c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</row>
    <row r="161" spans="1:60" outlineLevel="1" x14ac:dyDescent="0.25">
      <c r="A161" s="167"/>
      <c r="B161" s="168"/>
      <c r="C161" s="172" t="s">
        <v>131</v>
      </c>
      <c r="D161" s="173"/>
      <c r="E161" s="174">
        <v>188.5</v>
      </c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 t="s">
        <v>122</v>
      </c>
      <c r="AH161" s="166">
        <v>1</v>
      </c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</row>
    <row r="162" spans="1:60" outlineLevel="1" x14ac:dyDescent="0.25">
      <c r="A162" s="157">
        <v>28</v>
      </c>
      <c r="B162" s="158" t="s">
        <v>357</v>
      </c>
      <c r="C162" s="159" t="s">
        <v>358</v>
      </c>
      <c r="D162" s="160" t="s">
        <v>134</v>
      </c>
      <c r="E162" s="161">
        <v>243</v>
      </c>
      <c r="F162" s="162"/>
      <c r="G162" s="163">
        <f>ROUND(E162*F162,2)</f>
        <v>0</v>
      </c>
      <c r="H162" s="162"/>
      <c r="I162" s="163">
        <f>ROUND(E162*H162,2)</f>
        <v>0</v>
      </c>
      <c r="J162" s="162"/>
      <c r="K162" s="163">
        <f>ROUND(E162*J162,2)</f>
        <v>0</v>
      </c>
      <c r="L162" s="163">
        <v>21</v>
      </c>
      <c r="M162" s="163">
        <f>G162*(1+L162/100)</f>
        <v>0</v>
      </c>
      <c r="N162" s="163">
        <v>5.0000000000000002E-5</v>
      </c>
      <c r="O162" s="163">
        <f>ROUND(E162*N162,2)</f>
        <v>0.01</v>
      </c>
      <c r="P162" s="163">
        <v>0</v>
      </c>
      <c r="Q162" s="163">
        <f>ROUND(E162*P162,2)</f>
        <v>0</v>
      </c>
      <c r="R162" s="163" t="s">
        <v>307</v>
      </c>
      <c r="S162" s="163" t="s">
        <v>190</v>
      </c>
      <c r="T162" s="164" t="s">
        <v>190</v>
      </c>
      <c r="U162" s="165">
        <v>3.4000000000000002E-2</v>
      </c>
      <c r="V162" s="165">
        <f>ROUND(E162*U162,2)</f>
        <v>8.26</v>
      </c>
      <c r="W162" s="165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 t="s">
        <v>120</v>
      </c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</row>
    <row r="163" spans="1:60" outlineLevel="1" x14ac:dyDescent="0.25">
      <c r="A163" s="167"/>
      <c r="B163" s="168"/>
      <c r="C163" s="169" t="s">
        <v>121</v>
      </c>
      <c r="D163" s="170"/>
      <c r="E163" s="171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 t="s">
        <v>122</v>
      </c>
      <c r="AH163" s="166">
        <v>0</v>
      </c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</row>
    <row r="164" spans="1:60" outlineLevel="1" x14ac:dyDescent="0.25">
      <c r="A164" s="167"/>
      <c r="B164" s="168"/>
      <c r="C164" s="169" t="s">
        <v>468</v>
      </c>
      <c r="D164" s="170"/>
      <c r="E164" s="171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 t="s">
        <v>122</v>
      </c>
      <c r="AH164" s="166">
        <v>0</v>
      </c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</row>
    <row r="165" spans="1:60" outlineLevel="1" x14ac:dyDescent="0.25">
      <c r="A165" s="167"/>
      <c r="B165" s="168"/>
      <c r="C165" s="169" t="s">
        <v>485</v>
      </c>
      <c r="D165" s="170"/>
      <c r="E165" s="171">
        <v>243</v>
      </c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 t="s">
        <v>122</v>
      </c>
      <c r="AH165" s="166">
        <v>0</v>
      </c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</row>
    <row r="166" spans="1:60" outlineLevel="1" x14ac:dyDescent="0.25">
      <c r="A166" s="167"/>
      <c r="B166" s="168"/>
      <c r="C166" s="172" t="s">
        <v>131</v>
      </c>
      <c r="D166" s="173"/>
      <c r="E166" s="174">
        <v>243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 t="s">
        <v>122</v>
      </c>
      <c r="AH166" s="166">
        <v>1</v>
      </c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</row>
    <row r="167" spans="1:60" outlineLevel="1" x14ac:dyDescent="0.25">
      <c r="A167" s="175">
        <v>29</v>
      </c>
      <c r="B167" s="176" t="s">
        <v>486</v>
      </c>
      <c r="C167" s="177" t="s">
        <v>487</v>
      </c>
      <c r="D167" s="178" t="s">
        <v>134</v>
      </c>
      <c r="E167" s="179">
        <v>181.5</v>
      </c>
      <c r="F167" s="180"/>
      <c r="G167" s="181">
        <f>ROUND(E167*F167,2)</f>
        <v>0</v>
      </c>
      <c r="H167" s="180"/>
      <c r="I167" s="181">
        <f>ROUND(E167*H167,2)</f>
        <v>0</v>
      </c>
      <c r="J167" s="180"/>
      <c r="K167" s="181">
        <f>ROUND(E167*J167,2)</f>
        <v>0</v>
      </c>
      <c r="L167" s="181">
        <v>21</v>
      </c>
      <c r="M167" s="181">
        <f>G167*(1+L167/100)</f>
        <v>0</v>
      </c>
      <c r="N167" s="181">
        <v>5.0000000000000001E-4</v>
      </c>
      <c r="O167" s="181">
        <f>ROUND(E167*N167,2)</f>
        <v>0.09</v>
      </c>
      <c r="P167" s="181">
        <v>0</v>
      </c>
      <c r="Q167" s="181">
        <f>ROUND(E167*P167,2)</f>
        <v>0</v>
      </c>
      <c r="R167" s="181"/>
      <c r="S167" s="181" t="s">
        <v>118</v>
      </c>
      <c r="T167" s="182" t="s">
        <v>119</v>
      </c>
      <c r="U167" s="165">
        <v>0</v>
      </c>
      <c r="V167" s="165">
        <f>ROUND(E167*U167,2)</f>
        <v>0</v>
      </c>
      <c r="W167" s="165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 t="s">
        <v>488</v>
      </c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</row>
    <row r="168" spans="1:60" outlineLevel="1" x14ac:dyDescent="0.25">
      <c r="A168" s="175">
        <v>30</v>
      </c>
      <c r="B168" s="176" t="s">
        <v>489</v>
      </c>
      <c r="C168" s="177" t="s">
        <v>490</v>
      </c>
      <c r="D168" s="178" t="s">
        <v>134</v>
      </c>
      <c r="E168" s="179">
        <v>7</v>
      </c>
      <c r="F168" s="180"/>
      <c r="G168" s="181">
        <f>ROUND(E168*F168,2)</f>
        <v>0</v>
      </c>
      <c r="H168" s="180"/>
      <c r="I168" s="181">
        <f>ROUND(E168*H168,2)</f>
        <v>0</v>
      </c>
      <c r="J168" s="180"/>
      <c r="K168" s="181">
        <f>ROUND(E168*J168,2)</f>
        <v>0</v>
      </c>
      <c r="L168" s="181">
        <v>21</v>
      </c>
      <c r="M168" s="181">
        <f>G168*(1+L168/100)</f>
        <v>0</v>
      </c>
      <c r="N168" s="181">
        <v>5.0000000000000001E-4</v>
      </c>
      <c r="O168" s="181">
        <f>ROUND(E168*N168,2)</f>
        <v>0</v>
      </c>
      <c r="P168" s="181">
        <v>0</v>
      </c>
      <c r="Q168" s="181">
        <f>ROUND(E168*P168,2)</f>
        <v>0</v>
      </c>
      <c r="R168" s="181"/>
      <c r="S168" s="181" t="s">
        <v>118</v>
      </c>
      <c r="T168" s="182" t="s">
        <v>119</v>
      </c>
      <c r="U168" s="165">
        <v>0</v>
      </c>
      <c r="V168" s="165">
        <f>ROUND(E168*U168,2)</f>
        <v>0</v>
      </c>
      <c r="W168" s="165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 t="s">
        <v>488</v>
      </c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</row>
    <row r="169" spans="1:60" outlineLevel="1" x14ac:dyDescent="0.25">
      <c r="A169" s="175">
        <v>31</v>
      </c>
      <c r="B169" s="176" t="s">
        <v>491</v>
      </c>
      <c r="C169" s="177" t="s">
        <v>492</v>
      </c>
      <c r="D169" s="178" t="s">
        <v>157</v>
      </c>
      <c r="E169" s="179">
        <v>36</v>
      </c>
      <c r="F169" s="180"/>
      <c r="G169" s="181">
        <f>ROUND(E169*F169,2)</f>
        <v>0</v>
      </c>
      <c r="H169" s="180"/>
      <c r="I169" s="181">
        <f>ROUND(E169*H169,2)</f>
        <v>0</v>
      </c>
      <c r="J169" s="180"/>
      <c r="K169" s="181">
        <f>ROUND(E169*J169,2)</f>
        <v>0</v>
      </c>
      <c r="L169" s="181">
        <v>21</v>
      </c>
      <c r="M169" s="181">
        <f>G169*(1+L169/100)</f>
        <v>0</v>
      </c>
      <c r="N169" s="181">
        <v>0.05</v>
      </c>
      <c r="O169" s="181">
        <f>ROUND(E169*N169,2)</f>
        <v>1.8</v>
      </c>
      <c r="P169" s="181">
        <v>0</v>
      </c>
      <c r="Q169" s="181">
        <f>ROUND(E169*P169,2)</f>
        <v>0</v>
      </c>
      <c r="R169" s="181"/>
      <c r="S169" s="181" t="s">
        <v>118</v>
      </c>
      <c r="T169" s="182" t="s">
        <v>119</v>
      </c>
      <c r="U169" s="165">
        <v>0</v>
      </c>
      <c r="V169" s="165">
        <f>ROUND(E169*U169,2)</f>
        <v>0</v>
      </c>
      <c r="W169" s="165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 t="s">
        <v>488</v>
      </c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</row>
    <row r="170" spans="1:60" outlineLevel="1" x14ac:dyDescent="0.25">
      <c r="A170" s="175">
        <v>32</v>
      </c>
      <c r="B170" s="176" t="s">
        <v>493</v>
      </c>
      <c r="C170" s="177" t="s">
        <v>494</v>
      </c>
      <c r="D170" s="178" t="s">
        <v>157</v>
      </c>
      <c r="E170" s="179">
        <v>72</v>
      </c>
      <c r="F170" s="180"/>
      <c r="G170" s="181">
        <f>ROUND(E170*F170,2)</f>
        <v>0</v>
      </c>
      <c r="H170" s="180"/>
      <c r="I170" s="181">
        <f>ROUND(E170*H170,2)</f>
        <v>0</v>
      </c>
      <c r="J170" s="180"/>
      <c r="K170" s="181">
        <f>ROUND(E170*J170,2)</f>
        <v>0</v>
      </c>
      <c r="L170" s="181">
        <v>21</v>
      </c>
      <c r="M170" s="181">
        <f>G170*(1+L170/100)</f>
        <v>0</v>
      </c>
      <c r="N170" s="181">
        <v>1E-3</v>
      </c>
      <c r="O170" s="181">
        <f>ROUND(E170*N170,2)</f>
        <v>7.0000000000000007E-2</v>
      </c>
      <c r="P170" s="181">
        <v>0</v>
      </c>
      <c r="Q170" s="181">
        <f>ROUND(E170*P170,2)</f>
        <v>0</v>
      </c>
      <c r="R170" s="181"/>
      <c r="S170" s="181" t="s">
        <v>118</v>
      </c>
      <c r="T170" s="182" t="s">
        <v>119</v>
      </c>
      <c r="U170" s="165">
        <v>0</v>
      </c>
      <c r="V170" s="165">
        <f>ROUND(E170*U170,2)</f>
        <v>0</v>
      </c>
      <c r="W170" s="165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 t="s">
        <v>488</v>
      </c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</row>
    <row r="171" spans="1:60" x14ac:dyDescent="0.25">
      <c r="A171" s="149" t="s">
        <v>113</v>
      </c>
      <c r="B171" s="150" t="s">
        <v>77</v>
      </c>
      <c r="C171" s="151" t="s">
        <v>78</v>
      </c>
      <c r="D171" s="152"/>
      <c r="E171" s="153"/>
      <c r="F171" s="154"/>
      <c r="G171" s="154">
        <f>SUMIF(AG172:AG173,"&lt;&gt;NOR",G172:G173)</f>
        <v>0</v>
      </c>
      <c r="H171" s="154"/>
      <c r="I171" s="154">
        <f>SUM(I172:I173)</f>
        <v>0</v>
      </c>
      <c r="J171" s="154"/>
      <c r="K171" s="154">
        <f>SUM(K172:K173)</f>
        <v>0</v>
      </c>
      <c r="L171" s="154"/>
      <c r="M171" s="154">
        <f>SUM(M172:M173)</f>
        <v>0</v>
      </c>
      <c r="N171" s="154"/>
      <c r="O171" s="154">
        <f>SUM(O172:O173)</f>
        <v>0</v>
      </c>
      <c r="P171" s="154"/>
      <c r="Q171" s="154">
        <f>SUM(Q172:Q173)</f>
        <v>0</v>
      </c>
      <c r="R171" s="154"/>
      <c r="S171" s="154"/>
      <c r="T171" s="155"/>
      <c r="U171" s="156"/>
      <c r="V171" s="156">
        <f>SUM(V172:V173)</f>
        <v>18.850000000000001</v>
      </c>
      <c r="W171" s="156"/>
      <c r="AG171" t="s">
        <v>114</v>
      </c>
    </row>
    <row r="172" spans="1:60" ht="22.5" outlineLevel="1" x14ac:dyDescent="0.25">
      <c r="A172" s="157">
        <v>33</v>
      </c>
      <c r="B172" s="158" t="s">
        <v>402</v>
      </c>
      <c r="C172" s="159" t="s">
        <v>403</v>
      </c>
      <c r="D172" s="160" t="s">
        <v>297</v>
      </c>
      <c r="E172" s="161">
        <v>89.109819999999999</v>
      </c>
      <c r="F172" s="162"/>
      <c r="G172" s="163">
        <f>ROUND(E172*F172,2)</f>
        <v>0</v>
      </c>
      <c r="H172" s="162"/>
      <c r="I172" s="163">
        <f>ROUND(E172*H172,2)</f>
        <v>0</v>
      </c>
      <c r="J172" s="162"/>
      <c r="K172" s="163">
        <f>ROUND(E172*J172,2)</f>
        <v>0</v>
      </c>
      <c r="L172" s="163">
        <v>21</v>
      </c>
      <c r="M172" s="163">
        <f>G172*(1+L172/100)</f>
        <v>0</v>
      </c>
      <c r="N172" s="163">
        <v>0</v>
      </c>
      <c r="O172" s="163">
        <f>ROUND(E172*N172,2)</f>
        <v>0</v>
      </c>
      <c r="P172" s="163">
        <v>0</v>
      </c>
      <c r="Q172" s="163">
        <f>ROUND(E172*P172,2)</f>
        <v>0</v>
      </c>
      <c r="R172" s="163" t="s">
        <v>307</v>
      </c>
      <c r="S172" s="163" t="s">
        <v>190</v>
      </c>
      <c r="T172" s="164" t="s">
        <v>190</v>
      </c>
      <c r="U172" s="165">
        <v>0.21149999999999999</v>
      </c>
      <c r="V172" s="165">
        <f>ROUND(E172*U172,2)</f>
        <v>18.850000000000001</v>
      </c>
      <c r="W172" s="165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 t="s">
        <v>404</v>
      </c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</row>
    <row r="173" spans="1:60" outlineLevel="1" x14ac:dyDescent="0.25">
      <c r="A173" s="167"/>
      <c r="B173" s="168"/>
      <c r="C173" s="249" t="s">
        <v>405</v>
      </c>
      <c r="D173" s="250"/>
      <c r="E173" s="250"/>
      <c r="F173" s="250"/>
      <c r="G173" s="250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 t="s">
        <v>192</v>
      </c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</row>
    <row r="174" spans="1:60" x14ac:dyDescent="0.25">
      <c r="A174" s="144"/>
      <c r="B174" s="145"/>
      <c r="C174" s="183"/>
      <c r="D174" s="146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AE174">
        <v>15</v>
      </c>
      <c r="AF174">
        <v>21</v>
      </c>
    </row>
    <row r="175" spans="1:60" x14ac:dyDescent="0.25">
      <c r="A175" s="184"/>
      <c r="B175" s="185" t="s">
        <v>12</v>
      </c>
      <c r="C175" s="186"/>
      <c r="D175" s="187"/>
      <c r="E175" s="188"/>
      <c r="F175" s="188"/>
      <c r="G175" s="189">
        <f>G8+G119+G126+G171</f>
        <v>0</v>
      </c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AE175">
        <f>SUMIF(L7:L173,AE174,G7:G173)</f>
        <v>0</v>
      </c>
      <c r="AF175">
        <f>SUMIF(L7:L173,AF174,G7:G173)</f>
        <v>0</v>
      </c>
      <c r="AG175" t="s">
        <v>184</v>
      </c>
    </row>
    <row r="176" spans="1:60" x14ac:dyDescent="0.25">
      <c r="C176" s="190"/>
      <c r="D176" s="138"/>
      <c r="AG176" t="s">
        <v>185</v>
      </c>
    </row>
    <row r="177" spans="4:4" x14ac:dyDescent="0.25">
      <c r="D177" s="138"/>
    </row>
    <row r="178" spans="4:4" x14ac:dyDescent="0.25">
      <c r="D178" s="138"/>
    </row>
    <row r="179" spans="4:4" x14ac:dyDescent="0.25">
      <c r="D179" s="138"/>
    </row>
    <row r="180" spans="4:4" x14ac:dyDescent="0.25">
      <c r="D180" s="138"/>
    </row>
    <row r="181" spans="4:4" x14ac:dyDescent="0.25">
      <c r="D181" s="138"/>
    </row>
    <row r="182" spans="4:4" x14ac:dyDescent="0.25">
      <c r="D182" s="138"/>
    </row>
    <row r="183" spans="4:4" x14ac:dyDescent="0.25">
      <c r="D183" s="138"/>
    </row>
    <row r="184" spans="4:4" x14ac:dyDescent="0.25">
      <c r="D184" s="138"/>
    </row>
    <row r="185" spans="4:4" x14ac:dyDescent="0.25">
      <c r="D185" s="138"/>
    </row>
    <row r="186" spans="4:4" x14ac:dyDescent="0.25">
      <c r="D186" s="138"/>
    </row>
    <row r="187" spans="4:4" x14ac:dyDescent="0.25">
      <c r="D187" s="138"/>
    </row>
    <row r="188" spans="4:4" x14ac:dyDescent="0.25">
      <c r="D188" s="138"/>
    </row>
    <row r="189" spans="4:4" x14ac:dyDescent="0.25">
      <c r="D189" s="138"/>
    </row>
    <row r="190" spans="4:4" x14ac:dyDescent="0.25">
      <c r="D190" s="138"/>
    </row>
    <row r="191" spans="4:4" x14ac:dyDescent="0.25">
      <c r="D191" s="138"/>
    </row>
    <row r="192" spans="4:4" x14ac:dyDescent="0.25">
      <c r="D192" s="138"/>
    </row>
    <row r="193" spans="4:4" x14ac:dyDescent="0.25">
      <c r="D193" s="138"/>
    </row>
    <row r="194" spans="4:4" x14ac:dyDescent="0.25">
      <c r="D194" s="138"/>
    </row>
    <row r="195" spans="4:4" x14ac:dyDescent="0.25">
      <c r="D195" s="138"/>
    </row>
    <row r="196" spans="4:4" x14ac:dyDescent="0.25">
      <c r="D196" s="138"/>
    </row>
    <row r="197" spans="4:4" x14ac:dyDescent="0.25">
      <c r="D197" s="138"/>
    </row>
    <row r="198" spans="4:4" x14ac:dyDescent="0.25">
      <c r="D198" s="138"/>
    </row>
    <row r="199" spans="4:4" x14ac:dyDescent="0.25">
      <c r="D199" s="138"/>
    </row>
    <row r="200" spans="4:4" x14ac:dyDescent="0.25">
      <c r="D200" s="138"/>
    </row>
    <row r="201" spans="4:4" x14ac:dyDescent="0.25">
      <c r="D201" s="138"/>
    </row>
    <row r="202" spans="4:4" x14ac:dyDescent="0.25">
      <c r="D202" s="138"/>
    </row>
    <row r="203" spans="4:4" x14ac:dyDescent="0.25">
      <c r="D203" s="138"/>
    </row>
    <row r="204" spans="4:4" x14ac:dyDescent="0.25">
      <c r="D204" s="138"/>
    </row>
    <row r="205" spans="4:4" x14ac:dyDescent="0.25">
      <c r="D205" s="138"/>
    </row>
    <row r="206" spans="4:4" x14ac:dyDescent="0.25">
      <c r="D206" s="138"/>
    </row>
    <row r="207" spans="4:4" x14ac:dyDescent="0.25">
      <c r="D207" s="138"/>
    </row>
    <row r="208" spans="4:4" x14ac:dyDescent="0.25">
      <c r="D208" s="138"/>
    </row>
    <row r="209" spans="4:4" x14ac:dyDescent="0.25">
      <c r="D209" s="138"/>
    </row>
    <row r="210" spans="4:4" x14ac:dyDescent="0.25">
      <c r="D210" s="138"/>
    </row>
    <row r="211" spans="4:4" x14ac:dyDescent="0.25">
      <c r="D211" s="138"/>
    </row>
    <row r="212" spans="4:4" x14ac:dyDescent="0.25">
      <c r="D212" s="138"/>
    </row>
    <row r="213" spans="4:4" x14ac:dyDescent="0.25">
      <c r="D213" s="138"/>
    </row>
    <row r="214" spans="4:4" x14ac:dyDescent="0.25">
      <c r="D214" s="138"/>
    </row>
    <row r="215" spans="4:4" x14ac:dyDescent="0.25">
      <c r="D215" s="138"/>
    </row>
    <row r="216" spans="4:4" x14ac:dyDescent="0.25">
      <c r="D216" s="138"/>
    </row>
    <row r="217" spans="4:4" x14ac:dyDescent="0.25">
      <c r="D217" s="138"/>
    </row>
    <row r="218" spans="4:4" x14ac:dyDescent="0.25">
      <c r="D218" s="138"/>
    </row>
    <row r="219" spans="4:4" x14ac:dyDescent="0.25">
      <c r="D219" s="138"/>
    </row>
    <row r="220" spans="4:4" x14ac:dyDescent="0.25">
      <c r="D220" s="138"/>
    </row>
    <row r="221" spans="4:4" x14ac:dyDescent="0.25">
      <c r="D221" s="138"/>
    </row>
    <row r="222" spans="4:4" x14ac:dyDescent="0.25">
      <c r="D222" s="138"/>
    </row>
    <row r="223" spans="4:4" x14ac:dyDescent="0.25">
      <c r="D223" s="138"/>
    </row>
    <row r="224" spans="4:4" x14ac:dyDescent="0.25">
      <c r="D224" s="138"/>
    </row>
    <row r="225" spans="4:4" x14ac:dyDescent="0.25">
      <c r="D225" s="138"/>
    </row>
    <row r="226" spans="4:4" x14ac:dyDescent="0.25">
      <c r="D226" s="138"/>
    </row>
    <row r="227" spans="4:4" x14ac:dyDescent="0.25">
      <c r="D227" s="138"/>
    </row>
    <row r="228" spans="4:4" x14ac:dyDescent="0.25">
      <c r="D228" s="138"/>
    </row>
    <row r="229" spans="4:4" x14ac:dyDescent="0.25">
      <c r="D229" s="138"/>
    </row>
    <row r="230" spans="4:4" x14ac:dyDescent="0.25">
      <c r="D230" s="138"/>
    </row>
    <row r="231" spans="4:4" x14ac:dyDescent="0.25">
      <c r="D231" s="138"/>
    </row>
    <row r="232" spans="4:4" x14ac:dyDescent="0.25">
      <c r="D232" s="138"/>
    </row>
    <row r="233" spans="4:4" x14ac:dyDescent="0.25">
      <c r="D233" s="138"/>
    </row>
    <row r="234" spans="4:4" x14ac:dyDescent="0.25">
      <c r="D234" s="138"/>
    </row>
    <row r="235" spans="4:4" x14ac:dyDescent="0.25">
      <c r="D235" s="138"/>
    </row>
    <row r="236" spans="4:4" x14ac:dyDescent="0.25">
      <c r="D236" s="138"/>
    </row>
    <row r="237" spans="4:4" x14ac:dyDescent="0.25">
      <c r="D237" s="138"/>
    </row>
    <row r="238" spans="4:4" x14ac:dyDescent="0.25">
      <c r="D238" s="138"/>
    </row>
    <row r="239" spans="4:4" x14ac:dyDescent="0.25">
      <c r="D239" s="138"/>
    </row>
    <row r="240" spans="4:4" x14ac:dyDescent="0.25">
      <c r="D240" s="138"/>
    </row>
    <row r="241" spans="4:4" x14ac:dyDescent="0.25">
      <c r="D241" s="138"/>
    </row>
    <row r="242" spans="4:4" x14ac:dyDescent="0.25">
      <c r="D242" s="138"/>
    </row>
    <row r="243" spans="4:4" x14ac:dyDescent="0.25">
      <c r="D243" s="138"/>
    </row>
    <row r="244" spans="4:4" x14ac:dyDescent="0.25">
      <c r="D244" s="138"/>
    </row>
    <row r="245" spans="4:4" x14ac:dyDescent="0.25">
      <c r="D245" s="138"/>
    </row>
    <row r="246" spans="4:4" x14ac:dyDescent="0.25">
      <c r="D246" s="138"/>
    </row>
    <row r="247" spans="4:4" x14ac:dyDescent="0.25">
      <c r="D247" s="138"/>
    </row>
    <row r="248" spans="4:4" x14ac:dyDescent="0.25">
      <c r="D248" s="138"/>
    </row>
    <row r="249" spans="4:4" x14ac:dyDescent="0.25">
      <c r="D249" s="138"/>
    </row>
    <row r="250" spans="4:4" x14ac:dyDescent="0.25">
      <c r="D250" s="138"/>
    </row>
    <row r="251" spans="4:4" x14ac:dyDescent="0.25">
      <c r="D251" s="138"/>
    </row>
    <row r="252" spans="4:4" x14ac:dyDescent="0.25">
      <c r="D252" s="138"/>
    </row>
    <row r="253" spans="4:4" x14ac:dyDescent="0.25">
      <c r="D253" s="138"/>
    </row>
    <row r="254" spans="4:4" x14ac:dyDescent="0.25">
      <c r="D254" s="138"/>
    </row>
    <row r="255" spans="4:4" x14ac:dyDescent="0.25">
      <c r="D255" s="138"/>
    </row>
    <row r="256" spans="4:4" x14ac:dyDescent="0.25">
      <c r="D256" s="138"/>
    </row>
    <row r="257" spans="4:4" x14ac:dyDescent="0.25">
      <c r="D257" s="138"/>
    </row>
    <row r="258" spans="4:4" x14ac:dyDescent="0.25">
      <c r="D258" s="138"/>
    </row>
    <row r="259" spans="4:4" x14ac:dyDescent="0.25">
      <c r="D259" s="138"/>
    </row>
    <row r="260" spans="4:4" x14ac:dyDescent="0.25">
      <c r="D260" s="138"/>
    </row>
    <row r="261" spans="4:4" x14ac:dyDescent="0.25">
      <c r="D261" s="138"/>
    </row>
    <row r="262" spans="4:4" x14ac:dyDescent="0.25">
      <c r="D262" s="138"/>
    </row>
    <row r="263" spans="4:4" x14ac:dyDescent="0.25">
      <c r="D263" s="138"/>
    </row>
    <row r="264" spans="4:4" x14ac:dyDescent="0.25">
      <c r="D264" s="138"/>
    </row>
    <row r="265" spans="4:4" x14ac:dyDescent="0.25">
      <c r="D265" s="138"/>
    </row>
    <row r="266" spans="4:4" x14ac:dyDescent="0.25">
      <c r="D266" s="138"/>
    </row>
    <row r="267" spans="4:4" x14ac:dyDescent="0.25">
      <c r="D267" s="138"/>
    </row>
    <row r="268" spans="4:4" x14ac:dyDescent="0.25">
      <c r="D268" s="138"/>
    </row>
    <row r="269" spans="4:4" x14ac:dyDescent="0.25">
      <c r="D269" s="138"/>
    </row>
    <row r="270" spans="4:4" x14ac:dyDescent="0.25">
      <c r="D270" s="138"/>
    </row>
    <row r="271" spans="4:4" x14ac:dyDescent="0.25">
      <c r="D271" s="138"/>
    </row>
    <row r="272" spans="4:4" x14ac:dyDescent="0.25">
      <c r="D272" s="138"/>
    </row>
    <row r="273" spans="4:4" x14ac:dyDescent="0.25">
      <c r="D273" s="138"/>
    </row>
    <row r="274" spans="4:4" x14ac:dyDescent="0.25">
      <c r="D274" s="138"/>
    </row>
    <row r="275" spans="4:4" x14ac:dyDescent="0.25">
      <c r="D275" s="138"/>
    </row>
    <row r="276" spans="4:4" x14ac:dyDescent="0.25">
      <c r="D276" s="138"/>
    </row>
    <row r="277" spans="4:4" x14ac:dyDescent="0.25">
      <c r="D277" s="138"/>
    </row>
    <row r="278" spans="4:4" x14ac:dyDescent="0.25">
      <c r="D278" s="138"/>
    </row>
    <row r="279" spans="4:4" x14ac:dyDescent="0.25">
      <c r="D279" s="138"/>
    </row>
    <row r="280" spans="4:4" x14ac:dyDescent="0.25">
      <c r="D280" s="138"/>
    </row>
    <row r="281" spans="4:4" x14ac:dyDescent="0.25">
      <c r="D281" s="138"/>
    </row>
    <row r="282" spans="4:4" x14ac:dyDescent="0.25">
      <c r="D282" s="138"/>
    </row>
    <row r="283" spans="4:4" x14ac:dyDescent="0.25">
      <c r="D283" s="138"/>
    </row>
    <row r="284" spans="4:4" x14ac:dyDescent="0.25">
      <c r="D284" s="138"/>
    </row>
    <row r="285" spans="4:4" x14ac:dyDescent="0.25">
      <c r="D285" s="138"/>
    </row>
    <row r="286" spans="4:4" x14ac:dyDescent="0.25">
      <c r="D286" s="138"/>
    </row>
    <row r="287" spans="4:4" x14ac:dyDescent="0.25">
      <c r="D287" s="138"/>
    </row>
    <row r="288" spans="4:4" x14ac:dyDescent="0.25">
      <c r="D288" s="138"/>
    </row>
    <row r="289" spans="4:4" x14ac:dyDescent="0.25">
      <c r="D289" s="138"/>
    </row>
    <row r="290" spans="4:4" x14ac:dyDescent="0.25">
      <c r="D290" s="138"/>
    </row>
    <row r="291" spans="4:4" x14ac:dyDescent="0.25">
      <c r="D291" s="138"/>
    </row>
    <row r="292" spans="4:4" x14ac:dyDescent="0.25">
      <c r="D292" s="138"/>
    </row>
    <row r="293" spans="4:4" x14ac:dyDescent="0.25">
      <c r="D293" s="138"/>
    </row>
    <row r="294" spans="4:4" x14ac:dyDescent="0.25">
      <c r="D294" s="138"/>
    </row>
    <row r="295" spans="4:4" x14ac:dyDescent="0.25">
      <c r="D295" s="138"/>
    </row>
    <row r="296" spans="4:4" x14ac:dyDescent="0.25">
      <c r="D296" s="138"/>
    </row>
    <row r="297" spans="4:4" x14ac:dyDescent="0.25">
      <c r="D297" s="138"/>
    </row>
    <row r="298" spans="4:4" x14ac:dyDescent="0.25">
      <c r="D298" s="138"/>
    </row>
    <row r="299" spans="4:4" x14ac:dyDescent="0.25">
      <c r="D299" s="138"/>
    </row>
    <row r="300" spans="4:4" x14ac:dyDescent="0.25">
      <c r="D300" s="138"/>
    </row>
    <row r="301" spans="4:4" x14ac:dyDescent="0.25">
      <c r="D301" s="138"/>
    </row>
    <row r="302" spans="4:4" x14ac:dyDescent="0.25">
      <c r="D302" s="138"/>
    </row>
    <row r="303" spans="4:4" x14ac:dyDescent="0.25">
      <c r="D303" s="138"/>
    </row>
    <row r="304" spans="4:4" x14ac:dyDescent="0.25">
      <c r="D304" s="138"/>
    </row>
    <row r="305" spans="4:4" x14ac:dyDescent="0.25">
      <c r="D305" s="138"/>
    </row>
    <row r="306" spans="4:4" x14ac:dyDescent="0.25">
      <c r="D306" s="138"/>
    </row>
    <row r="307" spans="4:4" x14ac:dyDescent="0.25">
      <c r="D307" s="138"/>
    </row>
    <row r="308" spans="4:4" x14ac:dyDescent="0.25">
      <c r="D308" s="138"/>
    </row>
    <row r="309" spans="4:4" x14ac:dyDescent="0.25">
      <c r="D309" s="138"/>
    </row>
    <row r="310" spans="4:4" x14ac:dyDescent="0.25">
      <c r="D310" s="138"/>
    </row>
    <row r="311" spans="4:4" x14ac:dyDescent="0.25">
      <c r="D311" s="138"/>
    </row>
    <row r="312" spans="4:4" x14ac:dyDescent="0.25">
      <c r="D312" s="138"/>
    </row>
    <row r="313" spans="4:4" x14ac:dyDescent="0.25">
      <c r="D313" s="138"/>
    </row>
    <row r="314" spans="4:4" x14ac:dyDescent="0.25">
      <c r="D314" s="138"/>
    </row>
    <row r="315" spans="4:4" x14ac:dyDescent="0.25">
      <c r="D315" s="138"/>
    </row>
    <row r="316" spans="4:4" x14ac:dyDescent="0.25">
      <c r="D316" s="138"/>
    </row>
    <row r="317" spans="4:4" x14ac:dyDescent="0.25">
      <c r="D317" s="138"/>
    </row>
    <row r="318" spans="4:4" x14ac:dyDescent="0.25">
      <c r="D318" s="138"/>
    </row>
    <row r="319" spans="4:4" x14ac:dyDescent="0.25">
      <c r="D319" s="138"/>
    </row>
    <row r="320" spans="4:4" x14ac:dyDescent="0.25">
      <c r="D320" s="138"/>
    </row>
    <row r="321" spans="4:4" x14ac:dyDescent="0.25">
      <c r="D321" s="138"/>
    </row>
    <row r="322" spans="4:4" x14ac:dyDescent="0.25">
      <c r="D322" s="138"/>
    </row>
    <row r="323" spans="4:4" x14ac:dyDescent="0.25">
      <c r="D323" s="138"/>
    </row>
    <row r="324" spans="4:4" x14ac:dyDescent="0.25">
      <c r="D324" s="138"/>
    </row>
    <row r="325" spans="4:4" x14ac:dyDescent="0.25">
      <c r="D325" s="138"/>
    </row>
    <row r="326" spans="4:4" x14ac:dyDescent="0.25">
      <c r="D326" s="138"/>
    </row>
    <row r="327" spans="4:4" x14ac:dyDescent="0.25">
      <c r="D327" s="138"/>
    </row>
    <row r="328" spans="4:4" x14ac:dyDescent="0.25">
      <c r="D328" s="138"/>
    </row>
    <row r="329" spans="4:4" x14ac:dyDescent="0.25">
      <c r="D329" s="138"/>
    </row>
    <row r="330" spans="4:4" x14ac:dyDescent="0.25">
      <c r="D330" s="138"/>
    </row>
    <row r="331" spans="4:4" x14ac:dyDescent="0.25">
      <c r="D331" s="138"/>
    </row>
    <row r="332" spans="4:4" x14ac:dyDescent="0.25">
      <c r="D332" s="138"/>
    </row>
    <row r="333" spans="4:4" x14ac:dyDescent="0.25">
      <c r="D333" s="138"/>
    </row>
    <row r="334" spans="4:4" x14ac:dyDescent="0.25">
      <c r="D334" s="138"/>
    </row>
    <row r="335" spans="4:4" x14ac:dyDescent="0.25">
      <c r="D335" s="138"/>
    </row>
    <row r="336" spans="4:4" x14ac:dyDescent="0.25">
      <c r="D336" s="138"/>
    </row>
    <row r="337" spans="4:4" x14ac:dyDescent="0.25">
      <c r="D337" s="138"/>
    </row>
    <row r="338" spans="4:4" x14ac:dyDescent="0.25">
      <c r="D338" s="138"/>
    </row>
    <row r="339" spans="4:4" x14ac:dyDescent="0.25">
      <c r="D339" s="138"/>
    </row>
    <row r="340" spans="4:4" x14ac:dyDescent="0.25">
      <c r="D340" s="138"/>
    </row>
    <row r="341" spans="4:4" x14ac:dyDescent="0.25">
      <c r="D341" s="138"/>
    </row>
    <row r="342" spans="4:4" x14ac:dyDescent="0.25">
      <c r="D342" s="138"/>
    </row>
    <row r="343" spans="4:4" x14ac:dyDescent="0.25">
      <c r="D343" s="138"/>
    </row>
    <row r="344" spans="4:4" x14ac:dyDescent="0.25">
      <c r="D344" s="138"/>
    </row>
    <row r="345" spans="4:4" x14ac:dyDescent="0.25">
      <c r="D345" s="138"/>
    </row>
    <row r="346" spans="4:4" x14ac:dyDescent="0.25">
      <c r="D346" s="138"/>
    </row>
    <row r="347" spans="4:4" x14ac:dyDescent="0.25">
      <c r="D347" s="138"/>
    </row>
    <row r="348" spans="4:4" x14ac:dyDescent="0.25">
      <c r="D348" s="138"/>
    </row>
    <row r="349" spans="4:4" x14ac:dyDescent="0.25">
      <c r="D349" s="138"/>
    </row>
    <row r="350" spans="4:4" x14ac:dyDescent="0.25">
      <c r="D350" s="138"/>
    </row>
    <row r="351" spans="4:4" x14ac:dyDescent="0.25">
      <c r="D351" s="138"/>
    </row>
    <row r="352" spans="4:4" x14ac:dyDescent="0.25">
      <c r="D352" s="138"/>
    </row>
    <row r="353" spans="4:4" x14ac:dyDescent="0.25">
      <c r="D353" s="138"/>
    </row>
    <row r="354" spans="4:4" x14ac:dyDescent="0.25">
      <c r="D354" s="138"/>
    </row>
    <row r="355" spans="4:4" x14ac:dyDescent="0.25">
      <c r="D355" s="138"/>
    </row>
    <row r="356" spans="4:4" x14ac:dyDescent="0.25">
      <c r="D356" s="138"/>
    </row>
    <row r="357" spans="4:4" x14ac:dyDescent="0.25">
      <c r="D357" s="138"/>
    </row>
    <row r="358" spans="4:4" x14ac:dyDescent="0.25">
      <c r="D358" s="138"/>
    </row>
    <row r="359" spans="4:4" x14ac:dyDescent="0.25">
      <c r="D359" s="138"/>
    </row>
    <row r="360" spans="4:4" x14ac:dyDescent="0.25">
      <c r="D360" s="138"/>
    </row>
    <row r="361" spans="4:4" x14ac:dyDescent="0.25">
      <c r="D361" s="138"/>
    </row>
    <row r="362" spans="4:4" x14ac:dyDescent="0.25">
      <c r="D362" s="138"/>
    </row>
    <row r="363" spans="4:4" x14ac:dyDescent="0.25">
      <c r="D363" s="138"/>
    </row>
    <row r="364" spans="4:4" x14ac:dyDescent="0.25">
      <c r="D364" s="138"/>
    </row>
    <row r="365" spans="4:4" x14ac:dyDescent="0.25">
      <c r="D365" s="138"/>
    </row>
    <row r="366" spans="4:4" x14ac:dyDescent="0.25">
      <c r="D366" s="138"/>
    </row>
    <row r="367" spans="4:4" x14ac:dyDescent="0.25">
      <c r="D367" s="138"/>
    </row>
    <row r="368" spans="4:4" x14ac:dyDescent="0.25">
      <c r="D368" s="138"/>
    </row>
    <row r="369" spans="4:4" x14ac:dyDescent="0.25">
      <c r="D369" s="138"/>
    </row>
    <row r="370" spans="4:4" x14ac:dyDescent="0.25">
      <c r="D370" s="138"/>
    </row>
    <row r="371" spans="4:4" x14ac:dyDescent="0.25">
      <c r="D371" s="138"/>
    </row>
    <row r="372" spans="4:4" x14ac:dyDescent="0.25">
      <c r="D372" s="138"/>
    </row>
    <row r="373" spans="4:4" x14ac:dyDescent="0.25">
      <c r="D373" s="138"/>
    </row>
    <row r="374" spans="4:4" x14ac:dyDescent="0.25">
      <c r="D374" s="138"/>
    </row>
    <row r="375" spans="4:4" x14ac:dyDescent="0.25">
      <c r="D375" s="138"/>
    </row>
    <row r="376" spans="4:4" x14ac:dyDescent="0.25">
      <c r="D376" s="138"/>
    </row>
    <row r="377" spans="4:4" x14ac:dyDescent="0.25">
      <c r="D377" s="138"/>
    </row>
    <row r="378" spans="4:4" x14ac:dyDescent="0.25">
      <c r="D378" s="138"/>
    </row>
    <row r="379" spans="4:4" x14ac:dyDescent="0.25">
      <c r="D379" s="138"/>
    </row>
    <row r="380" spans="4:4" x14ac:dyDescent="0.25">
      <c r="D380" s="138"/>
    </row>
    <row r="381" spans="4:4" x14ac:dyDescent="0.25">
      <c r="D381" s="138"/>
    </row>
    <row r="382" spans="4:4" x14ac:dyDescent="0.25">
      <c r="D382" s="138"/>
    </row>
    <row r="383" spans="4:4" x14ac:dyDescent="0.25">
      <c r="D383" s="138"/>
    </row>
    <row r="384" spans="4:4" x14ac:dyDescent="0.25">
      <c r="D384" s="138"/>
    </row>
    <row r="385" spans="4:4" x14ac:dyDescent="0.25">
      <c r="D385" s="138"/>
    </row>
    <row r="386" spans="4:4" x14ac:dyDescent="0.25">
      <c r="D386" s="138"/>
    </row>
    <row r="387" spans="4:4" x14ac:dyDescent="0.25">
      <c r="D387" s="138"/>
    </row>
    <row r="388" spans="4:4" x14ac:dyDescent="0.25">
      <c r="D388" s="138"/>
    </row>
    <row r="389" spans="4:4" x14ac:dyDescent="0.25">
      <c r="D389" s="138"/>
    </row>
    <row r="390" spans="4:4" x14ac:dyDescent="0.25">
      <c r="D390" s="138"/>
    </row>
    <row r="391" spans="4:4" x14ac:dyDescent="0.25">
      <c r="D391" s="138"/>
    </row>
    <row r="392" spans="4:4" x14ac:dyDescent="0.25">
      <c r="D392" s="138"/>
    </row>
    <row r="393" spans="4:4" x14ac:dyDescent="0.25">
      <c r="D393" s="138"/>
    </row>
    <row r="394" spans="4:4" x14ac:dyDescent="0.25">
      <c r="D394" s="138"/>
    </row>
    <row r="395" spans="4:4" x14ac:dyDescent="0.25">
      <c r="D395" s="138"/>
    </row>
    <row r="396" spans="4:4" x14ac:dyDescent="0.25">
      <c r="D396" s="138"/>
    </row>
    <row r="397" spans="4:4" x14ac:dyDescent="0.25">
      <c r="D397" s="138"/>
    </row>
    <row r="398" spans="4:4" x14ac:dyDescent="0.25">
      <c r="D398" s="138"/>
    </row>
    <row r="399" spans="4:4" x14ac:dyDescent="0.25">
      <c r="D399" s="138"/>
    </row>
    <row r="400" spans="4:4" x14ac:dyDescent="0.25">
      <c r="D400" s="138"/>
    </row>
    <row r="401" spans="4:4" x14ac:dyDescent="0.25">
      <c r="D401" s="138"/>
    </row>
    <row r="402" spans="4:4" x14ac:dyDescent="0.25">
      <c r="D402" s="138"/>
    </row>
    <row r="403" spans="4:4" x14ac:dyDescent="0.25">
      <c r="D403" s="138"/>
    </row>
    <row r="404" spans="4:4" x14ac:dyDescent="0.25">
      <c r="D404" s="138"/>
    </row>
    <row r="405" spans="4:4" x14ac:dyDescent="0.25">
      <c r="D405" s="138"/>
    </row>
    <row r="406" spans="4:4" x14ac:dyDescent="0.25">
      <c r="D406" s="138"/>
    </row>
    <row r="407" spans="4:4" x14ac:dyDescent="0.25">
      <c r="D407" s="138"/>
    </row>
    <row r="408" spans="4:4" x14ac:dyDescent="0.25">
      <c r="D408" s="138"/>
    </row>
    <row r="409" spans="4:4" x14ac:dyDescent="0.25">
      <c r="D409" s="138"/>
    </row>
    <row r="410" spans="4:4" x14ac:dyDescent="0.25">
      <c r="D410" s="138"/>
    </row>
    <row r="411" spans="4:4" x14ac:dyDescent="0.25">
      <c r="D411" s="138"/>
    </row>
    <row r="412" spans="4:4" x14ac:dyDescent="0.25">
      <c r="D412" s="138"/>
    </row>
    <row r="413" spans="4:4" x14ac:dyDescent="0.25">
      <c r="D413" s="138"/>
    </row>
    <row r="414" spans="4:4" x14ac:dyDescent="0.25">
      <c r="D414" s="138"/>
    </row>
    <row r="415" spans="4:4" x14ac:dyDescent="0.25">
      <c r="D415" s="138"/>
    </row>
    <row r="416" spans="4:4" x14ac:dyDescent="0.25">
      <c r="D416" s="138"/>
    </row>
    <row r="417" spans="4:4" x14ac:dyDescent="0.25">
      <c r="D417" s="138"/>
    </row>
    <row r="418" spans="4:4" x14ac:dyDescent="0.25">
      <c r="D418" s="138"/>
    </row>
    <row r="419" spans="4:4" x14ac:dyDescent="0.25">
      <c r="D419" s="138"/>
    </row>
    <row r="420" spans="4:4" x14ac:dyDescent="0.25">
      <c r="D420" s="138"/>
    </row>
    <row r="421" spans="4:4" x14ac:dyDescent="0.25">
      <c r="D421" s="138"/>
    </row>
    <row r="422" spans="4:4" x14ac:dyDescent="0.25">
      <c r="D422" s="138"/>
    </row>
    <row r="423" spans="4:4" x14ac:dyDescent="0.25">
      <c r="D423" s="138"/>
    </row>
    <row r="424" spans="4:4" x14ac:dyDescent="0.25">
      <c r="D424" s="138"/>
    </row>
    <row r="425" spans="4:4" x14ac:dyDescent="0.25">
      <c r="D425" s="138"/>
    </row>
    <row r="426" spans="4:4" x14ac:dyDescent="0.25">
      <c r="D426" s="138"/>
    </row>
    <row r="427" spans="4:4" x14ac:dyDescent="0.25">
      <c r="D427" s="138"/>
    </row>
    <row r="428" spans="4:4" x14ac:dyDescent="0.25">
      <c r="D428" s="138"/>
    </row>
    <row r="429" spans="4:4" x14ac:dyDescent="0.25">
      <c r="D429" s="138"/>
    </row>
    <row r="430" spans="4:4" x14ac:dyDescent="0.25">
      <c r="D430" s="138"/>
    </row>
    <row r="431" spans="4:4" x14ac:dyDescent="0.25">
      <c r="D431" s="138"/>
    </row>
    <row r="432" spans="4:4" x14ac:dyDescent="0.25">
      <c r="D432" s="138"/>
    </row>
    <row r="433" spans="4:4" x14ac:dyDescent="0.25">
      <c r="D433" s="138"/>
    </row>
    <row r="434" spans="4:4" x14ac:dyDescent="0.25">
      <c r="D434" s="138"/>
    </row>
    <row r="435" spans="4:4" x14ac:dyDescent="0.25">
      <c r="D435" s="138"/>
    </row>
    <row r="436" spans="4:4" x14ac:dyDescent="0.25">
      <c r="D436" s="138"/>
    </row>
    <row r="437" spans="4:4" x14ac:dyDescent="0.25">
      <c r="D437" s="138"/>
    </row>
    <row r="438" spans="4:4" x14ac:dyDescent="0.25">
      <c r="D438" s="138"/>
    </row>
    <row r="439" spans="4:4" x14ac:dyDescent="0.25">
      <c r="D439" s="138"/>
    </row>
    <row r="440" spans="4:4" x14ac:dyDescent="0.25">
      <c r="D440" s="138"/>
    </row>
    <row r="441" spans="4:4" x14ac:dyDescent="0.25">
      <c r="D441" s="138"/>
    </row>
    <row r="442" spans="4:4" x14ac:dyDescent="0.25">
      <c r="D442" s="138"/>
    </row>
    <row r="443" spans="4:4" x14ac:dyDescent="0.25">
      <c r="D443" s="138"/>
    </row>
    <row r="444" spans="4:4" x14ac:dyDescent="0.25">
      <c r="D444" s="138"/>
    </row>
    <row r="445" spans="4:4" x14ac:dyDescent="0.25">
      <c r="D445" s="138"/>
    </row>
    <row r="446" spans="4:4" x14ac:dyDescent="0.25">
      <c r="D446" s="138"/>
    </row>
    <row r="447" spans="4:4" x14ac:dyDescent="0.25">
      <c r="D447" s="138"/>
    </row>
    <row r="448" spans="4:4" x14ac:dyDescent="0.25">
      <c r="D448" s="138"/>
    </row>
    <row r="449" spans="4:4" x14ac:dyDescent="0.25">
      <c r="D449" s="138"/>
    </row>
    <row r="450" spans="4:4" x14ac:dyDescent="0.25">
      <c r="D450" s="138"/>
    </row>
    <row r="451" spans="4:4" x14ac:dyDescent="0.25">
      <c r="D451" s="138"/>
    </row>
    <row r="452" spans="4:4" x14ac:dyDescent="0.25">
      <c r="D452" s="138"/>
    </row>
    <row r="453" spans="4:4" x14ac:dyDescent="0.25">
      <c r="D453" s="138"/>
    </row>
    <row r="454" spans="4:4" x14ac:dyDescent="0.25">
      <c r="D454" s="138"/>
    </row>
    <row r="455" spans="4:4" x14ac:dyDescent="0.25">
      <c r="D455" s="138"/>
    </row>
    <row r="456" spans="4:4" x14ac:dyDescent="0.25">
      <c r="D456" s="138"/>
    </row>
    <row r="457" spans="4:4" x14ac:dyDescent="0.25">
      <c r="D457" s="138"/>
    </row>
    <row r="458" spans="4:4" x14ac:dyDescent="0.25">
      <c r="D458" s="138"/>
    </row>
    <row r="459" spans="4:4" x14ac:dyDescent="0.25">
      <c r="D459" s="138"/>
    </row>
    <row r="460" spans="4:4" x14ac:dyDescent="0.25">
      <c r="D460" s="138"/>
    </row>
    <row r="461" spans="4:4" x14ac:dyDescent="0.25">
      <c r="D461" s="138"/>
    </row>
    <row r="462" spans="4:4" x14ac:dyDescent="0.25">
      <c r="D462" s="138"/>
    </row>
    <row r="463" spans="4:4" x14ac:dyDescent="0.25">
      <c r="D463" s="138"/>
    </row>
    <row r="464" spans="4:4" x14ac:dyDescent="0.25">
      <c r="D464" s="138"/>
    </row>
    <row r="465" spans="4:4" x14ac:dyDescent="0.25">
      <c r="D465" s="138"/>
    </row>
    <row r="466" spans="4:4" x14ac:dyDescent="0.25">
      <c r="D466" s="138"/>
    </row>
    <row r="467" spans="4:4" x14ac:dyDescent="0.25">
      <c r="D467" s="138"/>
    </row>
    <row r="468" spans="4:4" x14ac:dyDescent="0.25">
      <c r="D468" s="138"/>
    </row>
    <row r="469" spans="4:4" x14ac:dyDescent="0.25">
      <c r="D469" s="138"/>
    </row>
    <row r="470" spans="4:4" x14ac:dyDescent="0.25">
      <c r="D470" s="138"/>
    </row>
    <row r="471" spans="4:4" x14ac:dyDescent="0.25">
      <c r="D471" s="138"/>
    </row>
    <row r="472" spans="4:4" x14ac:dyDescent="0.25">
      <c r="D472" s="138"/>
    </row>
    <row r="473" spans="4:4" x14ac:dyDescent="0.25">
      <c r="D473" s="138"/>
    </row>
    <row r="474" spans="4:4" x14ac:dyDescent="0.25">
      <c r="D474" s="138"/>
    </row>
    <row r="475" spans="4:4" x14ac:dyDescent="0.25">
      <c r="D475" s="138"/>
    </row>
    <row r="476" spans="4:4" x14ac:dyDescent="0.25">
      <c r="D476" s="138"/>
    </row>
    <row r="477" spans="4:4" x14ac:dyDescent="0.25">
      <c r="D477" s="138"/>
    </row>
    <row r="478" spans="4:4" x14ac:dyDescent="0.25">
      <c r="D478" s="138"/>
    </row>
    <row r="479" spans="4:4" x14ac:dyDescent="0.25">
      <c r="D479" s="138"/>
    </row>
    <row r="480" spans="4:4" x14ac:dyDescent="0.25">
      <c r="D480" s="138"/>
    </row>
    <row r="481" spans="4:4" x14ac:dyDescent="0.25">
      <c r="D481" s="138"/>
    </row>
    <row r="482" spans="4:4" x14ac:dyDescent="0.25">
      <c r="D482" s="138"/>
    </row>
    <row r="483" spans="4:4" x14ac:dyDescent="0.25">
      <c r="D483" s="138"/>
    </row>
    <row r="484" spans="4:4" x14ac:dyDescent="0.25">
      <c r="D484" s="138"/>
    </row>
    <row r="485" spans="4:4" x14ac:dyDescent="0.25">
      <c r="D485" s="138"/>
    </row>
    <row r="486" spans="4:4" x14ac:dyDescent="0.25">
      <c r="D486" s="138"/>
    </row>
    <row r="487" spans="4:4" x14ac:dyDescent="0.25">
      <c r="D487" s="138"/>
    </row>
    <row r="488" spans="4:4" x14ac:dyDescent="0.25">
      <c r="D488" s="138"/>
    </row>
    <row r="489" spans="4:4" x14ac:dyDescent="0.25">
      <c r="D489" s="138"/>
    </row>
    <row r="490" spans="4:4" x14ac:dyDescent="0.25">
      <c r="D490" s="138"/>
    </row>
    <row r="491" spans="4:4" x14ac:dyDescent="0.25">
      <c r="D491" s="138"/>
    </row>
    <row r="492" spans="4:4" x14ac:dyDescent="0.25">
      <c r="D492" s="138"/>
    </row>
    <row r="493" spans="4:4" x14ac:dyDescent="0.25">
      <c r="D493" s="138"/>
    </row>
    <row r="494" spans="4:4" x14ac:dyDescent="0.25">
      <c r="D494" s="138"/>
    </row>
    <row r="495" spans="4:4" x14ac:dyDescent="0.25">
      <c r="D495" s="138"/>
    </row>
    <row r="496" spans="4:4" x14ac:dyDescent="0.25">
      <c r="D496" s="138"/>
    </row>
    <row r="497" spans="4:4" x14ac:dyDescent="0.25">
      <c r="D497" s="138"/>
    </row>
    <row r="498" spans="4:4" x14ac:dyDescent="0.25">
      <c r="D498" s="138"/>
    </row>
    <row r="499" spans="4:4" x14ac:dyDescent="0.25">
      <c r="D499" s="138"/>
    </row>
    <row r="500" spans="4:4" x14ac:dyDescent="0.25">
      <c r="D500" s="138"/>
    </row>
    <row r="501" spans="4:4" x14ac:dyDescent="0.25">
      <c r="D501" s="138"/>
    </row>
    <row r="502" spans="4:4" x14ac:dyDescent="0.25">
      <c r="D502" s="138"/>
    </row>
    <row r="503" spans="4:4" x14ac:dyDescent="0.25">
      <c r="D503" s="138"/>
    </row>
    <row r="504" spans="4:4" x14ac:dyDescent="0.25">
      <c r="D504" s="138"/>
    </row>
    <row r="505" spans="4:4" x14ac:dyDescent="0.25">
      <c r="D505" s="138"/>
    </row>
    <row r="506" spans="4:4" x14ac:dyDescent="0.25">
      <c r="D506" s="138"/>
    </row>
    <row r="507" spans="4:4" x14ac:dyDescent="0.25">
      <c r="D507" s="138"/>
    </row>
    <row r="508" spans="4:4" x14ac:dyDescent="0.25">
      <c r="D508" s="138"/>
    </row>
    <row r="509" spans="4:4" x14ac:dyDescent="0.25">
      <c r="D509" s="138"/>
    </row>
    <row r="510" spans="4:4" x14ac:dyDescent="0.25">
      <c r="D510" s="138"/>
    </row>
    <row r="511" spans="4:4" x14ac:dyDescent="0.25">
      <c r="D511" s="138"/>
    </row>
    <row r="512" spans="4:4" x14ac:dyDescent="0.25">
      <c r="D512" s="138"/>
    </row>
    <row r="513" spans="4:4" x14ac:dyDescent="0.25">
      <c r="D513" s="138"/>
    </row>
    <row r="514" spans="4:4" x14ac:dyDescent="0.25">
      <c r="D514" s="138"/>
    </row>
    <row r="515" spans="4:4" x14ac:dyDescent="0.25">
      <c r="D515" s="138"/>
    </row>
    <row r="516" spans="4:4" x14ac:dyDescent="0.25">
      <c r="D516" s="138"/>
    </row>
    <row r="517" spans="4:4" x14ac:dyDescent="0.25">
      <c r="D517" s="138"/>
    </row>
    <row r="518" spans="4:4" x14ac:dyDescent="0.25">
      <c r="D518" s="138"/>
    </row>
    <row r="519" spans="4:4" x14ac:dyDescent="0.25">
      <c r="D519" s="138"/>
    </row>
    <row r="520" spans="4:4" x14ac:dyDescent="0.25">
      <c r="D520" s="138"/>
    </row>
    <row r="521" spans="4:4" x14ac:dyDescent="0.25">
      <c r="D521" s="138"/>
    </row>
    <row r="522" spans="4:4" x14ac:dyDescent="0.25">
      <c r="D522" s="138"/>
    </row>
    <row r="523" spans="4:4" x14ac:dyDescent="0.25">
      <c r="D523" s="138"/>
    </row>
    <row r="524" spans="4:4" x14ac:dyDescent="0.25">
      <c r="D524" s="138"/>
    </row>
    <row r="525" spans="4:4" x14ac:dyDescent="0.25">
      <c r="D525" s="138"/>
    </row>
    <row r="526" spans="4:4" x14ac:dyDescent="0.25">
      <c r="D526" s="138"/>
    </row>
    <row r="527" spans="4:4" x14ac:dyDescent="0.25">
      <c r="D527" s="138"/>
    </row>
    <row r="528" spans="4:4" x14ac:dyDescent="0.25">
      <c r="D528" s="138"/>
    </row>
    <row r="529" spans="4:4" x14ac:dyDescent="0.25">
      <c r="D529" s="138"/>
    </row>
    <row r="530" spans="4:4" x14ac:dyDescent="0.25">
      <c r="D530" s="138"/>
    </row>
    <row r="531" spans="4:4" x14ac:dyDescent="0.25">
      <c r="D531" s="138"/>
    </row>
    <row r="532" spans="4:4" x14ac:dyDescent="0.25">
      <c r="D532" s="138"/>
    </row>
    <row r="533" spans="4:4" x14ac:dyDescent="0.25">
      <c r="D533" s="138"/>
    </row>
    <row r="534" spans="4:4" x14ac:dyDescent="0.25">
      <c r="D534" s="138"/>
    </row>
    <row r="535" spans="4:4" x14ac:dyDescent="0.25">
      <c r="D535" s="138"/>
    </row>
    <row r="536" spans="4:4" x14ac:dyDescent="0.25">
      <c r="D536" s="138"/>
    </row>
    <row r="537" spans="4:4" x14ac:dyDescent="0.25">
      <c r="D537" s="138"/>
    </row>
    <row r="538" spans="4:4" x14ac:dyDescent="0.25">
      <c r="D538" s="138"/>
    </row>
    <row r="539" spans="4:4" x14ac:dyDescent="0.25">
      <c r="D539" s="138"/>
    </row>
    <row r="540" spans="4:4" x14ac:dyDescent="0.25">
      <c r="D540" s="138"/>
    </row>
    <row r="541" spans="4:4" x14ac:dyDescent="0.25">
      <c r="D541" s="138"/>
    </row>
    <row r="542" spans="4:4" x14ac:dyDescent="0.25">
      <c r="D542" s="138"/>
    </row>
    <row r="543" spans="4:4" x14ac:dyDescent="0.25">
      <c r="D543" s="138"/>
    </row>
    <row r="544" spans="4:4" x14ac:dyDescent="0.25">
      <c r="D544" s="138"/>
    </row>
    <row r="545" spans="4:4" x14ac:dyDescent="0.25">
      <c r="D545" s="138"/>
    </row>
    <row r="546" spans="4:4" x14ac:dyDescent="0.25">
      <c r="D546" s="138"/>
    </row>
    <row r="547" spans="4:4" x14ac:dyDescent="0.25">
      <c r="D547" s="138"/>
    </row>
    <row r="548" spans="4:4" x14ac:dyDescent="0.25">
      <c r="D548" s="138"/>
    </row>
    <row r="549" spans="4:4" x14ac:dyDescent="0.25">
      <c r="D549" s="138"/>
    </row>
    <row r="550" spans="4:4" x14ac:dyDescent="0.25">
      <c r="D550" s="138"/>
    </row>
    <row r="551" spans="4:4" x14ac:dyDescent="0.25">
      <c r="D551" s="138"/>
    </row>
    <row r="552" spans="4:4" x14ac:dyDescent="0.25">
      <c r="D552" s="138"/>
    </row>
    <row r="553" spans="4:4" x14ac:dyDescent="0.25">
      <c r="D553" s="138"/>
    </row>
    <row r="554" spans="4:4" x14ac:dyDescent="0.25">
      <c r="D554" s="138"/>
    </row>
    <row r="555" spans="4:4" x14ac:dyDescent="0.25">
      <c r="D555" s="138"/>
    </row>
    <row r="556" spans="4:4" x14ac:dyDescent="0.25">
      <c r="D556" s="138"/>
    </row>
    <row r="557" spans="4:4" x14ac:dyDescent="0.25">
      <c r="D557" s="138"/>
    </row>
    <row r="558" spans="4:4" x14ac:dyDescent="0.25">
      <c r="D558" s="138"/>
    </row>
    <row r="559" spans="4:4" x14ac:dyDescent="0.25">
      <c r="D559" s="138"/>
    </row>
    <row r="560" spans="4:4" x14ac:dyDescent="0.25">
      <c r="D560" s="138"/>
    </row>
    <row r="561" spans="4:4" x14ac:dyDescent="0.25">
      <c r="D561" s="138"/>
    </row>
    <row r="562" spans="4:4" x14ac:dyDescent="0.25">
      <c r="D562" s="138"/>
    </row>
    <row r="563" spans="4:4" x14ac:dyDescent="0.25">
      <c r="D563" s="138"/>
    </row>
    <row r="564" spans="4:4" x14ac:dyDescent="0.25">
      <c r="D564" s="138"/>
    </row>
    <row r="565" spans="4:4" x14ac:dyDescent="0.25">
      <c r="D565" s="138"/>
    </row>
    <row r="566" spans="4:4" x14ac:dyDescent="0.25">
      <c r="D566" s="138"/>
    </row>
    <row r="567" spans="4:4" x14ac:dyDescent="0.25">
      <c r="D567" s="138"/>
    </row>
    <row r="568" spans="4:4" x14ac:dyDescent="0.25">
      <c r="D568" s="138"/>
    </row>
    <row r="569" spans="4:4" x14ac:dyDescent="0.25">
      <c r="D569" s="138"/>
    </row>
    <row r="570" spans="4:4" x14ac:dyDescent="0.25">
      <c r="D570" s="138"/>
    </row>
    <row r="571" spans="4:4" x14ac:dyDescent="0.25">
      <c r="D571" s="138"/>
    </row>
    <row r="572" spans="4:4" x14ac:dyDescent="0.25">
      <c r="D572" s="138"/>
    </row>
    <row r="573" spans="4:4" x14ac:dyDescent="0.25">
      <c r="D573" s="138"/>
    </row>
    <row r="574" spans="4:4" x14ac:dyDescent="0.25">
      <c r="D574" s="138"/>
    </row>
    <row r="575" spans="4:4" x14ac:dyDescent="0.25">
      <c r="D575" s="138"/>
    </row>
    <row r="576" spans="4:4" x14ac:dyDescent="0.25">
      <c r="D576" s="138"/>
    </row>
    <row r="577" spans="4:4" x14ac:dyDescent="0.25">
      <c r="D577" s="138"/>
    </row>
    <row r="578" spans="4:4" x14ac:dyDescent="0.25">
      <c r="D578" s="138"/>
    </row>
    <row r="579" spans="4:4" x14ac:dyDescent="0.25">
      <c r="D579" s="138"/>
    </row>
    <row r="580" spans="4:4" x14ac:dyDescent="0.25">
      <c r="D580" s="138"/>
    </row>
    <row r="581" spans="4:4" x14ac:dyDescent="0.25">
      <c r="D581" s="138"/>
    </row>
    <row r="582" spans="4:4" x14ac:dyDescent="0.25">
      <c r="D582" s="138"/>
    </row>
    <row r="583" spans="4:4" x14ac:dyDescent="0.25">
      <c r="D583" s="138"/>
    </row>
    <row r="584" spans="4:4" x14ac:dyDescent="0.25">
      <c r="D584" s="138"/>
    </row>
    <row r="585" spans="4:4" x14ac:dyDescent="0.25">
      <c r="D585" s="138"/>
    </row>
    <row r="586" spans="4:4" x14ac:dyDescent="0.25">
      <c r="D586" s="138"/>
    </row>
    <row r="587" spans="4:4" x14ac:dyDescent="0.25">
      <c r="D587" s="138"/>
    </row>
    <row r="588" spans="4:4" x14ac:dyDescent="0.25">
      <c r="D588" s="138"/>
    </row>
    <row r="589" spans="4:4" x14ac:dyDescent="0.25">
      <c r="D589" s="138"/>
    </row>
    <row r="590" spans="4:4" x14ac:dyDescent="0.25">
      <c r="D590" s="138"/>
    </row>
    <row r="591" spans="4:4" x14ac:dyDescent="0.25">
      <c r="D591" s="138"/>
    </row>
    <row r="592" spans="4:4" x14ac:dyDescent="0.25">
      <c r="D592" s="138"/>
    </row>
    <row r="593" spans="4:4" x14ac:dyDescent="0.25">
      <c r="D593" s="138"/>
    </row>
    <row r="594" spans="4:4" x14ac:dyDescent="0.25">
      <c r="D594" s="138"/>
    </row>
    <row r="595" spans="4:4" x14ac:dyDescent="0.25">
      <c r="D595" s="138"/>
    </row>
    <row r="596" spans="4:4" x14ac:dyDescent="0.25">
      <c r="D596" s="138"/>
    </row>
    <row r="597" spans="4:4" x14ac:dyDescent="0.25">
      <c r="D597" s="138"/>
    </row>
    <row r="598" spans="4:4" x14ac:dyDescent="0.25">
      <c r="D598" s="138"/>
    </row>
    <row r="599" spans="4:4" x14ac:dyDescent="0.25">
      <c r="D599" s="138"/>
    </row>
    <row r="600" spans="4:4" x14ac:dyDescent="0.25">
      <c r="D600" s="138"/>
    </row>
    <row r="601" spans="4:4" x14ac:dyDescent="0.25">
      <c r="D601" s="138"/>
    </row>
    <row r="602" spans="4:4" x14ac:dyDescent="0.25">
      <c r="D602" s="138"/>
    </row>
    <row r="603" spans="4:4" x14ac:dyDescent="0.25">
      <c r="D603" s="138"/>
    </row>
    <row r="604" spans="4:4" x14ac:dyDescent="0.25">
      <c r="D604" s="138"/>
    </row>
    <row r="605" spans="4:4" x14ac:dyDescent="0.25">
      <c r="D605" s="138"/>
    </row>
    <row r="606" spans="4:4" x14ac:dyDescent="0.25">
      <c r="D606" s="138"/>
    </row>
    <row r="607" spans="4:4" x14ac:dyDescent="0.25">
      <c r="D607" s="138"/>
    </row>
    <row r="608" spans="4:4" x14ac:dyDescent="0.25">
      <c r="D608" s="138"/>
    </row>
    <row r="609" spans="4:4" x14ac:dyDescent="0.25">
      <c r="D609" s="138"/>
    </row>
    <row r="610" spans="4:4" x14ac:dyDescent="0.25">
      <c r="D610" s="138"/>
    </row>
    <row r="611" spans="4:4" x14ac:dyDescent="0.25">
      <c r="D611" s="138"/>
    </row>
    <row r="612" spans="4:4" x14ac:dyDescent="0.25">
      <c r="D612" s="138"/>
    </row>
    <row r="613" spans="4:4" x14ac:dyDescent="0.25">
      <c r="D613" s="138"/>
    </row>
    <row r="614" spans="4:4" x14ac:dyDescent="0.25">
      <c r="D614" s="138"/>
    </row>
    <row r="615" spans="4:4" x14ac:dyDescent="0.25">
      <c r="D615" s="138"/>
    </row>
    <row r="616" spans="4:4" x14ac:dyDescent="0.25">
      <c r="D616" s="138"/>
    </row>
    <row r="617" spans="4:4" x14ac:dyDescent="0.25">
      <c r="D617" s="138"/>
    </row>
    <row r="618" spans="4:4" x14ac:dyDescent="0.25">
      <c r="D618" s="138"/>
    </row>
    <row r="619" spans="4:4" x14ac:dyDescent="0.25">
      <c r="D619" s="138"/>
    </row>
    <row r="620" spans="4:4" x14ac:dyDescent="0.25">
      <c r="D620" s="138"/>
    </row>
    <row r="621" spans="4:4" x14ac:dyDescent="0.25">
      <c r="D621" s="138"/>
    </row>
    <row r="622" spans="4:4" x14ac:dyDescent="0.25">
      <c r="D622" s="138"/>
    </row>
    <row r="623" spans="4:4" x14ac:dyDescent="0.25">
      <c r="D623" s="138"/>
    </row>
    <row r="624" spans="4:4" x14ac:dyDescent="0.25">
      <c r="D624" s="138"/>
    </row>
    <row r="625" spans="4:4" x14ac:dyDescent="0.25">
      <c r="D625" s="138"/>
    </row>
    <row r="626" spans="4:4" x14ac:dyDescent="0.25">
      <c r="D626" s="138"/>
    </row>
    <row r="627" spans="4:4" x14ac:dyDescent="0.25">
      <c r="D627" s="138"/>
    </row>
    <row r="628" spans="4:4" x14ac:dyDescent="0.25">
      <c r="D628" s="138"/>
    </row>
    <row r="629" spans="4:4" x14ac:dyDescent="0.25">
      <c r="D629" s="138"/>
    </row>
    <row r="630" spans="4:4" x14ac:dyDescent="0.25">
      <c r="D630" s="138"/>
    </row>
    <row r="631" spans="4:4" x14ac:dyDescent="0.25">
      <c r="D631" s="138"/>
    </row>
    <row r="632" spans="4:4" x14ac:dyDescent="0.25">
      <c r="D632" s="138"/>
    </row>
    <row r="633" spans="4:4" x14ac:dyDescent="0.25">
      <c r="D633" s="138"/>
    </row>
    <row r="634" spans="4:4" x14ac:dyDescent="0.25">
      <c r="D634" s="138"/>
    </row>
    <row r="635" spans="4:4" x14ac:dyDescent="0.25">
      <c r="D635" s="138"/>
    </row>
    <row r="636" spans="4:4" x14ac:dyDescent="0.25">
      <c r="D636" s="138"/>
    </row>
    <row r="637" spans="4:4" x14ac:dyDescent="0.25">
      <c r="D637" s="138"/>
    </row>
    <row r="638" spans="4:4" x14ac:dyDescent="0.25">
      <c r="D638" s="138"/>
    </row>
    <row r="639" spans="4:4" x14ac:dyDescent="0.25">
      <c r="D639" s="138"/>
    </row>
    <row r="640" spans="4:4" x14ac:dyDescent="0.25">
      <c r="D640" s="138"/>
    </row>
    <row r="641" spans="4:4" x14ac:dyDescent="0.25">
      <c r="D641" s="138"/>
    </row>
    <row r="642" spans="4:4" x14ac:dyDescent="0.25">
      <c r="D642" s="138"/>
    </row>
    <row r="643" spans="4:4" x14ac:dyDescent="0.25">
      <c r="D643" s="138"/>
    </row>
    <row r="644" spans="4:4" x14ac:dyDescent="0.25">
      <c r="D644" s="138"/>
    </row>
    <row r="645" spans="4:4" x14ac:dyDescent="0.25">
      <c r="D645" s="138"/>
    </row>
    <row r="646" spans="4:4" x14ac:dyDescent="0.25">
      <c r="D646" s="138"/>
    </row>
    <row r="647" spans="4:4" x14ac:dyDescent="0.25">
      <c r="D647" s="138"/>
    </row>
    <row r="648" spans="4:4" x14ac:dyDescent="0.25">
      <c r="D648" s="138"/>
    </row>
    <row r="649" spans="4:4" x14ac:dyDescent="0.25">
      <c r="D649" s="138"/>
    </row>
    <row r="650" spans="4:4" x14ac:dyDescent="0.25">
      <c r="D650" s="138"/>
    </row>
    <row r="651" spans="4:4" x14ac:dyDescent="0.25">
      <c r="D651" s="138"/>
    </row>
    <row r="652" spans="4:4" x14ac:dyDescent="0.25">
      <c r="D652" s="138"/>
    </row>
    <row r="653" spans="4:4" x14ac:dyDescent="0.25">
      <c r="D653" s="138"/>
    </row>
    <row r="654" spans="4:4" x14ac:dyDescent="0.25">
      <c r="D654" s="138"/>
    </row>
    <row r="655" spans="4:4" x14ac:dyDescent="0.25">
      <c r="D655" s="138"/>
    </row>
    <row r="656" spans="4:4" x14ac:dyDescent="0.25">
      <c r="D656" s="138"/>
    </row>
    <row r="657" spans="4:4" x14ac:dyDescent="0.25">
      <c r="D657" s="138"/>
    </row>
    <row r="658" spans="4:4" x14ac:dyDescent="0.25">
      <c r="D658" s="138"/>
    </row>
    <row r="659" spans="4:4" x14ac:dyDescent="0.25">
      <c r="D659" s="138"/>
    </row>
    <row r="660" spans="4:4" x14ac:dyDescent="0.25">
      <c r="D660" s="138"/>
    </row>
    <row r="661" spans="4:4" x14ac:dyDescent="0.25">
      <c r="D661" s="138"/>
    </row>
    <row r="662" spans="4:4" x14ac:dyDescent="0.25">
      <c r="D662" s="138"/>
    </row>
    <row r="663" spans="4:4" x14ac:dyDescent="0.25">
      <c r="D663" s="138"/>
    </row>
    <row r="664" spans="4:4" x14ac:dyDescent="0.25">
      <c r="D664" s="138"/>
    </row>
    <row r="665" spans="4:4" x14ac:dyDescent="0.25">
      <c r="D665" s="138"/>
    </row>
    <row r="666" spans="4:4" x14ac:dyDescent="0.25">
      <c r="D666" s="138"/>
    </row>
    <row r="667" spans="4:4" x14ac:dyDescent="0.25">
      <c r="D667" s="138"/>
    </row>
    <row r="668" spans="4:4" x14ac:dyDescent="0.25">
      <c r="D668" s="138"/>
    </row>
    <row r="669" spans="4:4" x14ac:dyDescent="0.25">
      <c r="D669" s="138"/>
    </row>
    <row r="670" spans="4:4" x14ac:dyDescent="0.25">
      <c r="D670" s="138"/>
    </row>
    <row r="671" spans="4:4" x14ac:dyDescent="0.25">
      <c r="D671" s="138"/>
    </row>
    <row r="672" spans="4:4" x14ac:dyDescent="0.25">
      <c r="D672" s="138"/>
    </row>
    <row r="673" spans="4:4" x14ac:dyDescent="0.25">
      <c r="D673" s="138"/>
    </row>
    <row r="674" spans="4:4" x14ac:dyDescent="0.25">
      <c r="D674" s="138"/>
    </row>
    <row r="675" spans="4:4" x14ac:dyDescent="0.25">
      <c r="D675" s="138"/>
    </row>
    <row r="676" spans="4:4" x14ac:dyDescent="0.25">
      <c r="D676" s="138"/>
    </row>
    <row r="677" spans="4:4" x14ac:dyDescent="0.25">
      <c r="D677" s="138"/>
    </row>
    <row r="678" spans="4:4" x14ac:dyDescent="0.25">
      <c r="D678" s="138"/>
    </row>
    <row r="679" spans="4:4" x14ac:dyDescent="0.25">
      <c r="D679" s="138"/>
    </row>
    <row r="680" spans="4:4" x14ac:dyDescent="0.25">
      <c r="D680" s="138"/>
    </row>
    <row r="681" spans="4:4" x14ac:dyDescent="0.25">
      <c r="D681" s="138"/>
    </row>
    <row r="682" spans="4:4" x14ac:dyDescent="0.25">
      <c r="D682" s="138"/>
    </row>
    <row r="683" spans="4:4" x14ac:dyDescent="0.25">
      <c r="D683" s="138"/>
    </row>
    <row r="684" spans="4:4" x14ac:dyDescent="0.25">
      <c r="D684" s="138"/>
    </row>
    <row r="685" spans="4:4" x14ac:dyDescent="0.25">
      <c r="D685" s="138"/>
    </row>
    <row r="686" spans="4:4" x14ac:dyDescent="0.25">
      <c r="D686" s="138"/>
    </row>
    <row r="687" spans="4:4" x14ac:dyDescent="0.25">
      <c r="D687" s="138"/>
    </row>
    <row r="688" spans="4:4" x14ac:dyDescent="0.25">
      <c r="D688" s="138"/>
    </row>
    <row r="689" spans="4:4" x14ac:dyDescent="0.25">
      <c r="D689" s="138"/>
    </row>
    <row r="690" spans="4:4" x14ac:dyDescent="0.25">
      <c r="D690" s="138"/>
    </row>
    <row r="691" spans="4:4" x14ac:dyDescent="0.25">
      <c r="D691" s="138"/>
    </row>
    <row r="692" spans="4:4" x14ac:dyDescent="0.25">
      <c r="D692" s="138"/>
    </row>
    <row r="693" spans="4:4" x14ac:dyDescent="0.25">
      <c r="D693" s="138"/>
    </row>
    <row r="694" spans="4:4" x14ac:dyDescent="0.25">
      <c r="D694" s="138"/>
    </row>
    <row r="695" spans="4:4" x14ac:dyDescent="0.25">
      <c r="D695" s="138"/>
    </row>
    <row r="696" spans="4:4" x14ac:dyDescent="0.25">
      <c r="D696" s="138"/>
    </row>
    <row r="697" spans="4:4" x14ac:dyDescent="0.25">
      <c r="D697" s="138"/>
    </row>
    <row r="698" spans="4:4" x14ac:dyDescent="0.25">
      <c r="D698" s="138"/>
    </row>
    <row r="699" spans="4:4" x14ac:dyDescent="0.25">
      <c r="D699" s="138"/>
    </row>
    <row r="700" spans="4:4" x14ac:dyDescent="0.25">
      <c r="D700" s="138"/>
    </row>
    <row r="701" spans="4:4" x14ac:dyDescent="0.25">
      <c r="D701" s="138"/>
    </row>
    <row r="702" spans="4:4" x14ac:dyDescent="0.25">
      <c r="D702" s="138"/>
    </row>
    <row r="703" spans="4:4" x14ac:dyDescent="0.25">
      <c r="D703" s="138"/>
    </row>
    <row r="704" spans="4:4" x14ac:dyDescent="0.25">
      <c r="D704" s="138"/>
    </row>
    <row r="705" spans="4:4" x14ac:dyDescent="0.25">
      <c r="D705" s="138"/>
    </row>
    <row r="706" spans="4:4" x14ac:dyDescent="0.25">
      <c r="D706" s="138"/>
    </row>
    <row r="707" spans="4:4" x14ac:dyDescent="0.25">
      <c r="D707" s="138"/>
    </row>
    <row r="708" spans="4:4" x14ac:dyDescent="0.25">
      <c r="D708" s="138"/>
    </row>
    <row r="709" spans="4:4" x14ac:dyDescent="0.25">
      <c r="D709" s="138"/>
    </row>
    <row r="710" spans="4:4" x14ac:dyDescent="0.25">
      <c r="D710" s="138"/>
    </row>
    <row r="711" spans="4:4" x14ac:dyDescent="0.25">
      <c r="D711" s="138"/>
    </row>
    <row r="712" spans="4:4" x14ac:dyDescent="0.25">
      <c r="D712" s="138"/>
    </row>
    <row r="713" spans="4:4" x14ac:dyDescent="0.25">
      <c r="D713" s="138"/>
    </row>
    <row r="714" spans="4:4" x14ac:dyDescent="0.25">
      <c r="D714" s="138"/>
    </row>
    <row r="715" spans="4:4" x14ac:dyDescent="0.25">
      <c r="D715" s="138"/>
    </row>
    <row r="716" spans="4:4" x14ac:dyDescent="0.25">
      <c r="D716" s="138"/>
    </row>
    <row r="717" spans="4:4" x14ac:dyDescent="0.25">
      <c r="D717" s="138"/>
    </row>
    <row r="718" spans="4:4" x14ac:dyDescent="0.25">
      <c r="D718" s="138"/>
    </row>
    <row r="719" spans="4:4" x14ac:dyDescent="0.25">
      <c r="D719" s="138"/>
    </row>
    <row r="720" spans="4:4" x14ac:dyDescent="0.25">
      <c r="D720" s="138"/>
    </row>
    <row r="721" spans="4:4" x14ac:dyDescent="0.25">
      <c r="D721" s="138"/>
    </row>
    <row r="722" spans="4:4" x14ac:dyDescent="0.25">
      <c r="D722" s="138"/>
    </row>
    <row r="723" spans="4:4" x14ac:dyDescent="0.25">
      <c r="D723" s="138"/>
    </row>
    <row r="724" spans="4:4" x14ac:dyDescent="0.25">
      <c r="D724" s="138"/>
    </row>
    <row r="725" spans="4:4" x14ac:dyDescent="0.25">
      <c r="D725" s="138"/>
    </row>
    <row r="726" spans="4:4" x14ac:dyDescent="0.25">
      <c r="D726" s="138"/>
    </row>
    <row r="727" spans="4:4" x14ac:dyDescent="0.25">
      <c r="D727" s="138"/>
    </row>
    <row r="728" spans="4:4" x14ac:dyDescent="0.25">
      <c r="D728" s="138"/>
    </row>
    <row r="729" spans="4:4" x14ac:dyDescent="0.25">
      <c r="D729" s="138"/>
    </row>
    <row r="730" spans="4:4" x14ac:dyDescent="0.25">
      <c r="D730" s="138"/>
    </row>
    <row r="731" spans="4:4" x14ac:dyDescent="0.25">
      <c r="D731" s="138"/>
    </row>
    <row r="732" spans="4:4" x14ac:dyDescent="0.25">
      <c r="D732" s="138"/>
    </row>
    <row r="733" spans="4:4" x14ac:dyDescent="0.25">
      <c r="D733" s="138"/>
    </row>
    <row r="734" spans="4:4" x14ac:dyDescent="0.25">
      <c r="D734" s="138"/>
    </row>
    <row r="735" spans="4:4" x14ac:dyDescent="0.25">
      <c r="D735" s="138"/>
    </row>
    <row r="736" spans="4:4" x14ac:dyDescent="0.25">
      <c r="D736" s="138"/>
    </row>
    <row r="737" spans="4:4" x14ac:dyDescent="0.25">
      <c r="D737" s="138"/>
    </row>
    <row r="738" spans="4:4" x14ac:dyDescent="0.25">
      <c r="D738" s="138"/>
    </row>
    <row r="739" spans="4:4" x14ac:dyDescent="0.25">
      <c r="D739" s="138"/>
    </row>
    <row r="740" spans="4:4" x14ac:dyDescent="0.25">
      <c r="D740" s="138"/>
    </row>
    <row r="741" spans="4:4" x14ac:dyDescent="0.25">
      <c r="D741" s="138"/>
    </row>
    <row r="742" spans="4:4" x14ac:dyDescent="0.25">
      <c r="D742" s="138"/>
    </row>
    <row r="743" spans="4:4" x14ac:dyDescent="0.25">
      <c r="D743" s="138"/>
    </row>
    <row r="744" spans="4:4" x14ac:dyDescent="0.25">
      <c r="D744" s="138"/>
    </row>
    <row r="745" spans="4:4" x14ac:dyDescent="0.25">
      <c r="D745" s="138"/>
    </row>
    <row r="746" spans="4:4" x14ac:dyDescent="0.25">
      <c r="D746" s="138"/>
    </row>
    <row r="747" spans="4:4" x14ac:dyDescent="0.25">
      <c r="D747" s="138"/>
    </row>
    <row r="748" spans="4:4" x14ac:dyDescent="0.25">
      <c r="D748" s="138"/>
    </row>
    <row r="749" spans="4:4" x14ac:dyDescent="0.25">
      <c r="D749" s="138"/>
    </row>
    <row r="750" spans="4:4" x14ac:dyDescent="0.25">
      <c r="D750" s="138"/>
    </row>
    <row r="751" spans="4:4" x14ac:dyDescent="0.25">
      <c r="D751" s="138"/>
    </row>
    <row r="752" spans="4:4" x14ac:dyDescent="0.25">
      <c r="D752" s="138"/>
    </row>
    <row r="753" spans="4:4" x14ac:dyDescent="0.25">
      <c r="D753" s="138"/>
    </row>
    <row r="754" spans="4:4" x14ac:dyDescent="0.25">
      <c r="D754" s="138"/>
    </row>
    <row r="755" spans="4:4" x14ac:dyDescent="0.25">
      <c r="D755" s="138"/>
    </row>
    <row r="756" spans="4:4" x14ac:dyDescent="0.25">
      <c r="D756" s="138"/>
    </row>
    <row r="757" spans="4:4" x14ac:dyDescent="0.25">
      <c r="D757" s="138"/>
    </row>
    <row r="758" spans="4:4" x14ac:dyDescent="0.25">
      <c r="D758" s="138"/>
    </row>
    <row r="759" spans="4:4" x14ac:dyDescent="0.25">
      <c r="D759" s="138"/>
    </row>
    <row r="760" spans="4:4" x14ac:dyDescent="0.25">
      <c r="D760" s="138"/>
    </row>
    <row r="761" spans="4:4" x14ac:dyDescent="0.25">
      <c r="D761" s="138"/>
    </row>
    <row r="762" spans="4:4" x14ac:dyDescent="0.25">
      <c r="D762" s="138"/>
    </row>
    <row r="763" spans="4:4" x14ac:dyDescent="0.25">
      <c r="D763" s="138"/>
    </row>
    <row r="764" spans="4:4" x14ac:dyDescent="0.25">
      <c r="D764" s="138"/>
    </row>
    <row r="765" spans="4:4" x14ac:dyDescent="0.25">
      <c r="D765" s="138"/>
    </row>
    <row r="766" spans="4:4" x14ac:dyDescent="0.25">
      <c r="D766" s="138"/>
    </row>
    <row r="767" spans="4:4" x14ac:dyDescent="0.25">
      <c r="D767" s="138"/>
    </row>
    <row r="768" spans="4:4" x14ac:dyDescent="0.25">
      <c r="D768" s="138"/>
    </row>
    <row r="769" spans="4:4" x14ac:dyDescent="0.25">
      <c r="D769" s="138"/>
    </row>
    <row r="770" spans="4:4" x14ac:dyDescent="0.25">
      <c r="D770" s="138"/>
    </row>
    <row r="771" spans="4:4" x14ac:dyDescent="0.25">
      <c r="D771" s="138"/>
    </row>
    <row r="772" spans="4:4" x14ac:dyDescent="0.25">
      <c r="D772" s="138"/>
    </row>
    <row r="773" spans="4:4" x14ac:dyDescent="0.25">
      <c r="D773" s="138"/>
    </row>
    <row r="774" spans="4:4" x14ac:dyDescent="0.25">
      <c r="D774" s="138"/>
    </row>
    <row r="775" spans="4:4" x14ac:dyDescent="0.25">
      <c r="D775" s="138"/>
    </row>
    <row r="776" spans="4:4" x14ac:dyDescent="0.25">
      <c r="D776" s="138"/>
    </row>
    <row r="777" spans="4:4" x14ac:dyDescent="0.25">
      <c r="D777" s="138"/>
    </row>
    <row r="778" spans="4:4" x14ac:dyDescent="0.25">
      <c r="D778" s="138"/>
    </row>
    <row r="779" spans="4:4" x14ac:dyDescent="0.25">
      <c r="D779" s="138"/>
    </row>
    <row r="780" spans="4:4" x14ac:dyDescent="0.25">
      <c r="D780" s="138"/>
    </row>
    <row r="781" spans="4:4" x14ac:dyDescent="0.25">
      <c r="D781" s="138"/>
    </row>
    <row r="782" spans="4:4" x14ac:dyDescent="0.25">
      <c r="D782" s="138"/>
    </row>
    <row r="783" spans="4:4" x14ac:dyDescent="0.25">
      <c r="D783" s="138"/>
    </row>
    <row r="784" spans="4:4" x14ac:dyDescent="0.25">
      <c r="D784" s="138"/>
    </row>
    <row r="785" spans="4:4" x14ac:dyDescent="0.25">
      <c r="D785" s="138"/>
    </row>
    <row r="786" spans="4:4" x14ac:dyDescent="0.25">
      <c r="D786" s="138"/>
    </row>
    <row r="787" spans="4:4" x14ac:dyDescent="0.25">
      <c r="D787" s="138"/>
    </row>
    <row r="788" spans="4:4" x14ac:dyDescent="0.25">
      <c r="D788" s="138"/>
    </row>
    <row r="789" spans="4:4" x14ac:dyDescent="0.25">
      <c r="D789" s="138"/>
    </row>
    <row r="790" spans="4:4" x14ac:dyDescent="0.25">
      <c r="D790" s="138"/>
    </row>
    <row r="791" spans="4:4" x14ac:dyDescent="0.25">
      <c r="D791" s="138"/>
    </row>
    <row r="792" spans="4:4" x14ac:dyDescent="0.25">
      <c r="D792" s="138"/>
    </row>
    <row r="793" spans="4:4" x14ac:dyDescent="0.25">
      <c r="D793" s="138"/>
    </row>
    <row r="794" spans="4:4" x14ac:dyDescent="0.25">
      <c r="D794" s="138"/>
    </row>
    <row r="795" spans="4:4" x14ac:dyDescent="0.25">
      <c r="D795" s="138"/>
    </row>
    <row r="796" spans="4:4" x14ac:dyDescent="0.25">
      <c r="D796" s="138"/>
    </row>
    <row r="797" spans="4:4" x14ac:dyDescent="0.25">
      <c r="D797" s="138"/>
    </row>
    <row r="798" spans="4:4" x14ac:dyDescent="0.25">
      <c r="D798" s="138"/>
    </row>
    <row r="799" spans="4:4" x14ac:dyDescent="0.25">
      <c r="D799" s="138"/>
    </row>
    <row r="800" spans="4:4" x14ac:dyDescent="0.25">
      <c r="D800" s="138"/>
    </row>
    <row r="801" spans="4:4" x14ac:dyDescent="0.25">
      <c r="D801" s="138"/>
    </row>
    <row r="802" spans="4:4" x14ac:dyDescent="0.25">
      <c r="D802" s="138"/>
    </row>
    <row r="803" spans="4:4" x14ac:dyDescent="0.25">
      <c r="D803" s="138"/>
    </row>
    <row r="804" spans="4:4" x14ac:dyDescent="0.25">
      <c r="D804" s="138"/>
    </row>
    <row r="805" spans="4:4" x14ac:dyDescent="0.25">
      <c r="D805" s="138"/>
    </row>
    <row r="806" spans="4:4" x14ac:dyDescent="0.25">
      <c r="D806" s="138"/>
    </row>
    <row r="807" spans="4:4" x14ac:dyDescent="0.25">
      <c r="D807" s="138"/>
    </row>
    <row r="808" spans="4:4" x14ac:dyDescent="0.25">
      <c r="D808" s="138"/>
    </row>
    <row r="809" spans="4:4" x14ac:dyDescent="0.25">
      <c r="D809" s="138"/>
    </row>
    <row r="810" spans="4:4" x14ac:dyDescent="0.25">
      <c r="D810" s="138"/>
    </row>
    <row r="811" spans="4:4" x14ac:dyDescent="0.25">
      <c r="D811" s="138"/>
    </row>
    <row r="812" spans="4:4" x14ac:dyDescent="0.25">
      <c r="D812" s="138"/>
    </row>
    <row r="813" spans="4:4" x14ac:dyDescent="0.25">
      <c r="D813" s="138"/>
    </row>
    <row r="814" spans="4:4" x14ac:dyDescent="0.25">
      <c r="D814" s="138"/>
    </row>
    <row r="815" spans="4:4" x14ac:dyDescent="0.25">
      <c r="D815" s="138"/>
    </row>
    <row r="816" spans="4:4" x14ac:dyDescent="0.25">
      <c r="D816" s="138"/>
    </row>
    <row r="817" spans="4:4" x14ac:dyDescent="0.25">
      <c r="D817" s="138"/>
    </row>
    <row r="818" spans="4:4" x14ac:dyDescent="0.25">
      <c r="D818" s="138"/>
    </row>
    <row r="819" spans="4:4" x14ac:dyDescent="0.25">
      <c r="D819" s="138"/>
    </row>
    <row r="820" spans="4:4" x14ac:dyDescent="0.25">
      <c r="D820" s="138"/>
    </row>
    <row r="821" spans="4:4" x14ac:dyDescent="0.25">
      <c r="D821" s="138"/>
    </row>
    <row r="822" spans="4:4" x14ac:dyDescent="0.25">
      <c r="D822" s="138"/>
    </row>
    <row r="823" spans="4:4" x14ac:dyDescent="0.25">
      <c r="D823" s="138"/>
    </row>
    <row r="824" spans="4:4" x14ac:dyDescent="0.25">
      <c r="D824" s="138"/>
    </row>
    <row r="825" spans="4:4" x14ac:dyDescent="0.25">
      <c r="D825" s="138"/>
    </row>
    <row r="826" spans="4:4" x14ac:dyDescent="0.25">
      <c r="D826" s="138"/>
    </row>
    <row r="827" spans="4:4" x14ac:dyDescent="0.25">
      <c r="D827" s="138"/>
    </row>
    <row r="828" spans="4:4" x14ac:dyDescent="0.25">
      <c r="D828" s="138"/>
    </row>
    <row r="829" spans="4:4" x14ac:dyDescent="0.25">
      <c r="D829" s="138"/>
    </row>
    <row r="830" spans="4:4" x14ac:dyDescent="0.25">
      <c r="D830" s="138"/>
    </row>
    <row r="831" spans="4:4" x14ac:dyDescent="0.25">
      <c r="D831" s="138"/>
    </row>
    <row r="832" spans="4:4" x14ac:dyDescent="0.25">
      <c r="D832" s="138"/>
    </row>
    <row r="833" spans="4:4" x14ac:dyDescent="0.25">
      <c r="D833" s="138"/>
    </row>
    <row r="834" spans="4:4" x14ac:dyDescent="0.25">
      <c r="D834" s="138"/>
    </row>
    <row r="835" spans="4:4" x14ac:dyDescent="0.25">
      <c r="D835" s="138"/>
    </row>
    <row r="836" spans="4:4" x14ac:dyDescent="0.25">
      <c r="D836" s="138"/>
    </row>
    <row r="837" spans="4:4" x14ac:dyDescent="0.25">
      <c r="D837" s="138"/>
    </row>
    <row r="838" spans="4:4" x14ac:dyDescent="0.25">
      <c r="D838" s="138"/>
    </row>
    <row r="839" spans="4:4" x14ac:dyDescent="0.25">
      <c r="D839" s="138"/>
    </row>
    <row r="840" spans="4:4" x14ac:dyDescent="0.25">
      <c r="D840" s="138"/>
    </row>
    <row r="841" spans="4:4" x14ac:dyDescent="0.25">
      <c r="D841" s="138"/>
    </row>
    <row r="842" spans="4:4" x14ac:dyDescent="0.25">
      <c r="D842" s="138"/>
    </row>
    <row r="843" spans="4:4" x14ac:dyDescent="0.25">
      <c r="D843" s="138"/>
    </row>
    <row r="844" spans="4:4" x14ac:dyDescent="0.25">
      <c r="D844" s="138"/>
    </row>
    <row r="845" spans="4:4" x14ac:dyDescent="0.25">
      <c r="D845" s="138"/>
    </row>
    <row r="846" spans="4:4" x14ac:dyDescent="0.25">
      <c r="D846" s="138"/>
    </row>
    <row r="847" spans="4:4" x14ac:dyDescent="0.25">
      <c r="D847" s="138"/>
    </row>
    <row r="848" spans="4:4" x14ac:dyDescent="0.25">
      <c r="D848" s="138"/>
    </row>
    <row r="849" spans="4:4" x14ac:dyDescent="0.25">
      <c r="D849" s="138"/>
    </row>
    <row r="850" spans="4:4" x14ac:dyDescent="0.25">
      <c r="D850" s="138"/>
    </row>
    <row r="851" spans="4:4" x14ac:dyDescent="0.25">
      <c r="D851" s="138"/>
    </row>
    <row r="852" spans="4:4" x14ac:dyDescent="0.25">
      <c r="D852" s="138"/>
    </row>
    <row r="853" spans="4:4" x14ac:dyDescent="0.25">
      <c r="D853" s="138"/>
    </row>
    <row r="854" spans="4:4" x14ac:dyDescent="0.25">
      <c r="D854" s="138"/>
    </row>
    <row r="855" spans="4:4" x14ac:dyDescent="0.25">
      <c r="D855" s="138"/>
    </row>
    <row r="856" spans="4:4" x14ac:dyDescent="0.25">
      <c r="D856" s="138"/>
    </row>
    <row r="857" spans="4:4" x14ac:dyDescent="0.25">
      <c r="D857" s="138"/>
    </row>
    <row r="858" spans="4:4" x14ac:dyDescent="0.25">
      <c r="D858" s="138"/>
    </row>
    <row r="859" spans="4:4" x14ac:dyDescent="0.25">
      <c r="D859" s="138"/>
    </row>
    <row r="860" spans="4:4" x14ac:dyDescent="0.25">
      <c r="D860" s="138"/>
    </row>
    <row r="861" spans="4:4" x14ac:dyDescent="0.25">
      <c r="D861" s="138"/>
    </row>
    <row r="862" spans="4:4" x14ac:dyDescent="0.25">
      <c r="D862" s="138"/>
    </row>
    <row r="863" spans="4:4" x14ac:dyDescent="0.25">
      <c r="D863" s="138"/>
    </row>
    <row r="864" spans="4:4" x14ac:dyDescent="0.25">
      <c r="D864" s="138"/>
    </row>
    <row r="865" spans="4:4" x14ac:dyDescent="0.25">
      <c r="D865" s="138"/>
    </row>
    <row r="866" spans="4:4" x14ac:dyDescent="0.25">
      <c r="D866" s="138"/>
    </row>
    <row r="867" spans="4:4" x14ac:dyDescent="0.25">
      <c r="D867" s="138"/>
    </row>
    <row r="868" spans="4:4" x14ac:dyDescent="0.25">
      <c r="D868" s="138"/>
    </row>
    <row r="869" spans="4:4" x14ac:dyDescent="0.25">
      <c r="D869" s="138"/>
    </row>
    <row r="870" spans="4:4" x14ac:dyDescent="0.25">
      <c r="D870" s="138"/>
    </row>
    <row r="871" spans="4:4" x14ac:dyDescent="0.25">
      <c r="D871" s="138"/>
    </row>
    <row r="872" spans="4:4" x14ac:dyDescent="0.25">
      <c r="D872" s="138"/>
    </row>
    <row r="873" spans="4:4" x14ac:dyDescent="0.25">
      <c r="D873" s="138"/>
    </row>
    <row r="874" spans="4:4" x14ac:dyDescent="0.25">
      <c r="D874" s="138"/>
    </row>
    <row r="875" spans="4:4" x14ac:dyDescent="0.25">
      <c r="D875" s="138"/>
    </row>
    <row r="876" spans="4:4" x14ac:dyDescent="0.25">
      <c r="D876" s="138"/>
    </row>
    <row r="877" spans="4:4" x14ac:dyDescent="0.25">
      <c r="D877" s="138"/>
    </row>
    <row r="878" spans="4:4" x14ac:dyDescent="0.25">
      <c r="D878" s="138"/>
    </row>
    <row r="879" spans="4:4" x14ac:dyDescent="0.25">
      <c r="D879" s="138"/>
    </row>
    <row r="880" spans="4:4" x14ac:dyDescent="0.25">
      <c r="D880" s="138"/>
    </row>
    <row r="881" spans="4:4" x14ac:dyDescent="0.25">
      <c r="D881" s="138"/>
    </row>
    <row r="882" spans="4:4" x14ac:dyDescent="0.25">
      <c r="D882" s="138"/>
    </row>
    <row r="883" spans="4:4" x14ac:dyDescent="0.25">
      <c r="D883" s="138"/>
    </row>
    <row r="884" spans="4:4" x14ac:dyDescent="0.25">
      <c r="D884" s="138"/>
    </row>
    <row r="885" spans="4:4" x14ac:dyDescent="0.25">
      <c r="D885" s="138"/>
    </row>
    <row r="886" spans="4:4" x14ac:dyDescent="0.25">
      <c r="D886" s="138"/>
    </row>
    <row r="887" spans="4:4" x14ac:dyDescent="0.25">
      <c r="D887" s="138"/>
    </row>
    <row r="888" spans="4:4" x14ac:dyDescent="0.25">
      <c r="D888" s="138"/>
    </row>
    <row r="889" spans="4:4" x14ac:dyDescent="0.25">
      <c r="D889" s="138"/>
    </row>
    <row r="890" spans="4:4" x14ac:dyDescent="0.25">
      <c r="D890" s="138"/>
    </row>
    <row r="891" spans="4:4" x14ac:dyDescent="0.25">
      <c r="D891" s="138"/>
    </row>
    <row r="892" spans="4:4" x14ac:dyDescent="0.25">
      <c r="D892" s="138"/>
    </row>
    <row r="893" spans="4:4" x14ac:dyDescent="0.25">
      <c r="D893" s="138"/>
    </row>
    <row r="894" spans="4:4" x14ac:dyDescent="0.25">
      <c r="D894" s="138"/>
    </row>
    <row r="895" spans="4:4" x14ac:dyDescent="0.25">
      <c r="D895" s="138"/>
    </row>
    <row r="896" spans="4:4" x14ac:dyDescent="0.25">
      <c r="D896" s="138"/>
    </row>
    <row r="897" spans="4:4" x14ac:dyDescent="0.25">
      <c r="D897" s="138"/>
    </row>
    <row r="898" spans="4:4" x14ac:dyDescent="0.25">
      <c r="D898" s="138"/>
    </row>
    <row r="899" spans="4:4" x14ac:dyDescent="0.25">
      <c r="D899" s="138"/>
    </row>
    <row r="900" spans="4:4" x14ac:dyDescent="0.25">
      <c r="D900" s="138"/>
    </row>
    <row r="901" spans="4:4" x14ac:dyDescent="0.25">
      <c r="D901" s="138"/>
    </row>
    <row r="902" spans="4:4" x14ac:dyDescent="0.25">
      <c r="D902" s="138"/>
    </row>
    <row r="903" spans="4:4" x14ac:dyDescent="0.25">
      <c r="D903" s="138"/>
    </row>
    <row r="904" spans="4:4" x14ac:dyDescent="0.25">
      <c r="D904" s="138"/>
    </row>
    <row r="905" spans="4:4" x14ac:dyDescent="0.25">
      <c r="D905" s="138"/>
    </row>
    <row r="906" spans="4:4" x14ac:dyDescent="0.25">
      <c r="D906" s="138"/>
    </row>
    <row r="907" spans="4:4" x14ac:dyDescent="0.25">
      <c r="D907" s="138"/>
    </row>
    <row r="908" spans="4:4" x14ac:dyDescent="0.25">
      <c r="D908" s="138"/>
    </row>
    <row r="909" spans="4:4" x14ac:dyDescent="0.25">
      <c r="D909" s="138"/>
    </row>
    <row r="910" spans="4:4" x14ac:dyDescent="0.25">
      <c r="D910" s="138"/>
    </row>
    <row r="911" spans="4:4" x14ac:dyDescent="0.25">
      <c r="D911" s="138"/>
    </row>
    <row r="912" spans="4:4" x14ac:dyDescent="0.25">
      <c r="D912" s="138"/>
    </row>
    <row r="913" spans="4:4" x14ac:dyDescent="0.25">
      <c r="D913" s="138"/>
    </row>
    <row r="914" spans="4:4" x14ac:dyDescent="0.25">
      <c r="D914" s="138"/>
    </row>
    <row r="915" spans="4:4" x14ac:dyDescent="0.25">
      <c r="D915" s="138"/>
    </row>
    <row r="916" spans="4:4" x14ac:dyDescent="0.25">
      <c r="D916" s="138"/>
    </row>
    <row r="917" spans="4:4" x14ac:dyDescent="0.25">
      <c r="D917" s="138"/>
    </row>
    <row r="918" spans="4:4" x14ac:dyDescent="0.25">
      <c r="D918" s="138"/>
    </row>
    <row r="919" spans="4:4" x14ac:dyDescent="0.25">
      <c r="D919" s="138"/>
    </row>
    <row r="920" spans="4:4" x14ac:dyDescent="0.25">
      <c r="D920" s="138"/>
    </row>
    <row r="921" spans="4:4" x14ac:dyDescent="0.25">
      <c r="D921" s="138"/>
    </row>
    <row r="922" spans="4:4" x14ac:dyDescent="0.25">
      <c r="D922" s="138"/>
    </row>
    <row r="923" spans="4:4" x14ac:dyDescent="0.25">
      <c r="D923" s="138"/>
    </row>
    <row r="924" spans="4:4" x14ac:dyDescent="0.25">
      <c r="D924" s="138"/>
    </row>
    <row r="925" spans="4:4" x14ac:dyDescent="0.25">
      <c r="D925" s="138"/>
    </row>
    <row r="926" spans="4:4" x14ac:dyDescent="0.25">
      <c r="D926" s="138"/>
    </row>
    <row r="927" spans="4:4" x14ac:dyDescent="0.25">
      <c r="D927" s="138"/>
    </row>
    <row r="928" spans="4:4" x14ac:dyDescent="0.25">
      <c r="D928" s="138"/>
    </row>
    <row r="929" spans="4:4" x14ac:dyDescent="0.25">
      <c r="D929" s="138"/>
    </row>
    <row r="930" spans="4:4" x14ac:dyDescent="0.25">
      <c r="D930" s="138"/>
    </row>
    <row r="931" spans="4:4" x14ac:dyDescent="0.25">
      <c r="D931" s="138"/>
    </row>
    <row r="932" spans="4:4" x14ac:dyDescent="0.25">
      <c r="D932" s="138"/>
    </row>
    <row r="933" spans="4:4" x14ac:dyDescent="0.25">
      <c r="D933" s="138"/>
    </row>
    <row r="934" spans="4:4" x14ac:dyDescent="0.25">
      <c r="D934" s="138"/>
    </row>
    <row r="935" spans="4:4" x14ac:dyDescent="0.25">
      <c r="D935" s="138"/>
    </row>
    <row r="936" spans="4:4" x14ac:dyDescent="0.25">
      <c r="D936" s="138"/>
    </row>
    <row r="937" spans="4:4" x14ac:dyDescent="0.25">
      <c r="D937" s="138"/>
    </row>
    <row r="938" spans="4:4" x14ac:dyDescent="0.25">
      <c r="D938" s="138"/>
    </row>
    <row r="939" spans="4:4" x14ac:dyDescent="0.25">
      <c r="D939" s="138"/>
    </row>
    <row r="940" spans="4:4" x14ac:dyDescent="0.25">
      <c r="D940" s="138"/>
    </row>
    <row r="941" spans="4:4" x14ac:dyDescent="0.25">
      <c r="D941" s="138"/>
    </row>
    <row r="942" spans="4:4" x14ac:dyDescent="0.25">
      <c r="D942" s="138"/>
    </row>
    <row r="943" spans="4:4" x14ac:dyDescent="0.25">
      <c r="D943" s="138"/>
    </row>
    <row r="944" spans="4:4" x14ac:dyDescent="0.25">
      <c r="D944" s="138"/>
    </row>
    <row r="945" spans="4:4" x14ac:dyDescent="0.25">
      <c r="D945" s="138"/>
    </row>
    <row r="946" spans="4:4" x14ac:dyDescent="0.25">
      <c r="D946" s="138"/>
    </row>
    <row r="947" spans="4:4" x14ac:dyDescent="0.25">
      <c r="D947" s="138"/>
    </row>
    <row r="948" spans="4:4" x14ac:dyDescent="0.25">
      <c r="D948" s="138"/>
    </row>
    <row r="949" spans="4:4" x14ac:dyDescent="0.25">
      <c r="D949" s="138"/>
    </row>
    <row r="950" spans="4:4" x14ac:dyDescent="0.25">
      <c r="D950" s="138"/>
    </row>
    <row r="951" spans="4:4" x14ac:dyDescent="0.25">
      <c r="D951" s="138"/>
    </row>
    <row r="952" spans="4:4" x14ac:dyDescent="0.25">
      <c r="D952" s="138"/>
    </row>
    <row r="953" spans="4:4" x14ac:dyDescent="0.25">
      <c r="D953" s="138"/>
    </row>
    <row r="954" spans="4:4" x14ac:dyDescent="0.25">
      <c r="D954" s="138"/>
    </row>
    <row r="955" spans="4:4" x14ac:dyDescent="0.25">
      <c r="D955" s="138"/>
    </row>
    <row r="956" spans="4:4" x14ac:dyDescent="0.25">
      <c r="D956" s="138"/>
    </row>
    <row r="957" spans="4:4" x14ac:dyDescent="0.25">
      <c r="D957" s="138"/>
    </row>
    <row r="958" spans="4:4" x14ac:dyDescent="0.25">
      <c r="D958" s="138"/>
    </row>
    <row r="959" spans="4:4" x14ac:dyDescent="0.25">
      <c r="D959" s="138"/>
    </row>
    <row r="960" spans="4:4" x14ac:dyDescent="0.25">
      <c r="D960" s="138"/>
    </row>
    <row r="961" spans="4:4" x14ac:dyDescent="0.25">
      <c r="D961" s="138"/>
    </row>
    <row r="962" spans="4:4" x14ac:dyDescent="0.25">
      <c r="D962" s="138"/>
    </row>
    <row r="963" spans="4:4" x14ac:dyDescent="0.25">
      <c r="D963" s="138"/>
    </row>
    <row r="964" spans="4:4" x14ac:dyDescent="0.25">
      <c r="D964" s="138"/>
    </row>
    <row r="965" spans="4:4" x14ac:dyDescent="0.25">
      <c r="D965" s="138"/>
    </row>
    <row r="966" spans="4:4" x14ac:dyDescent="0.25">
      <c r="D966" s="138"/>
    </row>
    <row r="967" spans="4:4" x14ac:dyDescent="0.25">
      <c r="D967" s="138"/>
    </row>
    <row r="968" spans="4:4" x14ac:dyDescent="0.25">
      <c r="D968" s="138"/>
    </row>
    <row r="969" spans="4:4" x14ac:dyDescent="0.25">
      <c r="D969" s="138"/>
    </row>
    <row r="970" spans="4:4" x14ac:dyDescent="0.25">
      <c r="D970" s="138"/>
    </row>
    <row r="971" spans="4:4" x14ac:dyDescent="0.25">
      <c r="D971" s="138"/>
    </row>
    <row r="972" spans="4:4" x14ac:dyDescent="0.25">
      <c r="D972" s="138"/>
    </row>
    <row r="973" spans="4:4" x14ac:dyDescent="0.25">
      <c r="D973" s="138"/>
    </row>
    <row r="974" spans="4:4" x14ac:dyDescent="0.25">
      <c r="D974" s="138"/>
    </row>
    <row r="975" spans="4:4" x14ac:dyDescent="0.25">
      <c r="D975" s="138"/>
    </row>
    <row r="976" spans="4:4" x14ac:dyDescent="0.25">
      <c r="D976" s="138"/>
    </row>
    <row r="977" spans="4:4" x14ac:dyDescent="0.25">
      <c r="D977" s="138"/>
    </row>
    <row r="978" spans="4:4" x14ac:dyDescent="0.25">
      <c r="D978" s="138"/>
    </row>
    <row r="979" spans="4:4" x14ac:dyDescent="0.25">
      <c r="D979" s="138"/>
    </row>
    <row r="980" spans="4:4" x14ac:dyDescent="0.25">
      <c r="D980" s="138"/>
    </row>
    <row r="981" spans="4:4" x14ac:dyDescent="0.25">
      <c r="D981" s="138"/>
    </row>
    <row r="982" spans="4:4" x14ac:dyDescent="0.25">
      <c r="D982" s="138"/>
    </row>
    <row r="983" spans="4:4" x14ac:dyDescent="0.25">
      <c r="D983" s="138"/>
    </row>
    <row r="984" spans="4:4" x14ac:dyDescent="0.25">
      <c r="D984" s="138"/>
    </row>
    <row r="985" spans="4:4" x14ac:dyDescent="0.25">
      <c r="D985" s="138"/>
    </row>
    <row r="986" spans="4:4" x14ac:dyDescent="0.25">
      <c r="D986" s="138"/>
    </row>
    <row r="987" spans="4:4" x14ac:dyDescent="0.25">
      <c r="D987" s="138"/>
    </row>
    <row r="988" spans="4:4" x14ac:dyDescent="0.25">
      <c r="D988" s="138"/>
    </row>
    <row r="989" spans="4:4" x14ac:dyDescent="0.25">
      <c r="D989" s="138"/>
    </row>
    <row r="990" spans="4:4" x14ac:dyDescent="0.25">
      <c r="D990" s="138"/>
    </row>
    <row r="991" spans="4:4" x14ac:dyDescent="0.25">
      <c r="D991" s="138"/>
    </row>
    <row r="992" spans="4:4" x14ac:dyDescent="0.25">
      <c r="D992" s="138"/>
    </row>
    <row r="993" spans="4:4" x14ac:dyDescent="0.25">
      <c r="D993" s="138"/>
    </row>
    <row r="994" spans="4:4" x14ac:dyDescent="0.25">
      <c r="D994" s="138"/>
    </row>
    <row r="995" spans="4:4" x14ac:dyDescent="0.25">
      <c r="D995" s="138"/>
    </row>
    <row r="996" spans="4:4" x14ac:dyDescent="0.25">
      <c r="D996" s="138"/>
    </row>
    <row r="997" spans="4:4" x14ac:dyDescent="0.25">
      <c r="D997" s="138"/>
    </row>
    <row r="998" spans="4:4" x14ac:dyDescent="0.25">
      <c r="D998" s="138"/>
    </row>
    <row r="999" spans="4:4" x14ac:dyDescent="0.25">
      <c r="D999" s="138"/>
    </row>
    <row r="1000" spans="4:4" x14ac:dyDescent="0.25">
      <c r="D1000" s="138"/>
    </row>
    <row r="1001" spans="4:4" x14ac:dyDescent="0.25">
      <c r="D1001" s="138"/>
    </row>
    <row r="1002" spans="4:4" x14ac:dyDescent="0.25">
      <c r="D1002" s="138"/>
    </row>
    <row r="1003" spans="4:4" x14ac:dyDescent="0.25">
      <c r="D1003" s="138"/>
    </row>
    <row r="1004" spans="4:4" x14ac:dyDescent="0.25">
      <c r="D1004" s="138"/>
    </row>
    <row r="1005" spans="4:4" x14ac:dyDescent="0.25">
      <c r="D1005" s="138"/>
    </row>
    <row r="1006" spans="4:4" x14ac:dyDescent="0.25">
      <c r="D1006" s="138"/>
    </row>
    <row r="1007" spans="4:4" x14ac:dyDescent="0.25">
      <c r="D1007" s="138"/>
    </row>
    <row r="1008" spans="4:4" x14ac:dyDescent="0.25">
      <c r="D1008" s="138"/>
    </row>
    <row r="1009" spans="4:4" x14ac:dyDescent="0.25">
      <c r="D1009" s="138"/>
    </row>
    <row r="1010" spans="4:4" x14ac:dyDescent="0.25">
      <c r="D1010" s="138"/>
    </row>
    <row r="1011" spans="4:4" x14ac:dyDescent="0.25">
      <c r="D1011" s="138"/>
    </row>
    <row r="1012" spans="4:4" x14ac:dyDescent="0.25">
      <c r="D1012" s="138"/>
    </row>
    <row r="1013" spans="4:4" x14ac:dyDescent="0.25">
      <c r="D1013" s="138"/>
    </row>
    <row r="1014" spans="4:4" x14ac:dyDescent="0.25">
      <c r="D1014" s="138"/>
    </row>
    <row r="1015" spans="4:4" x14ac:dyDescent="0.25">
      <c r="D1015" s="138"/>
    </row>
    <row r="1016" spans="4:4" x14ac:dyDescent="0.25">
      <c r="D1016" s="138"/>
    </row>
    <row r="1017" spans="4:4" x14ac:dyDescent="0.25">
      <c r="D1017" s="138"/>
    </row>
    <row r="1018" spans="4:4" x14ac:dyDescent="0.25">
      <c r="D1018" s="138"/>
    </row>
    <row r="1019" spans="4:4" x14ac:dyDescent="0.25">
      <c r="D1019" s="138"/>
    </row>
    <row r="1020" spans="4:4" x14ac:dyDescent="0.25">
      <c r="D1020" s="138"/>
    </row>
    <row r="1021" spans="4:4" x14ac:dyDescent="0.25">
      <c r="D1021" s="138"/>
    </row>
    <row r="1022" spans="4:4" x14ac:dyDescent="0.25">
      <c r="D1022" s="138"/>
    </row>
    <row r="1023" spans="4:4" x14ac:dyDescent="0.25">
      <c r="D1023" s="138"/>
    </row>
    <row r="1024" spans="4:4" x14ac:dyDescent="0.25">
      <c r="D1024" s="138"/>
    </row>
    <row r="1025" spans="4:4" x14ac:dyDescent="0.25">
      <c r="D1025" s="138"/>
    </row>
    <row r="1026" spans="4:4" x14ac:dyDescent="0.25">
      <c r="D1026" s="138"/>
    </row>
    <row r="1027" spans="4:4" x14ac:dyDescent="0.25">
      <c r="D1027" s="138"/>
    </row>
    <row r="1028" spans="4:4" x14ac:dyDescent="0.25">
      <c r="D1028" s="138"/>
    </row>
    <row r="1029" spans="4:4" x14ac:dyDescent="0.25">
      <c r="D1029" s="138"/>
    </row>
    <row r="1030" spans="4:4" x14ac:dyDescent="0.25">
      <c r="D1030" s="138"/>
    </row>
    <row r="1031" spans="4:4" x14ac:dyDescent="0.25">
      <c r="D1031" s="138"/>
    </row>
    <row r="1032" spans="4:4" x14ac:dyDescent="0.25">
      <c r="D1032" s="138"/>
    </row>
    <row r="1033" spans="4:4" x14ac:dyDescent="0.25">
      <c r="D1033" s="138"/>
    </row>
    <row r="1034" spans="4:4" x14ac:dyDescent="0.25">
      <c r="D1034" s="138"/>
    </row>
    <row r="1035" spans="4:4" x14ac:dyDescent="0.25">
      <c r="D1035" s="138"/>
    </row>
    <row r="1036" spans="4:4" x14ac:dyDescent="0.25">
      <c r="D1036" s="138"/>
    </row>
    <row r="1037" spans="4:4" x14ac:dyDescent="0.25">
      <c r="D1037" s="138"/>
    </row>
    <row r="1038" spans="4:4" x14ac:dyDescent="0.25">
      <c r="D1038" s="138"/>
    </row>
    <row r="1039" spans="4:4" x14ac:dyDescent="0.25">
      <c r="D1039" s="138"/>
    </row>
    <row r="1040" spans="4:4" x14ac:dyDescent="0.25">
      <c r="D1040" s="138"/>
    </row>
    <row r="1041" spans="4:4" x14ac:dyDescent="0.25">
      <c r="D1041" s="138"/>
    </row>
    <row r="1042" spans="4:4" x14ac:dyDescent="0.25">
      <c r="D1042" s="138"/>
    </row>
    <row r="1043" spans="4:4" x14ac:dyDescent="0.25">
      <c r="D1043" s="138"/>
    </row>
    <row r="1044" spans="4:4" x14ac:dyDescent="0.25">
      <c r="D1044" s="138"/>
    </row>
    <row r="1045" spans="4:4" x14ac:dyDescent="0.25">
      <c r="D1045" s="138"/>
    </row>
    <row r="1046" spans="4:4" x14ac:dyDescent="0.25">
      <c r="D1046" s="138"/>
    </row>
    <row r="1047" spans="4:4" x14ac:dyDescent="0.25">
      <c r="D1047" s="138"/>
    </row>
    <row r="1048" spans="4:4" x14ac:dyDescent="0.25">
      <c r="D1048" s="138"/>
    </row>
    <row r="1049" spans="4:4" x14ac:dyDescent="0.25">
      <c r="D1049" s="138"/>
    </row>
    <row r="1050" spans="4:4" x14ac:dyDescent="0.25">
      <c r="D1050" s="138"/>
    </row>
    <row r="1051" spans="4:4" x14ac:dyDescent="0.25">
      <c r="D1051" s="138"/>
    </row>
    <row r="1052" spans="4:4" x14ac:dyDescent="0.25">
      <c r="D1052" s="138"/>
    </row>
    <row r="1053" spans="4:4" x14ac:dyDescent="0.25">
      <c r="D1053" s="138"/>
    </row>
    <row r="1054" spans="4:4" x14ac:dyDescent="0.25">
      <c r="D1054" s="138"/>
    </row>
    <row r="1055" spans="4:4" x14ac:dyDescent="0.25">
      <c r="D1055" s="138"/>
    </row>
    <row r="1056" spans="4:4" x14ac:dyDescent="0.25">
      <c r="D1056" s="138"/>
    </row>
    <row r="1057" spans="4:4" x14ac:dyDescent="0.25">
      <c r="D1057" s="138"/>
    </row>
    <row r="1058" spans="4:4" x14ac:dyDescent="0.25">
      <c r="D1058" s="138"/>
    </row>
    <row r="1059" spans="4:4" x14ac:dyDescent="0.25">
      <c r="D1059" s="138"/>
    </row>
    <row r="1060" spans="4:4" x14ac:dyDescent="0.25">
      <c r="D1060" s="138"/>
    </row>
    <row r="1061" spans="4:4" x14ac:dyDescent="0.25">
      <c r="D1061" s="138"/>
    </row>
    <row r="1062" spans="4:4" x14ac:dyDescent="0.25">
      <c r="D1062" s="138"/>
    </row>
    <row r="1063" spans="4:4" x14ac:dyDescent="0.25">
      <c r="D1063" s="138"/>
    </row>
    <row r="1064" spans="4:4" x14ac:dyDescent="0.25">
      <c r="D1064" s="138"/>
    </row>
    <row r="1065" spans="4:4" x14ac:dyDescent="0.25">
      <c r="D1065" s="138"/>
    </row>
    <row r="1066" spans="4:4" x14ac:dyDescent="0.25">
      <c r="D1066" s="138"/>
    </row>
    <row r="1067" spans="4:4" x14ac:dyDescent="0.25">
      <c r="D1067" s="138"/>
    </row>
    <row r="1068" spans="4:4" x14ac:dyDescent="0.25">
      <c r="D1068" s="138"/>
    </row>
    <row r="1069" spans="4:4" x14ac:dyDescent="0.25">
      <c r="D1069" s="138"/>
    </row>
    <row r="1070" spans="4:4" x14ac:dyDescent="0.25">
      <c r="D1070" s="138"/>
    </row>
    <row r="1071" spans="4:4" x14ac:dyDescent="0.25">
      <c r="D1071" s="138"/>
    </row>
    <row r="1072" spans="4:4" x14ac:dyDescent="0.25">
      <c r="D1072" s="138"/>
    </row>
    <row r="1073" spans="4:4" x14ac:dyDescent="0.25">
      <c r="D1073" s="138"/>
    </row>
    <row r="1074" spans="4:4" x14ac:dyDescent="0.25">
      <c r="D1074" s="138"/>
    </row>
    <row r="1075" spans="4:4" x14ac:dyDescent="0.25">
      <c r="D1075" s="138"/>
    </row>
    <row r="1076" spans="4:4" x14ac:dyDescent="0.25">
      <c r="D1076" s="138"/>
    </row>
    <row r="1077" spans="4:4" x14ac:dyDescent="0.25">
      <c r="D1077" s="138"/>
    </row>
    <row r="1078" spans="4:4" x14ac:dyDescent="0.25">
      <c r="D1078" s="138"/>
    </row>
    <row r="1079" spans="4:4" x14ac:dyDescent="0.25">
      <c r="D1079" s="138"/>
    </row>
    <row r="1080" spans="4:4" x14ac:dyDescent="0.25">
      <c r="D1080" s="138"/>
    </row>
    <row r="1081" spans="4:4" x14ac:dyDescent="0.25">
      <c r="D1081" s="138"/>
    </row>
    <row r="1082" spans="4:4" x14ac:dyDescent="0.25">
      <c r="D1082" s="138"/>
    </row>
    <row r="1083" spans="4:4" x14ac:dyDescent="0.25">
      <c r="D1083" s="138"/>
    </row>
    <row r="1084" spans="4:4" x14ac:dyDescent="0.25">
      <c r="D1084" s="138"/>
    </row>
    <row r="1085" spans="4:4" x14ac:dyDescent="0.25">
      <c r="D1085" s="138"/>
    </row>
    <row r="1086" spans="4:4" x14ac:dyDescent="0.25">
      <c r="D1086" s="138"/>
    </row>
    <row r="1087" spans="4:4" x14ac:dyDescent="0.25">
      <c r="D1087" s="138"/>
    </row>
    <row r="1088" spans="4:4" x14ac:dyDescent="0.25">
      <c r="D1088" s="138"/>
    </row>
    <row r="1089" spans="4:4" x14ac:dyDescent="0.25">
      <c r="D1089" s="138"/>
    </row>
    <row r="1090" spans="4:4" x14ac:dyDescent="0.25">
      <c r="D1090" s="138"/>
    </row>
    <row r="1091" spans="4:4" x14ac:dyDescent="0.25">
      <c r="D1091" s="138"/>
    </row>
    <row r="1092" spans="4:4" x14ac:dyDescent="0.25">
      <c r="D1092" s="138"/>
    </row>
    <row r="1093" spans="4:4" x14ac:dyDescent="0.25">
      <c r="D1093" s="138"/>
    </row>
    <row r="1094" spans="4:4" x14ac:dyDescent="0.25">
      <c r="D1094" s="138"/>
    </row>
    <row r="1095" spans="4:4" x14ac:dyDescent="0.25">
      <c r="D1095" s="138"/>
    </row>
    <row r="1096" spans="4:4" x14ac:dyDescent="0.25">
      <c r="D1096" s="138"/>
    </row>
    <row r="1097" spans="4:4" x14ac:dyDescent="0.25">
      <c r="D1097" s="138"/>
    </row>
    <row r="1098" spans="4:4" x14ac:dyDescent="0.25">
      <c r="D1098" s="138"/>
    </row>
    <row r="1099" spans="4:4" x14ac:dyDescent="0.25">
      <c r="D1099" s="138"/>
    </row>
    <row r="1100" spans="4:4" x14ac:dyDescent="0.25">
      <c r="D1100" s="138"/>
    </row>
    <row r="1101" spans="4:4" x14ac:dyDescent="0.25">
      <c r="D1101" s="138"/>
    </row>
    <row r="1102" spans="4:4" x14ac:dyDescent="0.25">
      <c r="D1102" s="138"/>
    </row>
    <row r="1103" spans="4:4" x14ac:dyDescent="0.25">
      <c r="D1103" s="138"/>
    </row>
    <row r="1104" spans="4:4" x14ac:dyDescent="0.25">
      <c r="D1104" s="138"/>
    </row>
    <row r="1105" spans="4:4" x14ac:dyDescent="0.25">
      <c r="D1105" s="138"/>
    </row>
    <row r="1106" spans="4:4" x14ac:dyDescent="0.25">
      <c r="D1106" s="138"/>
    </row>
    <row r="1107" spans="4:4" x14ac:dyDescent="0.25">
      <c r="D1107" s="138"/>
    </row>
    <row r="1108" spans="4:4" x14ac:dyDescent="0.25">
      <c r="D1108" s="138"/>
    </row>
    <row r="1109" spans="4:4" x14ac:dyDescent="0.25">
      <c r="D1109" s="138"/>
    </row>
    <row r="1110" spans="4:4" x14ac:dyDescent="0.25">
      <c r="D1110" s="138"/>
    </row>
    <row r="1111" spans="4:4" x14ac:dyDescent="0.25">
      <c r="D1111" s="138"/>
    </row>
    <row r="1112" spans="4:4" x14ac:dyDescent="0.25">
      <c r="D1112" s="138"/>
    </row>
    <row r="1113" spans="4:4" x14ac:dyDescent="0.25">
      <c r="D1113" s="138"/>
    </row>
    <row r="1114" spans="4:4" x14ac:dyDescent="0.25">
      <c r="D1114" s="138"/>
    </row>
    <row r="1115" spans="4:4" x14ac:dyDescent="0.25">
      <c r="D1115" s="138"/>
    </row>
    <row r="1116" spans="4:4" x14ac:dyDescent="0.25">
      <c r="D1116" s="138"/>
    </row>
    <row r="1117" spans="4:4" x14ac:dyDescent="0.25">
      <c r="D1117" s="138"/>
    </row>
    <row r="1118" spans="4:4" x14ac:dyDescent="0.25">
      <c r="D1118" s="138"/>
    </row>
    <row r="1119" spans="4:4" x14ac:dyDescent="0.25">
      <c r="D1119" s="138"/>
    </row>
    <row r="1120" spans="4:4" x14ac:dyDescent="0.25">
      <c r="D1120" s="138"/>
    </row>
    <row r="1121" spans="4:4" x14ac:dyDescent="0.25">
      <c r="D1121" s="138"/>
    </row>
    <row r="1122" spans="4:4" x14ac:dyDescent="0.25">
      <c r="D1122" s="138"/>
    </row>
    <row r="1123" spans="4:4" x14ac:dyDescent="0.25">
      <c r="D1123" s="138"/>
    </row>
    <row r="1124" spans="4:4" x14ac:dyDescent="0.25">
      <c r="D1124" s="138"/>
    </row>
    <row r="1125" spans="4:4" x14ac:dyDescent="0.25">
      <c r="D1125" s="138"/>
    </row>
    <row r="1126" spans="4:4" x14ac:dyDescent="0.25">
      <c r="D1126" s="138"/>
    </row>
    <row r="1127" spans="4:4" x14ac:dyDescent="0.25">
      <c r="D1127" s="138"/>
    </row>
    <row r="1128" spans="4:4" x14ac:dyDescent="0.25">
      <c r="D1128" s="138"/>
    </row>
    <row r="1129" spans="4:4" x14ac:dyDescent="0.25">
      <c r="D1129" s="138"/>
    </row>
    <row r="1130" spans="4:4" x14ac:dyDescent="0.25">
      <c r="D1130" s="138"/>
    </row>
    <row r="1131" spans="4:4" x14ac:dyDescent="0.25">
      <c r="D1131" s="138"/>
    </row>
    <row r="1132" spans="4:4" x14ac:dyDescent="0.25">
      <c r="D1132" s="138"/>
    </row>
    <row r="1133" spans="4:4" x14ac:dyDescent="0.25">
      <c r="D1133" s="138"/>
    </row>
    <row r="1134" spans="4:4" x14ac:dyDescent="0.25">
      <c r="D1134" s="138"/>
    </row>
    <row r="1135" spans="4:4" x14ac:dyDescent="0.25">
      <c r="D1135" s="138"/>
    </row>
    <row r="1136" spans="4:4" x14ac:dyDescent="0.25">
      <c r="D1136" s="138"/>
    </row>
    <row r="1137" spans="4:4" x14ac:dyDescent="0.25">
      <c r="D1137" s="138"/>
    </row>
    <row r="1138" spans="4:4" x14ac:dyDescent="0.25">
      <c r="D1138" s="138"/>
    </row>
    <row r="1139" spans="4:4" x14ac:dyDescent="0.25">
      <c r="D1139" s="138"/>
    </row>
    <row r="1140" spans="4:4" x14ac:dyDescent="0.25">
      <c r="D1140" s="138"/>
    </row>
    <row r="1141" spans="4:4" x14ac:dyDescent="0.25">
      <c r="D1141" s="138"/>
    </row>
    <row r="1142" spans="4:4" x14ac:dyDescent="0.25">
      <c r="D1142" s="138"/>
    </row>
    <row r="1143" spans="4:4" x14ac:dyDescent="0.25">
      <c r="D1143" s="138"/>
    </row>
    <row r="1144" spans="4:4" x14ac:dyDescent="0.25">
      <c r="D1144" s="138"/>
    </row>
    <row r="1145" spans="4:4" x14ac:dyDescent="0.25">
      <c r="D1145" s="138"/>
    </row>
    <row r="1146" spans="4:4" x14ac:dyDescent="0.25">
      <c r="D1146" s="138"/>
    </row>
    <row r="1147" spans="4:4" x14ac:dyDescent="0.25">
      <c r="D1147" s="138"/>
    </row>
    <row r="1148" spans="4:4" x14ac:dyDescent="0.25">
      <c r="D1148" s="138"/>
    </row>
    <row r="1149" spans="4:4" x14ac:dyDescent="0.25">
      <c r="D1149" s="138"/>
    </row>
    <row r="1150" spans="4:4" x14ac:dyDescent="0.25">
      <c r="D1150" s="138"/>
    </row>
    <row r="1151" spans="4:4" x14ac:dyDescent="0.25">
      <c r="D1151" s="138"/>
    </row>
    <row r="1152" spans="4:4" x14ac:dyDescent="0.25">
      <c r="D1152" s="138"/>
    </row>
    <row r="1153" spans="4:4" x14ac:dyDescent="0.25">
      <c r="D1153" s="138"/>
    </row>
    <row r="1154" spans="4:4" x14ac:dyDescent="0.25">
      <c r="D1154" s="138"/>
    </row>
    <row r="1155" spans="4:4" x14ac:dyDescent="0.25">
      <c r="D1155" s="138"/>
    </row>
    <row r="1156" spans="4:4" x14ac:dyDescent="0.25">
      <c r="D1156" s="138"/>
    </row>
    <row r="1157" spans="4:4" x14ac:dyDescent="0.25">
      <c r="D1157" s="138"/>
    </row>
    <row r="1158" spans="4:4" x14ac:dyDescent="0.25">
      <c r="D1158" s="138"/>
    </row>
    <row r="1159" spans="4:4" x14ac:dyDescent="0.25">
      <c r="D1159" s="138"/>
    </row>
    <row r="1160" spans="4:4" x14ac:dyDescent="0.25">
      <c r="D1160" s="138"/>
    </row>
    <row r="1161" spans="4:4" x14ac:dyDescent="0.25">
      <c r="D1161" s="138"/>
    </row>
    <row r="1162" spans="4:4" x14ac:dyDescent="0.25">
      <c r="D1162" s="138"/>
    </row>
    <row r="1163" spans="4:4" x14ac:dyDescent="0.25">
      <c r="D1163" s="138"/>
    </row>
    <row r="1164" spans="4:4" x14ac:dyDescent="0.25">
      <c r="D1164" s="138"/>
    </row>
    <row r="1165" spans="4:4" x14ac:dyDescent="0.25">
      <c r="D1165" s="138"/>
    </row>
    <row r="1166" spans="4:4" x14ac:dyDescent="0.25">
      <c r="D1166" s="138"/>
    </row>
    <row r="1167" spans="4:4" x14ac:dyDescent="0.25">
      <c r="D1167" s="138"/>
    </row>
    <row r="1168" spans="4:4" x14ac:dyDescent="0.25">
      <c r="D1168" s="138"/>
    </row>
    <row r="1169" spans="4:4" x14ac:dyDescent="0.25">
      <c r="D1169" s="138"/>
    </row>
    <row r="1170" spans="4:4" x14ac:dyDescent="0.25">
      <c r="D1170" s="138"/>
    </row>
    <row r="1171" spans="4:4" x14ac:dyDescent="0.25">
      <c r="D1171" s="138"/>
    </row>
    <row r="1172" spans="4:4" x14ac:dyDescent="0.25">
      <c r="D1172" s="138"/>
    </row>
    <row r="1173" spans="4:4" x14ac:dyDescent="0.25">
      <c r="D1173" s="138"/>
    </row>
    <row r="1174" spans="4:4" x14ac:dyDescent="0.25">
      <c r="D1174" s="138"/>
    </row>
    <row r="1175" spans="4:4" x14ac:dyDescent="0.25">
      <c r="D1175" s="138"/>
    </row>
    <row r="1176" spans="4:4" x14ac:dyDescent="0.25">
      <c r="D1176" s="138"/>
    </row>
    <row r="1177" spans="4:4" x14ac:dyDescent="0.25">
      <c r="D1177" s="138"/>
    </row>
    <row r="1178" spans="4:4" x14ac:dyDescent="0.25">
      <c r="D1178" s="138"/>
    </row>
    <row r="1179" spans="4:4" x14ac:dyDescent="0.25">
      <c r="D1179" s="138"/>
    </row>
    <row r="1180" spans="4:4" x14ac:dyDescent="0.25">
      <c r="D1180" s="138"/>
    </row>
    <row r="1181" spans="4:4" x14ac:dyDescent="0.25">
      <c r="D1181" s="138"/>
    </row>
    <row r="1182" spans="4:4" x14ac:dyDescent="0.25">
      <c r="D1182" s="138"/>
    </row>
    <row r="1183" spans="4:4" x14ac:dyDescent="0.25">
      <c r="D1183" s="138"/>
    </row>
    <row r="1184" spans="4:4" x14ac:dyDescent="0.25">
      <c r="D1184" s="138"/>
    </row>
    <row r="1185" spans="4:4" x14ac:dyDescent="0.25">
      <c r="D1185" s="138"/>
    </row>
    <row r="1186" spans="4:4" x14ac:dyDescent="0.25">
      <c r="D1186" s="138"/>
    </row>
    <row r="1187" spans="4:4" x14ac:dyDescent="0.25">
      <c r="D1187" s="138"/>
    </row>
    <row r="1188" spans="4:4" x14ac:dyDescent="0.25">
      <c r="D1188" s="138"/>
    </row>
    <row r="1189" spans="4:4" x14ac:dyDescent="0.25">
      <c r="D1189" s="138"/>
    </row>
    <row r="1190" spans="4:4" x14ac:dyDescent="0.25">
      <c r="D1190" s="138"/>
    </row>
    <row r="1191" spans="4:4" x14ac:dyDescent="0.25">
      <c r="D1191" s="138"/>
    </row>
    <row r="1192" spans="4:4" x14ac:dyDescent="0.25">
      <c r="D1192" s="138"/>
    </row>
    <row r="1193" spans="4:4" x14ac:dyDescent="0.25">
      <c r="D1193" s="138"/>
    </row>
    <row r="1194" spans="4:4" x14ac:dyDescent="0.25">
      <c r="D1194" s="138"/>
    </row>
    <row r="1195" spans="4:4" x14ac:dyDescent="0.25">
      <c r="D1195" s="138"/>
    </row>
    <row r="1196" spans="4:4" x14ac:dyDescent="0.25">
      <c r="D1196" s="138"/>
    </row>
    <row r="1197" spans="4:4" x14ac:dyDescent="0.25">
      <c r="D1197" s="138"/>
    </row>
    <row r="1198" spans="4:4" x14ac:dyDescent="0.25">
      <c r="D1198" s="138"/>
    </row>
    <row r="1199" spans="4:4" x14ac:dyDescent="0.25">
      <c r="D1199" s="138"/>
    </row>
    <row r="1200" spans="4:4" x14ac:dyDescent="0.25">
      <c r="D1200" s="138"/>
    </row>
    <row r="1201" spans="4:4" x14ac:dyDescent="0.25">
      <c r="D1201" s="138"/>
    </row>
    <row r="1202" spans="4:4" x14ac:dyDescent="0.25">
      <c r="D1202" s="138"/>
    </row>
    <row r="1203" spans="4:4" x14ac:dyDescent="0.25">
      <c r="D1203" s="138"/>
    </row>
    <row r="1204" spans="4:4" x14ac:dyDescent="0.25">
      <c r="D1204" s="138"/>
    </row>
    <row r="1205" spans="4:4" x14ac:dyDescent="0.25">
      <c r="D1205" s="138"/>
    </row>
    <row r="1206" spans="4:4" x14ac:dyDescent="0.25">
      <c r="D1206" s="138"/>
    </row>
    <row r="1207" spans="4:4" x14ac:dyDescent="0.25">
      <c r="D1207" s="138"/>
    </row>
    <row r="1208" spans="4:4" x14ac:dyDescent="0.25">
      <c r="D1208" s="138"/>
    </row>
    <row r="1209" spans="4:4" x14ac:dyDescent="0.25">
      <c r="D1209" s="138"/>
    </row>
    <row r="1210" spans="4:4" x14ac:dyDescent="0.25">
      <c r="D1210" s="138"/>
    </row>
    <row r="1211" spans="4:4" x14ac:dyDescent="0.25">
      <c r="D1211" s="138"/>
    </row>
    <row r="1212" spans="4:4" x14ac:dyDescent="0.25">
      <c r="D1212" s="138"/>
    </row>
    <row r="1213" spans="4:4" x14ac:dyDescent="0.25">
      <c r="D1213" s="138"/>
    </row>
    <row r="1214" spans="4:4" x14ac:dyDescent="0.25">
      <c r="D1214" s="138"/>
    </row>
    <row r="1215" spans="4:4" x14ac:dyDescent="0.25">
      <c r="D1215" s="138"/>
    </row>
    <row r="1216" spans="4:4" x14ac:dyDescent="0.25">
      <c r="D1216" s="138"/>
    </row>
    <row r="1217" spans="4:4" x14ac:dyDescent="0.25">
      <c r="D1217" s="138"/>
    </row>
    <row r="1218" spans="4:4" x14ac:dyDescent="0.25">
      <c r="D1218" s="138"/>
    </row>
    <row r="1219" spans="4:4" x14ac:dyDescent="0.25">
      <c r="D1219" s="138"/>
    </row>
    <row r="1220" spans="4:4" x14ac:dyDescent="0.25">
      <c r="D1220" s="138"/>
    </row>
    <row r="1221" spans="4:4" x14ac:dyDescent="0.25">
      <c r="D1221" s="138"/>
    </row>
    <row r="1222" spans="4:4" x14ac:dyDescent="0.25">
      <c r="D1222" s="138"/>
    </row>
    <row r="1223" spans="4:4" x14ac:dyDescent="0.25">
      <c r="D1223" s="138"/>
    </row>
    <row r="1224" spans="4:4" x14ac:dyDescent="0.25">
      <c r="D1224" s="138"/>
    </row>
    <row r="1225" spans="4:4" x14ac:dyDescent="0.25">
      <c r="D1225" s="138"/>
    </row>
    <row r="1226" spans="4:4" x14ac:dyDescent="0.25">
      <c r="D1226" s="138"/>
    </row>
    <row r="1227" spans="4:4" x14ac:dyDescent="0.25">
      <c r="D1227" s="138"/>
    </row>
    <row r="1228" spans="4:4" x14ac:dyDescent="0.25">
      <c r="D1228" s="138"/>
    </row>
    <row r="1229" spans="4:4" x14ac:dyDescent="0.25">
      <c r="D1229" s="138"/>
    </row>
    <row r="1230" spans="4:4" x14ac:dyDescent="0.25">
      <c r="D1230" s="138"/>
    </row>
    <row r="1231" spans="4:4" x14ac:dyDescent="0.25">
      <c r="D1231" s="138"/>
    </row>
    <row r="1232" spans="4:4" x14ac:dyDescent="0.25">
      <c r="D1232" s="138"/>
    </row>
    <row r="1233" spans="4:4" x14ac:dyDescent="0.25">
      <c r="D1233" s="138"/>
    </row>
    <row r="1234" spans="4:4" x14ac:dyDescent="0.25">
      <c r="D1234" s="138"/>
    </row>
    <row r="1235" spans="4:4" x14ac:dyDescent="0.25">
      <c r="D1235" s="138"/>
    </row>
    <row r="1236" spans="4:4" x14ac:dyDescent="0.25">
      <c r="D1236" s="138"/>
    </row>
    <row r="1237" spans="4:4" x14ac:dyDescent="0.25">
      <c r="D1237" s="138"/>
    </row>
    <row r="1238" spans="4:4" x14ac:dyDescent="0.25">
      <c r="D1238" s="138"/>
    </row>
    <row r="1239" spans="4:4" x14ac:dyDescent="0.25">
      <c r="D1239" s="138"/>
    </row>
    <row r="1240" spans="4:4" x14ac:dyDescent="0.25">
      <c r="D1240" s="138"/>
    </row>
    <row r="1241" spans="4:4" x14ac:dyDescent="0.25">
      <c r="D1241" s="138"/>
    </row>
    <row r="1242" spans="4:4" x14ac:dyDescent="0.25">
      <c r="D1242" s="138"/>
    </row>
    <row r="1243" spans="4:4" x14ac:dyDescent="0.25">
      <c r="D1243" s="138"/>
    </row>
    <row r="1244" spans="4:4" x14ac:dyDescent="0.25">
      <c r="D1244" s="138"/>
    </row>
    <row r="1245" spans="4:4" x14ac:dyDescent="0.25">
      <c r="D1245" s="138"/>
    </row>
    <row r="1246" spans="4:4" x14ac:dyDescent="0.25">
      <c r="D1246" s="138"/>
    </row>
    <row r="1247" spans="4:4" x14ac:dyDescent="0.25">
      <c r="D1247" s="138"/>
    </row>
    <row r="1248" spans="4:4" x14ac:dyDescent="0.25">
      <c r="D1248" s="138"/>
    </row>
    <row r="1249" spans="4:4" x14ac:dyDescent="0.25">
      <c r="D1249" s="138"/>
    </row>
    <row r="1250" spans="4:4" x14ac:dyDescent="0.25">
      <c r="D1250" s="138"/>
    </row>
    <row r="1251" spans="4:4" x14ac:dyDescent="0.25">
      <c r="D1251" s="138"/>
    </row>
    <row r="1252" spans="4:4" x14ac:dyDescent="0.25">
      <c r="D1252" s="138"/>
    </row>
    <row r="1253" spans="4:4" x14ac:dyDescent="0.25">
      <c r="D1253" s="138"/>
    </row>
    <row r="1254" spans="4:4" x14ac:dyDescent="0.25">
      <c r="D1254" s="138"/>
    </row>
    <row r="1255" spans="4:4" x14ac:dyDescent="0.25">
      <c r="D1255" s="138"/>
    </row>
    <row r="1256" spans="4:4" x14ac:dyDescent="0.25">
      <c r="D1256" s="138"/>
    </row>
    <row r="1257" spans="4:4" x14ac:dyDescent="0.25">
      <c r="D1257" s="138"/>
    </row>
    <row r="1258" spans="4:4" x14ac:dyDescent="0.25">
      <c r="D1258" s="138"/>
    </row>
    <row r="1259" spans="4:4" x14ac:dyDescent="0.25">
      <c r="D1259" s="138"/>
    </row>
    <row r="1260" spans="4:4" x14ac:dyDescent="0.25">
      <c r="D1260" s="138"/>
    </row>
    <row r="1261" spans="4:4" x14ac:dyDescent="0.25">
      <c r="D1261" s="138"/>
    </row>
    <row r="1262" spans="4:4" x14ac:dyDescent="0.25">
      <c r="D1262" s="138"/>
    </row>
    <row r="1263" spans="4:4" x14ac:dyDescent="0.25">
      <c r="D1263" s="138"/>
    </row>
    <row r="1264" spans="4:4" x14ac:dyDescent="0.25">
      <c r="D1264" s="138"/>
    </row>
    <row r="1265" spans="4:4" x14ac:dyDescent="0.25">
      <c r="D1265" s="138"/>
    </row>
    <row r="1266" spans="4:4" x14ac:dyDescent="0.25">
      <c r="D1266" s="138"/>
    </row>
    <row r="1267" spans="4:4" x14ac:dyDescent="0.25">
      <c r="D1267" s="138"/>
    </row>
    <row r="1268" spans="4:4" x14ac:dyDescent="0.25">
      <c r="D1268" s="138"/>
    </row>
    <row r="1269" spans="4:4" x14ac:dyDescent="0.25">
      <c r="D1269" s="138"/>
    </row>
    <row r="1270" spans="4:4" x14ac:dyDescent="0.25">
      <c r="D1270" s="138"/>
    </row>
    <row r="1271" spans="4:4" x14ac:dyDescent="0.25">
      <c r="D1271" s="138"/>
    </row>
    <row r="1272" spans="4:4" x14ac:dyDescent="0.25">
      <c r="D1272" s="138"/>
    </row>
    <row r="1273" spans="4:4" x14ac:dyDescent="0.25">
      <c r="D1273" s="138"/>
    </row>
    <row r="1274" spans="4:4" x14ac:dyDescent="0.25">
      <c r="D1274" s="138"/>
    </row>
    <row r="1275" spans="4:4" x14ac:dyDescent="0.25">
      <c r="D1275" s="138"/>
    </row>
    <row r="1276" spans="4:4" x14ac:dyDescent="0.25">
      <c r="D1276" s="138"/>
    </row>
    <row r="1277" spans="4:4" x14ac:dyDescent="0.25">
      <c r="D1277" s="138"/>
    </row>
    <row r="1278" spans="4:4" x14ac:dyDescent="0.25">
      <c r="D1278" s="138"/>
    </row>
    <row r="1279" spans="4:4" x14ac:dyDescent="0.25">
      <c r="D1279" s="138"/>
    </row>
    <row r="1280" spans="4:4" x14ac:dyDescent="0.25">
      <c r="D1280" s="138"/>
    </row>
    <row r="1281" spans="4:4" x14ac:dyDescent="0.25">
      <c r="D1281" s="138"/>
    </row>
    <row r="1282" spans="4:4" x14ac:dyDescent="0.25">
      <c r="D1282" s="138"/>
    </row>
    <row r="1283" spans="4:4" x14ac:dyDescent="0.25">
      <c r="D1283" s="138"/>
    </row>
    <row r="1284" spans="4:4" x14ac:dyDescent="0.25">
      <c r="D1284" s="138"/>
    </row>
    <row r="1285" spans="4:4" x14ac:dyDescent="0.25">
      <c r="D1285" s="138"/>
    </row>
    <row r="1286" spans="4:4" x14ac:dyDescent="0.25">
      <c r="D1286" s="138"/>
    </row>
    <row r="1287" spans="4:4" x14ac:dyDescent="0.25">
      <c r="D1287" s="138"/>
    </row>
    <row r="1288" spans="4:4" x14ac:dyDescent="0.25">
      <c r="D1288" s="138"/>
    </row>
    <row r="1289" spans="4:4" x14ac:dyDescent="0.25">
      <c r="D1289" s="138"/>
    </row>
    <row r="1290" spans="4:4" x14ac:dyDescent="0.25">
      <c r="D1290" s="138"/>
    </row>
    <row r="1291" spans="4:4" x14ac:dyDescent="0.25">
      <c r="D1291" s="138"/>
    </row>
    <row r="1292" spans="4:4" x14ac:dyDescent="0.25">
      <c r="D1292" s="138"/>
    </row>
    <row r="1293" spans="4:4" x14ac:dyDescent="0.25">
      <c r="D1293" s="138"/>
    </row>
    <row r="1294" spans="4:4" x14ac:dyDescent="0.25">
      <c r="D1294" s="138"/>
    </row>
    <row r="1295" spans="4:4" x14ac:dyDescent="0.25">
      <c r="D1295" s="138"/>
    </row>
    <row r="1296" spans="4:4" x14ac:dyDescent="0.25">
      <c r="D1296" s="138"/>
    </row>
    <row r="1297" spans="4:4" x14ac:dyDescent="0.25">
      <c r="D1297" s="138"/>
    </row>
    <row r="1298" spans="4:4" x14ac:dyDescent="0.25">
      <c r="D1298" s="138"/>
    </row>
    <row r="1299" spans="4:4" x14ac:dyDescent="0.25">
      <c r="D1299" s="138"/>
    </row>
    <row r="1300" spans="4:4" x14ac:dyDescent="0.25">
      <c r="D1300" s="138"/>
    </row>
    <row r="1301" spans="4:4" x14ac:dyDescent="0.25">
      <c r="D1301" s="138"/>
    </row>
    <row r="1302" spans="4:4" x14ac:dyDescent="0.25">
      <c r="D1302" s="138"/>
    </row>
    <row r="1303" spans="4:4" x14ac:dyDescent="0.25">
      <c r="D1303" s="138"/>
    </row>
    <row r="1304" spans="4:4" x14ac:dyDescent="0.25">
      <c r="D1304" s="138"/>
    </row>
    <row r="1305" spans="4:4" x14ac:dyDescent="0.25">
      <c r="D1305" s="138"/>
    </row>
    <row r="1306" spans="4:4" x14ac:dyDescent="0.25">
      <c r="D1306" s="138"/>
    </row>
    <row r="1307" spans="4:4" x14ac:dyDescent="0.25">
      <c r="D1307" s="138"/>
    </row>
    <row r="1308" spans="4:4" x14ac:dyDescent="0.25">
      <c r="D1308" s="138"/>
    </row>
    <row r="1309" spans="4:4" x14ac:dyDescent="0.25">
      <c r="D1309" s="138"/>
    </row>
    <row r="1310" spans="4:4" x14ac:dyDescent="0.25">
      <c r="D1310" s="138"/>
    </row>
    <row r="1311" spans="4:4" x14ac:dyDescent="0.25">
      <c r="D1311" s="138"/>
    </row>
    <row r="1312" spans="4:4" x14ac:dyDescent="0.25">
      <c r="D1312" s="138"/>
    </row>
    <row r="1313" spans="4:4" x14ac:dyDescent="0.25">
      <c r="D1313" s="138"/>
    </row>
    <row r="1314" spans="4:4" x14ac:dyDescent="0.25">
      <c r="D1314" s="138"/>
    </row>
    <row r="1315" spans="4:4" x14ac:dyDescent="0.25">
      <c r="D1315" s="138"/>
    </row>
    <row r="1316" spans="4:4" x14ac:dyDescent="0.25">
      <c r="D1316" s="138"/>
    </row>
    <row r="1317" spans="4:4" x14ac:dyDescent="0.25">
      <c r="D1317" s="138"/>
    </row>
    <row r="1318" spans="4:4" x14ac:dyDescent="0.25">
      <c r="D1318" s="138"/>
    </row>
    <row r="1319" spans="4:4" x14ac:dyDescent="0.25">
      <c r="D1319" s="138"/>
    </row>
    <row r="1320" spans="4:4" x14ac:dyDescent="0.25">
      <c r="D1320" s="138"/>
    </row>
    <row r="1321" spans="4:4" x14ac:dyDescent="0.25">
      <c r="D1321" s="138"/>
    </row>
    <row r="1322" spans="4:4" x14ac:dyDescent="0.25">
      <c r="D1322" s="138"/>
    </row>
    <row r="1323" spans="4:4" x14ac:dyDescent="0.25">
      <c r="D1323" s="138"/>
    </row>
    <row r="1324" spans="4:4" x14ac:dyDescent="0.25">
      <c r="D1324" s="138"/>
    </row>
    <row r="1325" spans="4:4" x14ac:dyDescent="0.25">
      <c r="D1325" s="138"/>
    </row>
    <row r="1326" spans="4:4" x14ac:dyDescent="0.25">
      <c r="D1326" s="138"/>
    </row>
    <row r="1327" spans="4:4" x14ac:dyDescent="0.25">
      <c r="D1327" s="138"/>
    </row>
    <row r="1328" spans="4:4" x14ac:dyDescent="0.25">
      <c r="D1328" s="138"/>
    </row>
    <row r="1329" spans="4:4" x14ac:dyDescent="0.25">
      <c r="D1329" s="138"/>
    </row>
    <row r="1330" spans="4:4" x14ac:dyDescent="0.25">
      <c r="D1330" s="138"/>
    </row>
    <row r="1331" spans="4:4" x14ac:dyDescent="0.25">
      <c r="D1331" s="138"/>
    </row>
    <row r="1332" spans="4:4" x14ac:dyDescent="0.25">
      <c r="D1332" s="138"/>
    </row>
    <row r="1333" spans="4:4" x14ac:dyDescent="0.25">
      <c r="D1333" s="138"/>
    </row>
    <row r="1334" spans="4:4" x14ac:dyDescent="0.25">
      <c r="D1334" s="138"/>
    </row>
    <row r="1335" spans="4:4" x14ac:dyDescent="0.25">
      <c r="D1335" s="138"/>
    </row>
    <row r="1336" spans="4:4" x14ac:dyDescent="0.25">
      <c r="D1336" s="138"/>
    </row>
    <row r="1337" spans="4:4" x14ac:dyDescent="0.25">
      <c r="D1337" s="138"/>
    </row>
    <row r="1338" spans="4:4" x14ac:dyDescent="0.25">
      <c r="D1338" s="138"/>
    </row>
    <row r="1339" spans="4:4" x14ac:dyDescent="0.25">
      <c r="D1339" s="138"/>
    </row>
    <row r="1340" spans="4:4" x14ac:dyDescent="0.25">
      <c r="D1340" s="138"/>
    </row>
    <row r="1341" spans="4:4" x14ac:dyDescent="0.25">
      <c r="D1341" s="138"/>
    </row>
    <row r="1342" spans="4:4" x14ac:dyDescent="0.25">
      <c r="D1342" s="138"/>
    </row>
    <row r="1343" spans="4:4" x14ac:dyDescent="0.25">
      <c r="D1343" s="138"/>
    </row>
    <row r="1344" spans="4:4" x14ac:dyDescent="0.25">
      <c r="D1344" s="138"/>
    </row>
    <row r="1345" spans="4:4" x14ac:dyDescent="0.25">
      <c r="D1345" s="138"/>
    </row>
    <row r="1346" spans="4:4" x14ac:dyDescent="0.25">
      <c r="D1346" s="138"/>
    </row>
    <row r="1347" spans="4:4" x14ac:dyDescent="0.25">
      <c r="D1347" s="138"/>
    </row>
    <row r="1348" spans="4:4" x14ac:dyDescent="0.25">
      <c r="D1348" s="138"/>
    </row>
    <row r="1349" spans="4:4" x14ac:dyDescent="0.25">
      <c r="D1349" s="138"/>
    </row>
    <row r="1350" spans="4:4" x14ac:dyDescent="0.25">
      <c r="D1350" s="138"/>
    </row>
    <row r="1351" spans="4:4" x14ac:dyDescent="0.25">
      <c r="D1351" s="138"/>
    </row>
    <row r="1352" spans="4:4" x14ac:dyDescent="0.25">
      <c r="D1352" s="138"/>
    </row>
    <row r="1353" spans="4:4" x14ac:dyDescent="0.25">
      <c r="D1353" s="138"/>
    </row>
    <row r="1354" spans="4:4" x14ac:dyDescent="0.25">
      <c r="D1354" s="138"/>
    </row>
    <row r="1355" spans="4:4" x14ac:dyDescent="0.25">
      <c r="D1355" s="138"/>
    </row>
    <row r="1356" spans="4:4" x14ac:dyDescent="0.25">
      <c r="D1356" s="138"/>
    </row>
    <row r="1357" spans="4:4" x14ac:dyDescent="0.25">
      <c r="D1357" s="138"/>
    </row>
    <row r="1358" spans="4:4" x14ac:dyDescent="0.25">
      <c r="D1358" s="138"/>
    </row>
    <row r="1359" spans="4:4" x14ac:dyDescent="0.25">
      <c r="D1359" s="138"/>
    </row>
    <row r="1360" spans="4:4" x14ac:dyDescent="0.25">
      <c r="D1360" s="138"/>
    </row>
    <row r="1361" spans="4:4" x14ac:dyDescent="0.25">
      <c r="D1361" s="138"/>
    </row>
    <row r="1362" spans="4:4" x14ac:dyDescent="0.25">
      <c r="D1362" s="138"/>
    </row>
    <row r="1363" spans="4:4" x14ac:dyDescent="0.25">
      <c r="D1363" s="138"/>
    </row>
    <row r="1364" spans="4:4" x14ac:dyDescent="0.25">
      <c r="D1364" s="138"/>
    </row>
    <row r="1365" spans="4:4" x14ac:dyDescent="0.25">
      <c r="D1365" s="138"/>
    </row>
    <row r="1366" spans="4:4" x14ac:dyDescent="0.25">
      <c r="D1366" s="138"/>
    </row>
    <row r="1367" spans="4:4" x14ac:dyDescent="0.25">
      <c r="D1367" s="138"/>
    </row>
    <row r="1368" spans="4:4" x14ac:dyDescent="0.25">
      <c r="D1368" s="138"/>
    </row>
    <row r="1369" spans="4:4" x14ac:dyDescent="0.25">
      <c r="D1369" s="138"/>
    </row>
    <row r="1370" spans="4:4" x14ac:dyDescent="0.25">
      <c r="D1370" s="138"/>
    </row>
    <row r="1371" spans="4:4" x14ac:dyDescent="0.25">
      <c r="D1371" s="138"/>
    </row>
    <row r="1372" spans="4:4" x14ac:dyDescent="0.25">
      <c r="D1372" s="138"/>
    </row>
    <row r="1373" spans="4:4" x14ac:dyDescent="0.25">
      <c r="D1373" s="138"/>
    </row>
    <row r="1374" spans="4:4" x14ac:dyDescent="0.25">
      <c r="D1374" s="138"/>
    </row>
    <row r="1375" spans="4:4" x14ac:dyDescent="0.25">
      <c r="D1375" s="138"/>
    </row>
    <row r="1376" spans="4:4" x14ac:dyDescent="0.25">
      <c r="D1376" s="138"/>
    </row>
    <row r="1377" spans="4:4" x14ac:dyDescent="0.25">
      <c r="D1377" s="138"/>
    </row>
    <row r="1378" spans="4:4" x14ac:dyDescent="0.25">
      <c r="D1378" s="138"/>
    </row>
    <row r="1379" spans="4:4" x14ac:dyDescent="0.25">
      <c r="D1379" s="138"/>
    </row>
    <row r="1380" spans="4:4" x14ac:dyDescent="0.25">
      <c r="D1380" s="138"/>
    </row>
    <row r="1381" spans="4:4" x14ac:dyDescent="0.25">
      <c r="D1381" s="138"/>
    </row>
    <row r="1382" spans="4:4" x14ac:dyDescent="0.25">
      <c r="D1382" s="138"/>
    </row>
    <row r="1383" spans="4:4" x14ac:dyDescent="0.25">
      <c r="D1383" s="138"/>
    </row>
    <row r="1384" spans="4:4" x14ac:dyDescent="0.25">
      <c r="D1384" s="138"/>
    </row>
    <row r="1385" spans="4:4" x14ac:dyDescent="0.25">
      <c r="D1385" s="138"/>
    </row>
    <row r="1386" spans="4:4" x14ac:dyDescent="0.25">
      <c r="D1386" s="138"/>
    </row>
    <row r="1387" spans="4:4" x14ac:dyDescent="0.25">
      <c r="D1387" s="138"/>
    </row>
    <row r="1388" spans="4:4" x14ac:dyDescent="0.25">
      <c r="D1388" s="138"/>
    </row>
    <row r="1389" spans="4:4" x14ac:dyDescent="0.25">
      <c r="D1389" s="138"/>
    </row>
    <row r="1390" spans="4:4" x14ac:dyDescent="0.25">
      <c r="D1390" s="138"/>
    </row>
    <row r="1391" spans="4:4" x14ac:dyDescent="0.25">
      <c r="D1391" s="138"/>
    </row>
    <row r="1392" spans="4:4" x14ac:dyDescent="0.25">
      <c r="D1392" s="138"/>
    </row>
    <row r="1393" spans="4:4" x14ac:dyDescent="0.25">
      <c r="D1393" s="138"/>
    </row>
    <row r="1394" spans="4:4" x14ac:dyDescent="0.25">
      <c r="D1394" s="138"/>
    </row>
    <row r="1395" spans="4:4" x14ac:dyDescent="0.25">
      <c r="D1395" s="138"/>
    </row>
    <row r="1396" spans="4:4" x14ac:dyDescent="0.25">
      <c r="D1396" s="138"/>
    </row>
    <row r="1397" spans="4:4" x14ac:dyDescent="0.25">
      <c r="D1397" s="138"/>
    </row>
    <row r="1398" spans="4:4" x14ac:dyDescent="0.25">
      <c r="D1398" s="138"/>
    </row>
    <row r="1399" spans="4:4" x14ac:dyDescent="0.25">
      <c r="D1399" s="138"/>
    </row>
    <row r="1400" spans="4:4" x14ac:dyDescent="0.25">
      <c r="D1400" s="138"/>
    </row>
    <row r="1401" spans="4:4" x14ac:dyDescent="0.25">
      <c r="D1401" s="138"/>
    </row>
    <row r="1402" spans="4:4" x14ac:dyDescent="0.25">
      <c r="D1402" s="138"/>
    </row>
    <row r="1403" spans="4:4" x14ac:dyDescent="0.25">
      <c r="D1403" s="138"/>
    </row>
    <row r="1404" spans="4:4" x14ac:dyDescent="0.25">
      <c r="D1404" s="138"/>
    </row>
    <row r="1405" spans="4:4" x14ac:dyDescent="0.25">
      <c r="D1405" s="138"/>
    </row>
    <row r="1406" spans="4:4" x14ac:dyDescent="0.25">
      <c r="D1406" s="138"/>
    </row>
    <row r="1407" spans="4:4" x14ac:dyDescent="0.25">
      <c r="D1407" s="138"/>
    </row>
    <row r="1408" spans="4:4" x14ac:dyDescent="0.25">
      <c r="D1408" s="138"/>
    </row>
    <row r="1409" spans="4:4" x14ac:dyDescent="0.25">
      <c r="D1409" s="138"/>
    </row>
    <row r="1410" spans="4:4" x14ac:dyDescent="0.25">
      <c r="D1410" s="138"/>
    </row>
    <row r="1411" spans="4:4" x14ac:dyDescent="0.25">
      <c r="D1411" s="138"/>
    </row>
    <row r="1412" spans="4:4" x14ac:dyDescent="0.25">
      <c r="D1412" s="138"/>
    </row>
    <row r="1413" spans="4:4" x14ac:dyDescent="0.25">
      <c r="D1413" s="138"/>
    </row>
    <row r="1414" spans="4:4" x14ac:dyDescent="0.25">
      <c r="D1414" s="138"/>
    </row>
    <row r="1415" spans="4:4" x14ac:dyDescent="0.25">
      <c r="D1415" s="138"/>
    </row>
    <row r="1416" spans="4:4" x14ac:dyDescent="0.25">
      <c r="D1416" s="138"/>
    </row>
    <row r="1417" spans="4:4" x14ac:dyDescent="0.25">
      <c r="D1417" s="138"/>
    </row>
    <row r="1418" spans="4:4" x14ac:dyDescent="0.25">
      <c r="D1418" s="138"/>
    </row>
    <row r="1419" spans="4:4" x14ac:dyDescent="0.25">
      <c r="D1419" s="138"/>
    </row>
    <row r="1420" spans="4:4" x14ac:dyDescent="0.25">
      <c r="D1420" s="138"/>
    </row>
    <row r="1421" spans="4:4" x14ac:dyDescent="0.25">
      <c r="D1421" s="138"/>
    </row>
    <row r="1422" spans="4:4" x14ac:dyDescent="0.25">
      <c r="D1422" s="138"/>
    </row>
    <row r="1423" spans="4:4" x14ac:dyDescent="0.25">
      <c r="D1423" s="138"/>
    </row>
    <row r="1424" spans="4:4" x14ac:dyDescent="0.25">
      <c r="D1424" s="138"/>
    </row>
    <row r="1425" spans="4:4" x14ac:dyDescent="0.25">
      <c r="D1425" s="138"/>
    </row>
    <row r="1426" spans="4:4" x14ac:dyDescent="0.25">
      <c r="D1426" s="138"/>
    </row>
    <row r="1427" spans="4:4" x14ac:dyDescent="0.25">
      <c r="D1427" s="138"/>
    </row>
    <row r="1428" spans="4:4" x14ac:dyDescent="0.25">
      <c r="D1428" s="138"/>
    </row>
    <row r="1429" spans="4:4" x14ac:dyDescent="0.25">
      <c r="D1429" s="138"/>
    </row>
    <row r="1430" spans="4:4" x14ac:dyDescent="0.25">
      <c r="D1430" s="138"/>
    </row>
    <row r="1431" spans="4:4" x14ac:dyDescent="0.25">
      <c r="D1431" s="138"/>
    </row>
    <row r="1432" spans="4:4" x14ac:dyDescent="0.25">
      <c r="D1432" s="138"/>
    </row>
    <row r="1433" spans="4:4" x14ac:dyDescent="0.25">
      <c r="D1433" s="138"/>
    </row>
    <row r="1434" spans="4:4" x14ac:dyDescent="0.25">
      <c r="D1434" s="138"/>
    </row>
    <row r="1435" spans="4:4" x14ac:dyDescent="0.25">
      <c r="D1435" s="138"/>
    </row>
    <row r="1436" spans="4:4" x14ac:dyDescent="0.25">
      <c r="D1436" s="138"/>
    </row>
    <row r="1437" spans="4:4" x14ac:dyDescent="0.25">
      <c r="D1437" s="138"/>
    </row>
    <row r="1438" spans="4:4" x14ac:dyDescent="0.25">
      <c r="D1438" s="138"/>
    </row>
    <row r="1439" spans="4:4" x14ac:dyDescent="0.25">
      <c r="D1439" s="138"/>
    </row>
    <row r="1440" spans="4:4" x14ac:dyDescent="0.25">
      <c r="D1440" s="138"/>
    </row>
    <row r="1441" spans="4:4" x14ac:dyDescent="0.25">
      <c r="D1441" s="138"/>
    </row>
    <row r="1442" spans="4:4" x14ac:dyDescent="0.25">
      <c r="D1442" s="138"/>
    </row>
    <row r="1443" spans="4:4" x14ac:dyDescent="0.25">
      <c r="D1443" s="138"/>
    </row>
    <row r="1444" spans="4:4" x14ac:dyDescent="0.25">
      <c r="D1444" s="138"/>
    </row>
    <row r="1445" spans="4:4" x14ac:dyDescent="0.25">
      <c r="D1445" s="138"/>
    </row>
    <row r="1446" spans="4:4" x14ac:dyDescent="0.25">
      <c r="D1446" s="138"/>
    </row>
    <row r="1447" spans="4:4" x14ac:dyDescent="0.25">
      <c r="D1447" s="138"/>
    </row>
    <row r="1448" spans="4:4" x14ac:dyDescent="0.25">
      <c r="D1448" s="138"/>
    </row>
    <row r="1449" spans="4:4" x14ac:dyDescent="0.25">
      <c r="D1449" s="138"/>
    </row>
    <row r="1450" spans="4:4" x14ac:dyDescent="0.25">
      <c r="D1450" s="138"/>
    </row>
    <row r="1451" spans="4:4" x14ac:dyDescent="0.25">
      <c r="D1451" s="138"/>
    </row>
    <row r="1452" spans="4:4" x14ac:dyDescent="0.25">
      <c r="D1452" s="138"/>
    </row>
    <row r="1453" spans="4:4" x14ac:dyDescent="0.25">
      <c r="D1453" s="138"/>
    </row>
    <row r="1454" spans="4:4" x14ac:dyDescent="0.25">
      <c r="D1454" s="138"/>
    </row>
    <row r="1455" spans="4:4" x14ac:dyDescent="0.25">
      <c r="D1455" s="138"/>
    </row>
    <row r="1456" spans="4:4" x14ac:dyDescent="0.25">
      <c r="D1456" s="138"/>
    </row>
    <row r="1457" spans="4:4" x14ac:dyDescent="0.25">
      <c r="D1457" s="138"/>
    </row>
    <row r="1458" spans="4:4" x14ac:dyDescent="0.25">
      <c r="D1458" s="138"/>
    </row>
    <row r="1459" spans="4:4" x14ac:dyDescent="0.25">
      <c r="D1459" s="138"/>
    </row>
    <row r="1460" spans="4:4" x14ac:dyDescent="0.25">
      <c r="D1460" s="138"/>
    </row>
    <row r="1461" spans="4:4" x14ac:dyDescent="0.25">
      <c r="D1461" s="138"/>
    </row>
    <row r="1462" spans="4:4" x14ac:dyDescent="0.25">
      <c r="D1462" s="138"/>
    </row>
    <row r="1463" spans="4:4" x14ac:dyDescent="0.25">
      <c r="D1463" s="138"/>
    </row>
    <row r="1464" spans="4:4" x14ac:dyDescent="0.25">
      <c r="D1464" s="138"/>
    </row>
    <row r="1465" spans="4:4" x14ac:dyDescent="0.25">
      <c r="D1465" s="138"/>
    </row>
    <row r="1466" spans="4:4" x14ac:dyDescent="0.25">
      <c r="D1466" s="138"/>
    </row>
    <row r="1467" spans="4:4" x14ac:dyDescent="0.25">
      <c r="D1467" s="138"/>
    </row>
    <row r="1468" spans="4:4" x14ac:dyDescent="0.25">
      <c r="D1468" s="138"/>
    </row>
    <row r="1469" spans="4:4" x14ac:dyDescent="0.25">
      <c r="D1469" s="138"/>
    </row>
    <row r="1470" spans="4:4" x14ac:dyDescent="0.25">
      <c r="D1470" s="138"/>
    </row>
    <row r="1471" spans="4:4" x14ac:dyDescent="0.25">
      <c r="D1471" s="138"/>
    </row>
    <row r="1472" spans="4:4" x14ac:dyDescent="0.25">
      <c r="D1472" s="138"/>
    </row>
    <row r="1473" spans="4:4" x14ac:dyDescent="0.25">
      <c r="D1473" s="138"/>
    </row>
    <row r="1474" spans="4:4" x14ac:dyDescent="0.25">
      <c r="D1474" s="138"/>
    </row>
    <row r="1475" spans="4:4" x14ac:dyDescent="0.25">
      <c r="D1475" s="138"/>
    </row>
    <row r="1476" spans="4:4" x14ac:dyDescent="0.25">
      <c r="D1476" s="138"/>
    </row>
    <row r="1477" spans="4:4" x14ac:dyDescent="0.25">
      <c r="D1477" s="138"/>
    </row>
    <row r="1478" spans="4:4" x14ac:dyDescent="0.25">
      <c r="D1478" s="138"/>
    </row>
    <row r="1479" spans="4:4" x14ac:dyDescent="0.25">
      <c r="D1479" s="138"/>
    </row>
    <row r="1480" spans="4:4" x14ac:dyDescent="0.25">
      <c r="D1480" s="138"/>
    </row>
    <row r="1481" spans="4:4" x14ac:dyDescent="0.25">
      <c r="D1481" s="138"/>
    </row>
    <row r="1482" spans="4:4" x14ac:dyDescent="0.25">
      <c r="D1482" s="138"/>
    </row>
    <row r="1483" spans="4:4" x14ac:dyDescent="0.25">
      <c r="D1483" s="138"/>
    </row>
    <row r="1484" spans="4:4" x14ac:dyDescent="0.25">
      <c r="D1484" s="138"/>
    </row>
    <row r="1485" spans="4:4" x14ac:dyDescent="0.25">
      <c r="D1485" s="138"/>
    </row>
    <row r="1486" spans="4:4" x14ac:dyDescent="0.25">
      <c r="D1486" s="138"/>
    </row>
    <row r="1487" spans="4:4" x14ac:dyDescent="0.25">
      <c r="D1487" s="138"/>
    </row>
    <row r="1488" spans="4:4" x14ac:dyDescent="0.25">
      <c r="D1488" s="138"/>
    </row>
    <row r="1489" spans="4:4" x14ac:dyDescent="0.25">
      <c r="D1489" s="138"/>
    </row>
    <row r="1490" spans="4:4" x14ac:dyDescent="0.25">
      <c r="D1490" s="138"/>
    </row>
    <row r="1491" spans="4:4" x14ac:dyDescent="0.25">
      <c r="D1491" s="138"/>
    </row>
    <row r="1492" spans="4:4" x14ac:dyDescent="0.25">
      <c r="D1492" s="138"/>
    </row>
    <row r="1493" spans="4:4" x14ac:dyDescent="0.25">
      <c r="D1493" s="138"/>
    </row>
    <row r="1494" spans="4:4" x14ac:dyDescent="0.25">
      <c r="D1494" s="138"/>
    </row>
    <row r="1495" spans="4:4" x14ac:dyDescent="0.25">
      <c r="D1495" s="138"/>
    </row>
    <row r="1496" spans="4:4" x14ac:dyDescent="0.25">
      <c r="D1496" s="138"/>
    </row>
    <row r="1497" spans="4:4" x14ac:dyDescent="0.25">
      <c r="D1497" s="138"/>
    </row>
    <row r="1498" spans="4:4" x14ac:dyDescent="0.25">
      <c r="D1498" s="138"/>
    </row>
    <row r="1499" spans="4:4" x14ac:dyDescent="0.25">
      <c r="D1499" s="138"/>
    </row>
    <row r="1500" spans="4:4" x14ac:dyDescent="0.25">
      <c r="D1500" s="138"/>
    </row>
    <row r="1501" spans="4:4" x14ac:dyDescent="0.25">
      <c r="D1501" s="138"/>
    </row>
    <row r="1502" spans="4:4" x14ac:dyDescent="0.25">
      <c r="D1502" s="138"/>
    </row>
    <row r="1503" spans="4:4" x14ac:dyDescent="0.25">
      <c r="D1503" s="138"/>
    </row>
    <row r="1504" spans="4:4" x14ac:dyDescent="0.25">
      <c r="D1504" s="138"/>
    </row>
    <row r="1505" spans="4:4" x14ac:dyDescent="0.25">
      <c r="D1505" s="138"/>
    </row>
    <row r="1506" spans="4:4" x14ac:dyDescent="0.25">
      <c r="D1506" s="138"/>
    </row>
    <row r="1507" spans="4:4" x14ac:dyDescent="0.25">
      <c r="D1507" s="138"/>
    </row>
    <row r="1508" spans="4:4" x14ac:dyDescent="0.25">
      <c r="D1508" s="138"/>
    </row>
    <row r="1509" spans="4:4" x14ac:dyDescent="0.25">
      <c r="D1509" s="138"/>
    </row>
    <row r="1510" spans="4:4" x14ac:dyDescent="0.25">
      <c r="D1510" s="138"/>
    </row>
    <row r="1511" spans="4:4" x14ac:dyDescent="0.25">
      <c r="D1511" s="138"/>
    </row>
    <row r="1512" spans="4:4" x14ac:dyDescent="0.25">
      <c r="D1512" s="138"/>
    </row>
    <row r="1513" spans="4:4" x14ac:dyDescent="0.25">
      <c r="D1513" s="138"/>
    </row>
    <row r="1514" spans="4:4" x14ac:dyDescent="0.25">
      <c r="D1514" s="138"/>
    </row>
    <row r="1515" spans="4:4" x14ac:dyDescent="0.25">
      <c r="D1515" s="138"/>
    </row>
    <row r="1516" spans="4:4" x14ac:dyDescent="0.25">
      <c r="D1516" s="138"/>
    </row>
    <row r="1517" spans="4:4" x14ac:dyDescent="0.25">
      <c r="D1517" s="138"/>
    </row>
    <row r="1518" spans="4:4" x14ac:dyDescent="0.25">
      <c r="D1518" s="138"/>
    </row>
    <row r="1519" spans="4:4" x14ac:dyDescent="0.25">
      <c r="D1519" s="138"/>
    </row>
    <row r="1520" spans="4:4" x14ac:dyDescent="0.25">
      <c r="D1520" s="138"/>
    </row>
    <row r="1521" spans="4:4" x14ac:dyDescent="0.25">
      <c r="D1521" s="138"/>
    </row>
    <row r="1522" spans="4:4" x14ac:dyDescent="0.25">
      <c r="D1522" s="138"/>
    </row>
    <row r="1523" spans="4:4" x14ac:dyDescent="0.25">
      <c r="D1523" s="138"/>
    </row>
    <row r="1524" spans="4:4" x14ac:dyDescent="0.25">
      <c r="D1524" s="138"/>
    </row>
    <row r="1525" spans="4:4" x14ac:dyDescent="0.25">
      <c r="D1525" s="138"/>
    </row>
    <row r="1526" spans="4:4" x14ac:dyDescent="0.25">
      <c r="D1526" s="138"/>
    </row>
    <row r="1527" spans="4:4" x14ac:dyDescent="0.25">
      <c r="D1527" s="138"/>
    </row>
    <row r="1528" spans="4:4" x14ac:dyDescent="0.25">
      <c r="D1528" s="138"/>
    </row>
    <row r="1529" spans="4:4" x14ac:dyDescent="0.25">
      <c r="D1529" s="138"/>
    </row>
    <row r="1530" spans="4:4" x14ac:dyDescent="0.25">
      <c r="D1530" s="138"/>
    </row>
    <row r="1531" spans="4:4" x14ac:dyDescent="0.25">
      <c r="D1531" s="138"/>
    </row>
    <row r="1532" spans="4:4" x14ac:dyDescent="0.25">
      <c r="D1532" s="138"/>
    </row>
    <row r="1533" spans="4:4" x14ac:dyDescent="0.25">
      <c r="D1533" s="138"/>
    </row>
    <row r="1534" spans="4:4" x14ac:dyDescent="0.25">
      <c r="D1534" s="138"/>
    </row>
    <row r="1535" spans="4:4" x14ac:dyDescent="0.25">
      <c r="D1535" s="138"/>
    </row>
    <row r="1536" spans="4:4" x14ac:dyDescent="0.25">
      <c r="D1536" s="138"/>
    </row>
    <row r="1537" spans="4:4" x14ac:dyDescent="0.25">
      <c r="D1537" s="138"/>
    </row>
    <row r="1538" spans="4:4" x14ac:dyDescent="0.25">
      <c r="D1538" s="138"/>
    </row>
    <row r="1539" spans="4:4" x14ac:dyDescent="0.25">
      <c r="D1539" s="138"/>
    </row>
    <row r="1540" spans="4:4" x14ac:dyDescent="0.25">
      <c r="D1540" s="138"/>
    </row>
    <row r="1541" spans="4:4" x14ac:dyDescent="0.25">
      <c r="D1541" s="138"/>
    </row>
    <row r="1542" spans="4:4" x14ac:dyDescent="0.25">
      <c r="D1542" s="138"/>
    </row>
    <row r="1543" spans="4:4" x14ac:dyDescent="0.25">
      <c r="D1543" s="138"/>
    </row>
    <row r="1544" spans="4:4" x14ac:dyDescent="0.25">
      <c r="D1544" s="138"/>
    </row>
    <row r="1545" spans="4:4" x14ac:dyDescent="0.25">
      <c r="D1545" s="138"/>
    </row>
    <row r="1546" spans="4:4" x14ac:dyDescent="0.25">
      <c r="D1546" s="138"/>
    </row>
    <row r="1547" spans="4:4" x14ac:dyDescent="0.25">
      <c r="D1547" s="138"/>
    </row>
    <row r="1548" spans="4:4" x14ac:dyDescent="0.25">
      <c r="D1548" s="138"/>
    </row>
    <row r="1549" spans="4:4" x14ac:dyDescent="0.25">
      <c r="D1549" s="138"/>
    </row>
    <row r="1550" spans="4:4" x14ac:dyDescent="0.25">
      <c r="D1550" s="138"/>
    </row>
    <row r="1551" spans="4:4" x14ac:dyDescent="0.25">
      <c r="D1551" s="138"/>
    </row>
    <row r="1552" spans="4:4" x14ac:dyDescent="0.25">
      <c r="D1552" s="138"/>
    </row>
    <row r="1553" spans="4:4" x14ac:dyDescent="0.25">
      <c r="D1553" s="138"/>
    </row>
    <row r="1554" spans="4:4" x14ac:dyDescent="0.25">
      <c r="D1554" s="138"/>
    </row>
    <row r="1555" spans="4:4" x14ac:dyDescent="0.25">
      <c r="D1555" s="138"/>
    </row>
    <row r="1556" spans="4:4" x14ac:dyDescent="0.25">
      <c r="D1556" s="138"/>
    </row>
    <row r="1557" spans="4:4" x14ac:dyDescent="0.25">
      <c r="D1557" s="138"/>
    </row>
    <row r="1558" spans="4:4" x14ac:dyDescent="0.25">
      <c r="D1558" s="138"/>
    </row>
    <row r="1559" spans="4:4" x14ac:dyDescent="0.25">
      <c r="D1559" s="138"/>
    </row>
    <row r="1560" spans="4:4" x14ac:dyDescent="0.25">
      <c r="D1560" s="138"/>
    </row>
    <row r="1561" spans="4:4" x14ac:dyDescent="0.25">
      <c r="D1561" s="138"/>
    </row>
    <row r="1562" spans="4:4" x14ac:dyDescent="0.25">
      <c r="D1562" s="138"/>
    </row>
    <row r="1563" spans="4:4" x14ac:dyDescent="0.25">
      <c r="D1563" s="138"/>
    </row>
    <row r="1564" spans="4:4" x14ac:dyDescent="0.25">
      <c r="D1564" s="138"/>
    </row>
    <row r="1565" spans="4:4" x14ac:dyDescent="0.25">
      <c r="D1565" s="138"/>
    </row>
    <row r="1566" spans="4:4" x14ac:dyDescent="0.25">
      <c r="D1566" s="138"/>
    </row>
    <row r="1567" spans="4:4" x14ac:dyDescent="0.25">
      <c r="D1567" s="138"/>
    </row>
    <row r="1568" spans="4:4" x14ac:dyDescent="0.25">
      <c r="D1568" s="138"/>
    </row>
    <row r="1569" spans="4:4" x14ac:dyDescent="0.25">
      <c r="D1569" s="138"/>
    </row>
    <row r="1570" spans="4:4" x14ac:dyDescent="0.25">
      <c r="D1570" s="138"/>
    </row>
    <row r="1571" spans="4:4" x14ac:dyDescent="0.25">
      <c r="D1571" s="138"/>
    </row>
    <row r="1572" spans="4:4" x14ac:dyDescent="0.25">
      <c r="D1572" s="138"/>
    </row>
    <row r="1573" spans="4:4" x14ac:dyDescent="0.25">
      <c r="D1573" s="138"/>
    </row>
    <row r="1574" spans="4:4" x14ac:dyDescent="0.25">
      <c r="D1574" s="138"/>
    </row>
    <row r="1575" spans="4:4" x14ac:dyDescent="0.25">
      <c r="D1575" s="138"/>
    </row>
    <row r="1576" spans="4:4" x14ac:dyDescent="0.25">
      <c r="D1576" s="138"/>
    </row>
    <row r="1577" spans="4:4" x14ac:dyDescent="0.25">
      <c r="D1577" s="138"/>
    </row>
    <row r="1578" spans="4:4" x14ac:dyDescent="0.25">
      <c r="D1578" s="138"/>
    </row>
    <row r="1579" spans="4:4" x14ac:dyDescent="0.25">
      <c r="D1579" s="138"/>
    </row>
    <row r="1580" spans="4:4" x14ac:dyDescent="0.25">
      <c r="D1580" s="138"/>
    </row>
    <row r="1581" spans="4:4" x14ac:dyDescent="0.25">
      <c r="D1581" s="138"/>
    </row>
    <row r="1582" spans="4:4" x14ac:dyDescent="0.25">
      <c r="D1582" s="138"/>
    </row>
    <row r="1583" spans="4:4" x14ac:dyDescent="0.25">
      <c r="D1583" s="138"/>
    </row>
    <row r="1584" spans="4:4" x14ac:dyDescent="0.25">
      <c r="D1584" s="138"/>
    </row>
    <row r="1585" spans="4:4" x14ac:dyDescent="0.25">
      <c r="D1585" s="138"/>
    </row>
    <row r="1586" spans="4:4" x14ac:dyDescent="0.25">
      <c r="D1586" s="138"/>
    </row>
    <row r="1587" spans="4:4" x14ac:dyDescent="0.25">
      <c r="D1587" s="138"/>
    </row>
    <row r="1588" spans="4:4" x14ac:dyDescent="0.25">
      <c r="D1588" s="138"/>
    </row>
    <row r="1589" spans="4:4" x14ac:dyDescent="0.25">
      <c r="D1589" s="138"/>
    </row>
    <row r="1590" spans="4:4" x14ac:dyDescent="0.25">
      <c r="D1590" s="138"/>
    </row>
    <row r="1591" spans="4:4" x14ac:dyDescent="0.25">
      <c r="D1591" s="138"/>
    </row>
    <row r="1592" spans="4:4" x14ac:dyDescent="0.25">
      <c r="D1592" s="138"/>
    </row>
    <row r="1593" spans="4:4" x14ac:dyDescent="0.25">
      <c r="D1593" s="138"/>
    </row>
    <row r="1594" spans="4:4" x14ac:dyDescent="0.25">
      <c r="D1594" s="138"/>
    </row>
    <row r="1595" spans="4:4" x14ac:dyDescent="0.25">
      <c r="D1595" s="138"/>
    </row>
    <row r="1596" spans="4:4" x14ac:dyDescent="0.25">
      <c r="D1596" s="138"/>
    </row>
    <row r="1597" spans="4:4" x14ac:dyDescent="0.25">
      <c r="D1597" s="138"/>
    </row>
    <row r="1598" spans="4:4" x14ac:dyDescent="0.25">
      <c r="D1598" s="138"/>
    </row>
    <row r="1599" spans="4:4" x14ac:dyDescent="0.25">
      <c r="D1599" s="138"/>
    </row>
    <row r="1600" spans="4:4" x14ac:dyDescent="0.25">
      <c r="D1600" s="138"/>
    </row>
    <row r="1601" spans="4:4" x14ac:dyDescent="0.25">
      <c r="D1601" s="138"/>
    </row>
    <row r="1602" spans="4:4" x14ac:dyDescent="0.25">
      <c r="D1602" s="138"/>
    </row>
    <row r="1603" spans="4:4" x14ac:dyDescent="0.25">
      <c r="D1603" s="138"/>
    </row>
    <row r="1604" spans="4:4" x14ac:dyDescent="0.25">
      <c r="D1604" s="138"/>
    </row>
    <row r="1605" spans="4:4" x14ac:dyDescent="0.25">
      <c r="D1605" s="138"/>
    </row>
    <row r="1606" spans="4:4" x14ac:dyDescent="0.25">
      <c r="D1606" s="138"/>
    </row>
    <row r="1607" spans="4:4" x14ac:dyDescent="0.25">
      <c r="D1607" s="138"/>
    </row>
    <row r="1608" spans="4:4" x14ac:dyDescent="0.25">
      <c r="D1608" s="138"/>
    </row>
    <row r="1609" spans="4:4" x14ac:dyDescent="0.25">
      <c r="D1609" s="138"/>
    </row>
    <row r="1610" spans="4:4" x14ac:dyDescent="0.25">
      <c r="D1610" s="138"/>
    </row>
    <row r="1611" spans="4:4" x14ac:dyDescent="0.25">
      <c r="D1611" s="138"/>
    </row>
    <row r="1612" spans="4:4" x14ac:dyDescent="0.25">
      <c r="D1612" s="138"/>
    </row>
    <row r="1613" spans="4:4" x14ac:dyDescent="0.25">
      <c r="D1613" s="138"/>
    </row>
    <row r="1614" spans="4:4" x14ac:dyDescent="0.25">
      <c r="D1614" s="138"/>
    </row>
    <row r="1615" spans="4:4" x14ac:dyDescent="0.25">
      <c r="D1615" s="138"/>
    </row>
    <row r="1616" spans="4:4" x14ac:dyDescent="0.25">
      <c r="D1616" s="138"/>
    </row>
    <row r="1617" spans="4:4" x14ac:dyDescent="0.25">
      <c r="D1617" s="138"/>
    </row>
    <row r="1618" spans="4:4" x14ac:dyDescent="0.25">
      <c r="D1618" s="138"/>
    </row>
    <row r="1619" spans="4:4" x14ac:dyDescent="0.25">
      <c r="D1619" s="138"/>
    </row>
    <row r="1620" spans="4:4" x14ac:dyDescent="0.25">
      <c r="D1620" s="138"/>
    </row>
    <row r="1621" spans="4:4" x14ac:dyDescent="0.25">
      <c r="D1621" s="138"/>
    </row>
    <row r="1622" spans="4:4" x14ac:dyDescent="0.25">
      <c r="D1622" s="138"/>
    </row>
    <row r="1623" spans="4:4" x14ac:dyDescent="0.25">
      <c r="D1623" s="138"/>
    </row>
    <row r="1624" spans="4:4" x14ac:dyDescent="0.25">
      <c r="D1624" s="138"/>
    </row>
    <row r="1625" spans="4:4" x14ac:dyDescent="0.25">
      <c r="D1625" s="138"/>
    </row>
    <row r="1626" spans="4:4" x14ac:dyDescent="0.25">
      <c r="D1626" s="138"/>
    </row>
    <row r="1627" spans="4:4" x14ac:dyDescent="0.25">
      <c r="D1627" s="138"/>
    </row>
    <row r="1628" spans="4:4" x14ac:dyDescent="0.25">
      <c r="D1628" s="138"/>
    </row>
    <row r="1629" spans="4:4" x14ac:dyDescent="0.25">
      <c r="D1629" s="138"/>
    </row>
    <row r="1630" spans="4:4" x14ac:dyDescent="0.25">
      <c r="D1630" s="138"/>
    </row>
    <row r="1631" spans="4:4" x14ac:dyDescent="0.25">
      <c r="D1631" s="138"/>
    </row>
    <row r="1632" spans="4:4" x14ac:dyDescent="0.25">
      <c r="D1632" s="138"/>
    </row>
    <row r="1633" spans="4:4" x14ac:dyDescent="0.25">
      <c r="D1633" s="138"/>
    </row>
    <row r="1634" spans="4:4" x14ac:dyDescent="0.25">
      <c r="D1634" s="138"/>
    </row>
    <row r="1635" spans="4:4" x14ac:dyDescent="0.25">
      <c r="D1635" s="138"/>
    </row>
    <row r="1636" spans="4:4" x14ac:dyDescent="0.25">
      <c r="D1636" s="138"/>
    </row>
    <row r="1637" spans="4:4" x14ac:dyDescent="0.25">
      <c r="D1637" s="138"/>
    </row>
    <row r="1638" spans="4:4" x14ac:dyDescent="0.25">
      <c r="D1638" s="138"/>
    </row>
    <row r="1639" spans="4:4" x14ac:dyDescent="0.25">
      <c r="D1639" s="138"/>
    </row>
    <row r="1640" spans="4:4" x14ac:dyDescent="0.25">
      <c r="D1640" s="138"/>
    </row>
    <row r="1641" spans="4:4" x14ac:dyDescent="0.25">
      <c r="D1641" s="138"/>
    </row>
    <row r="1642" spans="4:4" x14ac:dyDescent="0.25">
      <c r="D1642" s="138"/>
    </row>
    <row r="1643" spans="4:4" x14ac:dyDescent="0.25">
      <c r="D1643" s="138"/>
    </row>
    <row r="1644" spans="4:4" x14ac:dyDescent="0.25">
      <c r="D1644" s="138"/>
    </row>
    <row r="1645" spans="4:4" x14ac:dyDescent="0.25">
      <c r="D1645" s="138"/>
    </row>
    <row r="1646" spans="4:4" x14ac:dyDescent="0.25">
      <c r="D1646" s="138"/>
    </row>
    <row r="1647" spans="4:4" x14ac:dyDescent="0.25">
      <c r="D1647" s="138"/>
    </row>
    <row r="1648" spans="4:4" x14ac:dyDescent="0.25">
      <c r="D1648" s="138"/>
    </row>
    <row r="1649" spans="4:4" x14ac:dyDescent="0.25">
      <c r="D1649" s="138"/>
    </row>
    <row r="1650" spans="4:4" x14ac:dyDescent="0.25">
      <c r="D1650" s="138"/>
    </row>
    <row r="1651" spans="4:4" x14ac:dyDescent="0.25">
      <c r="D1651" s="138"/>
    </row>
    <row r="1652" spans="4:4" x14ac:dyDescent="0.25">
      <c r="D1652" s="138"/>
    </row>
    <row r="1653" spans="4:4" x14ac:dyDescent="0.25">
      <c r="D1653" s="138"/>
    </row>
    <row r="1654" spans="4:4" x14ac:dyDescent="0.25">
      <c r="D1654" s="138"/>
    </row>
    <row r="1655" spans="4:4" x14ac:dyDescent="0.25">
      <c r="D1655" s="138"/>
    </row>
    <row r="1656" spans="4:4" x14ac:dyDescent="0.25">
      <c r="D1656" s="138"/>
    </row>
    <row r="1657" spans="4:4" x14ac:dyDescent="0.25">
      <c r="D1657" s="138"/>
    </row>
    <row r="1658" spans="4:4" x14ac:dyDescent="0.25">
      <c r="D1658" s="138"/>
    </row>
    <row r="1659" spans="4:4" x14ac:dyDescent="0.25">
      <c r="D1659" s="138"/>
    </row>
    <row r="1660" spans="4:4" x14ac:dyDescent="0.25">
      <c r="D1660" s="138"/>
    </row>
    <row r="1661" spans="4:4" x14ac:dyDescent="0.25">
      <c r="D1661" s="138"/>
    </row>
    <row r="1662" spans="4:4" x14ac:dyDescent="0.25">
      <c r="D1662" s="138"/>
    </row>
    <row r="1663" spans="4:4" x14ac:dyDescent="0.25">
      <c r="D1663" s="138"/>
    </row>
    <row r="1664" spans="4:4" x14ac:dyDescent="0.25">
      <c r="D1664" s="138"/>
    </row>
    <row r="1665" spans="4:4" x14ac:dyDescent="0.25">
      <c r="D1665" s="138"/>
    </row>
    <row r="1666" spans="4:4" x14ac:dyDescent="0.25">
      <c r="D1666" s="138"/>
    </row>
    <row r="1667" spans="4:4" x14ac:dyDescent="0.25">
      <c r="D1667" s="138"/>
    </row>
    <row r="1668" spans="4:4" x14ac:dyDescent="0.25">
      <c r="D1668" s="138"/>
    </row>
    <row r="1669" spans="4:4" x14ac:dyDescent="0.25">
      <c r="D1669" s="138"/>
    </row>
    <row r="1670" spans="4:4" x14ac:dyDescent="0.25">
      <c r="D1670" s="138"/>
    </row>
    <row r="1671" spans="4:4" x14ac:dyDescent="0.25">
      <c r="D1671" s="138"/>
    </row>
    <row r="1672" spans="4:4" x14ac:dyDescent="0.25">
      <c r="D1672" s="138"/>
    </row>
    <row r="1673" spans="4:4" x14ac:dyDescent="0.25">
      <c r="D1673" s="138"/>
    </row>
    <row r="1674" spans="4:4" x14ac:dyDescent="0.25">
      <c r="D1674" s="138"/>
    </row>
    <row r="1675" spans="4:4" x14ac:dyDescent="0.25">
      <c r="D1675" s="138"/>
    </row>
    <row r="1676" spans="4:4" x14ac:dyDescent="0.25">
      <c r="D1676" s="138"/>
    </row>
    <row r="1677" spans="4:4" x14ac:dyDescent="0.25">
      <c r="D1677" s="138"/>
    </row>
    <row r="1678" spans="4:4" x14ac:dyDescent="0.25">
      <c r="D1678" s="138"/>
    </row>
    <row r="1679" spans="4:4" x14ac:dyDescent="0.25">
      <c r="D1679" s="138"/>
    </row>
    <row r="1680" spans="4:4" x14ac:dyDescent="0.25">
      <c r="D1680" s="138"/>
    </row>
    <row r="1681" spans="4:4" x14ac:dyDescent="0.25">
      <c r="D1681" s="138"/>
    </row>
    <row r="1682" spans="4:4" x14ac:dyDescent="0.25">
      <c r="D1682" s="138"/>
    </row>
    <row r="1683" spans="4:4" x14ac:dyDescent="0.25">
      <c r="D1683" s="138"/>
    </row>
    <row r="1684" spans="4:4" x14ac:dyDescent="0.25">
      <c r="D1684" s="138"/>
    </row>
    <row r="1685" spans="4:4" x14ac:dyDescent="0.25">
      <c r="D1685" s="138"/>
    </row>
    <row r="1686" spans="4:4" x14ac:dyDescent="0.25">
      <c r="D1686" s="138"/>
    </row>
    <row r="1687" spans="4:4" x14ac:dyDescent="0.25">
      <c r="D1687" s="138"/>
    </row>
    <row r="1688" spans="4:4" x14ac:dyDescent="0.25">
      <c r="D1688" s="138"/>
    </row>
    <row r="1689" spans="4:4" x14ac:dyDescent="0.25">
      <c r="D1689" s="138"/>
    </row>
    <row r="1690" spans="4:4" x14ac:dyDescent="0.25">
      <c r="D1690" s="138"/>
    </row>
    <row r="1691" spans="4:4" x14ac:dyDescent="0.25">
      <c r="D1691" s="138"/>
    </row>
    <row r="1692" spans="4:4" x14ac:dyDescent="0.25">
      <c r="D1692" s="138"/>
    </row>
    <row r="1693" spans="4:4" x14ac:dyDescent="0.25">
      <c r="D1693" s="138"/>
    </row>
    <row r="1694" spans="4:4" x14ac:dyDescent="0.25">
      <c r="D1694" s="138"/>
    </row>
    <row r="1695" spans="4:4" x14ac:dyDescent="0.25">
      <c r="D1695" s="138"/>
    </row>
    <row r="1696" spans="4:4" x14ac:dyDescent="0.25">
      <c r="D1696" s="138"/>
    </row>
    <row r="1697" spans="4:4" x14ac:dyDescent="0.25">
      <c r="D1697" s="138"/>
    </row>
    <row r="1698" spans="4:4" x14ac:dyDescent="0.25">
      <c r="D1698" s="138"/>
    </row>
    <row r="1699" spans="4:4" x14ac:dyDescent="0.25">
      <c r="D1699" s="138"/>
    </row>
    <row r="1700" spans="4:4" x14ac:dyDescent="0.25">
      <c r="D1700" s="138"/>
    </row>
    <row r="1701" spans="4:4" x14ac:dyDescent="0.25">
      <c r="D1701" s="138"/>
    </row>
    <row r="1702" spans="4:4" x14ac:dyDescent="0.25">
      <c r="D1702" s="138"/>
    </row>
    <row r="1703" spans="4:4" x14ac:dyDescent="0.25">
      <c r="D1703" s="138"/>
    </row>
    <row r="1704" spans="4:4" x14ac:dyDescent="0.25">
      <c r="D1704" s="138"/>
    </row>
    <row r="1705" spans="4:4" x14ac:dyDescent="0.25">
      <c r="D1705" s="138"/>
    </row>
    <row r="1706" spans="4:4" x14ac:dyDescent="0.25">
      <c r="D1706" s="138"/>
    </row>
    <row r="1707" spans="4:4" x14ac:dyDescent="0.25">
      <c r="D1707" s="138"/>
    </row>
    <row r="1708" spans="4:4" x14ac:dyDescent="0.25">
      <c r="D1708" s="138"/>
    </row>
    <row r="1709" spans="4:4" x14ac:dyDescent="0.25">
      <c r="D1709" s="138"/>
    </row>
    <row r="1710" spans="4:4" x14ac:dyDescent="0.25">
      <c r="D1710" s="138"/>
    </row>
    <row r="1711" spans="4:4" x14ac:dyDescent="0.25">
      <c r="D1711" s="138"/>
    </row>
    <row r="1712" spans="4:4" x14ac:dyDescent="0.25">
      <c r="D1712" s="138"/>
    </row>
    <row r="1713" spans="4:4" x14ac:dyDescent="0.25">
      <c r="D1713" s="138"/>
    </row>
    <row r="1714" spans="4:4" x14ac:dyDescent="0.25">
      <c r="D1714" s="138"/>
    </row>
    <row r="1715" spans="4:4" x14ac:dyDescent="0.25">
      <c r="D1715" s="138"/>
    </row>
    <row r="1716" spans="4:4" x14ac:dyDescent="0.25">
      <c r="D1716" s="138"/>
    </row>
    <row r="1717" spans="4:4" x14ac:dyDescent="0.25">
      <c r="D1717" s="138"/>
    </row>
    <row r="1718" spans="4:4" x14ac:dyDescent="0.25">
      <c r="D1718" s="138"/>
    </row>
    <row r="1719" spans="4:4" x14ac:dyDescent="0.25">
      <c r="D1719" s="138"/>
    </row>
    <row r="1720" spans="4:4" x14ac:dyDescent="0.25">
      <c r="D1720" s="138"/>
    </row>
    <row r="1721" spans="4:4" x14ac:dyDescent="0.25">
      <c r="D1721" s="138"/>
    </row>
    <row r="1722" spans="4:4" x14ac:dyDescent="0.25">
      <c r="D1722" s="138"/>
    </row>
    <row r="1723" spans="4:4" x14ac:dyDescent="0.25">
      <c r="D1723" s="138"/>
    </row>
    <row r="1724" spans="4:4" x14ac:dyDescent="0.25">
      <c r="D1724" s="138"/>
    </row>
    <row r="1725" spans="4:4" x14ac:dyDescent="0.25">
      <c r="D1725" s="138"/>
    </row>
    <row r="1726" spans="4:4" x14ac:dyDescent="0.25">
      <c r="D1726" s="138"/>
    </row>
    <row r="1727" spans="4:4" x14ac:dyDescent="0.25">
      <c r="D1727" s="138"/>
    </row>
    <row r="1728" spans="4:4" x14ac:dyDescent="0.25">
      <c r="D1728" s="138"/>
    </row>
    <row r="1729" spans="4:4" x14ac:dyDescent="0.25">
      <c r="D1729" s="138"/>
    </row>
    <row r="1730" spans="4:4" x14ac:dyDescent="0.25">
      <c r="D1730" s="138"/>
    </row>
    <row r="1731" spans="4:4" x14ac:dyDescent="0.25">
      <c r="D1731" s="138"/>
    </row>
    <row r="1732" spans="4:4" x14ac:dyDescent="0.25">
      <c r="D1732" s="138"/>
    </row>
    <row r="1733" spans="4:4" x14ac:dyDescent="0.25">
      <c r="D1733" s="138"/>
    </row>
    <row r="1734" spans="4:4" x14ac:dyDescent="0.25">
      <c r="D1734" s="138"/>
    </row>
    <row r="1735" spans="4:4" x14ac:dyDescent="0.25">
      <c r="D1735" s="138"/>
    </row>
    <row r="1736" spans="4:4" x14ac:dyDescent="0.25">
      <c r="D1736" s="138"/>
    </row>
    <row r="1737" spans="4:4" x14ac:dyDescent="0.25">
      <c r="D1737" s="138"/>
    </row>
    <row r="1738" spans="4:4" x14ac:dyDescent="0.25">
      <c r="D1738" s="138"/>
    </row>
    <row r="1739" spans="4:4" x14ac:dyDescent="0.25">
      <c r="D1739" s="138"/>
    </row>
    <row r="1740" spans="4:4" x14ac:dyDescent="0.25">
      <c r="D1740" s="138"/>
    </row>
    <row r="1741" spans="4:4" x14ac:dyDescent="0.25">
      <c r="D1741" s="138"/>
    </row>
    <row r="1742" spans="4:4" x14ac:dyDescent="0.25">
      <c r="D1742" s="138"/>
    </row>
    <row r="1743" spans="4:4" x14ac:dyDescent="0.25">
      <c r="D1743" s="138"/>
    </row>
    <row r="1744" spans="4:4" x14ac:dyDescent="0.25">
      <c r="D1744" s="138"/>
    </row>
    <row r="1745" spans="4:4" x14ac:dyDescent="0.25">
      <c r="D1745" s="138"/>
    </row>
    <row r="1746" spans="4:4" x14ac:dyDescent="0.25">
      <c r="D1746" s="138"/>
    </row>
    <row r="1747" spans="4:4" x14ac:dyDescent="0.25">
      <c r="D1747" s="138"/>
    </row>
    <row r="1748" spans="4:4" x14ac:dyDescent="0.25">
      <c r="D1748" s="138"/>
    </row>
    <row r="1749" spans="4:4" x14ac:dyDescent="0.25">
      <c r="D1749" s="138"/>
    </row>
    <row r="1750" spans="4:4" x14ac:dyDescent="0.25">
      <c r="D1750" s="138"/>
    </row>
    <row r="1751" spans="4:4" x14ac:dyDescent="0.25">
      <c r="D1751" s="138"/>
    </row>
    <row r="1752" spans="4:4" x14ac:dyDescent="0.25">
      <c r="D1752" s="138"/>
    </row>
    <row r="1753" spans="4:4" x14ac:dyDescent="0.25">
      <c r="D1753" s="138"/>
    </row>
    <row r="1754" spans="4:4" x14ac:dyDescent="0.25">
      <c r="D1754" s="138"/>
    </row>
    <row r="1755" spans="4:4" x14ac:dyDescent="0.25">
      <c r="D1755" s="138"/>
    </row>
    <row r="1756" spans="4:4" x14ac:dyDescent="0.25">
      <c r="D1756" s="138"/>
    </row>
    <row r="1757" spans="4:4" x14ac:dyDescent="0.25">
      <c r="D1757" s="138"/>
    </row>
    <row r="1758" spans="4:4" x14ac:dyDescent="0.25">
      <c r="D1758" s="138"/>
    </row>
    <row r="1759" spans="4:4" x14ac:dyDescent="0.25">
      <c r="D1759" s="138"/>
    </row>
    <row r="1760" spans="4:4" x14ac:dyDescent="0.25">
      <c r="D1760" s="138"/>
    </row>
    <row r="1761" spans="4:4" x14ac:dyDescent="0.25">
      <c r="D1761" s="138"/>
    </row>
    <row r="1762" spans="4:4" x14ac:dyDescent="0.25">
      <c r="D1762" s="138"/>
    </row>
    <row r="1763" spans="4:4" x14ac:dyDescent="0.25">
      <c r="D1763" s="138"/>
    </row>
    <row r="1764" spans="4:4" x14ac:dyDescent="0.25">
      <c r="D1764" s="138"/>
    </row>
    <row r="1765" spans="4:4" x14ac:dyDescent="0.25">
      <c r="D1765" s="138"/>
    </row>
    <row r="1766" spans="4:4" x14ac:dyDescent="0.25">
      <c r="D1766" s="138"/>
    </row>
    <row r="1767" spans="4:4" x14ac:dyDescent="0.25">
      <c r="D1767" s="138"/>
    </row>
    <row r="1768" spans="4:4" x14ac:dyDescent="0.25">
      <c r="D1768" s="138"/>
    </row>
    <row r="1769" spans="4:4" x14ac:dyDescent="0.25">
      <c r="D1769" s="138"/>
    </row>
    <row r="1770" spans="4:4" x14ac:dyDescent="0.25">
      <c r="D1770" s="138"/>
    </row>
    <row r="1771" spans="4:4" x14ac:dyDescent="0.25">
      <c r="D1771" s="138"/>
    </row>
    <row r="1772" spans="4:4" x14ac:dyDescent="0.25">
      <c r="D1772" s="138"/>
    </row>
    <row r="1773" spans="4:4" x14ac:dyDescent="0.25">
      <c r="D1773" s="138"/>
    </row>
    <row r="1774" spans="4:4" x14ac:dyDescent="0.25">
      <c r="D1774" s="138"/>
    </row>
    <row r="1775" spans="4:4" x14ac:dyDescent="0.25">
      <c r="D1775" s="138"/>
    </row>
    <row r="1776" spans="4:4" x14ac:dyDescent="0.25">
      <c r="D1776" s="138"/>
    </row>
    <row r="1777" spans="4:4" x14ac:dyDescent="0.25">
      <c r="D1777" s="138"/>
    </row>
    <row r="1778" spans="4:4" x14ac:dyDescent="0.25">
      <c r="D1778" s="138"/>
    </row>
    <row r="1779" spans="4:4" x14ac:dyDescent="0.25">
      <c r="D1779" s="138"/>
    </row>
    <row r="1780" spans="4:4" x14ac:dyDescent="0.25">
      <c r="D1780" s="138"/>
    </row>
    <row r="1781" spans="4:4" x14ac:dyDescent="0.25">
      <c r="D1781" s="138"/>
    </row>
    <row r="1782" spans="4:4" x14ac:dyDescent="0.25">
      <c r="D1782" s="138"/>
    </row>
    <row r="1783" spans="4:4" x14ac:dyDescent="0.25">
      <c r="D1783" s="138"/>
    </row>
    <row r="1784" spans="4:4" x14ac:dyDescent="0.25">
      <c r="D1784" s="138"/>
    </row>
    <row r="1785" spans="4:4" x14ac:dyDescent="0.25">
      <c r="D1785" s="138"/>
    </row>
    <row r="1786" spans="4:4" x14ac:dyDescent="0.25">
      <c r="D1786" s="138"/>
    </row>
    <row r="1787" spans="4:4" x14ac:dyDescent="0.25">
      <c r="D1787" s="138"/>
    </row>
    <row r="1788" spans="4:4" x14ac:dyDescent="0.25">
      <c r="D1788" s="138"/>
    </row>
    <row r="1789" spans="4:4" x14ac:dyDescent="0.25">
      <c r="D1789" s="138"/>
    </row>
    <row r="1790" spans="4:4" x14ac:dyDescent="0.25">
      <c r="D1790" s="138"/>
    </row>
    <row r="1791" spans="4:4" x14ac:dyDescent="0.25">
      <c r="D1791" s="138"/>
    </row>
    <row r="1792" spans="4:4" x14ac:dyDescent="0.25">
      <c r="D1792" s="138"/>
    </row>
    <row r="1793" spans="4:4" x14ac:dyDescent="0.25">
      <c r="D1793" s="138"/>
    </row>
    <row r="1794" spans="4:4" x14ac:dyDescent="0.25">
      <c r="D1794" s="138"/>
    </row>
    <row r="1795" spans="4:4" x14ac:dyDescent="0.25">
      <c r="D1795" s="138"/>
    </row>
    <row r="1796" spans="4:4" x14ac:dyDescent="0.25">
      <c r="D1796" s="138"/>
    </row>
    <row r="1797" spans="4:4" x14ac:dyDescent="0.25">
      <c r="D1797" s="138"/>
    </row>
    <row r="1798" spans="4:4" x14ac:dyDescent="0.25">
      <c r="D1798" s="138"/>
    </row>
    <row r="1799" spans="4:4" x14ac:dyDescent="0.25">
      <c r="D1799" s="138"/>
    </row>
    <row r="1800" spans="4:4" x14ac:dyDescent="0.25">
      <c r="D1800" s="138"/>
    </row>
    <row r="1801" spans="4:4" x14ac:dyDescent="0.25">
      <c r="D1801" s="138"/>
    </row>
    <row r="1802" spans="4:4" x14ac:dyDescent="0.25">
      <c r="D1802" s="138"/>
    </row>
    <row r="1803" spans="4:4" x14ac:dyDescent="0.25">
      <c r="D1803" s="138"/>
    </row>
    <row r="1804" spans="4:4" x14ac:dyDescent="0.25">
      <c r="D1804" s="138"/>
    </row>
    <row r="1805" spans="4:4" x14ac:dyDescent="0.25">
      <c r="D1805" s="138"/>
    </row>
    <row r="1806" spans="4:4" x14ac:dyDescent="0.25">
      <c r="D1806" s="138"/>
    </row>
    <row r="1807" spans="4:4" x14ac:dyDescent="0.25">
      <c r="D1807" s="138"/>
    </row>
    <row r="1808" spans="4:4" x14ac:dyDescent="0.25">
      <c r="D1808" s="138"/>
    </row>
    <row r="1809" spans="4:4" x14ac:dyDescent="0.25">
      <c r="D1809" s="138"/>
    </row>
    <row r="1810" spans="4:4" x14ac:dyDescent="0.25">
      <c r="D1810" s="138"/>
    </row>
    <row r="1811" spans="4:4" x14ac:dyDescent="0.25">
      <c r="D1811" s="138"/>
    </row>
    <row r="1812" spans="4:4" x14ac:dyDescent="0.25">
      <c r="D1812" s="138"/>
    </row>
    <row r="1813" spans="4:4" x14ac:dyDescent="0.25">
      <c r="D1813" s="138"/>
    </row>
    <row r="1814" spans="4:4" x14ac:dyDescent="0.25">
      <c r="D1814" s="138"/>
    </row>
    <row r="1815" spans="4:4" x14ac:dyDescent="0.25">
      <c r="D1815" s="138"/>
    </row>
    <row r="1816" spans="4:4" x14ac:dyDescent="0.25">
      <c r="D1816" s="138"/>
    </row>
    <row r="1817" spans="4:4" x14ac:dyDescent="0.25">
      <c r="D1817" s="138"/>
    </row>
    <row r="1818" spans="4:4" x14ac:dyDescent="0.25">
      <c r="D1818" s="138"/>
    </row>
    <row r="1819" spans="4:4" x14ac:dyDescent="0.25">
      <c r="D1819" s="138"/>
    </row>
    <row r="1820" spans="4:4" x14ac:dyDescent="0.25">
      <c r="D1820" s="138"/>
    </row>
    <row r="1821" spans="4:4" x14ac:dyDescent="0.25">
      <c r="D1821" s="138"/>
    </row>
    <row r="1822" spans="4:4" x14ac:dyDescent="0.25">
      <c r="D1822" s="138"/>
    </row>
    <row r="1823" spans="4:4" x14ac:dyDescent="0.25">
      <c r="D1823" s="138"/>
    </row>
    <row r="1824" spans="4:4" x14ac:dyDescent="0.25">
      <c r="D1824" s="138"/>
    </row>
    <row r="1825" spans="4:4" x14ac:dyDescent="0.25">
      <c r="D1825" s="138"/>
    </row>
    <row r="1826" spans="4:4" x14ac:dyDescent="0.25">
      <c r="D1826" s="138"/>
    </row>
    <row r="1827" spans="4:4" x14ac:dyDescent="0.25">
      <c r="D1827" s="138"/>
    </row>
    <row r="1828" spans="4:4" x14ac:dyDescent="0.25">
      <c r="D1828" s="138"/>
    </row>
    <row r="1829" spans="4:4" x14ac:dyDescent="0.25">
      <c r="D1829" s="138"/>
    </row>
    <row r="1830" spans="4:4" x14ac:dyDescent="0.25">
      <c r="D1830" s="138"/>
    </row>
    <row r="1831" spans="4:4" x14ac:dyDescent="0.25">
      <c r="D1831" s="138"/>
    </row>
    <row r="1832" spans="4:4" x14ac:dyDescent="0.25">
      <c r="D1832" s="138"/>
    </row>
    <row r="1833" spans="4:4" x14ac:dyDescent="0.25">
      <c r="D1833" s="138"/>
    </row>
    <row r="1834" spans="4:4" x14ac:dyDescent="0.25">
      <c r="D1834" s="138"/>
    </row>
    <row r="1835" spans="4:4" x14ac:dyDescent="0.25">
      <c r="D1835" s="138"/>
    </row>
    <row r="1836" spans="4:4" x14ac:dyDescent="0.25">
      <c r="D1836" s="138"/>
    </row>
    <row r="1837" spans="4:4" x14ac:dyDescent="0.25">
      <c r="D1837" s="138"/>
    </row>
    <row r="1838" spans="4:4" x14ac:dyDescent="0.25">
      <c r="D1838" s="138"/>
    </row>
    <row r="1839" spans="4:4" x14ac:dyDescent="0.25">
      <c r="D1839" s="138"/>
    </row>
    <row r="1840" spans="4:4" x14ac:dyDescent="0.25">
      <c r="D1840" s="138"/>
    </row>
    <row r="1841" spans="4:4" x14ac:dyDescent="0.25">
      <c r="D1841" s="138"/>
    </row>
    <row r="1842" spans="4:4" x14ac:dyDescent="0.25">
      <c r="D1842" s="138"/>
    </row>
    <row r="1843" spans="4:4" x14ac:dyDescent="0.25">
      <c r="D1843" s="138"/>
    </row>
    <row r="1844" spans="4:4" x14ac:dyDescent="0.25">
      <c r="D1844" s="138"/>
    </row>
    <row r="1845" spans="4:4" x14ac:dyDescent="0.25">
      <c r="D1845" s="138"/>
    </row>
    <row r="1846" spans="4:4" x14ac:dyDescent="0.25">
      <c r="D1846" s="138"/>
    </row>
    <row r="1847" spans="4:4" x14ac:dyDescent="0.25">
      <c r="D1847" s="138"/>
    </row>
    <row r="1848" spans="4:4" x14ac:dyDescent="0.25">
      <c r="D1848" s="138"/>
    </row>
    <row r="1849" spans="4:4" x14ac:dyDescent="0.25">
      <c r="D1849" s="138"/>
    </row>
    <row r="1850" spans="4:4" x14ac:dyDescent="0.25">
      <c r="D1850" s="138"/>
    </row>
    <row r="1851" spans="4:4" x14ac:dyDescent="0.25">
      <c r="D1851" s="138"/>
    </row>
    <row r="1852" spans="4:4" x14ac:dyDescent="0.25">
      <c r="D1852" s="138"/>
    </row>
    <row r="1853" spans="4:4" x14ac:dyDescent="0.25">
      <c r="D1853" s="138"/>
    </row>
    <row r="1854" spans="4:4" x14ac:dyDescent="0.25">
      <c r="D1854" s="138"/>
    </row>
    <row r="1855" spans="4:4" x14ac:dyDescent="0.25">
      <c r="D1855" s="138"/>
    </row>
    <row r="1856" spans="4:4" x14ac:dyDescent="0.25">
      <c r="D1856" s="138"/>
    </row>
    <row r="1857" spans="4:4" x14ac:dyDescent="0.25">
      <c r="D1857" s="138"/>
    </row>
    <row r="1858" spans="4:4" x14ac:dyDescent="0.25">
      <c r="D1858" s="138"/>
    </row>
    <row r="1859" spans="4:4" x14ac:dyDescent="0.25">
      <c r="D1859" s="138"/>
    </row>
    <row r="1860" spans="4:4" x14ac:dyDescent="0.25">
      <c r="D1860" s="138"/>
    </row>
    <row r="1861" spans="4:4" x14ac:dyDescent="0.25">
      <c r="D1861" s="138"/>
    </row>
    <row r="1862" spans="4:4" x14ac:dyDescent="0.25">
      <c r="D1862" s="138"/>
    </row>
    <row r="1863" spans="4:4" x14ac:dyDescent="0.25">
      <c r="D1863" s="138"/>
    </row>
    <row r="1864" spans="4:4" x14ac:dyDescent="0.25">
      <c r="D1864" s="138"/>
    </row>
    <row r="1865" spans="4:4" x14ac:dyDescent="0.25">
      <c r="D1865" s="138"/>
    </row>
    <row r="1866" spans="4:4" x14ac:dyDescent="0.25">
      <c r="D1866" s="138"/>
    </row>
    <row r="1867" spans="4:4" x14ac:dyDescent="0.25">
      <c r="D1867" s="138"/>
    </row>
    <row r="1868" spans="4:4" x14ac:dyDescent="0.25">
      <c r="D1868" s="138"/>
    </row>
    <row r="1869" spans="4:4" x14ac:dyDescent="0.25">
      <c r="D1869" s="138"/>
    </row>
    <row r="1870" spans="4:4" x14ac:dyDescent="0.25">
      <c r="D1870" s="138"/>
    </row>
    <row r="1871" spans="4:4" x14ac:dyDescent="0.25">
      <c r="D1871" s="138"/>
    </row>
    <row r="1872" spans="4:4" x14ac:dyDescent="0.25">
      <c r="D1872" s="138"/>
    </row>
    <row r="1873" spans="4:4" x14ac:dyDescent="0.25">
      <c r="D1873" s="138"/>
    </row>
    <row r="1874" spans="4:4" x14ac:dyDescent="0.25">
      <c r="D1874" s="138"/>
    </row>
    <row r="1875" spans="4:4" x14ac:dyDescent="0.25">
      <c r="D1875" s="138"/>
    </row>
    <row r="1876" spans="4:4" x14ac:dyDescent="0.25">
      <c r="D1876" s="138"/>
    </row>
    <row r="1877" spans="4:4" x14ac:dyDescent="0.25">
      <c r="D1877" s="138"/>
    </row>
    <row r="1878" spans="4:4" x14ac:dyDescent="0.25">
      <c r="D1878" s="138"/>
    </row>
    <row r="1879" spans="4:4" x14ac:dyDescent="0.25">
      <c r="D1879" s="138"/>
    </row>
    <row r="1880" spans="4:4" x14ac:dyDescent="0.25">
      <c r="D1880" s="138"/>
    </row>
    <row r="1881" spans="4:4" x14ac:dyDescent="0.25">
      <c r="D1881" s="138"/>
    </row>
    <row r="1882" spans="4:4" x14ac:dyDescent="0.25">
      <c r="D1882" s="138"/>
    </row>
    <row r="1883" spans="4:4" x14ac:dyDescent="0.25">
      <c r="D1883" s="138"/>
    </row>
    <row r="1884" spans="4:4" x14ac:dyDescent="0.25">
      <c r="D1884" s="138"/>
    </row>
    <row r="1885" spans="4:4" x14ac:dyDescent="0.25">
      <c r="D1885" s="138"/>
    </row>
    <row r="1886" spans="4:4" x14ac:dyDescent="0.25">
      <c r="D1886" s="138"/>
    </row>
    <row r="1887" spans="4:4" x14ac:dyDescent="0.25">
      <c r="D1887" s="138"/>
    </row>
    <row r="1888" spans="4:4" x14ac:dyDescent="0.25">
      <c r="D1888" s="138"/>
    </row>
    <row r="1889" spans="4:4" x14ac:dyDescent="0.25">
      <c r="D1889" s="138"/>
    </row>
    <row r="1890" spans="4:4" x14ac:dyDescent="0.25">
      <c r="D1890" s="138"/>
    </row>
    <row r="1891" spans="4:4" x14ac:dyDescent="0.25">
      <c r="D1891" s="138"/>
    </row>
    <row r="1892" spans="4:4" x14ac:dyDescent="0.25">
      <c r="D1892" s="138"/>
    </row>
    <row r="1893" spans="4:4" x14ac:dyDescent="0.25">
      <c r="D1893" s="138"/>
    </row>
    <row r="1894" spans="4:4" x14ac:dyDescent="0.25">
      <c r="D1894" s="138"/>
    </row>
    <row r="1895" spans="4:4" x14ac:dyDescent="0.25">
      <c r="D1895" s="138"/>
    </row>
    <row r="1896" spans="4:4" x14ac:dyDescent="0.25">
      <c r="D1896" s="138"/>
    </row>
    <row r="1897" spans="4:4" x14ac:dyDescent="0.25">
      <c r="D1897" s="138"/>
    </row>
    <row r="1898" spans="4:4" x14ac:dyDescent="0.25">
      <c r="D1898" s="138"/>
    </row>
    <row r="1899" spans="4:4" x14ac:dyDescent="0.25">
      <c r="D1899" s="138"/>
    </row>
    <row r="1900" spans="4:4" x14ac:dyDescent="0.25">
      <c r="D1900" s="138"/>
    </row>
    <row r="1901" spans="4:4" x14ac:dyDescent="0.25">
      <c r="D1901" s="138"/>
    </row>
    <row r="1902" spans="4:4" x14ac:dyDescent="0.25">
      <c r="D1902" s="138"/>
    </row>
    <row r="1903" spans="4:4" x14ac:dyDescent="0.25">
      <c r="D1903" s="138"/>
    </row>
    <row r="1904" spans="4:4" x14ac:dyDescent="0.25">
      <c r="D1904" s="138"/>
    </row>
    <row r="1905" spans="4:4" x14ac:dyDescent="0.25">
      <c r="D1905" s="138"/>
    </row>
    <row r="1906" spans="4:4" x14ac:dyDescent="0.25">
      <c r="D1906" s="138"/>
    </row>
    <row r="1907" spans="4:4" x14ac:dyDescent="0.25">
      <c r="D1907" s="138"/>
    </row>
    <row r="1908" spans="4:4" x14ac:dyDescent="0.25">
      <c r="D1908" s="138"/>
    </row>
    <row r="1909" spans="4:4" x14ac:dyDescent="0.25">
      <c r="D1909" s="138"/>
    </row>
    <row r="1910" spans="4:4" x14ac:dyDescent="0.25">
      <c r="D1910" s="138"/>
    </row>
    <row r="1911" spans="4:4" x14ac:dyDescent="0.25">
      <c r="D1911" s="138"/>
    </row>
    <row r="1912" spans="4:4" x14ac:dyDescent="0.25">
      <c r="D1912" s="138"/>
    </row>
    <row r="1913" spans="4:4" x14ac:dyDescent="0.25">
      <c r="D1913" s="138"/>
    </row>
    <row r="1914" spans="4:4" x14ac:dyDescent="0.25">
      <c r="D1914" s="138"/>
    </row>
    <row r="1915" spans="4:4" x14ac:dyDescent="0.25">
      <c r="D1915" s="138"/>
    </row>
    <row r="1916" spans="4:4" x14ac:dyDescent="0.25">
      <c r="D1916" s="138"/>
    </row>
    <row r="1917" spans="4:4" x14ac:dyDescent="0.25">
      <c r="D1917" s="138"/>
    </row>
    <row r="1918" spans="4:4" x14ac:dyDescent="0.25">
      <c r="D1918" s="138"/>
    </row>
    <row r="1919" spans="4:4" x14ac:dyDescent="0.25">
      <c r="D1919" s="138"/>
    </row>
    <row r="1920" spans="4:4" x14ac:dyDescent="0.25">
      <c r="D1920" s="138"/>
    </row>
    <row r="1921" spans="4:4" x14ac:dyDescent="0.25">
      <c r="D1921" s="138"/>
    </row>
    <row r="1922" spans="4:4" x14ac:dyDescent="0.25">
      <c r="D1922" s="138"/>
    </row>
    <row r="1923" spans="4:4" x14ac:dyDescent="0.25">
      <c r="D1923" s="138"/>
    </row>
    <row r="1924" spans="4:4" x14ac:dyDescent="0.25">
      <c r="D1924" s="138"/>
    </row>
    <row r="1925" spans="4:4" x14ac:dyDescent="0.25">
      <c r="D1925" s="138"/>
    </row>
    <row r="1926" spans="4:4" x14ac:dyDescent="0.25">
      <c r="D1926" s="138"/>
    </row>
    <row r="1927" spans="4:4" x14ac:dyDescent="0.25">
      <c r="D1927" s="138"/>
    </row>
    <row r="1928" spans="4:4" x14ac:dyDescent="0.25">
      <c r="D1928" s="138"/>
    </row>
    <row r="1929" spans="4:4" x14ac:dyDescent="0.25">
      <c r="D1929" s="138"/>
    </row>
    <row r="1930" spans="4:4" x14ac:dyDescent="0.25">
      <c r="D1930" s="138"/>
    </row>
    <row r="1931" spans="4:4" x14ac:dyDescent="0.25">
      <c r="D1931" s="138"/>
    </row>
    <row r="1932" spans="4:4" x14ac:dyDescent="0.25">
      <c r="D1932" s="138"/>
    </row>
    <row r="1933" spans="4:4" x14ac:dyDescent="0.25">
      <c r="D1933" s="138"/>
    </row>
    <row r="1934" spans="4:4" x14ac:dyDescent="0.25">
      <c r="D1934" s="138"/>
    </row>
    <row r="1935" spans="4:4" x14ac:dyDescent="0.25">
      <c r="D1935" s="138"/>
    </row>
    <row r="1936" spans="4:4" x14ac:dyDescent="0.25">
      <c r="D1936" s="138"/>
    </row>
    <row r="1937" spans="4:4" x14ac:dyDescent="0.25">
      <c r="D1937" s="138"/>
    </row>
    <row r="1938" spans="4:4" x14ac:dyDescent="0.25">
      <c r="D1938" s="138"/>
    </row>
    <row r="1939" spans="4:4" x14ac:dyDescent="0.25">
      <c r="D1939" s="138"/>
    </row>
    <row r="1940" spans="4:4" x14ac:dyDescent="0.25">
      <c r="D1940" s="138"/>
    </row>
    <row r="1941" spans="4:4" x14ac:dyDescent="0.25">
      <c r="D1941" s="138"/>
    </row>
    <row r="1942" spans="4:4" x14ac:dyDescent="0.25">
      <c r="D1942" s="138"/>
    </row>
    <row r="1943" spans="4:4" x14ac:dyDescent="0.25">
      <c r="D1943" s="138"/>
    </row>
    <row r="1944" spans="4:4" x14ac:dyDescent="0.25">
      <c r="D1944" s="138"/>
    </row>
    <row r="1945" spans="4:4" x14ac:dyDescent="0.25">
      <c r="D1945" s="138"/>
    </row>
    <row r="1946" spans="4:4" x14ac:dyDescent="0.25">
      <c r="D1946" s="138"/>
    </row>
    <row r="1947" spans="4:4" x14ac:dyDescent="0.25">
      <c r="D1947" s="138"/>
    </row>
    <row r="1948" spans="4:4" x14ac:dyDescent="0.25">
      <c r="D1948" s="138"/>
    </row>
    <row r="1949" spans="4:4" x14ac:dyDescent="0.25">
      <c r="D1949" s="138"/>
    </row>
    <row r="1950" spans="4:4" x14ac:dyDescent="0.25">
      <c r="D1950" s="138"/>
    </row>
    <row r="1951" spans="4:4" x14ac:dyDescent="0.25">
      <c r="D1951" s="138"/>
    </row>
    <row r="1952" spans="4:4" x14ac:dyDescent="0.25">
      <c r="D1952" s="138"/>
    </row>
    <row r="1953" spans="4:4" x14ac:dyDescent="0.25">
      <c r="D1953" s="138"/>
    </row>
    <row r="1954" spans="4:4" x14ac:dyDescent="0.25">
      <c r="D1954" s="138"/>
    </row>
    <row r="1955" spans="4:4" x14ac:dyDescent="0.25">
      <c r="D1955" s="138"/>
    </row>
    <row r="1956" spans="4:4" x14ac:dyDescent="0.25">
      <c r="D1956" s="138"/>
    </row>
    <row r="1957" spans="4:4" x14ac:dyDescent="0.25">
      <c r="D1957" s="138"/>
    </row>
    <row r="1958" spans="4:4" x14ac:dyDescent="0.25">
      <c r="D1958" s="138"/>
    </row>
    <row r="1959" spans="4:4" x14ac:dyDescent="0.25">
      <c r="D1959" s="138"/>
    </row>
    <row r="1960" spans="4:4" x14ac:dyDescent="0.25">
      <c r="D1960" s="138"/>
    </row>
    <row r="1961" spans="4:4" x14ac:dyDescent="0.25">
      <c r="D1961" s="138"/>
    </row>
    <row r="1962" spans="4:4" x14ac:dyDescent="0.25">
      <c r="D1962" s="138"/>
    </row>
    <row r="1963" spans="4:4" x14ac:dyDescent="0.25">
      <c r="D1963" s="138"/>
    </row>
    <row r="1964" spans="4:4" x14ac:dyDescent="0.25">
      <c r="D1964" s="138"/>
    </row>
    <row r="1965" spans="4:4" x14ac:dyDescent="0.25">
      <c r="D1965" s="138"/>
    </row>
    <row r="1966" spans="4:4" x14ac:dyDescent="0.25">
      <c r="D1966" s="138"/>
    </row>
    <row r="1967" spans="4:4" x14ac:dyDescent="0.25">
      <c r="D1967" s="138"/>
    </row>
    <row r="1968" spans="4:4" x14ac:dyDescent="0.25">
      <c r="D1968" s="138"/>
    </row>
    <row r="1969" spans="4:4" x14ac:dyDescent="0.25">
      <c r="D1969" s="138"/>
    </row>
    <row r="1970" spans="4:4" x14ac:dyDescent="0.25">
      <c r="D1970" s="138"/>
    </row>
    <row r="1971" spans="4:4" x14ac:dyDescent="0.25">
      <c r="D1971" s="138"/>
    </row>
    <row r="1972" spans="4:4" x14ac:dyDescent="0.25">
      <c r="D1972" s="138"/>
    </row>
    <row r="1973" spans="4:4" x14ac:dyDescent="0.25">
      <c r="D1973" s="138"/>
    </row>
    <row r="1974" spans="4:4" x14ac:dyDescent="0.25">
      <c r="D1974" s="138"/>
    </row>
    <row r="1975" spans="4:4" x14ac:dyDescent="0.25">
      <c r="D1975" s="138"/>
    </row>
    <row r="1976" spans="4:4" x14ac:dyDescent="0.25">
      <c r="D1976" s="138"/>
    </row>
    <row r="1977" spans="4:4" x14ac:dyDescent="0.25">
      <c r="D1977" s="138"/>
    </row>
    <row r="1978" spans="4:4" x14ac:dyDescent="0.25">
      <c r="D1978" s="138"/>
    </row>
    <row r="1979" spans="4:4" x14ac:dyDescent="0.25">
      <c r="D1979" s="138"/>
    </row>
    <row r="1980" spans="4:4" x14ac:dyDescent="0.25">
      <c r="D1980" s="138"/>
    </row>
    <row r="1981" spans="4:4" x14ac:dyDescent="0.25">
      <c r="D1981" s="138"/>
    </row>
    <row r="1982" spans="4:4" x14ac:dyDescent="0.25">
      <c r="D1982" s="138"/>
    </row>
    <row r="1983" spans="4:4" x14ac:dyDescent="0.25">
      <c r="D1983" s="138"/>
    </row>
    <row r="1984" spans="4:4" x14ac:dyDescent="0.25">
      <c r="D1984" s="138"/>
    </row>
    <row r="1985" spans="4:4" x14ac:dyDescent="0.25">
      <c r="D1985" s="138"/>
    </row>
    <row r="1986" spans="4:4" x14ac:dyDescent="0.25">
      <c r="D1986" s="138"/>
    </row>
    <row r="1987" spans="4:4" x14ac:dyDescent="0.25">
      <c r="D1987" s="138"/>
    </row>
    <row r="1988" spans="4:4" x14ac:dyDescent="0.25">
      <c r="D1988" s="138"/>
    </row>
    <row r="1989" spans="4:4" x14ac:dyDescent="0.25">
      <c r="D1989" s="138"/>
    </row>
    <row r="1990" spans="4:4" x14ac:dyDescent="0.25">
      <c r="D1990" s="138"/>
    </row>
    <row r="1991" spans="4:4" x14ac:dyDescent="0.25">
      <c r="D1991" s="138"/>
    </row>
    <row r="1992" spans="4:4" x14ac:dyDescent="0.25">
      <c r="D1992" s="138"/>
    </row>
    <row r="1993" spans="4:4" x14ac:dyDescent="0.25">
      <c r="D1993" s="138"/>
    </row>
    <row r="1994" spans="4:4" x14ac:dyDescent="0.25">
      <c r="D1994" s="138"/>
    </row>
    <row r="1995" spans="4:4" x14ac:dyDescent="0.25">
      <c r="D1995" s="138"/>
    </row>
    <row r="1996" spans="4:4" x14ac:dyDescent="0.25">
      <c r="D1996" s="138"/>
    </row>
    <row r="1997" spans="4:4" x14ac:dyDescent="0.25">
      <c r="D1997" s="138"/>
    </row>
    <row r="1998" spans="4:4" x14ac:dyDescent="0.25">
      <c r="D1998" s="138"/>
    </row>
    <row r="1999" spans="4:4" x14ac:dyDescent="0.25">
      <c r="D1999" s="138"/>
    </row>
    <row r="2000" spans="4:4" x14ac:dyDescent="0.25">
      <c r="D2000" s="138"/>
    </row>
    <row r="2001" spans="4:4" x14ac:dyDescent="0.25">
      <c r="D2001" s="138"/>
    </row>
    <row r="2002" spans="4:4" x14ac:dyDescent="0.25">
      <c r="D2002" s="138"/>
    </row>
    <row r="2003" spans="4:4" x14ac:dyDescent="0.25">
      <c r="D2003" s="138"/>
    </row>
    <row r="2004" spans="4:4" x14ac:dyDescent="0.25">
      <c r="D2004" s="138"/>
    </row>
    <row r="2005" spans="4:4" x14ac:dyDescent="0.25">
      <c r="D2005" s="138"/>
    </row>
    <row r="2006" spans="4:4" x14ac:dyDescent="0.25">
      <c r="D2006" s="138"/>
    </row>
    <row r="2007" spans="4:4" x14ac:dyDescent="0.25">
      <c r="D2007" s="138"/>
    </row>
    <row r="2008" spans="4:4" x14ac:dyDescent="0.25">
      <c r="D2008" s="138"/>
    </row>
    <row r="2009" spans="4:4" x14ac:dyDescent="0.25">
      <c r="D2009" s="138"/>
    </row>
    <row r="2010" spans="4:4" x14ac:dyDescent="0.25">
      <c r="D2010" s="138"/>
    </row>
    <row r="2011" spans="4:4" x14ac:dyDescent="0.25">
      <c r="D2011" s="138"/>
    </row>
    <row r="2012" spans="4:4" x14ac:dyDescent="0.25">
      <c r="D2012" s="138"/>
    </row>
    <row r="2013" spans="4:4" x14ac:dyDescent="0.25">
      <c r="D2013" s="138"/>
    </row>
    <row r="2014" spans="4:4" x14ac:dyDescent="0.25">
      <c r="D2014" s="138"/>
    </row>
    <row r="2015" spans="4:4" x14ac:dyDescent="0.25">
      <c r="D2015" s="138"/>
    </row>
    <row r="2016" spans="4:4" x14ac:dyDescent="0.25">
      <c r="D2016" s="138"/>
    </row>
    <row r="2017" spans="4:4" x14ac:dyDescent="0.25">
      <c r="D2017" s="138"/>
    </row>
    <row r="2018" spans="4:4" x14ac:dyDescent="0.25">
      <c r="D2018" s="138"/>
    </row>
    <row r="2019" spans="4:4" x14ac:dyDescent="0.25">
      <c r="D2019" s="138"/>
    </row>
    <row r="2020" spans="4:4" x14ac:dyDescent="0.25">
      <c r="D2020" s="138"/>
    </row>
    <row r="2021" spans="4:4" x14ac:dyDescent="0.25">
      <c r="D2021" s="138"/>
    </row>
    <row r="2022" spans="4:4" x14ac:dyDescent="0.25">
      <c r="D2022" s="138"/>
    </row>
    <row r="2023" spans="4:4" x14ac:dyDescent="0.25">
      <c r="D2023" s="138"/>
    </row>
    <row r="2024" spans="4:4" x14ac:dyDescent="0.25">
      <c r="D2024" s="138"/>
    </row>
    <row r="2025" spans="4:4" x14ac:dyDescent="0.25">
      <c r="D2025" s="138"/>
    </row>
    <row r="2026" spans="4:4" x14ac:dyDescent="0.25">
      <c r="D2026" s="138"/>
    </row>
    <row r="2027" spans="4:4" x14ac:dyDescent="0.25">
      <c r="D2027" s="138"/>
    </row>
    <row r="2028" spans="4:4" x14ac:dyDescent="0.25">
      <c r="D2028" s="138"/>
    </row>
    <row r="2029" spans="4:4" x14ac:dyDescent="0.25">
      <c r="D2029" s="138"/>
    </row>
    <row r="2030" spans="4:4" x14ac:dyDescent="0.25">
      <c r="D2030" s="138"/>
    </row>
    <row r="2031" spans="4:4" x14ac:dyDescent="0.25">
      <c r="D2031" s="138"/>
    </row>
    <row r="2032" spans="4:4" x14ac:dyDescent="0.25">
      <c r="D2032" s="138"/>
    </row>
    <row r="2033" spans="4:4" x14ac:dyDescent="0.25">
      <c r="D2033" s="138"/>
    </row>
    <row r="2034" spans="4:4" x14ac:dyDescent="0.25">
      <c r="D2034" s="138"/>
    </row>
    <row r="2035" spans="4:4" x14ac:dyDescent="0.25">
      <c r="D2035" s="138"/>
    </row>
    <row r="2036" spans="4:4" x14ac:dyDescent="0.25">
      <c r="D2036" s="138"/>
    </row>
    <row r="2037" spans="4:4" x14ac:dyDescent="0.25">
      <c r="D2037" s="138"/>
    </row>
    <row r="2038" spans="4:4" x14ac:dyDescent="0.25">
      <c r="D2038" s="138"/>
    </row>
    <row r="2039" spans="4:4" x14ac:dyDescent="0.25">
      <c r="D2039" s="138"/>
    </row>
    <row r="2040" spans="4:4" x14ac:dyDescent="0.25">
      <c r="D2040" s="138"/>
    </row>
    <row r="2041" spans="4:4" x14ac:dyDescent="0.25">
      <c r="D2041" s="138"/>
    </row>
    <row r="2042" spans="4:4" x14ac:dyDescent="0.25">
      <c r="D2042" s="138"/>
    </row>
    <row r="2043" spans="4:4" x14ac:dyDescent="0.25">
      <c r="D2043" s="138"/>
    </row>
    <row r="2044" spans="4:4" x14ac:dyDescent="0.25">
      <c r="D2044" s="138"/>
    </row>
    <row r="2045" spans="4:4" x14ac:dyDescent="0.25">
      <c r="D2045" s="138"/>
    </row>
    <row r="2046" spans="4:4" x14ac:dyDescent="0.25">
      <c r="D2046" s="138"/>
    </row>
    <row r="2047" spans="4:4" x14ac:dyDescent="0.25">
      <c r="D2047" s="138"/>
    </row>
    <row r="2048" spans="4:4" x14ac:dyDescent="0.25">
      <c r="D2048" s="138"/>
    </row>
    <row r="2049" spans="4:4" x14ac:dyDescent="0.25">
      <c r="D2049" s="138"/>
    </row>
    <row r="2050" spans="4:4" x14ac:dyDescent="0.25">
      <c r="D2050" s="138"/>
    </row>
    <row r="2051" spans="4:4" x14ac:dyDescent="0.25">
      <c r="D2051" s="138"/>
    </row>
    <row r="2052" spans="4:4" x14ac:dyDescent="0.25">
      <c r="D2052" s="138"/>
    </row>
    <row r="2053" spans="4:4" x14ac:dyDescent="0.25">
      <c r="D2053" s="138"/>
    </row>
    <row r="2054" spans="4:4" x14ac:dyDescent="0.25">
      <c r="D2054" s="138"/>
    </row>
    <row r="2055" spans="4:4" x14ac:dyDescent="0.25">
      <c r="D2055" s="138"/>
    </row>
    <row r="2056" spans="4:4" x14ac:dyDescent="0.25">
      <c r="D2056" s="138"/>
    </row>
    <row r="2057" spans="4:4" x14ac:dyDescent="0.25">
      <c r="D2057" s="138"/>
    </row>
    <row r="2058" spans="4:4" x14ac:dyDescent="0.25">
      <c r="D2058" s="138"/>
    </row>
    <row r="2059" spans="4:4" x14ac:dyDescent="0.25">
      <c r="D2059" s="138"/>
    </row>
    <row r="2060" spans="4:4" x14ac:dyDescent="0.25">
      <c r="D2060" s="138"/>
    </row>
    <row r="2061" spans="4:4" x14ac:dyDescent="0.25">
      <c r="D2061" s="138"/>
    </row>
    <row r="2062" spans="4:4" x14ac:dyDescent="0.25">
      <c r="D2062" s="138"/>
    </row>
    <row r="2063" spans="4:4" x14ac:dyDescent="0.25">
      <c r="D2063" s="138"/>
    </row>
    <row r="2064" spans="4:4" x14ac:dyDescent="0.25">
      <c r="D2064" s="138"/>
    </row>
    <row r="2065" spans="4:4" x14ac:dyDescent="0.25">
      <c r="D2065" s="138"/>
    </row>
    <row r="2066" spans="4:4" x14ac:dyDescent="0.25">
      <c r="D2066" s="138"/>
    </row>
    <row r="2067" spans="4:4" x14ac:dyDescent="0.25">
      <c r="D2067" s="138"/>
    </row>
    <row r="2068" spans="4:4" x14ac:dyDescent="0.25">
      <c r="D2068" s="138"/>
    </row>
    <row r="2069" spans="4:4" x14ac:dyDescent="0.25">
      <c r="D2069" s="138"/>
    </row>
    <row r="2070" spans="4:4" x14ac:dyDescent="0.25">
      <c r="D2070" s="138"/>
    </row>
    <row r="2071" spans="4:4" x14ac:dyDescent="0.25">
      <c r="D2071" s="138"/>
    </row>
    <row r="2072" spans="4:4" x14ac:dyDescent="0.25">
      <c r="D2072" s="138"/>
    </row>
    <row r="2073" spans="4:4" x14ac:dyDescent="0.25">
      <c r="D2073" s="138"/>
    </row>
    <row r="2074" spans="4:4" x14ac:dyDescent="0.25">
      <c r="D2074" s="138"/>
    </row>
    <row r="2075" spans="4:4" x14ac:dyDescent="0.25">
      <c r="D2075" s="138"/>
    </row>
    <row r="2076" spans="4:4" x14ac:dyDescent="0.25">
      <c r="D2076" s="138"/>
    </row>
    <row r="2077" spans="4:4" x14ac:dyDescent="0.25">
      <c r="D2077" s="138"/>
    </row>
    <row r="2078" spans="4:4" x14ac:dyDescent="0.25">
      <c r="D2078" s="138"/>
    </row>
    <row r="2079" spans="4:4" x14ac:dyDescent="0.25">
      <c r="D2079" s="138"/>
    </row>
    <row r="2080" spans="4:4" x14ac:dyDescent="0.25">
      <c r="D2080" s="138"/>
    </row>
    <row r="2081" spans="4:4" x14ac:dyDescent="0.25">
      <c r="D2081" s="138"/>
    </row>
    <row r="2082" spans="4:4" x14ac:dyDescent="0.25">
      <c r="D2082" s="138"/>
    </row>
    <row r="2083" spans="4:4" x14ac:dyDescent="0.25">
      <c r="D2083" s="138"/>
    </row>
    <row r="2084" spans="4:4" x14ac:dyDescent="0.25">
      <c r="D2084" s="138"/>
    </row>
    <row r="2085" spans="4:4" x14ac:dyDescent="0.25">
      <c r="D2085" s="138"/>
    </row>
    <row r="2086" spans="4:4" x14ac:dyDescent="0.25">
      <c r="D2086" s="138"/>
    </row>
    <row r="2087" spans="4:4" x14ac:dyDescent="0.25">
      <c r="D2087" s="138"/>
    </row>
    <row r="2088" spans="4:4" x14ac:dyDescent="0.25">
      <c r="D2088" s="138"/>
    </row>
    <row r="2089" spans="4:4" x14ac:dyDescent="0.25">
      <c r="D2089" s="138"/>
    </row>
    <row r="2090" spans="4:4" x14ac:dyDescent="0.25">
      <c r="D2090" s="138"/>
    </row>
    <row r="2091" spans="4:4" x14ac:dyDescent="0.25">
      <c r="D2091" s="138"/>
    </row>
    <row r="2092" spans="4:4" x14ac:dyDescent="0.25">
      <c r="D2092" s="138"/>
    </row>
    <row r="2093" spans="4:4" x14ac:dyDescent="0.25">
      <c r="D2093" s="138"/>
    </row>
    <row r="2094" spans="4:4" x14ac:dyDescent="0.25">
      <c r="D2094" s="138"/>
    </row>
    <row r="2095" spans="4:4" x14ac:dyDescent="0.25">
      <c r="D2095" s="138"/>
    </row>
    <row r="2096" spans="4:4" x14ac:dyDescent="0.25">
      <c r="D2096" s="138"/>
    </row>
    <row r="2097" spans="4:4" x14ac:dyDescent="0.25">
      <c r="D2097" s="138"/>
    </row>
    <row r="2098" spans="4:4" x14ac:dyDescent="0.25">
      <c r="D2098" s="138"/>
    </row>
    <row r="2099" spans="4:4" x14ac:dyDescent="0.25">
      <c r="D2099" s="138"/>
    </row>
    <row r="2100" spans="4:4" x14ac:dyDescent="0.25">
      <c r="D2100" s="138"/>
    </row>
    <row r="2101" spans="4:4" x14ac:dyDescent="0.25">
      <c r="D2101" s="138"/>
    </row>
    <row r="2102" spans="4:4" x14ac:dyDescent="0.25">
      <c r="D2102" s="138"/>
    </row>
    <row r="2103" spans="4:4" x14ac:dyDescent="0.25">
      <c r="D2103" s="138"/>
    </row>
    <row r="2104" spans="4:4" x14ac:dyDescent="0.25">
      <c r="D2104" s="138"/>
    </row>
    <row r="2105" spans="4:4" x14ac:dyDescent="0.25">
      <c r="D2105" s="138"/>
    </row>
    <row r="2106" spans="4:4" x14ac:dyDescent="0.25">
      <c r="D2106" s="138"/>
    </row>
    <row r="2107" spans="4:4" x14ac:dyDescent="0.25">
      <c r="D2107" s="138"/>
    </row>
    <row r="2108" spans="4:4" x14ac:dyDescent="0.25">
      <c r="D2108" s="138"/>
    </row>
    <row r="2109" spans="4:4" x14ac:dyDescent="0.25">
      <c r="D2109" s="138"/>
    </row>
    <row r="2110" spans="4:4" x14ac:dyDescent="0.25">
      <c r="D2110" s="138"/>
    </row>
    <row r="2111" spans="4:4" x14ac:dyDescent="0.25">
      <c r="D2111" s="138"/>
    </row>
    <row r="2112" spans="4:4" x14ac:dyDescent="0.25">
      <c r="D2112" s="138"/>
    </row>
    <row r="2113" spans="4:4" x14ac:dyDescent="0.25">
      <c r="D2113" s="138"/>
    </row>
    <row r="2114" spans="4:4" x14ac:dyDescent="0.25">
      <c r="D2114" s="138"/>
    </row>
    <row r="2115" spans="4:4" x14ac:dyDescent="0.25">
      <c r="D2115" s="138"/>
    </row>
    <row r="2116" spans="4:4" x14ac:dyDescent="0.25">
      <c r="D2116" s="138"/>
    </row>
    <row r="2117" spans="4:4" x14ac:dyDescent="0.25">
      <c r="D2117" s="138"/>
    </row>
    <row r="2118" spans="4:4" x14ac:dyDescent="0.25">
      <c r="D2118" s="138"/>
    </row>
    <row r="2119" spans="4:4" x14ac:dyDescent="0.25">
      <c r="D2119" s="138"/>
    </row>
    <row r="2120" spans="4:4" x14ac:dyDescent="0.25">
      <c r="D2120" s="138"/>
    </row>
    <row r="2121" spans="4:4" x14ac:dyDescent="0.25">
      <c r="D2121" s="138"/>
    </row>
    <row r="2122" spans="4:4" x14ac:dyDescent="0.25">
      <c r="D2122" s="138"/>
    </row>
    <row r="2123" spans="4:4" x14ac:dyDescent="0.25">
      <c r="D2123" s="138"/>
    </row>
    <row r="2124" spans="4:4" x14ac:dyDescent="0.25">
      <c r="D2124" s="138"/>
    </row>
    <row r="2125" spans="4:4" x14ac:dyDescent="0.25">
      <c r="D2125" s="138"/>
    </row>
    <row r="2126" spans="4:4" x14ac:dyDescent="0.25">
      <c r="D2126" s="138"/>
    </row>
    <row r="2127" spans="4:4" x14ac:dyDescent="0.25">
      <c r="D2127" s="138"/>
    </row>
    <row r="2128" spans="4:4" x14ac:dyDescent="0.25">
      <c r="D2128" s="138"/>
    </row>
    <row r="2129" spans="4:4" x14ac:dyDescent="0.25">
      <c r="D2129" s="138"/>
    </row>
    <row r="2130" spans="4:4" x14ac:dyDescent="0.25">
      <c r="D2130" s="138"/>
    </row>
    <row r="2131" spans="4:4" x14ac:dyDescent="0.25">
      <c r="D2131" s="138"/>
    </row>
    <row r="2132" spans="4:4" x14ac:dyDescent="0.25">
      <c r="D2132" s="138"/>
    </row>
    <row r="2133" spans="4:4" x14ac:dyDescent="0.25">
      <c r="D2133" s="138"/>
    </row>
    <row r="2134" spans="4:4" x14ac:dyDescent="0.25">
      <c r="D2134" s="138"/>
    </row>
    <row r="2135" spans="4:4" x14ac:dyDescent="0.25">
      <c r="D2135" s="138"/>
    </row>
    <row r="2136" spans="4:4" x14ac:dyDescent="0.25">
      <c r="D2136" s="138"/>
    </row>
    <row r="2137" spans="4:4" x14ac:dyDescent="0.25">
      <c r="D2137" s="138"/>
    </row>
    <row r="2138" spans="4:4" x14ac:dyDescent="0.25">
      <c r="D2138" s="138"/>
    </row>
    <row r="2139" spans="4:4" x14ac:dyDescent="0.25">
      <c r="D2139" s="138"/>
    </row>
    <row r="2140" spans="4:4" x14ac:dyDescent="0.25">
      <c r="D2140" s="138"/>
    </row>
    <row r="2141" spans="4:4" x14ac:dyDescent="0.25">
      <c r="D2141" s="138"/>
    </row>
    <row r="2142" spans="4:4" x14ac:dyDescent="0.25">
      <c r="D2142" s="138"/>
    </row>
    <row r="2143" spans="4:4" x14ac:dyDescent="0.25">
      <c r="D2143" s="138"/>
    </row>
    <row r="2144" spans="4:4" x14ac:dyDescent="0.25">
      <c r="D2144" s="138"/>
    </row>
    <row r="2145" spans="4:4" x14ac:dyDescent="0.25">
      <c r="D2145" s="138"/>
    </row>
    <row r="2146" spans="4:4" x14ac:dyDescent="0.25">
      <c r="D2146" s="138"/>
    </row>
    <row r="2147" spans="4:4" x14ac:dyDescent="0.25">
      <c r="D2147" s="138"/>
    </row>
    <row r="2148" spans="4:4" x14ac:dyDescent="0.25">
      <c r="D2148" s="138"/>
    </row>
    <row r="2149" spans="4:4" x14ac:dyDescent="0.25">
      <c r="D2149" s="138"/>
    </row>
    <row r="2150" spans="4:4" x14ac:dyDescent="0.25">
      <c r="D2150" s="138"/>
    </row>
    <row r="2151" spans="4:4" x14ac:dyDescent="0.25">
      <c r="D2151" s="138"/>
    </row>
    <row r="2152" spans="4:4" x14ac:dyDescent="0.25">
      <c r="D2152" s="138"/>
    </row>
    <row r="2153" spans="4:4" x14ac:dyDescent="0.25">
      <c r="D2153" s="138"/>
    </row>
    <row r="2154" spans="4:4" x14ac:dyDescent="0.25">
      <c r="D2154" s="138"/>
    </row>
    <row r="2155" spans="4:4" x14ac:dyDescent="0.25">
      <c r="D2155" s="138"/>
    </row>
    <row r="2156" spans="4:4" x14ac:dyDescent="0.25">
      <c r="D2156" s="138"/>
    </row>
    <row r="2157" spans="4:4" x14ac:dyDescent="0.25">
      <c r="D2157" s="138"/>
    </row>
    <row r="2158" spans="4:4" x14ac:dyDescent="0.25">
      <c r="D2158" s="138"/>
    </row>
    <row r="2159" spans="4:4" x14ac:dyDescent="0.25">
      <c r="D2159" s="138"/>
    </row>
    <row r="2160" spans="4:4" x14ac:dyDescent="0.25">
      <c r="D2160" s="138"/>
    </row>
    <row r="2161" spans="4:4" x14ac:dyDescent="0.25">
      <c r="D2161" s="138"/>
    </row>
    <row r="2162" spans="4:4" x14ac:dyDescent="0.25">
      <c r="D2162" s="138"/>
    </row>
    <row r="2163" spans="4:4" x14ac:dyDescent="0.25">
      <c r="D2163" s="138"/>
    </row>
    <row r="2164" spans="4:4" x14ac:dyDescent="0.25">
      <c r="D2164" s="138"/>
    </row>
    <row r="2165" spans="4:4" x14ac:dyDescent="0.25">
      <c r="D2165" s="138"/>
    </row>
    <row r="2166" spans="4:4" x14ac:dyDescent="0.25">
      <c r="D2166" s="138"/>
    </row>
    <row r="2167" spans="4:4" x14ac:dyDescent="0.25">
      <c r="D2167" s="138"/>
    </row>
    <row r="2168" spans="4:4" x14ac:dyDescent="0.25">
      <c r="D2168" s="138"/>
    </row>
    <row r="2169" spans="4:4" x14ac:dyDescent="0.25">
      <c r="D2169" s="138"/>
    </row>
    <row r="2170" spans="4:4" x14ac:dyDescent="0.25">
      <c r="D2170" s="138"/>
    </row>
    <row r="2171" spans="4:4" x14ac:dyDescent="0.25">
      <c r="D2171" s="138"/>
    </row>
    <row r="2172" spans="4:4" x14ac:dyDescent="0.25">
      <c r="D2172" s="138"/>
    </row>
    <row r="2173" spans="4:4" x14ac:dyDescent="0.25">
      <c r="D2173" s="138"/>
    </row>
    <row r="2174" spans="4:4" x14ac:dyDescent="0.25">
      <c r="D2174" s="138"/>
    </row>
    <row r="2175" spans="4:4" x14ac:dyDescent="0.25">
      <c r="D2175" s="138"/>
    </row>
    <row r="2176" spans="4:4" x14ac:dyDescent="0.25">
      <c r="D2176" s="138"/>
    </row>
    <row r="2177" spans="4:4" x14ac:dyDescent="0.25">
      <c r="D2177" s="138"/>
    </row>
    <row r="2178" spans="4:4" x14ac:dyDescent="0.25">
      <c r="D2178" s="138"/>
    </row>
    <row r="2179" spans="4:4" x14ac:dyDescent="0.25">
      <c r="D2179" s="138"/>
    </row>
    <row r="2180" spans="4:4" x14ac:dyDescent="0.25">
      <c r="D2180" s="138"/>
    </row>
    <row r="2181" spans="4:4" x14ac:dyDescent="0.25">
      <c r="D2181" s="138"/>
    </row>
    <row r="2182" spans="4:4" x14ac:dyDescent="0.25">
      <c r="D2182" s="138"/>
    </row>
    <row r="2183" spans="4:4" x14ac:dyDescent="0.25">
      <c r="D2183" s="138"/>
    </row>
    <row r="2184" spans="4:4" x14ac:dyDescent="0.25">
      <c r="D2184" s="138"/>
    </row>
    <row r="2185" spans="4:4" x14ac:dyDescent="0.25">
      <c r="D2185" s="138"/>
    </row>
    <row r="2186" spans="4:4" x14ac:dyDescent="0.25">
      <c r="D2186" s="138"/>
    </row>
    <row r="2187" spans="4:4" x14ac:dyDescent="0.25">
      <c r="D2187" s="138"/>
    </row>
    <row r="2188" spans="4:4" x14ac:dyDescent="0.25">
      <c r="D2188" s="138"/>
    </row>
    <row r="2189" spans="4:4" x14ac:dyDescent="0.25">
      <c r="D2189" s="138"/>
    </row>
    <row r="2190" spans="4:4" x14ac:dyDescent="0.25">
      <c r="D2190" s="138"/>
    </row>
    <row r="2191" spans="4:4" x14ac:dyDescent="0.25">
      <c r="D2191" s="138"/>
    </row>
    <row r="2192" spans="4:4" x14ac:dyDescent="0.25">
      <c r="D2192" s="138"/>
    </row>
    <row r="2193" spans="4:4" x14ac:dyDescent="0.25">
      <c r="D2193" s="138"/>
    </row>
    <row r="2194" spans="4:4" x14ac:dyDescent="0.25">
      <c r="D2194" s="138"/>
    </row>
    <row r="2195" spans="4:4" x14ac:dyDescent="0.25">
      <c r="D2195" s="138"/>
    </row>
    <row r="2196" spans="4:4" x14ac:dyDescent="0.25">
      <c r="D2196" s="138"/>
    </row>
    <row r="2197" spans="4:4" x14ac:dyDescent="0.25">
      <c r="D2197" s="138"/>
    </row>
    <row r="2198" spans="4:4" x14ac:dyDescent="0.25">
      <c r="D2198" s="138"/>
    </row>
    <row r="2199" spans="4:4" x14ac:dyDescent="0.25">
      <c r="D2199" s="138"/>
    </row>
    <row r="2200" spans="4:4" x14ac:dyDescent="0.25">
      <c r="D2200" s="138"/>
    </row>
    <row r="2201" spans="4:4" x14ac:dyDescent="0.25">
      <c r="D2201" s="138"/>
    </row>
    <row r="2202" spans="4:4" x14ac:dyDescent="0.25">
      <c r="D2202" s="138"/>
    </row>
    <row r="2203" spans="4:4" x14ac:dyDescent="0.25">
      <c r="D2203" s="138"/>
    </row>
    <row r="2204" spans="4:4" x14ac:dyDescent="0.25">
      <c r="D2204" s="138"/>
    </row>
    <row r="2205" spans="4:4" x14ac:dyDescent="0.25">
      <c r="D2205" s="138"/>
    </row>
    <row r="2206" spans="4:4" x14ac:dyDescent="0.25">
      <c r="D2206" s="138"/>
    </row>
    <row r="2207" spans="4:4" x14ac:dyDescent="0.25">
      <c r="D2207" s="138"/>
    </row>
    <row r="2208" spans="4:4" x14ac:dyDescent="0.25">
      <c r="D2208" s="138"/>
    </row>
    <row r="2209" spans="4:4" x14ac:dyDescent="0.25">
      <c r="D2209" s="138"/>
    </row>
    <row r="2210" spans="4:4" x14ac:dyDescent="0.25">
      <c r="D2210" s="138"/>
    </row>
    <row r="2211" spans="4:4" x14ac:dyDescent="0.25">
      <c r="D2211" s="138"/>
    </row>
    <row r="2212" spans="4:4" x14ac:dyDescent="0.25">
      <c r="D2212" s="138"/>
    </row>
    <row r="2213" spans="4:4" x14ac:dyDescent="0.25">
      <c r="D2213" s="138"/>
    </row>
    <row r="2214" spans="4:4" x14ac:dyDescent="0.25">
      <c r="D2214" s="138"/>
    </row>
    <row r="2215" spans="4:4" x14ac:dyDescent="0.25">
      <c r="D2215" s="138"/>
    </row>
    <row r="2216" spans="4:4" x14ac:dyDescent="0.25">
      <c r="D2216" s="138"/>
    </row>
    <row r="2217" spans="4:4" x14ac:dyDescent="0.25">
      <c r="D2217" s="138"/>
    </row>
    <row r="2218" spans="4:4" x14ac:dyDescent="0.25">
      <c r="D2218" s="138"/>
    </row>
    <row r="2219" spans="4:4" x14ac:dyDescent="0.25">
      <c r="D2219" s="138"/>
    </row>
    <row r="2220" spans="4:4" x14ac:dyDescent="0.25">
      <c r="D2220" s="138"/>
    </row>
    <row r="2221" spans="4:4" x14ac:dyDescent="0.25">
      <c r="D2221" s="138"/>
    </row>
    <row r="2222" spans="4:4" x14ac:dyDescent="0.25">
      <c r="D2222" s="138"/>
    </row>
    <row r="2223" spans="4:4" x14ac:dyDescent="0.25">
      <c r="D2223" s="138"/>
    </row>
    <row r="2224" spans="4:4" x14ac:dyDescent="0.25">
      <c r="D2224" s="138"/>
    </row>
    <row r="2225" spans="4:4" x14ac:dyDescent="0.25">
      <c r="D2225" s="138"/>
    </row>
    <row r="2226" spans="4:4" x14ac:dyDescent="0.25">
      <c r="D2226" s="138"/>
    </row>
    <row r="2227" spans="4:4" x14ac:dyDescent="0.25">
      <c r="D2227" s="138"/>
    </row>
    <row r="2228" spans="4:4" x14ac:dyDescent="0.25">
      <c r="D2228" s="138"/>
    </row>
    <row r="2229" spans="4:4" x14ac:dyDescent="0.25">
      <c r="D2229" s="138"/>
    </row>
    <row r="2230" spans="4:4" x14ac:dyDescent="0.25">
      <c r="D2230" s="138"/>
    </row>
    <row r="2231" spans="4:4" x14ac:dyDescent="0.25">
      <c r="D2231" s="138"/>
    </row>
    <row r="2232" spans="4:4" x14ac:dyDescent="0.25">
      <c r="D2232" s="138"/>
    </row>
    <row r="2233" spans="4:4" x14ac:dyDescent="0.25">
      <c r="D2233" s="138"/>
    </row>
    <row r="2234" spans="4:4" x14ac:dyDescent="0.25">
      <c r="D2234" s="138"/>
    </row>
    <row r="2235" spans="4:4" x14ac:dyDescent="0.25">
      <c r="D2235" s="138"/>
    </row>
    <row r="2236" spans="4:4" x14ac:dyDescent="0.25">
      <c r="D2236" s="138"/>
    </row>
    <row r="2237" spans="4:4" x14ac:dyDescent="0.25">
      <c r="D2237" s="138"/>
    </row>
    <row r="2238" spans="4:4" x14ac:dyDescent="0.25">
      <c r="D2238" s="138"/>
    </row>
    <row r="2239" spans="4:4" x14ac:dyDescent="0.25">
      <c r="D2239" s="138"/>
    </row>
    <row r="2240" spans="4:4" x14ac:dyDescent="0.25">
      <c r="D2240" s="138"/>
    </row>
    <row r="2241" spans="4:4" x14ac:dyDescent="0.25">
      <c r="D2241" s="138"/>
    </row>
    <row r="2242" spans="4:4" x14ac:dyDescent="0.25">
      <c r="D2242" s="138"/>
    </row>
    <row r="2243" spans="4:4" x14ac:dyDescent="0.25">
      <c r="D2243" s="138"/>
    </row>
    <row r="2244" spans="4:4" x14ac:dyDescent="0.25">
      <c r="D2244" s="138"/>
    </row>
    <row r="2245" spans="4:4" x14ac:dyDescent="0.25">
      <c r="D2245" s="138"/>
    </row>
    <row r="2246" spans="4:4" x14ac:dyDescent="0.25">
      <c r="D2246" s="138"/>
    </row>
    <row r="2247" spans="4:4" x14ac:dyDescent="0.25">
      <c r="D2247" s="138"/>
    </row>
    <row r="2248" spans="4:4" x14ac:dyDescent="0.25">
      <c r="D2248" s="138"/>
    </row>
    <row r="2249" spans="4:4" x14ac:dyDescent="0.25">
      <c r="D2249" s="138"/>
    </row>
    <row r="2250" spans="4:4" x14ac:dyDescent="0.25">
      <c r="D2250" s="138"/>
    </row>
    <row r="2251" spans="4:4" x14ac:dyDescent="0.25">
      <c r="D2251" s="138"/>
    </row>
    <row r="2252" spans="4:4" x14ac:dyDescent="0.25">
      <c r="D2252" s="138"/>
    </row>
    <row r="2253" spans="4:4" x14ac:dyDescent="0.25">
      <c r="D2253" s="138"/>
    </row>
    <row r="2254" spans="4:4" x14ac:dyDescent="0.25">
      <c r="D2254" s="138"/>
    </row>
    <row r="2255" spans="4:4" x14ac:dyDescent="0.25">
      <c r="D2255" s="138"/>
    </row>
    <row r="2256" spans="4:4" x14ac:dyDescent="0.25">
      <c r="D2256" s="138"/>
    </row>
    <row r="2257" spans="4:4" x14ac:dyDescent="0.25">
      <c r="D2257" s="138"/>
    </row>
    <row r="2258" spans="4:4" x14ac:dyDescent="0.25">
      <c r="D2258" s="138"/>
    </row>
    <row r="2259" spans="4:4" x14ac:dyDescent="0.25">
      <c r="D2259" s="138"/>
    </row>
    <row r="2260" spans="4:4" x14ac:dyDescent="0.25">
      <c r="D2260" s="138"/>
    </row>
    <row r="2261" spans="4:4" x14ac:dyDescent="0.25">
      <c r="D2261" s="138"/>
    </row>
    <row r="2262" spans="4:4" x14ac:dyDescent="0.25">
      <c r="D2262" s="138"/>
    </row>
    <row r="2263" spans="4:4" x14ac:dyDescent="0.25">
      <c r="D2263" s="138"/>
    </row>
    <row r="2264" spans="4:4" x14ac:dyDescent="0.25">
      <c r="D2264" s="138"/>
    </row>
    <row r="2265" spans="4:4" x14ac:dyDescent="0.25">
      <c r="D2265" s="138"/>
    </row>
    <row r="2266" spans="4:4" x14ac:dyDescent="0.25">
      <c r="D2266" s="138"/>
    </row>
    <row r="2267" spans="4:4" x14ac:dyDescent="0.25">
      <c r="D2267" s="138"/>
    </row>
    <row r="2268" spans="4:4" x14ac:dyDescent="0.25">
      <c r="D2268" s="138"/>
    </row>
    <row r="2269" spans="4:4" x14ac:dyDescent="0.25">
      <c r="D2269" s="138"/>
    </row>
    <row r="2270" spans="4:4" x14ac:dyDescent="0.25">
      <c r="D2270" s="138"/>
    </row>
    <row r="2271" spans="4:4" x14ac:dyDescent="0.25">
      <c r="D2271" s="138"/>
    </row>
    <row r="2272" spans="4:4" x14ac:dyDescent="0.25">
      <c r="D2272" s="138"/>
    </row>
    <row r="2273" spans="4:4" x14ac:dyDescent="0.25">
      <c r="D2273" s="138"/>
    </row>
    <row r="2274" spans="4:4" x14ac:dyDescent="0.25">
      <c r="D2274" s="138"/>
    </row>
    <row r="2275" spans="4:4" x14ac:dyDescent="0.25">
      <c r="D2275" s="138"/>
    </row>
    <row r="2276" spans="4:4" x14ac:dyDescent="0.25">
      <c r="D2276" s="138"/>
    </row>
    <row r="2277" spans="4:4" x14ac:dyDescent="0.25">
      <c r="D2277" s="138"/>
    </row>
    <row r="2278" spans="4:4" x14ac:dyDescent="0.25">
      <c r="D2278" s="138"/>
    </row>
    <row r="2279" spans="4:4" x14ac:dyDescent="0.25">
      <c r="D2279" s="138"/>
    </row>
    <row r="2280" spans="4:4" x14ac:dyDescent="0.25">
      <c r="D2280" s="138"/>
    </row>
    <row r="2281" spans="4:4" x14ac:dyDescent="0.25">
      <c r="D2281" s="138"/>
    </row>
    <row r="2282" spans="4:4" x14ac:dyDescent="0.25">
      <c r="D2282" s="138"/>
    </row>
    <row r="2283" spans="4:4" x14ac:dyDescent="0.25">
      <c r="D2283" s="138"/>
    </row>
    <row r="2284" spans="4:4" x14ac:dyDescent="0.25">
      <c r="D2284" s="138"/>
    </row>
    <row r="2285" spans="4:4" x14ac:dyDescent="0.25">
      <c r="D2285" s="138"/>
    </row>
    <row r="2286" spans="4:4" x14ac:dyDescent="0.25">
      <c r="D2286" s="138"/>
    </row>
    <row r="2287" spans="4:4" x14ac:dyDescent="0.25">
      <c r="D2287" s="138"/>
    </row>
    <row r="2288" spans="4:4" x14ac:dyDescent="0.25">
      <c r="D2288" s="138"/>
    </row>
    <row r="2289" spans="4:4" x14ac:dyDescent="0.25">
      <c r="D2289" s="138"/>
    </row>
    <row r="2290" spans="4:4" x14ac:dyDescent="0.25">
      <c r="D2290" s="138"/>
    </row>
    <row r="2291" spans="4:4" x14ac:dyDescent="0.25">
      <c r="D2291" s="138"/>
    </row>
    <row r="2292" spans="4:4" x14ac:dyDescent="0.25">
      <c r="D2292" s="138"/>
    </row>
    <row r="2293" spans="4:4" x14ac:dyDescent="0.25">
      <c r="D2293" s="138"/>
    </row>
    <row r="2294" spans="4:4" x14ac:dyDescent="0.25">
      <c r="D2294" s="138"/>
    </row>
    <row r="2295" spans="4:4" x14ac:dyDescent="0.25">
      <c r="D2295" s="138"/>
    </row>
    <row r="2296" spans="4:4" x14ac:dyDescent="0.25">
      <c r="D2296" s="138"/>
    </row>
    <row r="2297" spans="4:4" x14ac:dyDescent="0.25">
      <c r="D2297" s="138"/>
    </row>
    <row r="2298" spans="4:4" x14ac:dyDescent="0.25">
      <c r="D2298" s="138"/>
    </row>
    <row r="2299" spans="4:4" x14ac:dyDescent="0.25">
      <c r="D2299" s="138"/>
    </row>
    <row r="2300" spans="4:4" x14ac:dyDescent="0.25">
      <c r="D2300" s="138"/>
    </row>
    <row r="2301" spans="4:4" x14ac:dyDescent="0.25">
      <c r="D2301" s="138"/>
    </row>
    <row r="2302" spans="4:4" x14ac:dyDescent="0.25">
      <c r="D2302" s="138"/>
    </row>
    <row r="2303" spans="4:4" x14ac:dyDescent="0.25">
      <c r="D2303" s="138"/>
    </row>
    <row r="2304" spans="4:4" x14ac:dyDescent="0.25">
      <c r="D2304" s="138"/>
    </row>
    <row r="2305" spans="4:4" x14ac:dyDescent="0.25">
      <c r="D2305" s="138"/>
    </row>
    <row r="2306" spans="4:4" x14ac:dyDescent="0.25">
      <c r="D2306" s="138"/>
    </row>
    <row r="2307" spans="4:4" x14ac:dyDescent="0.25">
      <c r="D2307" s="138"/>
    </row>
    <row r="2308" spans="4:4" x14ac:dyDescent="0.25">
      <c r="D2308" s="138"/>
    </row>
    <row r="2309" spans="4:4" x14ac:dyDescent="0.25">
      <c r="D2309" s="138"/>
    </row>
    <row r="2310" spans="4:4" x14ac:dyDescent="0.25">
      <c r="D2310" s="138"/>
    </row>
    <row r="2311" spans="4:4" x14ac:dyDescent="0.25">
      <c r="D2311" s="138"/>
    </row>
    <row r="2312" spans="4:4" x14ac:dyDescent="0.25">
      <c r="D2312" s="138"/>
    </row>
    <row r="2313" spans="4:4" x14ac:dyDescent="0.25">
      <c r="D2313" s="138"/>
    </row>
    <row r="2314" spans="4:4" x14ac:dyDescent="0.25">
      <c r="D2314" s="138"/>
    </row>
    <row r="2315" spans="4:4" x14ac:dyDescent="0.25">
      <c r="D2315" s="138"/>
    </row>
    <row r="2316" spans="4:4" x14ac:dyDescent="0.25">
      <c r="D2316" s="138"/>
    </row>
    <row r="2317" spans="4:4" x14ac:dyDescent="0.25">
      <c r="D2317" s="138"/>
    </row>
    <row r="2318" spans="4:4" x14ac:dyDescent="0.25">
      <c r="D2318" s="138"/>
    </row>
    <row r="2319" spans="4:4" x14ac:dyDescent="0.25">
      <c r="D2319" s="138"/>
    </row>
    <row r="2320" spans="4:4" x14ac:dyDescent="0.25">
      <c r="D2320" s="138"/>
    </row>
    <row r="2321" spans="4:4" x14ac:dyDescent="0.25">
      <c r="D2321" s="138"/>
    </row>
    <row r="2322" spans="4:4" x14ac:dyDescent="0.25">
      <c r="D2322" s="138"/>
    </row>
    <row r="2323" spans="4:4" x14ac:dyDescent="0.25">
      <c r="D2323" s="138"/>
    </row>
    <row r="2324" spans="4:4" x14ac:dyDescent="0.25">
      <c r="D2324" s="138"/>
    </row>
    <row r="2325" spans="4:4" x14ac:dyDescent="0.25">
      <c r="D2325" s="138"/>
    </row>
    <row r="2326" spans="4:4" x14ac:dyDescent="0.25">
      <c r="D2326" s="138"/>
    </row>
    <row r="2327" spans="4:4" x14ac:dyDescent="0.25">
      <c r="D2327" s="138"/>
    </row>
    <row r="2328" spans="4:4" x14ac:dyDescent="0.25">
      <c r="D2328" s="138"/>
    </row>
    <row r="2329" spans="4:4" x14ac:dyDescent="0.25">
      <c r="D2329" s="138"/>
    </row>
    <row r="2330" spans="4:4" x14ac:dyDescent="0.25">
      <c r="D2330" s="138"/>
    </row>
    <row r="2331" spans="4:4" x14ac:dyDescent="0.25">
      <c r="D2331" s="138"/>
    </row>
    <row r="2332" spans="4:4" x14ac:dyDescent="0.25">
      <c r="D2332" s="138"/>
    </row>
    <row r="2333" spans="4:4" x14ac:dyDescent="0.25">
      <c r="D2333" s="138"/>
    </row>
    <row r="2334" spans="4:4" x14ac:dyDescent="0.25">
      <c r="D2334" s="138"/>
    </row>
    <row r="2335" spans="4:4" x14ac:dyDescent="0.25">
      <c r="D2335" s="138"/>
    </row>
    <row r="2336" spans="4:4" x14ac:dyDescent="0.25">
      <c r="D2336" s="138"/>
    </row>
    <row r="2337" spans="4:4" x14ac:dyDescent="0.25">
      <c r="D2337" s="138"/>
    </row>
    <row r="2338" spans="4:4" x14ac:dyDescent="0.25">
      <c r="D2338" s="138"/>
    </row>
    <row r="2339" spans="4:4" x14ac:dyDescent="0.25">
      <c r="D2339" s="138"/>
    </row>
    <row r="2340" spans="4:4" x14ac:dyDescent="0.25">
      <c r="D2340" s="138"/>
    </row>
    <row r="2341" spans="4:4" x14ac:dyDescent="0.25">
      <c r="D2341" s="138"/>
    </row>
    <row r="2342" spans="4:4" x14ac:dyDescent="0.25">
      <c r="D2342" s="138"/>
    </row>
    <row r="2343" spans="4:4" x14ac:dyDescent="0.25">
      <c r="D2343" s="138"/>
    </row>
    <row r="2344" spans="4:4" x14ac:dyDescent="0.25">
      <c r="D2344" s="138"/>
    </row>
    <row r="2345" spans="4:4" x14ac:dyDescent="0.25">
      <c r="D2345" s="138"/>
    </row>
    <row r="2346" spans="4:4" x14ac:dyDescent="0.25">
      <c r="D2346" s="138"/>
    </row>
    <row r="2347" spans="4:4" x14ac:dyDescent="0.25">
      <c r="D2347" s="138"/>
    </row>
    <row r="2348" spans="4:4" x14ac:dyDescent="0.25">
      <c r="D2348" s="138"/>
    </row>
    <row r="2349" spans="4:4" x14ac:dyDescent="0.25">
      <c r="D2349" s="138"/>
    </row>
    <row r="2350" spans="4:4" x14ac:dyDescent="0.25">
      <c r="D2350" s="138"/>
    </row>
    <row r="2351" spans="4:4" x14ac:dyDescent="0.25">
      <c r="D2351" s="138"/>
    </row>
    <row r="2352" spans="4:4" x14ac:dyDescent="0.25">
      <c r="D2352" s="138"/>
    </row>
    <row r="2353" spans="4:4" x14ac:dyDescent="0.25">
      <c r="D2353" s="138"/>
    </row>
    <row r="2354" spans="4:4" x14ac:dyDescent="0.25">
      <c r="D2354" s="138"/>
    </row>
    <row r="2355" spans="4:4" x14ac:dyDescent="0.25">
      <c r="D2355" s="138"/>
    </row>
    <row r="2356" spans="4:4" x14ac:dyDescent="0.25">
      <c r="D2356" s="138"/>
    </row>
    <row r="2357" spans="4:4" x14ac:dyDescent="0.25">
      <c r="D2357" s="138"/>
    </row>
    <row r="2358" spans="4:4" x14ac:dyDescent="0.25">
      <c r="D2358" s="138"/>
    </row>
    <row r="2359" spans="4:4" x14ac:dyDescent="0.25">
      <c r="D2359" s="138"/>
    </row>
    <row r="2360" spans="4:4" x14ac:dyDescent="0.25">
      <c r="D2360" s="138"/>
    </row>
    <row r="2361" spans="4:4" x14ac:dyDescent="0.25">
      <c r="D2361" s="138"/>
    </row>
    <row r="2362" spans="4:4" x14ac:dyDescent="0.25">
      <c r="D2362" s="138"/>
    </row>
    <row r="2363" spans="4:4" x14ac:dyDescent="0.25">
      <c r="D2363" s="138"/>
    </row>
    <row r="2364" spans="4:4" x14ac:dyDescent="0.25">
      <c r="D2364" s="138"/>
    </row>
    <row r="2365" spans="4:4" x14ac:dyDescent="0.25">
      <c r="D2365" s="138"/>
    </row>
    <row r="2366" spans="4:4" x14ac:dyDescent="0.25">
      <c r="D2366" s="138"/>
    </row>
    <row r="2367" spans="4:4" x14ac:dyDescent="0.25">
      <c r="D2367" s="138"/>
    </row>
    <row r="2368" spans="4:4" x14ac:dyDescent="0.25">
      <c r="D2368" s="138"/>
    </row>
    <row r="2369" spans="4:4" x14ac:dyDescent="0.25">
      <c r="D2369" s="138"/>
    </row>
    <row r="2370" spans="4:4" x14ac:dyDescent="0.25">
      <c r="D2370" s="138"/>
    </row>
    <row r="2371" spans="4:4" x14ac:dyDescent="0.25">
      <c r="D2371" s="138"/>
    </row>
    <row r="2372" spans="4:4" x14ac:dyDescent="0.25">
      <c r="D2372" s="138"/>
    </row>
    <row r="2373" spans="4:4" x14ac:dyDescent="0.25">
      <c r="D2373" s="138"/>
    </row>
    <row r="2374" spans="4:4" x14ac:dyDescent="0.25">
      <c r="D2374" s="138"/>
    </row>
    <row r="2375" spans="4:4" x14ac:dyDescent="0.25">
      <c r="D2375" s="138"/>
    </row>
    <row r="2376" spans="4:4" x14ac:dyDescent="0.25">
      <c r="D2376" s="138"/>
    </row>
    <row r="2377" spans="4:4" x14ac:dyDescent="0.25">
      <c r="D2377" s="138"/>
    </row>
    <row r="2378" spans="4:4" x14ac:dyDescent="0.25">
      <c r="D2378" s="138"/>
    </row>
    <row r="2379" spans="4:4" x14ac:dyDescent="0.25">
      <c r="D2379" s="138"/>
    </row>
    <row r="2380" spans="4:4" x14ac:dyDescent="0.25">
      <c r="D2380" s="138"/>
    </row>
    <row r="2381" spans="4:4" x14ac:dyDescent="0.25">
      <c r="D2381" s="138"/>
    </row>
    <row r="2382" spans="4:4" x14ac:dyDescent="0.25">
      <c r="D2382" s="138"/>
    </row>
    <row r="2383" spans="4:4" x14ac:dyDescent="0.25">
      <c r="D2383" s="138"/>
    </row>
    <row r="2384" spans="4:4" x14ac:dyDescent="0.25">
      <c r="D2384" s="138"/>
    </row>
    <row r="2385" spans="4:4" x14ac:dyDescent="0.25">
      <c r="D2385" s="138"/>
    </row>
    <row r="2386" spans="4:4" x14ac:dyDescent="0.25">
      <c r="D2386" s="138"/>
    </row>
    <row r="2387" spans="4:4" x14ac:dyDescent="0.25">
      <c r="D2387" s="138"/>
    </row>
    <row r="2388" spans="4:4" x14ac:dyDescent="0.25">
      <c r="D2388" s="138"/>
    </row>
    <row r="2389" spans="4:4" x14ac:dyDescent="0.25">
      <c r="D2389" s="138"/>
    </row>
    <row r="2390" spans="4:4" x14ac:dyDescent="0.25">
      <c r="D2390" s="138"/>
    </row>
    <row r="2391" spans="4:4" x14ac:dyDescent="0.25">
      <c r="D2391" s="138"/>
    </row>
    <row r="2392" spans="4:4" x14ac:dyDescent="0.25">
      <c r="D2392" s="138"/>
    </row>
    <row r="2393" spans="4:4" x14ac:dyDescent="0.25">
      <c r="D2393" s="138"/>
    </row>
    <row r="2394" spans="4:4" x14ac:dyDescent="0.25">
      <c r="D2394" s="138"/>
    </row>
    <row r="2395" spans="4:4" x14ac:dyDescent="0.25">
      <c r="D2395" s="138"/>
    </row>
    <row r="2396" spans="4:4" x14ac:dyDescent="0.25">
      <c r="D2396" s="138"/>
    </row>
    <row r="2397" spans="4:4" x14ac:dyDescent="0.25">
      <c r="D2397" s="138"/>
    </row>
    <row r="2398" spans="4:4" x14ac:dyDescent="0.25">
      <c r="D2398" s="138"/>
    </row>
    <row r="2399" spans="4:4" x14ac:dyDescent="0.25">
      <c r="D2399" s="138"/>
    </row>
    <row r="2400" spans="4:4" x14ac:dyDescent="0.25">
      <c r="D2400" s="138"/>
    </row>
    <row r="2401" spans="4:4" x14ac:dyDescent="0.25">
      <c r="D2401" s="138"/>
    </row>
    <row r="2402" spans="4:4" x14ac:dyDescent="0.25">
      <c r="D2402" s="138"/>
    </row>
    <row r="2403" spans="4:4" x14ac:dyDescent="0.25">
      <c r="D2403" s="138"/>
    </row>
    <row r="2404" spans="4:4" x14ac:dyDescent="0.25">
      <c r="D2404" s="138"/>
    </row>
    <row r="2405" spans="4:4" x14ac:dyDescent="0.25">
      <c r="D2405" s="138"/>
    </row>
    <row r="2406" spans="4:4" x14ac:dyDescent="0.25">
      <c r="D2406" s="138"/>
    </row>
    <row r="2407" spans="4:4" x14ac:dyDescent="0.25">
      <c r="D2407" s="138"/>
    </row>
    <row r="2408" spans="4:4" x14ac:dyDescent="0.25">
      <c r="D2408" s="138"/>
    </row>
    <row r="2409" spans="4:4" x14ac:dyDescent="0.25">
      <c r="D2409" s="138"/>
    </row>
    <row r="2410" spans="4:4" x14ac:dyDescent="0.25">
      <c r="D2410" s="138"/>
    </row>
    <row r="2411" spans="4:4" x14ac:dyDescent="0.25">
      <c r="D2411" s="138"/>
    </row>
    <row r="2412" spans="4:4" x14ac:dyDescent="0.25">
      <c r="D2412" s="138"/>
    </row>
    <row r="2413" spans="4:4" x14ac:dyDescent="0.25">
      <c r="D2413" s="138"/>
    </row>
    <row r="2414" spans="4:4" x14ac:dyDescent="0.25">
      <c r="D2414" s="138"/>
    </row>
    <row r="2415" spans="4:4" x14ac:dyDescent="0.25">
      <c r="D2415" s="138"/>
    </row>
    <row r="2416" spans="4:4" x14ac:dyDescent="0.25">
      <c r="D2416" s="138"/>
    </row>
    <row r="2417" spans="4:4" x14ac:dyDescent="0.25">
      <c r="D2417" s="138"/>
    </row>
    <row r="2418" spans="4:4" x14ac:dyDescent="0.25">
      <c r="D2418" s="138"/>
    </row>
    <row r="2419" spans="4:4" x14ac:dyDescent="0.25">
      <c r="D2419" s="138"/>
    </row>
    <row r="2420" spans="4:4" x14ac:dyDescent="0.25">
      <c r="D2420" s="138"/>
    </row>
    <row r="2421" spans="4:4" x14ac:dyDescent="0.25">
      <c r="D2421" s="138"/>
    </row>
    <row r="2422" spans="4:4" x14ac:dyDescent="0.25">
      <c r="D2422" s="138"/>
    </row>
    <row r="2423" spans="4:4" x14ac:dyDescent="0.25">
      <c r="D2423" s="138"/>
    </row>
    <row r="2424" spans="4:4" x14ac:dyDescent="0.25">
      <c r="D2424" s="138"/>
    </row>
    <row r="2425" spans="4:4" x14ac:dyDescent="0.25">
      <c r="D2425" s="138"/>
    </row>
    <row r="2426" spans="4:4" x14ac:dyDescent="0.25">
      <c r="D2426" s="138"/>
    </row>
    <row r="2427" spans="4:4" x14ac:dyDescent="0.25">
      <c r="D2427" s="138"/>
    </row>
    <row r="2428" spans="4:4" x14ac:dyDescent="0.25">
      <c r="D2428" s="138"/>
    </row>
    <row r="2429" spans="4:4" x14ac:dyDescent="0.25">
      <c r="D2429" s="138"/>
    </row>
    <row r="2430" spans="4:4" x14ac:dyDescent="0.25">
      <c r="D2430" s="138"/>
    </row>
    <row r="2431" spans="4:4" x14ac:dyDescent="0.25">
      <c r="D2431" s="138"/>
    </row>
    <row r="2432" spans="4:4" x14ac:dyDescent="0.25">
      <c r="D2432" s="138"/>
    </row>
    <row r="2433" spans="4:4" x14ac:dyDescent="0.25">
      <c r="D2433" s="138"/>
    </row>
    <row r="2434" spans="4:4" x14ac:dyDescent="0.25">
      <c r="D2434" s="138"/>
    </row>
    <row r="2435" spans="4:4" x14ac:dyDescent="0.25">
      <c r="D2435" s="138"/>
    </row>
    <row r="2436" spans="4:4" x14ac:dyDescent="0.25">
      <c r="D2436" s="138"/>
    </row>
    <row r="2437" spans="4:4" x14ac:dyDescent="0.25">
      <c r="D2437" s="138"/>
    </row>
    <row r="2438" spans="4:4" x14ac:dyDescent="0.25">
      <c r="D2438" s="138"/>
    </row>
    <row r="2439" spans="4:4" x14ac:dyDescent="0.25">
      <c r="D2439" s="138"/>
    </row>
    <row r="2440" spans="4:4" x14ac:dyDescent="0.25">
      <c r="D2440" s="138"/>
    </row>
    <row r="2441" spans="4:4" x14ac:dyDescent="0.25">
      <c r="D2441" s="138"/>
    </row>
    <row r="2442" spans="4:4" x14ac:dyDescent="0.25">
      <c r="D2442" s="138"/>
    </row>
    <row r="2443" spans="4:4" x14ac:dyDescent="0.25">
      <c r="D2443" s="138"/>
    </row>
    <row r="2444" spans="4:4" x14ac:dyDescent="0.25">
      <c r="D2444" s="138"/>
    </row>
    <row r="2445" spans="4:4" x14ac:dyDescent="0.25">
      <c r="D2445" s="138"/>
    </row>
    <row r="2446" spans="4:4" x14ac:dyDescent="0.25">
      <c r="D2446" s="138"/>
    </row>
    <row r="2447" spans="4:4" x14ac:dyDescent="0.25">
      <c r="D2447" s="138"/>
    </row>
    <row r="2448" spans="4:4" x14ac:dyDescent="0.25">
      <c r="D2448" s="138"/>
    </row>
    <row r="2449" spans="4:4" x14ac:dyDescent="0.25">
      <c r="D2449" s="138"/>
    </row>
    <row r="2450" spans="4:4" x14ac:dyDescent="0.25">
      <c r="D2450" s="138"/>
    </row>
    <row r="2451" spans="4:4" x14ac:dyDescent="0.25">
      <c r="D2451" s="138"/>
    </row>
    <row r="2452" spans="4:4" x14ac:dyDescent="0.25">
      <c r="D2452" s="138"/>
    </row>
    <row r="2453" spans="4:4" x14ac:dyDescent="0.25">
      <c r="D2453" s="138"/>
    </row>
    <row r="2454" spans="4:4" x14ac:dyDescent="0.25">
      <c r="D2454" s="138"/>
    </row>
    <row r="2455" spans="4:4" x14ac:dyDescent="0.25">
      <c r="D2455" s="138"/>
    </row>
    <row r="2456" spans="4:4" x14ac:dyDescent="0.25">
      <c r="D2456" s="138"/>
    </row>
    <row r="2457" spans="4:4" x14ac:dyDescent="0.25">
      <c r="D2457" s="138"/>
    </row>
    <row r="2458" spans="4:4" x14ac:dyDescent="0.25">
      <c r="D2458" s="138"/>
    </row>
    <row r="2459" spans="4:4" x14ac:dyDescent="0.25">
      <c r="D2459" s="138"/>
    </row>
    <row r="2460" spans="4:4" x14ac:dyDescent="0.25">
      <c r="D2460" s="138"/>
    </row>
    <row r="2461" spans="4:4" x14ac:dyDescent="0.25">
      <c r="D2461" s="138"/>
    </row>
    <row r="2462" spans="4:4" x14ac:dyDescent="0.25">
      <c r="D2462" s="138"/>
    </row>
    <row r="2463" spans="4:4" x14ac:dyDescent="0.25">
      <c r="D2463" s="138"/>
    </row>
    <row r="2464" spans="4:4" x14ac:dyDescent="0.25">
      <c r="D2464" s="138"/>
    </row>
    <row r="2465" spans="4:4" x14ac:dyDescent="0.25">
      <c r="D2465" s="138"/>
    </row>
    <row r="2466" spans="4:4" x14ac:dyDescent="0.25">
      <c r="D2466" s="138"/>
    </row>
    <row r="2467" spans="4:4" x14ac:dyDescent="0.25">
      <c r="D2467" s="138"/>
    </row>
    <row r="2468" spans="4:4" x14ac:dyDescent="0.25">
      <c r="D2468" s="138"/>
    </row>
    <row r="2469" spans="4:4" x14ac:dyDescent="0.25">
      <c r="D2469" s="138"/>
    </row>
    <row r="2470" spans="4:4" x14ac:dyDescent="0.25">
      <c r="D2470" s="138"/>
    </row>
    <row r="2471" spans="4:4" x14ac:dyDescent="0.25">
      <c r="D2471" s="138"/>
    </row>
    <row r="2472" spans="4:4" x14ac:dyDescent="0.25">
      <c r="D2472" s="138"/>
    </row>
    <row r="2473" spans="4:4" x14ac:dyDescent="0.25">
      <c r="D2473" s="138"/>
    </row>
    <row r="2474" spans="4:4" x14ac:dyDescent="0.25">
      <c r="D2474" s="138"/>
    </row>
    <row r="2475" spans="4:4" x14ac:dyDescent="0.25">
      <c r="D2475" s="138"/>
    </row>
    <row r="2476" spans="4:4" x14ac:dyDescent="0.25">
      <c r="D2476" s="138"/>
    </row>
    <row r="2477" spans="4:4" x14ac:dyDescent="0.25">
      <c r="D2477" s="138"/>
    </row>
    <row r="2478" spans="4:4" x14ac:dyDescent="0.25">
      <c r="D2478" s="138"/>
    </row>
    <row r="2479" spans="4:4" x14ac:dyDescent="0.25">
      <c r="D2479" s="138"/>
    </row>
    <row r="2480" spans="4:4" x14ac:dyDescent="0.25">
      <c r="D2480" s="138"/>
    </row>
    <row r="2481" spans="4:4" x14ac:dyDescent="0.25">
      <c r="D2481" s="138"/>
    </row>
    <row r="2482" spans="4:4" x14ac:dyDescent="0.25">
      <c r="D2482" s="138"/>
    </row>
    <row r="2483" spans="4:4" x14ac:dyDescent="0.25">
      <c r="D2483" s="138"/>
    </row>
    <row r="2484" spans="4:4" x14ac:dyDescent="0.25">
      <c r="D2484" s="138"/>
    </row>
    <row r="2485" spans="4:4" x14ac:dyDescent="0.25">
      <c r="D2485" s="138"/>
    </row>
    <row r="2486" spans="4:4" x14ac:dyDescent="0.25">
      <c r="D2486" s="138"/>
    </row>
    <row r="2487" spans="4:4" x14ac:dyDescent="0.25">
      <c r="D2487" s="138"/>
    </row>
    <row r="2488" spans="4:4" x14ac:dyDescent="0.25">
      <c r="D2488" s="138"/>
    </row>
    <row r="2489" spans="4:4" x14ac:dyDescent="0.25">
      <c r="D2489" s="138"/>
    </row>
    <row r="2490" spans="4:4" x14ac:dyDescent="0.25">
      <c r="D2490" s="138"/>
    </row>
    <row r="2491" spans="4:4" x14ac:dyDescent="0.25">
      <c r="D2491" s="138"/>
    </row>
    <row r="2492" spans="4:4" x14ac:dyDescent="0.25">
      <c r="D2492" s="138"/>
    </row>
    <row r="2493" spans="4:4" x14ac:dyDescent="0.25">
      <c r="D2493" s="138"/>
    </row>
    <row r="2494" spans="4:4" x14ac:dyDescent="0.25">
      <c r="D2494" s="138"/>
    </row>
    <row r="2495" spans="4:4" x14ac:dyDescent="0.25">
      <c r="D2495" s="138"/>
    </row>
    <row r="2496" spans="4:4" x14ac:dyDescent="0.25">
      <c r="D2496" s="138"/>
    </row>
    <row r="2497" spans="4:4" x14ac:dyDescent="0.25">
      <c r="D2497" s="138"/>
    </row>
    <row r="2498" spans="4:4" x14ac:dyDescent="0.25">
      <c r="D2498" s="138"/>
    </row>
    <row r="2499" spans="4:4" x14ac:dyDescent="0.25">
      <c r="D2499" s="138"/>
    </row>
    <row r="2500" spans="4:4" x14ac:dyDescent="0.25">
      <c r="D2500" s="138"/>
    </row>
    <row r="2501" spans="4:4" x14ac:dyDescent="0.25">
      <c r="D2501" s="138"/>
    </row>
    <row r="2502" spans="4:4" x14ac:dyDescent="0.25">
      <c r="D2502" s="138"/>
    </row>
    <row r="2503" spans="4:4" x14ac:dyDescent="0.25">
      <c r="D2503" s="138"/>
    </row>
    <row r="2504" spans="4:4" x14ac:dyDescent="0.25">
      <c r="D2504" s="138"/>
    </row>
    <row r="2505" spans="4:4" x14ac:dyDescent="0.25">
      <c r="D2505" s="138"/>
    </row>
    <row r="2506" spans="4:4" x14ac:dyDescent="0.25">
      <c r="D2506" s="138"/>
    </row>
    <row r="2507" spans="4:4" x14ac:dyDescent="0.25">
      <c r="D2507" s="138"/>
    </row>
    <row r="2508" spans="4:4" x14ac:dyDescent="0.25">
      <c r="D2508" s="138"/>
    </row>
    <row r="2509" spans="4:4" x14ac:dyDescent="0.25">
      <c r="D2509" s="138"/>
    </row>
    <row r="2510" spans="4:4" x14ac:dyDescent="0.25">
      <c r="D2510" s="138"/>
    </row>
    <row r="2511" spans="4:4" x14ac:dyDescent="0.25">
      <c r="D2511" s="138"/>
    </row>
    <row r="2512" spans="4:4" x14ac:dyDescent="0.25">
      <c r="D2512" s="138"/>
    </row>
    <row r="2513" spans="4:4" x14ac:dyDescent="0.25">
      <c r="D2513" s="138"/>
    </row>
    <row r="2514" spans="4:4" x14ac:dyDescent="0.25">
      <c r="D2514" s="138"/>
    </row>
    <row r="2515" spans="4:4" x14ac:dyDescent="0.25">
      <c r="D2515" s="138"/>
    </row>
    <row r="2516" spans="4:4" x14ac:dyDescent="0.25">
      <c r="D2516" s="138"/>
    </row>
    <row r="2517" spans="4:4" x14ac:dyDescent="0.25">
      <c r="D2517" s="138"/>
    </row>
    <row r="2518" spans="4:4" x14ac:dyDescent="0.25">
      <c r="D2518" s="138"/>
    </row>
    <row r="2519" spans="4:4" x14ac:dyDescent="0.25">
      <c r="D2519" s="138"/>
    </row>
    <row r="2520" spans="4:4" x14ac:dyDescent="0.25">
      <c r="D2520" s="138"/>
    </row>
    <row r="2521" spans="4:4" x14ac:dyDescent="0.25">
      <c r="D2521" s="138"/>
    </row>
    <row r="2522" spans="4:4" x14ac:dyDescent="0.25">
      <c r="D2522" s="138"/>
    </row>
    <row r="2523" spans="4:4" x14ac:dyDescent="0.25">
      <c r="D2523" s="138"/>
    </row>
    <row r="2524" spans="4:4" x14ac:dyDescent="0.25">
      <c r="D2524" s="138"/>
    </row>
    <row r="2525" spans="4:4" x14ac:dyDescent="0.25">
      <c r="D2525" s="138"/>
    </row>
    <row r="2526" spans="4:4" x14ac:dyDescent="0.25">
      <c r="D2526" s="138"/>
    </row>
    <row r="2527" spans="4:4" x14ac:dyDescent="0.25">
      <c r="D2527" s="138"/>
    </row>
    <row r="2528" spans="4:4" x14ac:dyDescent="0.25">
      <c r="D2528" s="138"/>
    </row>
    <row r="2529" spans="4:4" x14ac:dyDescent="0.25">
      <c r="D2529" s="138"/>
    </row>
    <row r="2530" spans="4:4" x14ac:dyDescent="0.25">
      <c r="D2530" s="138"/>
    </row>
    <row r="2531" spans="4:4" x14ac:dyDescent="0.25">
      <c r="D2531" s="138"/>
    </row>
    <row r="2532" spans="4:4" x14ac:dyDescent="0.25">
      <c r="D2532" s="138"/>
    </row>
    <row r="2533" spans="4:4" x14ac:dyDescent="0.25">
      <c r="D2533" s="138"/>
    </row>
    <row r="2534" spans="4:4" x14ac:dyDescent="0.25">
      <c r="D2534" s="138"/>
    </row>
    <row r="2535" spans="4:4" x14ac:dyDescent="0.25">
      <c r="D2535" s="138"/>
    </row>
    <row r="2536" spans="4:4" x14ac:dyDescent="0.25">
      <c r="D2536" s="138"/>
    </row>
    <row r="2537" spans="4:4" x14ac:dyDescent="0.25">
      <c r="D2537" s="138"/>
    </row>
    <row r="2538" spans="4:4" x14ac:dyDescent="0.25">
      <c r="D2538" s="138"/>
    </row>
    <row r="2539" spans="4:4" x14ac:dyDescent="0.25">
      <c r="D2539" s="138"/>
    </row>
    <row r="2540" spans="4:4" x14ac:dyDescent="0.25">
      <c r="D2540" s="138"/>
    </row>
    <row r="2541" spans="4:4" x14ac:dyDescent="0.25">
      <c r="D2541" s="138"/>
    </row>
    <row r="2542" spans="4:4" x14ac:dyDescent="0.25">
      <c r="D2542" s="138"/>
    </row>
    <row r="2543" spans="4:4" x14ac:dyDescent="0.25">
      <c r="D2543" s="138"/>
    </row>
    <row r="2544" spans="4:4" x14ac:dyDescent="0.25">
      <c r="D2544" s="138"/>
    </row>
    <row r="2545" spans="4:4" x14ac:dyDescent="0.25">
      <c r="D2545" s="138"/>
    </row>
    <row r="2546" spans="4:4" x14ac:dyDescent="0.25">
      <c r="D2546" s="138"/>
    </row>
    <row r="2547" spans="4:4" x14ac:dyDescent="0.25">
      <c r="D2547" s="138"/>
    </row>
    <row r="2548" spans="4:4" x14ac:dyDescent="0.25">
      <c r="D2548" s="138"/>
    </row>
    <row r="2549" spans="4:4" x14ac:dyDescent="0.25">
      <c r="D2549" s="138"/>
    </row>
    <row r="2550" spans="4:4" x14ac:dyDescent="0.25">
      <c r="D2550" s="138"/>
    </row>
    <row r="2551" spans="4:4" x14ac:dyDescent="0.25">
      <c r="D2551" s="138"/>
    </row>
    <row r="2552" spans="4:4" x14ac:dyDescent="0.25">
      <c r="D2552" s="138"/>
    </row>
    <row r="2553" spans="4:4" x14ac:dyDescent="0.25">
      <c r="D2553" s="138"/>
    </row>
    <row r="2554" spans="4:4" x14ac:dyDescent="0.25">
      <c r="D2554" s="138"/>
    </row>
    <row r="2555" spans="4:4" x14ac:dyDescent="0.25">
      <c r="D2555" s="138"/>
    </row>
    <row r="2556" spans="4:4" x14ac:dyDescent="0.25">
      <c r="D2556" s="138"/>
    </row>
    <row r="2557" spans="4:4" x14ac:dyDescent="0.25">
      <c r="D2557" s="138"/>
    </row>
    <row r="2558" spans="4:4" x14ac:dyDescent="0.25">
      <c r="D2558" s="138"/>
    </row>
    <row r="2559" spans="4:4" x14ac:dyDescent="0.25">
      <c r="D2559" s="138"/>
    </row>
    <row r="2560" spans="4:4" x14ac:dyDescent="0.25">
      <c r="D2560" s="138"/>
    </row>
    <row r="2561" spans="4:4" x14ac:dyDescent="0.25">
      <c r="D2561" s="138"/>
    </row>
    <row r="2562" spans="4:4" x14ac:dyDescent="0.25">
      <c r="D2562" s="138"/>
    </row>
    <row r="2563" spans="4:4" x14ac:dyDescent="0.25">
      <c r="D2563" s="138"/>
    </row>
    <row r="2564" spans="4:4" x14ac:dyDescent="0.25">
      <c r="D2564" s="138"/>
    </row>
    <row r="2565" spans="4:4" x14ac:dyDescent="0.25">
      <c r="D2565" s="138"/>
    </row>
    <row r="2566" spans="4:4" x14ac:dyDescent="0.25">
      <c r="D2566" s="138"/>
    </row>
    <row r="2567" spans="4:4" x14ac:dyDescent="0.25">
      <c r="D2567" s="138"/>
    </row>
    <row r="2568" spans="4:4" x14ac:dyDescent="0.25">
      <c r="D2568" s="138"/>
    </row>
    <row r="2569" spans="4:4" x14ac:dyDescent="0.25">
      <c r="D2569" s="138"/>
    </row>
    <row r="2570" spans="4:4" x14ac:dyDescent="0.25">
      <c r="D2570" s="138"/>
    </row>
    <row r="2571" spans="4:4" x14ac:dyDescent="0.25">
      <c r="D2571" s="138"/>
    </row>
    <row r="2572" spans="4:4" x14ac:dyDescent="0.25">
      <c r="D2572" s="138"/>
    </row>
    <row r="2573" spans="4:4" x14ac:dyDescent="0.25">
      <c r="D2573" s="138"/>
    </row>
    <row r="2574" spans="4:4" x14ac:dyDescent="0.25">
      <c r="D2574" s="138"/>
    </row>
    <row r="2575" spans="4:4" x14ac:dyDescent="0.25">
      <c r="D2575" s="138"/>
    </row>
    <row r="2576" spans="4:4" x14ac:dyDescent="0.25">
      <c r="D2576" s="138"/>
    </row>
    <row r="2577" spans="4:4" x14ac:dyDescent="0.25">
      <c r="D2577" s="138"/>
    </row>
    <row r="2578" spans="4:4" x14ac:dyDescent="0.25">
      <c r="D2578" s="138"/>
    </row>
    <row r="2579" spans="4:4" x14ac:dyDescent="0.25">
      <c r="D2579" s="138"/>
    </row>
    <row r="2580" spans="4:4" x14ac:dyDescent="0.25">
      <c r="D2580" s="138"/>
    </row>
    <row r="2581" spans="4:4" x14ac:dyDescent="0.25">
      <c r="D2581" s="138"/>
    </row>
    <row r="2582" spans="4:4" x14ac:dyDescent="0.25">
      <c r="D2582" s="138"/>
    </row>
    <row r="2583" spans="4:4" x14ac:dyDescent="0.25">
      <c r="D2583" s="138"/>
    </row>
    <row r="2584" spans="4:4" x14ac:dyDescent="0.25">
      <c r="D2584" s="138"/>
    </row>
    <row r="2585" spans="4:4" x14ac:dyDescent="0.25">
      <c r="D2585" s="138"/>
    </row>
    <row r="2586" spans="4:4" x14ac:dyDescent="0.25">
      <c r="D2586" s="138"/>
    </row>
    <row r="2587" spans="4:4" x14ac:dyDescent="0.25">
      <c r="D2587" s="138"/>
    </row>
    <row r="2588" spans="4:4" x14ac:dyDescent="0.25">
      <c r="D2588" s="138"/>
    </row>
    <row r="2589" spans="4:4" x14ac:dyDescent="0.25">
      <c r="D2589" s="138"/>
    </row>
    <row r="2590" spans="4:4" x14ac:dyDescent="0.25">
      <c r="D2590" s="138"/>
    </row>
    <row r="2591" spans="4:4" x14ac:dyDescent="0.25">
      <c r="D2591" s="138"/>
    </row>
    <row r="2592" spans="4:4" x14ac:dyDescent="0.25">
      <c r="D2592" s="138"/>
    </row>
    <row r="2593" spans="4:4" x14ac:dyDescent="0.25">
      <c r="D2593" s="138"/>
    </row>
    <row r="2594" spans="4:4" x14ac:dyDescent="0.25">
      <c r="D2594" s="138"/>
    </row>
    <row r="2595" spans="4:4" x14ac:dyDescent="0.25">
      <c r="D2595" s="138"/>
    </row>
    <row r="2596" spans="4:4" x14ac:dyDescent="0.25">
      <c r="D2596" s="138"/>
    </row>
    <row r="2597" spans="4:4" x14ac:dyDescent="0.25">
      <c r="D2597" s="138"/>
    </row>
    <row r="2598" spans="4:4" x14ac:dyDescent="0.25">
      <c r="D2598" s="138"/>
    </row>
    <row r="2599" spans="4:4" x14ac:dyDescent="0.25">
      <c r="D2599" s="138"/>
    </row>
    <row r="2600" spans="4:4" x14ac:dyDescent="0.25">
      <c r="D2600" s="138"/>
    </row>
    <row r="2601" spans="4:4" x14ac:dyDescent="0.25">
      <c r="D2601" s="138"/>
    </row>
    <row r="2602" spans="4:4" x14ac:dyDescent="0.25">
      <c r="D2602" s="138"/>
    </row>
    <row r="2603" spans="4:4" x14ac:dyDescent="0.25">
      <c r="D2603" s="138"/>
    </row>
    <row r="2604" spans="4:4" x14ac:dyDescent="0.25">
      <c r="D2604" s="138"/>
    </row>
    <row r="2605" spans="4:4" x14ac:dyDescent="0.25">
      <c r="D2605" s="138"/>
    </row>
    <row r="2606" spans="4:4" x14ac:dyDescent="0.25">
      <c r="D2606" s="138"/>
    </row>
    <row r="2607" spans="4:4" x14ac:dyDescent="0.25">
      <c r="D2607" s="138"/>
    </row>
    <row r="2608" spans="4:4" x14ac:dyDescent="0.25">
      <c r="D2608" s="138"/>
    </row>
    <row r="2609" spans="4:4" x14ac:dyDescent="0.25">
      <c r="D2609" s="138"/>
    </row>
    <row r="2610" spans="4:4" x14ac:dyDescent="0.25">
      <c r="D2610" s="138"/>
    </row>
    <row r="2611" spans="4:4" x14ac:dyDescent="0.25">
      <c r="D2611" s="138"/>
    </row>
    <row r="2612" spans="4:4" x14ac:dyDescent="0.25">
      <c r="D2612" s="138"/>
    </row>
    <row r="2613" spans="4:4" x14ac:dyDescent="0.25">
      <c r="D2613" s="138"/>
    </row>
    <row r="2614" spans="4:4" x14ac:dyDescent="0.25">
      <c r="D2614" s="138"/>
    </row>
    <row r="2615" spans="4:4" x14ac:dyDescent="0.25">
      <c r="D2615" s="138"/>
    </row>
    <row r="2616" spans="4:4" x14ac:dyDescent="0.25">
      <c r="D2616" s="138"/>
    </row>
    <row r="2617" spans="4:4" x14ac:dyDescent="0.25">
      <c r="D2617" s="138"/>
    </row>
    <row r="2618" spans="4:4" x14ac:dyDescent="0.25">
      <c r="D2618" s="138"/>
    </row>
    <row r="2619" spans="4:4" x14ac:dyDescent="0.25">
      <c r="D2619" s="138"/>
    </row>
    <row r="2620" spans="4:4" x14ac:dyDescent="0.25">
      <c r="D2620" s="138"/>
    </row>
    <row r="2621" spans="4:4" x14ac:dyDescent="0.25">
      <c r="D2621" s="138"/>
    </row>
    <row r="2622" spans="4:4" x14ac:dyDescent="0.25">
      <c r="D2622" s="138"/>
    </row>
    <row r="2623" spans="4:4" x14ac:dyDescent="0.25">
      <c r="D2623" s="138"/>
    </row>
    <row r="2624" spans="4:4" x14ac:dyDescent="0.25">
      <c r="D2624" s="138"/>
    </row>
    <row r="2625" spans="4:4" x14ac:dyDescent="0.25">
      <c r="D2625" s="138"/>
    </row>
    <row r="2626" spans="4:4" x14ac:dyDescent="0.25">
      <c r="D2626" s="138"/>
    </row>
    <row r="2627" spans="4:4" x14ac:dyDescent="0.25">
      <c r="D2627" s="138"/>
    </row>
    <row r="2628" spans="4:4" x14ac:dyDescent="0.25">
      <c r="D2628" s="138"/>
    </row>
    <row r="2629" spans="4:4" x14ac:dyDescent="0.25">
      <c r="D2629" s="138"/>
    </row>
    <row r="2630" spans="4:4" x14ac:dyDescent="0.25">
      <c r="D2630" s="138"/>
    </row>
    <row r="2631" spans="4:4" x14ac:dyDescent="0.25">
      <c r="D2631" s="138"/>
    </row>
    <row r="2632" spans="4:4" x14ac:dyDescent="0.25">
      <c r="D2632" s="138"/>
    </row>
    <row r="2633" spans="4:4" x14ac:dyDescent="0.25">
      <c r="D2633" s="138"/>
    </row>
    <row r="2634" spans="4:4" x14ac:dyDescent="0.25">
      <c r="D2634" s="138"/>
    </row>
    <row r="2635" spans="4:4" x14ac:dyDescent="0.25">
      <c r="D2635" s="138"/>
    </row>
    <row r="2636" spans="4:4" x14ac:dyDescent="0.25">
      <c r="D2636" s="138"/>
    </row>
    <row r="2637" spans="4:4" x14ac:dyDescent="0.25">
      <c r="D2637" s="138"/>
    </row>
    <row r="2638" spans="4:4" x14ac:dyDescent="0.25">
      <c r="D2638" s="138"/>
    </row>
    <row r="2639" spans="4:4" x14ac:dyDescent="0.25">
      <c r="D2639" s="138"/>
    </row>
    <row r="2640" spans="4:4" x14ac:dyDescent="0.25">
      <c r="D2640" s="138"/>
    </row>
    <row r="2641" spans="4:4" x14ac:dyDescent="0.25">
      <c r="D2641" s="138"/>
    </row>
    <row r="2642" spans="4:4" x14ac:dyDescent="0.25">
      <c r="D2642" s="138"/>
    </row>
    <row r="2643" spans="4:4" x14ac:dyDescent="0.25">
      <c r="D2643" s="138"/>
    </row>
    <row r="2644" spans="4:4" x14ac:dyDescent="0.25">
      <c r="D2644" s="138"/>
    </row>
    <row r="2645" spans="4:4" x14ac:dyDescent="0.25">
      <c r="D2645" s="138"/>
    </row>
    <row r="2646" spans="4:4" x14ac:dyDescent="0.25">
      <c r="D2646" s="138"/>
    </row>
    <row r="2647" spans="4:4" x14ac:dyDescent="0.25">
      <c r="D2647" s="138"/>
    </row>
    <row r="2648" spans="4:4" x14ac:dyDescent="0.25">
      <c r="D2648" s="138"/>
    </row>
    <row r="2649" spans="4:4" x14ac:dyDescent="0.25">
      <c r="D2649" s="138"/>
    </row>
    <row r="2650" spans="4:4" x14ac:dyDescent="0.25">
      <c r="D2650" s="138"/>
    </row>
    <row r="2651" spans="4:4" x14ac:dyDescent="0.25">
      <c r="D2651" s="138"/>
    </row>
    <row r="2652" spans="4:4" x14ac:dyDescent="0.25">
      <c r="D2652" s="138"/>
    </row>
    <row r="2653" spans="4:4" x14ac:dyDescent="0.25">
      <c r="D2653" s="138"/>
    </row>
    <row r="2654" spans="4:4" x14ac:dyDescent="0.25">
      <c r="D2654" s="138"/>
    </row>
    <row r="2655" spans="4:4" x14ac:dyDescent="0.25">
      <c r="D2655" s="138"/>
    </row>
    <row r="2656" spans="4:4" x14ac:dyDescent="0.25">
      <c r="D2656" s="138"/>
    </row>
    <row r="2657" spans="4:4" x14ac:dyDescent="0.25">
      <c r="D2657" s="138"/>
    </row>
    <row r="2658" spans="4:4" x14ac:dyDescent="0.25">
      <c r="D2658" s="138"/>
    </row>
    <row r="2659" spans="4:4" x14ac:dyDescent="0.25">
      <c r="D2659" s="138"/>
    </row>
    <row r="2660" spans="4:4" x14ac:dyDescent="0.25">
      <c r="D2660" s="138"/>
    </row>
    <row r="2661" spans="4:4" x14ac:dyDescent="0.25">
      <c r="D2661" s="138"/>
    </row>
    <row r="2662" spans="4:4" x14ac:dyDescent="0.25">
      <c r="D2662" s="138"/>
    </row>
    <row r="2663" spans="4:4" x14ac:dyDescent="0.25">
      <c r="D2663" s="138"/>
    </row>
    <row r="2664" spans="4:4" x14ac:dyDescent="0.25">
      <c r="D2664" s="138"/>
    </row>
    <row r="2665" spans="4:4" x14ac:dyDescent="0.25">
      <c r="D2665" s="138"/>
    </row>
    <row r="2666" spans="4:4" x14ac:dyDescent="0.25">
      <c r="D2666" s="138"/>
    </row>
    <row r="2667" spans="4:4" x14ac:dyDescent="0.25">
      <c r="D2667" s="138"/>
    </row>
    <row r="2668" spans="4:4" x14ac:dyDescent="0.25">
      <c r="D2668" s="138"/>
    </row>
    <row r="2669" spans="4:4" x14ac:dyDescent="0.25">
      <c r="D2669" s="138"/>
    </row>
    <row r="2670" spans="4:4" x14ac:dyDescent="0.25">
      <c r="D2670" s="138"/>
    </row>
    <row r="2671" spans="4:4" x14ac:dyDescent="0.25">
      <c r="D2671" s="138"/>
    </row>
    <row r="2672" spans="4:4" x14ac:dyDescent="0.25">
      <c r="D2672" s="138"/>
    </row>
    <row r="2673" spans="4:4" x14ac:dyDescent="0.25">
      <c r="D2673" s="138"/>
    </row>
    <row r="2674" spans="4:4" x14ac:dyDescent="0.25">
      <c r="D2674" s="138"/>
    </row>
    <row r="2675" spans="4:4" x14ac:dyDescent="0.25">
      <c r="D2675" s="138"/>
    </row>
    <row r="2676" spans="4:4" x14ac:dyDescent="0.25">
      <c r="D2676" s="138"/>
    </row>
    <row r="2677" spans="4:4" x14ac:dyDescent="0.25">
      <c r="D2677" s="138"/>
    </row>
    <row r="2678" spans="4:4" x14ac:dyDescent="0.25">
      <c r="D2678" s="138"/>
    </row>
    <row r="2679" spans="4:4" x14ac:dyDescent="0.25">
      <c r="D2679" s="138"/>
    </row>
    <row r="2680" spans="4:4" x14ac:dyDescent="0.25">
      <c r="D2680" s="138"/>
    </row>
    <row r="2681" spans="4:4" x14ac:dyDescent="0.25">
      <c r="D2681" s="138"/>
    </row>
    <row r="2682" spans="4:4" x14ac:dyDescent="0.25">
      <c r="D2682" s="138"/>
    </row>
    <row r="2683" spans="4:4" x14ac:dyDescent="0.25">
      <c r="D2683" s="138"/>
    </row>
    <row r="2684" spans="4:4" x14ac:dyDescent="0.25">
      <c r="D2684" s="138"/>
    </row>
    <row r="2685" spans="4:4" x14ac:dyDescent="0.25">
      <c r="D2685" s="138"/>
    </row>
    <row r="2686" spans="4:4" x14ac:dyDescent="0.25">
      <c r="D2686" s="138"/>
    </row>
    <row r="2687" spans="4:4" x14ac:dyDescent="0.25">
      <c r="D2687" s="138"/>
    </row>
    <row r="2688" spans="4:4" x14ac:dyDescent="0.25">
      <c r="D2688" s="138"/>
    </row>
    <row r="2689" spans="4:4" x14ac:dyDescent="0.25">
      <c r="D2689" s="138"/>
    </row>
    <row r="2690" spans="4:4" x14ac:dyDescent="0.25">
      <c r="D2690" s="138"/>
    </row>
    <row r="2691" spans="4:4" x14ac:dyDescent="0.25">
      <c r="D2691" s="138"/>
    </row>
    <row r="2692" spans="4:4" x14ac:dyDescent="0.25">
      <c r="D2692" s="138"/>
    </row>
    <row r="2693" spans="4:4" x14ac:dyDescent="0.25">
      <c r="D2693" s="138"/>
    </row>
    <row r="2694" spans="4:4" x14ac:dyDescent="0.25">
      <c r="D2694" s="138"/>
    </row>
    <row r="2695" spans="4:4" x14ac:dyDescent="0.25">
      <c r="D2695" s="138"/>
    </row>
    <row r="2696" spans="4:4" x14ac:dyDescent="0.25">
      <c r="D2696" s="138"/>
    </row>
    <row r="2697" spans="4:4" x14ac:dyDescent="0.25">
      <c r="D2697" s="138"/>
    </row>
    <row r="2698" spans="4:4" x14ac:dyDescent="0.25">
      <c r="D2698" s="138"/>
    </row>
    <row r="2699" spans="4:4" x14ac:dyDescent="0.25">
      <c r="D2699" s="138"/>
    </row>
    <row r="2700" spans="4:4" x14ac:dyDescent="0.25">
      <c r="D2700" s="138"/>
    </row>
    <row r="2701" spans="4:4" x14ac:dyDescent="0.25">
      <c r="D2701" s="138"/>
    </row>
    <row r="2702" spans="4:4" x14ac:dyDescent="0.25">
      <c r="D2702" s="138"/>
    </row>
    <row r="2703" spans="4:4" x14ac:dyDescent="0.25">
      <c r="D2703" s="138"/>
    </row>
    <row r="2704" spans="4:4" x14ac:dyDescent="0.25">
      <c r="D2704" s="138"/>
    </row>
    <row r="2705" spans="4:4" x14ac:dyDescent="0.25">
      <c r="D2705" s="138"/>
    </row>
    <row r="2706" spans="4:4" x14ac:dyDescent="0.25">
      <c r="D2706" s="138"/>
    </row>
    <row r="2707" spans="4:4" x14ac:dyDescent="0.25">
      <c r="D2707" s="138"/>
    </row>
    <row r="2708" spans="4:4" x14ac:dyDescent="0.25">
      <c r="D2708" s="138"/>
    </row>
    <row r="2709" spans="4:4" x14ac:dyDescent="0.25">
      <c r="D2709" s="138"/>
    </row>
    <row r="2710" spans="4:4" x14ac:dyDescent="0.25">
      <c r="D2710" s="138"/>
    </row>
    <row r="2711" spans="4:4" x14ac:dyDescent="0.25">
      <c r="D2711" s="138"/>
    </row>
    <row r="2712" spans="4:4" x14ac:dyDescent="0.25">
      <c r="D2712" s="138"/>
    </row>
    <row r="2713" spans="4:4" x14ac:dyDescent="0.25">
      <c r="D2713" s="138"/>
    </row>
    <row r="2714" spans="4:4" x14ac:dyDescent="0.25">
      <c r="D2714" s="138"/>
    </row>
    <row r="2715" spans="4:4" x14ac:dyDescent="0.25">
      <c r="D2715" s="138"/>
    </row>
    <row r="2716" spans="4:4" x14ac:dyDescent="0.25">
      <c r="D2716" s="138"/>
    </row>
    <row r="2717" spans="4:4" x14ac:dyDescent="0.25">
      <c r="D2717" s="138"/>
    </row>
    <row r="2718" spans="4:4" x14ac:dyDescent="0.25">
      <c r="D2718" s="138"/>
    </row>
    <row r="2719" spans="4:4" x14ac:dyDescent="0.25">
      <c r="D2719" s="138"/>
    </row>
    <row r="2720" spans="4:4" x14ac:dyDescent="0.25">
      <c r="D2720" s="138"/>
    </row>
    <row r="2721" spans="4:4" x14ac:dyDescent="0.25">
      <c r="D2721" s="138"/>
    </row>
    <row r="2722" spans="4:4" x14ac:dyDescent="0.25">
      <c r="D2722" s="138"/>
    </row>
    <row r="2723" spans="4:4" x14ac:dyDescent="0.25">
      <c r="D2723" s="138"/>
    </row>
    <row r="2724" spans="4:4" x14ac:dyDescent="0.25">
      <c r="D2724" s="138"/>
    </row>
    <row r="2725" spans="4:4" x14ac:dyDescent="0.25">
      <c r="D2725" s="138"/>
    </row>
    <row r="2726" spans="4:4" x14ac:dyDescent="0.25">
      <c r="D2726" s="138"/>
    </row>
    <row r="2727" spans="4:4" x14ac:dyDescent="0.25">
      <c r="D2727" s="138"/>
    </row>
    <row r="2728" spans="4:4" x14ac:dyDescent="0.25">
      <c r="D2728" s="138"/>
    </row>
    <row r="2729" spans="4:4" x14ac:dyDescent="0.25">
      <c r="D2729" s="138"/>
    </row>
    <row r="2730" spans="4:4" x14ac:dyDescent="0.25">
      <c r="D2730" s="138"/>
    </row>
    <row r="2731" spans="4:4" x14ac:dyDescent="0.25">
      <c r="D2731" s="138"/>
    </row>
    <row r="2732" spans="4:4" x14ac:dyDescent="0.25">
      <c r="D2732" s="138"/>
    </row>
    <row r="2733" spans="4:4" x14ac:dyDescent="0.25">
      <c r="D2733" s="138"/>
    </row>
    <row r="2734" spans="4:4" x14ac:dyDescent="0.25">
      <c r="D2734" s="138"/>
    </row>
    <row r="2735" spans="4:4" x14ac:dyDescent="0.25">
      <c r="D2735" s="138"/>
    </row>
    <row r="2736" spans="4:4" x14ac:dyDescent="0.25">
      <c r="D2736" s="138"/>
    </row>
    <row r="2737" spans="4:4" x14ac:dyDescent="0.25">
      <c r="D2737" s="138"/>
    </row>
    <row r="2738" spans="4:4" x14ac:dyDescent="0.25">
      <c r="D2738" s="138"/>
    </row>
    <row r="2739" spans="4:4" x14ac:dyDescent="0.25">
      <c r="D2739" s="138"/>
    </row>
    <row r="2740" spans="4:4" x14ac:dyDescent="0.25">
      <c r="D2740" s="138"/>
    </row>
    <row r="2741" spans="4:4" x14ac:dyDescent="0.25">
      <c r="D2741" s="138"/>
    </row>
    <row r="2742" spans="4:4" x14ac:dyDescent="0.25">
      <c r="D2742" s="138"/>
    </row>
    <row r="2743" spans="4:4" x14ac:dyDescent="0.25">
      <c r="D2743" s="138"/>
    </row>
    <row r="2744" spans="4:4" x14ac:dyDescent="0.25">
      <c r="D2744" s="138"/>
    </row>
    <row r="2745" spans="4:4" x14ac:dyDescent="0.25">
      <c r="D2745" s="138"/>
    </row>
    <row r="2746" spans="4:4" x14ac:dyDescent="0.25">
      <c r="D2746" s="138"/>
    </row>
    <row r="2747" spans="4:4" x14ac:dyDescent="0.25">
      <c r="D2747" s="138"/>
    </row>
    <row r="2748" spans="4:4" x14ac:dyDescent="0.25">
      <c r="D2748" s="138"/>
    </row>
    <row r="2749" spans="4:4" x14ac:dyDescent="0.25">
      <c r="D2749" s="138"/>
    </row>
    <row r="2750" spans="4:4" x14ac:dyDescent="0.25">
      <c r="D2750" s="138"/>
    </row>
    <row r="2751" spans="4:4" x14ac:dyDescent="0.25">
      <c r="D2751" s="138"/>
    </row>
    <row r="2752" spans="4:4" x14ac:dyDescent="0.25">
      <c r="D2752" s="138"/>
    </row>
    <row r="2753" spans="4:4" x14ac:dyDescent="0.25">
      <c r="D2753" s="138"/>
    </row>
    <row r="2754" spans="4:4" x14ac:dyDescent="0.25">
      <c r="D2754" s="138"/>
    </row>
    <row r="2755" spans="4:4" x14ac:dyDescent="0.25">
      <c r="D2755" s="138"/>
    </row>
    <row r="2756" spans="4:4" x14ac:dyDescent="0.25">
      <c r="D2756" s="138"/>
    </row>
    <row r="2757" spans="4:4" x14ac:dyDescent="0.25">
      <c r="D2757" s="138"/>
    </row>
    <row r="2758" spans="4:4" x14ac:dyDescent="0.25">
      <c r="D2758" s="138"/>
    </row>
    <row r="2759" spans="4:4" x14ac:dyDescent="0.25">
      <c r="D2759" s="138"/>
    </row>
    <row r="2760" spans="4:4" x14ac:dyDescent="0.25">
      <c r="D2760" s="138"/>
    </row>
    <row r="2761" spans="4:4" x14ac:dyDescent="0.25">
      <c r="D2761" s="138"/>
    </row>
    <row r="2762" spans="4:4" x14ac:dyDescent="0.25">
      <c r="D2762" s="138"/>
    </row>
    <row r="2763" spans="4:4" x14ac:dyDescent="0.25">
      <c r="D2763" s="138"/>
    </row>
    <row r="2764" spans="4:4" x14ac:dyDescent="0.25">
      <c r="D2764" s="138"/>
    </row>
    <row r="2765" spans="4:4" x14ac:dyDescent="0.25">
      <c r="D2765" s="138"/>
    </row>
    <row r="2766" spans="4:4" x14ac:dyDescent="0.25">
      <c r="D2766" s="138"/>
    </row>
    <row r="2767" spans="4:4" x14ac:dyDescent="0.25">
      <c r="D2767" s="138"/>
    </row>
    <row r="2768" spans="4:4" x14ac:dyDescent="0.25">
      <c r="D2768" s="138"/>
    </row>
    <row r="2769" spans="4:4" x14ac:dyDescent="0.25">
      <c r="D2769" s="138"/>
    </row>
    <row r="2770" spans="4:4" x14ac:dyDescent="0.25">
      <c r="D2770" s="138"/>
    </row>
    <row r="2771" spans="4:4" x14ac:dyDescent="0.25">
      <c r="D2771" s="138"/>
    </row>
    <row r="2772" spans="4:4" x14ac:dyDescent="0.25">
      <c r="D2772" s="138"/>
    </row>
    <row r="2773" spans="4:4" x14ac:dyDescent="0.25">
      <c r="D2773" s="138"/>
    </row>
    <row r="2774" spans="4:4" x14ac:dyDescent="0.25">
      <c r="D2774" s="138"/>
    </row>
    <row r="2775" spans="4:4" x14ac:dyDescent="0.25">
      <c r="D2775" s="138"/>
    </row>
    <row r="2776" spans="4:4" x14ac:dyDescent="0.25">
      <c r="D2776" s="138"/>
    </row>
    <row r="2777" spans="4:4" x14ac:dyDescent="0.25">
      <c r="D2777" s="138"/>
    </row>
    <row r="2778" spans="4:4" x14ac:dyDescent="0.25">
      <c r="D2778" s="138"/>
    </row>
    <row r="2779" spans="4:4" x14ac:dyDescent="0.25">
      <c r="D2779" s="138"/>
    </row>
    <row r="2780" spans="4:4" x14ac:dyDescent="0.25">
      <c r="D2780" s="138"/>
    </row>
    <row r="2781" spans="4:4" x14ac:dyDescent="0.25">
      <c r="D2781" s="138"/>
    </row>
    <row r="2782" spans="4:4" x14ac:dyDescent="0.25">
      <c r="D2782" s="138"/>
    </row>
    <row r="2783" spans="4:4" x14ac:dyDescent="0.25">
      <c r="D2783" s="138"/>
    </row>
    <row r="2784" spans="4:4" x14ac:dyDescent="0.25">
      <c r="D2784" s="138"/>
    </row>
    <row r="2785" spans="4:4" x14ac:dyDescent="0.25">
      <c r="D2785" s="138"/>
    </row>
    <row r="2786" spans="4:4" x14ac:dyDescent="0.25">
      <c r="D2786" s="138"/>
    </row>
    <row r="2787" spans="4:4" x14ac:dyDescent="0.25">
      <c r="D2787" s="138"/>
    </row>
    <row r="2788" spans="4:4" x14ac:dyDescent="0.25">
      <c r="D2788" s="138"/>
    </row>
    <row r="2789" spans="4:4" x14ac:dyDescent="0.25">
      <c r="D2789" s="138"/>
    </row>
    <row r="2790" spans="4:4" x14ac:dyDescent="0.25">
      <c r="D2790" s="138"/>
    </row>
    <row r="2791" spans="4:4" x14ac:dyDescent="0.25">
      <c r="D2791" s="138"/>
    </row>
    <row r="2792" spans="4:4" x14ac:dyDescent="0.25">
      <c r="D2792" s="138"/>
    </row>
    <row r="2793" spans="4:4" x14ac:dyDescent="0.25">
      <c r="D2793" s="138"/>
    </row>
    <row r="2794" spans="4:4" x14ac:dyDescent="0.25">
      <c r="D2794" s="138"/>
    </row>
    <row r="2795" spans="4:4" x14ac:dyDescent="0.25">
      <c r="D2795" s="138"/>
    </row>
    <row r="2796" spans="4:4" x14ac:dyDescent="0.25">
      <c r="D2796" s="138"/>
    </row>
    <row r="2797" spans="4:4" x14ac:dyDescent="0.25">
      <c r="D2797" s="138"/>
    </row>
    <row r="2798" spans="4:4" x14ac:dyDescent="0.25">
      <c r="D2798" s="138"/>
    </row>
    <row r="2799" spans="4:4" x14ac:dyDescent="0.25">
      <c r="D2799" s="138"/>
    </row>
    <row r="2800" spans="4:4" x14ac:dyDescent="0.25">
      <c r="D2800" s="138"/>
    </row>
    <row r="2801" spans="4:4" x14ac:dyDescent="0.25">
      <c r="D2801" s="138"/>
    </row>
    <row r="2802" spans="4:4" x14ac:dyDescent="0.25">
      <c r="D2802" s="138"/>
    </row>
    <row r="2803" spans="4:4" x14ac:dyDescent="0.25">
      <c r="D2803" s="138"/>
    </row>
    <row r="2804" spans="4:4" x14ac:dyDescent="0.25">
      <c r="D2804" s="138"/>
    </row>
    <row r="2805" spans="4:4" x14ac:dyDescent="0.25">
      <c r="D2805" s="138"/>
    </row>
    <row r="2806" spans="4:4" x14ac:dyDescent="0.25">
      <c r="D2806" s="138"/>
    </row>
    <row r="2807" spans="4:4" x14ac:dyDescent="0.25">
      <c r="D2807" s="138"/>
    </row>
    <row r="2808" spans="4:4" x14ac:dyDescent="0.25">
      <c r="D2808" s="138"/>
    </row>
    <row r="2809" spans="4:4" x14ac:dyDescent="0.25">
      <c r="D2809" s="138"/>
    </row>
    <row r="2810" spans="4:4" x14ac:dyDescent="0.25">
      <c r="D2810" s="138"/>
    </row>
    <row r="2811" spans="4:4" x14ac:dyDescent="0.25">
      <c r="D2811" s="138"/>
    </row>
    <row r="2812" spans="4:4" x14ac:dyDescent="0.25">
      <c r="D2812" s="138"/>
    </row>
    <row r="2813" spans="4:4" x14ac:dyDescent="0.25">
      <c r="D2813" s="138"/>
    </row>
    <row r="2814" spans="4:4" x14ac:dyDescent="0.25">
      <c r="D2814" s="138"/>
    </row>
    <row r="2815" spans="4:4" x14ac:dyDescent="0.25">
      <c r="D2815" s="138"/>
    </row>
    <row r="2816" spans="4:4" x14ac:dyDescent="0.25">
      <c r="D2816" s="138"/>
    </row>
    <row r="2817" spans="4:4" x14ac:dyDescent="0.25">
      <c r="D2817" s="138"/>
    </row>
    <row r="2818" spans="4:4" x14ac:dyDescent="0.25">
      <c r="D2818" s="138"/>
    </row>
    <row r="2819" spans="4:4" x14ac:dyDescent="0.25">
      <c r="D2819" s="138"/>
    </row>
    <row r="2820" spans="4:4" x14ac:dyDescent="0.25">
      <c r="D2820" s="138"/>
    </row>
    <row r="2821" spans="4:4" x14ac:dyDescent="0.25">
      <c r="D2821" s="138"/>
    </row>
    <row r="2822" spans="4:4" x14ac:dyDescent="0.25">
      <c r="D2822" s="138"/>
    </row>
    <row r="2823" spans="4:4" x14ac:dyDescent="0.25">
      <c r="D2823" s="138"/>
    </row>
    <row r="2824" spans="4:4" x14ac:dyDescent="0.25">
      <c r="D2824" s="138"/>
    </row>
    <row r="2825" spans="4:4" x14ac:dyDescent="0.25">
      <c r="D2825" s="138"/>
    </row>
    <row r="2826" spans="4:4" x14ac:dyDescent="0.25">
      <c r="D2826" s="138"/>
    </row>
    <row r="2827" spans="4:4" x14ac:dyDescent="0.25">
      <c r="D2827" s="138"/>
    </row>
    <row r="2828" spans="4:4" x14ac:dyDescent="0.25">
      <c r="D2828" s="138"/>
    </row>
    <row r="2829" spans="4:4" x14ac:dyDescent="0.25">
      <c r="D2829" s="138"/>
    </row>
    <row r="2830" spans="4:4" x14ac:dyDescent="0.25">
      <c r="D2830" s="138"/>
    </row>
    <row r="2831" spans="4:4" x14ac:dyDescent="0.25">
      <c r="D2831" s="138"/>
    </row>
    <row r="2832" spans="4:4" x14ac:dyDescent="0.25">
      <c r="D2832" s="138"/>
    </row>
    <row r="2833" spans="4:4" x14ac:dyDescent="0.25">
      <c r="D2833" s="138"/>
    </row>
    <row r="2834" spans="4:4" x14ac:dyDescent="0.25">
      <c r="D2834" s="138"/>
    </row>
    <row r="2835" spans="4:4" x14ac:dyDescent="0.25">
      <c r="D2835" s="138"/>
    </row>
    <row r="2836" spans="4:4" x14ac:dyDescent="0.25">
      <c r="D2836" s="138"/>
    </row>
    <row r="2837" spans="4:4" x14ac:dyDescent="0.25">
      <c r="D2837" s="138"/>
    </row>
    <row r="2838" spans="4:4" x14ac:dyDescent="0.25">
      <c r="D2838" s="138"/>
    </row>
    <row r="2839" spans="4:4" x14ac:dyDescent="0.25">
      <c r="D2839" s="138"/>
    </row>
    <row r="2840" spans="4:4" x14ac:dyDescent="0.25">
      <c r="D2840" s="138"/>
    </row>
    <row r="2841" spans="4:4" x14ac:dyDescent="0.25">
      <c r="D2841" s="138"/>
    </row>
    <row r="2842" spans="4:4" x14ac:dyDescent="0.25">
      <c r="D2842" s="138"/>
    </row>
    <row r="2843" spans="4:4" x14ac:dyDescent="0.25">
      <c r="D2843" s="138"/>
    </row>
    <row r="2844" spans="4:4" x14ac:dyDescent="0.25">
      <c r="D2844" s="138"/>
    </row>
    <row r="2845" spans="4:4" x14ac:dyDescent="0.25">
      <c r="D2845" s="138"/>
    </row>
    <row r="2846" spans="4:4" x14ac:dyDescent="0.25">
      <c r="D2846" s="138"/>
    </row>
    <row r="2847" spans="4:4" x14ac:dyDescent="0.25">
      <c r="D2847" s="138"/>
    </row>
    <row r="2848" spans="4:4" x14ac:dyDescent="0.25">
      <c r="D2848" s="138"/>
    </row>
    <row r="2849" spans="4:4" x14ac:dyDescent="0.25">
      <c r="D2849" s="138"/>
    </row>
    <row r="2850" spans="4:4" x14ac:dyDescent="0.25">
      <c r="D2850" s="138"/>
    </row>
    <row r="2851" spans="4:4" x14ac:dyDescent="0.25">
      <c r="D2851" s="138"/>
    </row>
    <row r="2852" spans="4:4" x14ac:dyDescent="0.25">
      <c r="D2852" s="138"/>
    </row>
    <row r="2853" spans="4:4" x14ac:dyDescent="0.25">
      <c r="D2853" s="138"/>
    </row>
    <row r="2854" spans="4:4" x14ac:dyDescent="0.25">
      <c r="D2854" s="138"/>
    </row>
    <row r="2855" spans="4:4" x14ac:dyDescent="0.25">
      <c r="D2855" s="138"/>
    </row>
    <row r="2856" spans="4:4" x14ac:dyDescent="0.25">
      <c r="D2856" s="138"/>
    </row>
    <row r="2857" spans="4:4" x14ac:dyDescent="0.25">
      <c r="D2857" s="138"/>
    </row>
    <row r="2858" spans="4:4" x14ac:dyDescent="0.25">
      <c r="D2858" s="138"/>
    </row>
    <row r="2859" spans="4:4" x14ac:dyDescent="0.25">
      <c r="D2859" s="138"/>
    </row>
    <row r="2860" spans="4:4" x14ac:dyDescent="0.25">
      <c r="D2860" s="138"/>
    </row>
    <row r="2861" spans="4:4" x14ac:dyDescent="0.25">
      <c r="D2861" s="138"/>
    </row>
    <row r="2862" spans="4:4" x14ac:dyDescent="0.25">
      <c r="D2862" s="138"/>
    </row>
    <row r="2863" spans="4:4" x14ac:dyDescent="0.25">
      <c r="D2863" s="138"/>
    </row>
    <row r="2864" spans="4:4" x14ac:dyDescent="0.25">
      <c r="D2864" s="138"/>
    </row>
    <row r="2865" spans="4:4" x14ac:dyDescent="0.25">
      <c r="D2865" s="138"/>
    </row>
    <row r="2866" spans="4:4" x14ac:dyDescent="0.25">
      <c r="D2866" s="138"/>
    </row>
    <row r="2867" spans="4:4" x14ac:dyDescent="0.25">
      <c r="D2867" s="138"/>
    </row>
    <row r="2868" spans="4:4" x14ac:dyDescent="0.25">
      <c r="D2868" s="138"/>
    </row>
    <row r="2869" spans="4:4" x14ac:dyDescent="0.25">
      <c r="D2869" s="138"/>
    </row>
    <row r="2870" spans="4:4" x14ac:dyDescent="0.25">
      <c r="D2870" s="138"/>
    </row>
    <row r="2871" spans="4:4" x14ac:dyDescent="0.25">
      <c r="D2871" s="138"/>
    </row>
    <row r="2872" spans="4:4" x14ac:dyDescent="0.25">
      <c r="D2872" s="138"/>
    </row>
    <row r="2873" spans="4:4" x14ac:dyDescent="0.25">
      <c r="D2873" s="138"/>
    </row>
    <row r="2874" spans="4:4" x14ac:dyDescent="0.25">
      <c r="D2874" s="138"/>
    </row>
    <row r="2875" spans="4:4" x14ac:dyDescent="0.25">
      <c r="D2875" s="138"/>
    </row>
    <row r="2876" spans="4:4" x14ac:dyDescent="0.25">
      <c r="D2876" s="138"/>
    </row>
    <row r="2877" spans="4:4" x14ac:dyDescent="0.25">
      <c r="D2877" s="138"/>
    </row>
    <row r="2878" spans="4:4" x14ac:dyDescent="0.25">
      <c r="D2878" s="138"/>
    </row>
    <row r="2879" spans="4:4" x14ac:dyDescent="0.25">
      <c r="D2879" s="138"/>
    </row>
    <row r="2880" spans="4:4" x14ac:dyDescent="0.25">
      <c r="D2880" s="138"/>
    </row>
    <row r="2881" spans="4:4" x14ac:dyDescent="0.25">
      <c r="D2881" s="138"/>
    </row>
    <row r="2882" spans="4:4" x14ac:dyDescent="0.25">
      <c r="D2882" s="138"/>
    </row>
    <row r="2883" spans="4:4" x14ac:dyDescent="0.25">
      <c r="D2883" s="138"/>
    </row>
    <row r="2884" spans="4:4" x14ac:dyDescent="0.25">
      <c r="D2884" s="138"/>
    </row>
    <row r="2885" spans="4:4" x14ac:dyDescent="0.25">
      <c r="D2885" s="138"/>
    </row>
    <row r="2886" spans="4:4" x14ac:dyDescent="0.25">
      <c r="D2886" s="138"/>
    </row>
    <row r="2887" spans="4:4" x14ac:dyDescent="0.25">
      <c r="D2887" s="138"/>
    </row>
    <row r="2888" spans="4:4" x14ac:dyDescent="0.25">
      <c r="D2888" s="138"/>
    </row>
    <row r="2889" spans="4:4" x14ac:dyDescent="0.25">
      <c r="D2889" s="138"/>
    </row>
    <row r="2890" spans="4:4" x14ac:dyDescent="0.25">
      <c r="D2890" s="138"/>
    </row>
    <row r="2891" spans="4:4" x14ac:dyDescent="0.25">
      <c r="D2891" s="138"/>
    </row>
    <row r="2892" spans="4:4" x14ac:dyDescent="0.25">
      <c r="D2892" s="138"/>
    </row>
    <row r="2893" spans="4:4" x14ac:dyDescent="0.25">
      <c r="D2893" s="138"/>
    </row>
    <row r="2894" spans="4:4" x14ac:dyDescent="0.25">
      <c r="D2894" s="138"/>
    </row>
    <row r="2895" spans="4:4" x14ac:dyDescent="0.25">
      <c r="D2895" s="138"/>
    </row>
    <row r="2896" spans="4:4" x14ac:dyDescent="0.25">
      <c r="D2896" s="138"/>
    </row>
    <row r="2897" spans="4:4" x14ac:dyDescent="0.25">
      <c r="D2897" s="138"/>
    </row>
    <row r="2898" spans="4:4" x14ac:dyDescent="0.25">
      <c r="D2898" s="138"/>
    </row>
    <row r="2899" spans="4:4" x14ac:dyDescent="0.25">
      <c r="D2899" s="138"/>
    </row>
    <row r="2900" spans="4:4" x14ac:dyDescent="0.25">
      <c r="D2900" s="138"/>
    </row>
    <row r="2901" spans="4:4" x14ac:dyDescent="0.25">
      <c r="D2901" s="138"/>
    </row>
    <row r="2902" spans="4:4" x14ac:dyDescent="0.25">
      <c r="D2902" s="138"/>
    </row>
    <row r="2903" spans="4:4" x14ac:dyDescent="0.25">
      <c r="D2903" s="138"/>
    </row>
    <row r="2904" spans="4:4" x14ac:dyDescent="0.25">
      <c r="D2904" s="138"/>
    </row>
    <row r="2905" spans="4:4" x14ac:dyDescent="0.25">
      <c r="D2905" s="138"/>
    </row>
    <row r="2906" spans="4:4" x14ac:dyDescent="0.25">
      <c r="D2906" s="138"/>
    </row>
    <row r="2907" spans="4:4" x14ac:dyDescent="0.25">
      <c r="D2907" s="138"/>
    </row>
    <row r="2908" spans="4:4" x14ac:dyDescent="0.25">
      <c r="D2908" s="138"/>
    </row>
    <row r="2909" spans="4:4" x14ac:dyDescent="0.25">
      <c r="D2909" s="138"/>
    </row>
    <row r="2910" spans="4:4" x14ac:dyDescent="0.25">
      <c r="D2910" s="138"/>
    </row>
    <row r="2911" spans="4:4" x14ac:dyDescent="0.25">
      <c r="D2911" s="138"/>
    </row>
    <row r="2912" spans="4:4" x14ac:dyDescent="0.25">
      <c r="D2912" s="138"/>
    </row>
    <row r="2913" spans="4:4" x14ac:dyDescent="0.25">
      <c r="D2913" s="138"/>
    </row>
    <row r="2914" spans="4:4" x14ac:dyDescent="0.25">
      <c r="D2914" s="138"/>
    </row>
    <row r="2915" spans="4:4" x14ac:dyDescent="0.25">
      <c r="D2915" s="138"/>
    </row>
    <row r="2916" spans="4:4" x14ac:dyDescent="0.25">
      <c r="D2916" s="138"/>
    </row>
    <row r="2917" spans="4:4" x14ac:dyDescent="0.25">
      <c r="D2917" s="138"/>
    </row>
    <row r="2918" spans="4:4" x14ac:dyDescent="0.25">
      <c r="D2918" s="138"/>
    </row>
    <row r="2919" spans="4:4" x14ac:dyDescent="0.25">
      <c r="D2919" s="138"/>
    </row>
    <row r="2920" spans="4:4" x14ac:dyDescent="0.25">
      <c r="D2920" s="138"/>
    </row>
    <row r="2921" spans="4:4" x14ac:dyDescent="0.25">
      <c r="D2921" s="138"/>
    </row>
    <row r="2922" spans="4:4" x14ac:dyDescent="0.25">
      <c r="D2922" s="138"/>
    </row>
    <row r="2923" spans="4:4" x14ac:dyDescent="0.25">
      <c r="D2923" s="138"/>
    </row>
    <row r="2924" spans="4:4" x14ac:dyDescent="0.25">
      <c r="D2924" s="138"/>
    </row>
    <row r="2925" spans="4:4" x14ac:dyDescent="0.25">
      <c r="D2925" s="138"/>
    </row>
    <row r="2926" spans="4:4" x14ac:dyDescent="0.25">
      <c r="D2926" s="138"/>
    </row>
    <row r="2927" spans="4:4" x14ac:dyDescent="0.25">
      <c r="D2927" s="138"/>
    </row>
    <row r="2928" spans="4:4" x14ac:dyDescent="0.25">
      <c r="D2928" s="138"/>
    </row>
    <row r="2929" spans="4:4" x14ac:dyDescent="0.25">
      <c r="D2929" s="138"/>
    </row>
    <row r="2930" spans="4:4" x14ac:dyDescent="0.25">
      <c r="D2930" s="138"/>
    </row>
    <row r="2931" spans="4:4" x14ac:dyDescent="0.25">
      <c r="D2931" s="138"/>
    </row>
    <row r="2932" spans="4:4" x14ac:dyDescent="0.25">
      <c r="D2932" s="138"/>
    </row>
    <row r="2933" spans="4:4" x14ac:dyDescent="0.25">
      <c r="D2933" s="138"/>
    </row>
    <row r="2934" spans="4:4" x14ac:dyDescent="0.25">
      <c r="D2934" s="138"/>
    </row>
    <row r="2935" spans="4:4" x14ac:dyDescent="0.25">
      <c r="D2935" s="138"/>
    </row>
    <row r="2936" spans="4:4" x14ac:dyDescent="0.25">
      <c r="D2936" s="138"/>
    </row>
    <row r="2937" spans="4:4" x14ac:dyDescent="0.25">
      <c r="D2937" s="138"/>
    </row>
    <row r="2938" spans="4:4" x14ac:dyDescent="0.25">
      <c r="D2938" s="138"/>
    </row>
    <row r="2939" spans="4:4" x14ac:dyDescent="0.25">
      <c r="D2939" s="138"/>
    </row>
    <row r="2940" spans="4:4" x14ac:dyDescent="0.25">
      <c r="D2940" s="138"/>
    </row>
    <row r="2941" spans="4:4" x14ac:dyDescent="0.25">
      <c r="D2941" s="138"/>
    </row>
    <row r="2942" spans="4:4" x14ac:dyDescent="0.25">
      <c r="D2942" s="138"/>
    </row>
    <row r="2943" spans="4:4" x14ac:dyDescent="0.25">
      <c r="D2943" s="138"/>
    </row>
    <row r="2944" spans="4:4" x14ac:dyDescent="0.25">
      <c r="D2944" s="138"/>
    </row>
    <row r="2945" spans="4:4" x14ac:dyDescent="0.25">
      <c r="D2945" s="138"/>
    </row>
    <row r="2946" spans="4:4" x14ac:dyDescent="0.25">
      <c r="D2946" s="138"/>
    </row>
    <row r="2947" spans="4:4" x14ac:dyDescent="0.25">
      <c r="D2947" s="138"/>
    </row>
    <row r="2948" spans="4:4" x14ac:dyDescent="0.25">
      <c r="D2948" s="138"/>
    </row>
    <row r="2949" spans="4:4" x14ac:dyDescent="0.25">
      <c r="D2949" s="138"/>
    </row>
    <row r="2950" spans="4:4" x14ac:dyDescent="0.25">
      <c r="D2950" s="138"/>
    </row>
    <row r="2951" spans="4:4" x14ac:dyDescent="0.25">
      <c r="D2951" s="138"/>
    </row>
    <row r="2952" spans="4:4" x14ac:dyDescent="0.25">
      <c r="D2952" s="138"/>
    </row>
    <row r="2953" spans="4:4" x14ac:dyDescent="0.25">
      <c r="D2953" s="138"/>
    </row>
    <row r="2954" spans="4:4" x14ac:dyDescent="0.25">
      <c r="D2954" s="138"/>
    </row>
    <row r="2955" spans="4:4" x14ac:dyDescent="0.25">
      <c r="D2955" s="138"/>
    </row>
    <row r="2956" spans="4:4" x14ac:dyDescent="0.25">
      <c r="D2956" s="138"/>
    </row>
    <row r="2957" spans="4:4" x14ac:dyDescent="0.25">
      <c r="D2957" s="138"/>
    </row>
    <row r="2958" spans="4:4" x14ac:dyDescent="0.25">
      <c r="D2958" s="138"/>
    </row>
    <row r="2959" spans="4:4" x14ac:dyDescent="0.25">
      <c r="D2959" s="138"/>
    </row>
    <row r="2960" spans="4:4" x14ac:dyDescent="0.25">
      <c r="D2960" s="138"/>
    </row>
    <row r="2961" spans="4:4" x14ac:dyDescent="0.25">
      <c r="D2961" s="138"/>
    </row>
    <row r="2962" spans="4:4" x14ac:dyDescent="0.25">
      <c r="D2962" s="138"/>
    </row>
    <row r="2963" spans="4:4" x14ac:dyDescent="0.25">
      <c r="D2963" s="138"/>
    </row>
    <row r="2964" spans="4:4" x14ac:dyDescent="0.25">
      <c r="D2964" s="138"/>
    </row>
    <row r="2965" spans="4:4" x14ac:dyDescent="0.25">
      <c r="D2965" s="138"/>
    </row>
    <row r="2966" spans="4:4" x14ac:dyDescent="0.25">
      <c r="D2966" s="138"/>
    </row>
    <row r="2967" spans="4:4" x14ac:dyDescent="0.25">
      <c r="D2967" s="138"/>
    </row>
    <row r="2968" spans="4:4" x14ac:dyDescent="0.25">
      <c r="D2968" s="138"/>
    </row>
    <row r="2969" spans="4:4" x14ac:dyDescent="0.25">
      <c r="D2969" s="138"/>
    </row>
    <row r="2970" spans="4:4" x14ac:dyDescent="0.25">
      <c r="D2970" s="138"/>
    </row>
    <row r="2971" spans="4:4" x14ac:dyDescent="0.25">
      <c r="D2971" s="138"/>
    </row>
    <row r="2972" spans="4:4" x14ac:dyDescent="0.25">
      <c r="D2972" s="138"/>
    </row>
    <row r="2973" spans="4:4" x14ac:dyDescent="0.25">
      <c r="D2973" s="138"/>
    </row>
    <row r="2974" spans="4:4" x14ac:dyDescent="0.25">
      <c r="D2974" s="138"/>
    </row>
    <row r="2975" spans="4:4" x14ac:dyDescent="0.25">
      <c r="D2975" s="138"/>
    </row>
    <row r="2976" spans="4:4" x14ac:dyDescent="0.25">
      <c r="D2976" s="138"/>
    </row>
    <row r="2977" spans="4:4" x14ac:dyDescent="0.25">
      <c r="D2977" s="138"/>
    </row>
    <row r="2978" spans="4:4" x14ac:dyDescent="0.25">
      <c r="D2978" s="138"/>
    </row>
    <row r="2979" spans="4:4" x14ac:dyDescent="0.25">
      <c r="D2979" s="138"/>
    </row>
    <row r="2980" spans="4:4" x14ac:dyDescent="0.25">
      <c r="D2980" s="138"/>
    </row>
    <row r="2981" spans="4:4" x14ac:dyDescent="0.25">
      <c r="D2981" s="138"/>
    </row>
    <row r="2982" spans="4:4" x14ac:dyDescent="0.25">
      <c r="D2982" s="138"/>
    </row>
    <row r="2983" spans="4:4" x14ac:dyDescent="0.25">
      <c r="D2983" s="138"/>
    </row>
    <row r="2984" spans="4:4" x14ac:dyDescent="0.25">
      <c r="D2984" s="138"/>
    </row>
    <row r="2985" spans="4:4" x14ac:dyDescent="0.25">
      <c r="D2985" s="138"/>
    </row>
    <row r="2986" spans="4:4" x14ac:dyDescent="0.25">
      <c r="D2986" s="138"/>
    </row>
    <row r="2987" spans="4:4" x14ac:dyDescent="0.25">
      <c r="D2987" s="138"/>
    </row>
    <row r="2988" spans="4:4" x14ac:dyDescent="0.25">
      <c r="D2988" s="138"/>
    </row>
    <row r="2989" spans="4:4" x14ac:dyDescent="0.25">
      <c r="D2989" s="138"/>
    </row>
    <row r="2990" spans="4:4" x14ac:dyDescent="0.25">
      <c r="D2990" s="138"/>
    </row>
    <row r="2991" spans="4:4" x14ac:dyDescent="0.25">
      <c r="D2991" s="138"/>
    </row>
    <row r="2992" spans="4:4" x14ac:dyDescent="0.25">
      <c r="D2992" s="138"/>
    </row>
    <row r="2993" spans="4:4" x14ac:dyDescent="0.25">
      <c r="D2993" s="138"/>
    </row>
    <row r="2994" spans="4:4" x14ac:dyDescent="0.25">
      <c r="D2994" s="138"/>
    </row>
    <row r="2995" spans="4:4" x14ac:dyDescent="0.25">
      <c r="D2995" s="138"/>
    </row>
    <row r="2996" spans="4:4" x14ac:dyDescent="0.25">
      <c r="D2996" s="138"/>
    </row>
    <row r="2997" spans="4:4" x14ac:dyDescent="0.25">
      <c r="D2997" s="138"/>
    </row>
    <row r="2998" spans="4:4" x14ac:dyDescent="0.25">
      <c r="D2998" s="138"/>
    </row>
    <row r="2999" spans="4:4" x14ac:dyDescent="0.25">
      <c r="D2999" s="138"/>
    </row>
    <row r="3000" spans="4:4" x14ac:dyDescent="0.25">
      <c r="D3000" s="138"/>
    </row>
    <row r="3001" spans="4:4" x14ac:dyDescent="0.25">
      <c r="D3001" s="138"/>
    </row>
    <row r="3002" spans="4:4" x14ac:dyDescent="0.25">
      <c r="D3002" s="138"/>
    </row>
    <row r="3003" spans="4:4" x14ac:dyDescent="0.25">
      <c r="D3003" s="138"/>
    </row>
    <row r="3004" spans="4:4" x14ac:dyDescent="0.25">
      <c r="D3004" s="138"/>
    </row>
    <row r="3005" spans="4:4" x14ac:dyDescent="0.25">
      <c r="D3005" s="138"/>
    </row>
    <row r="3006" spans="4:4" x14ac:dyDescent="0.25">
      <c r="D3006" s="138"/>
    </row>
    <row r="3007" spans="4:4" x14ac:dyDescent="0.25">
      <c r="D3007" s="138"/>
    </row>
    <row r="3008" spans="4:4" x14ac:dyDescent="0.25">
      <c r="D3008" s="138"/>
    </row>
    <row r="3009" spans="4:4" x14ac:dyDescent="0.25">
      <c r="D3009" s="138"/>
    </row>
    <row r="3010" spans="4:4" x14ac:dyDescent="0.25">
      <c r="D3010" s="138"/>
    </row>
    <row r="3011" spans="4:4" x14ac:dyDescent="0.25">
      <c r="D3011" s="138"/>
    </row>
    <row r="3012" spans="4:4" x14ac:dyDescent="0.25">
      <c r="D3012" s="138"/>
    </row>
    <row r="3013" spans="4:4" x14ac:dyDescent="0.25">
      <c r="D3013" s="138"/>
    </row>
    <row r="3014" spans="4:4" x14ac:dyDescent="0.25">
      <c r="D3014" s="138"/>
    </row>
    <row r="3015" spans="4:4" x14ac:dyDescent="0.25">
      <c r="D3015" s="138"/>
    </row>
    <row r="3016" spans="4:4" x14ac:dyDescent="0.25">
      <c r="D3016" s="138"/>
    </row>
    <row r="3017" spans="4:4" x14ac:dyDescent="0.25">
      <c r="D3017" s="138"/>
    </row>
    <row r="3018" spans="4:4" x14ac:dyDescent="0.25">
      <c r="D3018" s="138"/>
    </row>
    <row r="3019" spans="4:4" x14ac:dyDescent="0.25">
      <c r="D3019" s="138"/>
    </row>
    <row r="3020" spans="4:4" x14ac:dyDescent="0.25">
      <c r="D3020" s="138"/>
    </row>
    <row r="3021" spans="4:4" x14ac:dyDescent="0.25">
      <c r="D3021" s="138"/>
    </row>
    <row r="3022" spans="4:4" x14ac:dyDescent="0.25">
      <c r="D3022" s="138"/>
    </row>
    <row r="3023" spans="4:4" x14ac:dyDescent="0.25">
      <c r="D3023" s="138"/>
    </row>
    <row r="3024" spans="4:4" x14ac:dyDescent="0.25">
      <c r="D3024" s="138"/>
    </row>
    <row r="3025" spans="4:4" x14ac:dyDescent="0.25">
      <c r="D3025" s="138"/>
    </row>
    <row r="3026" spans="4:4" x14ac:dyDescent="0.25">
      <c r="D3026" s="138"/>
    </row>
    <row r="3027" spans="4:4" x14ac:dyDescent="0.25">
      <c r="D3027" s="138"/>
    </row>
    <row r="3028" spans="4:4" x14ac:dyDescent="0.25">
      <c r="D3028" s="138"/>
    </row>
    <row r="3029" spans="4:4" x14ac:dyDescent="0.25">
      <c r="D3029" s="138"/>
    </row>
    <row r="3030" spans="4:4" x14ac:dyDescent="0.25">
      <c r="D3030" s="138"/>
    </row>
    <row r="3031" spans="4:4" x14ac:dyDescent="0.25">
      <c r="D3031" s="138"/>
    </row>
    <row r="3032" spans="4:4" x14ac:dyDescent="0.25">
      <c r="D3032" s="138"/>
    </row>
    <row r="3033" spans="4:4" x14ac:dyDescent="0.25">
      <c r="D3033" s="138"/>
    </row>
    <row r="3034" spans="4:4" x14ac:dyDescent="0.25">
      <c r="D3034" s="138"/>
    </row>
    <row r="3035" spans="4:4" x14ac:dyDescent="0.25">
      <c r="D3035" s="138"/>
    </row>
    <row r="3036" spans="4:4" x14ac:dyDescent="0.25">
      <c r="D3036" s="138"/>
    </row>
    <row r="3037" spans="4:4" x14ac:dyDescent="0.25">
      <c r="D3037" s="138"/>
    </row>
    <row r="3038" spans="4:4" x14ac:dyDescent="0.25">
      <c r="D3038" s="138"/>
    </row>
    <row r="3039" spans="4:4" x14ac:dyDescent="0.25">
      <c r="D3039" s="138"/>
    </row>
    <row r="3040" spans="4:4" x14ac:dyDescent="0.25">
      <c r="D3040" s="138"/>
    </row>
    <row r="3041" spans="4:4" x14ac:dyDescent="0.25">
      <c r="D3041" s="138"/>
    </row>
    <row r="3042" spans="4:4" x14ac:dyDescent="0.25">
      <c r="D3042" s="138"/>
    </row>
    <row r="3043" spans="4:4" x14ac:dyDescent="0.25">
      <c r="D3043" s="138"/>
    </row>
    <row r="3044" spans="4:4" x14ac:dyDescent="0.25">
      <c r="D3044" s="138"/>
    </row>
    <row r="3045" spans="4:4" x14ac:dyDescent="0.25">
      <c r="D3045" s="138"/>
    </row>
    <row r="3046" spans="4:4" x14ac:dyDescent="0.25">
      <c r="D3046" s="138"/>
    </row>
    <row r="3047" spans="4:4" x14ac:dyDescent="0.25">
      <c r="D3047" s="138"/>
    </row>
    <row r="3048" spans="4:4" x14ac:dyDescent="0.25">
      <c r="D3048" s="138"/>
    </row>
    <row r="3049" spans="4:4" x14ac:dyDescent="0.25">
      <c r="D3049" s="138"/>
    </row>
    <row r="3050" spans="4:4" x14ac:dyDescent="0.25">
      <c r="D3050" s="138"/>
    </row>
    <row r="3051" spans="4:4" x14ac:dyDescent="0.25">
      <c r="D3051" s="138"/>
    </row>
    <row r="3052" spans="4:4" x14ac:dyDescent="0.25">
      <c r="D3052" s="138"/>
    </row>
    <row r="3053" spans="4:4" x14ac:dyDescent="0.25">
      <c r="D3053" s="138"/>
    </row>
    <row r="3054" spans="4:4" x14ac:dyDescent="0.25">
      <c r="D3054" s="138"/>
    </row>
    <row r="3055" spans="4:4" x14ac:dyDescent="0.25">
      <c r="D3055" s="138"/>
    </row>
    <row r="3056" spans="4:4" x14ac:dyDescent="0.25">
      <c r="D3056" s="138"/>
    </row>
    <row r="3057" spans="4:4" x14ac:dyDescent="0.25">
      <c r="D3057" s="138"/>
    </row>
    <row r="3058" spans="4:4" x14ac:dyDescent="0.25">
      <c r="D3058" s="138"/>
    </row>
    <row r="3059" spans="4:4" x14ac:dyDescent="0.25">
      <c r="D3059" s="138"/>
    </row>
    <row r="3060" spans="4:4" x14ac:dyDescent="0.25">
      <c r="D3060" s="138"/>
    </row>
    <row r="3061" spans="4:4" x14ac:dyDescent="0.25">
      <c r="D3061" s="138"/>
    </row>
    <row r="3062" spans="4:4" x14ac:dyDescent="0.25">
      <c r="D3062" s="138"/>
    </row>
    <row r="3063" spans="4:4" x14ac:dyDescent="0.25">
      <c r="D3063" s="138"/>
    </row>
    <row r="3064" spans="4:4" x14ac:dyDescent="0.25">
      <c r="D3064" s="138"/>
    </row>
    <row r="3065" spans="4:4" x14ac:dyDescent="0.25">
      <c r="D3065" s="138"/>
    </row>
    <row r="3066" spans="4:4" x14ac:dyDescent="0.25">
      <c r="D3066" s="138"/>
    </row>
    <row r="3067" spans="4:4" x14ac:dyDescent="0.25">
      <c r="D3067" s="138"/>
    </row>
    <row r="3068" spans="4:4" x14ac:dyDescent="0.25">
      <c r="D3068" s="138"/>
    </row>
    <row r="3069" spans="4:4" x14ac:dyDescent="0.25">
      <c r="D3069" s="138"/>
    </row>
    <row r="3070" spans="4:4" x14ac:dyDescent="0.25">
      <c r="D3070" s="138"/>
    </row>
    <row r="3071" spans="4:4" x14ac:dyDescent="0.25">
      <c r="D3071" s="138"/>
    </row>
    <row r="3072" spans="4:4" x14ac:dyDescent="0.25">
      <c r="D3072" s="138"/>
    </row>
    <row r="3073" spans="4:4" x14ac:dyDescent="0.25">
      <c r="D3073" s="138"/>
    </row>
    <row r="3074" spans="4:4" x14ac:dyDescent="0.25">
      <c r="D3074" s="138"/>
    </row>
    <row r="3075" spans="4:4" x14ac:dyDescent="0.25">
      <c r="D3075" s="138"/>
    </row>
    <row r="3076" spans="4:4" x14ac:dyDescent="0.25">
      <c r="D3076" s="138"/>
    </row>
    <row r="3077" spans="4:4" x14ac:dyDescent="0.25">
      <c r="D3077" s="138"/>
    </row>
    <row r="3078" spans="4:4" x14ac:dyDescent="0.25">
      <c r="D3078" s="138"/>
    </row>
    <row r="3079" spans="4:4" x14ac:dyDescent="0.25">
      <c r="D3079" s="138"/>
    </row>
    <row r="3080" spans="4:4" x14ac:dyDescent="0.25">
      <c r="D3080" s="138"/>
    </row>
    <row r="3081" spans="4:4" x14ac:dyDescent="0.25">
      <c r="D3081" s="138"/>
    </row>
    <row r="3082" spans="4:4" x14ac:dyDescent="0.25">
      <c r="D3082" s="138"/>
    </row>
    <row r="3083" spans="4:4" x14ac:dyDescent="0.25">
      <c r="D3083" s="138"/>
    </row>
    <row r="3084" spans="4:4" x14ac:dyDescent="0.25">
      <c r="D3084" s="138"/>
    </row>
    <row r="3085" spans="4:4" x14ac:dyDescent="0.25">
      <c r="D3085" s="138"/>
    </row>
    <row r="3086" spans="4:4" x14ac:dyDescent="0.25">
      <c r="D3086" s="138"/>
    </row>
    <row r="3087" spans="4:4" x14ac:dyDescent="0.25">
      <c r="D3087" s="138"/>
    </row>
    <row r="3088" spans="4:4" x14ac:dyDescent="0.25">
      <c r="D3088" s="138"/>
    </row>
    <row r="3089" spans="4:4" x14ac:dyDescent="0.25">
      <c r="D3089" s="138"/>
    </row>
    <row r="3090" spans="4:4" x14ac:dyDescent="0.25">
      <c r="D3090" s="138"/>
    </row>
    <row r="3091" spans="4:4" x14ac:dyDescent="0.25">
      <c r="D3091" s="138"/>
    </row>
    <row r="3092" spans="4:4" x14ac:dyDescent="0.25">
      <c r="D3092" s="138"/>
    </row>
    <row r="3093" spans="4:4" x14ac:dyDescent="0.25">
      <c r="D3093" s="138"/>
    </row>
    <row r="3094" spans="4:4" x14ac:dyDescent="0.25">
      <c r="D3094" s="138"/>
    </row>
    <row r="3095" spans="4:4" x14ac:dyDescent="0.25">
      <c r="D3095" s="138"/>
    </row>
    <row r="3096" spans="4:4" x14ac:dyDescent="0.25">
      <c r="D3096" s="138"/>
    </row>
    <row r="3097" spans="4:4" x14ac:dyDescent="0.25">
      <c r="D3097" s="138"/>
    </row>
    <row r="3098" spans="4:4" x14ac:dyDescent="0.25">
      <c r="D3098" s="138"/>
    </row>
    <row r="3099" spans="4:4" x14ac:dyDescent="0.25">
      <c r="D3099" s="138"/>
    </row>
    <row r="3100" spans="4:4" x14ac:dyDescent="0.25">
      <c r="D3100" s="138"/>
    </row>
    <row r="3101" spans="4:4" x14ac:dyDescent="0.25">
      <c r="D3101" s="138"/>
    </row>
    <row r="3102" spans="4:4" x14ac:dyDescent="0.25">
      <c r="D3102" s="138"/>
    </row>
    <row r="3103" spans="4:4" x14ac:dyDescent="0.25">
      <c r="D3103" s="138"/>
    </row>
    <row r="3104" spans="4:4" x14ac:dyDescent="0.25">
      <c r="D3104" s="138"/>
    </row>
    <row r="3105" spans="4:4" x14ac:dyDescent="0.25">
      <c r="D3105" s="138"/>
    </row>
    <row r="3106" spans="4:4" x14ac:dyDescent="0.25">
      <c r="D3106" s="138"/>
    </row>
    <row r="3107" spans="4:4" x14ac:dyDescent="0.25">
      <c r="D3107" s="138"/>
    </row>
    <row r="3108" spans="4:4" x14ac:dyDescent="0.25">
      <c r="D3108" s="138"/>
    </row>
    <row r="3109" spans="4:4" x14ac:dyDescent="0.25">
      <c r="D3109" s="138"/>
    </row>
    <row r="3110" spans="4:4" x14ac:dyDescent="0.25">
      <c r="D3110" s="138"/>
    </row>
    <row r="3111" spans="4:4" x14ac:dyDescent="0.25">
      <c r="D3111" s="138"/>
    </row>
    <row r="3112" spans="4:4" x14ac:dyDescent="0.25">
      <c r="D3112" s="138"/>
    </row>
    <row r="3113" spans="4:4" x14ac:dyDescent="0.25">
      <c r="D3113" s="138"/>
    </row>
    <row r="3114" spans="4:4" x14ac:dyDescent="0.25">
      <c r="D3114" s="138"/>
    </row>
    <row r="3115" spans="4:4" x14ac:dyDescent="0.25">
      <c r="D3115" s="138"/>
    </row>
    <row r="3116" spans="4:4" x14ac:dyDescent="0.25">
      <c r="D3116" s="138"/>
    </row>
    <row r="3117" spans="4:4" x14ac:dyDescent="0.25">
      <c r="D3117" s="138"/>
    </row>
    <row r="3118" spans="4:4" x14ac:dyDescent="0.25">
      <c r="D3118" s="138"/>
    </row>
    <row r="3119" spans="4:4" x14ac:dyDescent="0.25">
      <c r="D3119" s="138"/>
    </row>
    <row r="3120" spans="4:4" x14ac:dyDescent="0.25">
      <c r="D3120" s="138"/>
    </row>
    <row r="3121" spans="4:4" x14ac:dyDescent="0.25">
      <c r="D3121" s="138"/>
    </row>
    <row r="3122" spans="4:4" x14ac:dyDescent="0.25">
      <c r="D3122" s="138"/>
    </row>
    <row r="3123" spans="4:4" x14ac:dyDescent="0.25">
      <c r="D3123" s="138"/>
    </row>
    <row r="3124" spans="4:4" x14ac:dyDescent="0.25">
      <c r="D3124" s="138"/>
    </row>
    <row r="3125" spans="4:4" x14ac:dyDescent="0.25">
      <c r="D3125" s="138"/>
    </row>
    <row r="3126" spans="4:4" x14ac:dyDescent="0.25">
      <c r="D3126" s="138"/>
    </row>
    <row r="3127" spans="4:4" x14ac:dyDescent="0.25">
      <c r="D3127" s="138"/>
    </row>
    <row r="3128" spans="4:4" x14ac:dyDescent="0.25">
      <c r="D3128" s="138"/>
    </row>
    <row r="3129" spans="4:4" x14ac:dyDescent="0.25">
      <c r="D3129" s="138"/>
    </row>
    <row r="3130" spans="4:4" x14ac:dyDescent="0.25">
      <c r="D3130" s="138"/>
    </row>
    <row r="3131" spans="4:4" x14ac:dyDescent="0.25">
      <c r="D3131" s="138"/>
    </row>
    <row r="3132" spans="4:4" x14ac:dyDescent="0.25">
      <c r="D3132" s="138"/>
    </row>
    <row r="3133" spans="4:4" x14ac:dyDescent="0.25">
      <c r="D3133" s="138"/>
    </row>
    <row r="3134" spans="4:4" x14ac:dyDescent="0.25">
      <c r="D3134" s="138"/>
    </row>
    <row r="3135" spans="4:4" x14ac:dyDescent="0.25">
      <c r="D3135" s="138"/>
    </row>
    <row r="3136" spans="4:4" x14ac:dyDescent="0.25">
      <c r="D3136" s="138"/>
    </row>
    <row r="3137" spans="4:4" x14ac:dyDescent="0.25">
      <c r="D3137" s="138"/>
    </row>
    <row r="3138" spans="4:4" x14ac:dyDescent="0.25">
      <c r="D3138" s="138"/>
    </row>
    <row r="3139" spans="4:4" x14ac:dyDescent="0.25">
      <c r="D3139" s="138"/>
    </row>
    <row r="3140" spans="4:4" x14ac:dyDescent="0.25">
      <c r="D3140" s="138"/>
    </row>
    <row r="3141" spans="4:4" x14ac:dyDescent="0.25">
      <c r="D3141" s="138"/>
    </row>
    <row r="3142" spans="4:4" x14ac:dyDescent="0.25">
      <c r="D3142" s="138"/>
    </row>
    <row r="3143" spans="4:4" x14ac:dyDescent="0.25">
      <c r="D3143" s="138"/>
    </row>
    <row r="3144" spans="4:4" x14ac:dyDescent="0.25">
      <c r="D3144" s="138"/>
    </row>
    <row r="3145" spans="4:4" x14ac:dyDescent="0.25">
      <c r="D3145" s="138"/>
    </row>
    <row r="3146" spans="4:4" x14ac:dyDescent="0.25">
      <c r="D3146" s="138"/>
    </row>
    <row r="3147" spans="4:4" x14ac:dyDescent="0.25">
      <c r="D3147" s="138"/>
    </row>
    <row r="3148" spans="4:4" x14ac:dyDescent="0.25">
      <c r="D3148" s="138"/>
    </row>
    <row r="3149" spans="4:4" x14ac:dyDescent="0.25">
      <c r="D3149" s="138"/>
    </row>
    <row r="3150" spans="4:4" x14ac:dyDescent="0.25">
      <c r="D3150" s="138"/>
    </row>
    <row r="3151" spans="4:4" x14ac:dyDescent="0.25">
      <c r="D3151" s="138"/>
    </row>
    <row r="3152" spans="4:4" x14ac:dyDescent="0.25">
      <c r="D3152" s="138"/>
    </row>
    <row r="3153" spans="4:4" x14ac:dyDescent="0.25">
      <c r="D3153" s="138"/>
    </row>
    <row r="3154" spans="4:4" x14ac:dyDescent="0.25">
      <c r="D3154" s="138"/>
    </row>
    <row r="3155" spans="4:4" x14ac:dyDescent="0.25">
      <c r="D3155" s="138"/>
    </row>
    <row r="3156" spans="4:4" x14ac:dyDescent="0.25">
      <c r="D3156" s="138"/>
    </row>
    <row r="3157" spans="4:4" x14ac:dyDescent="0.25">
      <c r="D3157" s="138"/>
    </row>
    <row r="3158" spans="4:4" x14ac:dyDescent="0.25">
      <c r="D3158" s="138"/>
    </row>
    <row r="3159" spans="4:4" x14ac:dyDescent="0.25">
      <c r="D3159" s="138"/>
    </row>
    <row r="3160" spans="4:4" x14ac:dyDescent="0.25">
      <c r="D3160" s="138"/>
    </row>
    <row r="3161" spans="4:4" x14ac:dyDescent="0.25">
      <c r="D3161" s="138"/>
    </row>
    <row r="3162" spans="4:4" x14ac:dyDescent="0.25">
      <c r="D3162" s="138"/>
    </row>
    <row r="3163" spans="4:4" x14ac:dyDescent="0.25">
      <c r="D3163" s="138"/>
    </row>
    <row r="3164" spans="4:4" x14ac:dyDescent="0.25">
      <c r="D3164" s="138"/>
    </row>
    <row r="3165" spans="4:4" x14ac:dyDescent="0.25">
      <c r="D3165" s="138"/>
    </row>
    <row r="3166" spans="4:4" x14ac:dyDescent="0.25">
      <c r="D3166" s="138"/>
    </row>
    <row r="3167" spans="4:4" x14ac:dyDescent="0.25">
      <c r="D3167" s="138"/>
    </row>
    <row r="3168" spans="4:4" x14ac:dyDescent="0.25">
      <c r="D3168" s="138"/>
    </row>
    <row r="3169" spans="4:4" x14ac:dyDescent="0.25">
      <c r="D3169" s="138"/>
    </row>
    <row r="3170" spans="4:4" x14ac:dyDescent="0.25">
      <c r="D3170" s="138"/>
    </row>
    <row r="3171" spans="4:4" x14ac:dyDescent="0.25">
      <c r="D3171" s="138"/>
    </row>
    <row r="3172" spans="4:4" x14ac:dyDescent="0.25">
      <c r="D3172" s="138"/>
    </row>
    <row r="3173" spans="4:4" x14ac:dyDescent="0.25">
      <c r="D3173" s="138"/>
    </row>
    <row r="3174" spans="4:4" x14ac:dyDescent="0.25">
      <c r="D3174" s="138"/>
    </row>
    <row r="3175" spans="4:4" x14ac:dyDescent="0.25">
      <c r="D3175" s="138"/>
    </row>
    <row r="3176" spans="4:4" x14ac:dyDescent="0.25">
      <c r="D3176" s="138"/>
    </row>
    <row r="3177" spans="4:4" x14ac:dyDescent="0.25">
      <c r="D3177" s="138"/>
    </row>
    <row r="3178" spans="4:4" x14ac:dyDescent="0.25">
      <c r="D3178" s="138"/>
    </row>
    <row r="3179" spans="4:4" x14ac:dyDescent="0.25">
      <c r="D3179" s="138"/>
    </row>
    <row r="3180" spans="4:4" x14ac:dyDescent="0.25">
      <c r="D3180" s="138"/>
    </row>
    <row r="3181" spans="4:4" x14ac:dyDescent="0.25">
      <c r="D3181" s="138"/>
    </row>
    <row r="3182" spans="4:4" x14ac:dyDescent="0.25">
      <c r="D3182" s="138"/>
    </row>
    <row r="3183" spans="4:4" x14ac:dyDescent="0.25">
      <c r="D3183" s="138"/>
    </row>
    <row r="3184" spans="4:4" x14ac:dyDescent="0.25">
      <c r="D3184" s="138"/>
    </row>
    <row r="3185" spans="4:4" x14ac:dyDescent="0.25">
      <c r="D3185" s="138"/>
    </row>
    <row r="3186" spans="4:4" x14ac:dyDescent="0.25">
      <c r="D3186" s="138"/>
    </row>
    <row r="3187" spans="4:4" x14ac:dyDescent="0.25">
      <c r="D3187" s="138"/>
    </row>
    <row r="3188" spans="4:4" x14ac:dyDescent="0.25">
      <c r="D3188" s="138"/>
    </row>
    <row r="3189" spans="4:4" x14ac:dyDescent="0.25">
      <c r="D3189" s="138"/>
    </row>
    <row r="3190" spans="4:4" x14ac:dyDescent="0.25">
      <c r="D3190" s="138"/>
    </row>
    <row r="3191" spans="4:4" x14ac:dyDescent="0.25">
      <c r="D3191" s="138"/>
    </row>
    <row r="3192" spans="4:4" x14ac:dyDescent="0.25">
      <c r="D3192" s="138"/>
    </row>
    <row r="3193" spans="4:4" x14ac:dyDescent="0.25">
      <c r="D3193" s="138"/>
    </row>
    <row r="3194" spans="4:4" x14ac:dyDescent="0.25">
      <c r="D3194" s="138"/>
    </row>
    <row r="3195" spans="4:4" x14ac:dyDescent="0.25">
      <c r="D3195" s="138"/>
    </row>
    <row r="3196" spans="4:4" x14ac:dyDescent="0.25">
      <c r="D3196" s="138"/>
    </row>
    <row r="3197" spans="4:4" x14ac:dyDescent="0.25">
      <c r="D3197" s="138"/>
    </row>
    <row r="3198" spans="4:4" x14ac:dyDescent="0.25">
      <c r="D3198" s="138"/>
    </row>
    <row r="3199" spans="4:4" x14ac:dyDescent="0.25">
      <c r="D3199" s="138"/>
    </row>
    <row r="3200" spans="4:4" x14ac:dyDescent="0.25">
      <c r="D3200" s="138"/>
    </row>
    <row r="3201" spans="4:4" x14ac:dyDescent="0.25">
      <c r="D3201" s="138"/>
    </row>
    <row r="3202" spans="4:4" x14ac:dyDescent="0.25">
      <c r="D3202" s="138"/>
    </row>
    <row r="3203" spans="4:4" x14ac:dyDescent="0.25">
      <c r="D3203" s="138"/>
    </row>
    <row r="3204" spans="4:4" x14ac:dyDescent="0.25">
      <c r="D3204" s="138"/>
    </row>
    <row r="3205" spans="4:4" x14ac:dyDescent="0.25">
      <c r="D3205" s="138"/>
    </row>
    <row r="3206" spans="4:4" x14ac:dyDescent="0.25">
      <c r="D3206" s="138"/>
    </row>
    <row r="3207" spans="4:4" x14ac:dyDescent="0.25">
      <c r="D3207" s="138"/>
    </row>
    <row r="3208" spans="4:4" x14ac:dyDescent="0.25">
      <c r="D3208" s="138"/>
    </row>
    <row r="3209" spans="4:4" x14ac:dyDescent="0.25">
      <c r="D3209" s="138"/>
    </row>
    <row r="3210" spans="4:4" x14ac:dyDescent="0.25">
      <c r="D3210" s="138"/>
    </row>
    <row r="3211" spans="4:4" x14ac:dyDescent="0.25">
      <c r="D3211" s="138"/>
    </row>
    <row r="3212" spans="4:4" x14ac:dyDescent="0.25">
      <c r="D3212" s="138"/>
    </row>
    <row r="3213" spans="4:4" x14ac:dyDescent="0.25">
      <c r="D3213" s="138"/>
    </row>
    <row r="3214" spans="4:4" x14ac:dyDescent="0.25">
      <c r="D3214" s="138"/>
    </row>
    <row r="3215" spans="4:4" x14ac:dyDescent="0.25">
      <c r="D3215" s="138"/>
    </row>
    <row r="3216" spans="4:4" x14ac:dyDescent="0.25">
      <c r="D3216" s="138"/>
    </row>
    <row r="3217" spans="4:4" x14ac:dyDescent="0.25">
      <c r="D3217" s="138"/>
    </row>
    <row r="3218" spans="4:4" x14ac:dyDescent="0.25">
      <c r="D3218" s="138"/>
    </row>
    <row r="3219" spans="4:4" x14ac:dyDescent="0.25">
      <c r="D3219" s="138"/>
    </row>
    <row r="3220" spans="4:4" x14ac:dyDescent="0.25">
      <c r="D3220" s="138"/>
    </row>
    <row r="3221" spans="4:4" x14ac:dyDescent="0.25">
      <c r="D3221" s="138"/>
    </row>
    <row r="3222" spans="4:4" x14ac:dyDescent="0.25">
      <c r="D3222" s="138"/>
    </row>
    <row r="3223" spans="4:4" x14ac:dyDescent="0.25">
      <c r="D3223" s="138"/>
    </row>
    <row r="3224" spans="4:4" x14ac:dyDescent="0.25">
      <c r="D3224" s="138"/>
    </row>
    <row r="3225" spans="4:4" x14ac:dyDescent="0.25">
      <c r="D3225" s="138"/>
    </row>
    <row r="3226" spans="4:4" x14ac:dyDescent="0.25">
      <c r="D3226" s="138"/>
    </row>
    <row r="3227" spans="4:4" x14ac:dyDescent="0.25">
      <c r="D3227" s="138"/>
    </row>
    <row r="3228" spans="4:4" x14ac:dyDescent="0.25">
      <c r="D3228" s="138"/>
    </row>
    <row r="3229" spans="4:4" x14ac:dyDescent="0.25">
      <c r="D3229" s="138"/>
    </row>
    <row r="3230" spans="4:4" x14ac:dyDescent="0.25">
      <c r="D3230" s="138"/>
    </row>
    <row r="3231" spans="4:4" x14ac:dyDescent="0.25">
      <c r="D3231" s="138"/>
    </row>
    <row r="3232" spans="4:4" x14ac:dyDescent="0.25">
      <c r="D3232" s="138"/>
    </row>
    <row r="3233" spans="4:4" x14ac:dyDescent="0.25">
      <c r="D3233" s="138"/>
    </row>
    <row r="3234" spans="4:4" x14ac:dyDescent="0.25">
      <c r="D3234" s="138"/>
    </row>
    <row r="3235" spans="4:4" x14ac:dyDescent="0.25">
      <c r="D3235" s="138"/>
    </row>
    <row r="3236" spans="4:4" x14ac:dyDescent="0.25">
      <c r="D3236" s="138"/>
    </row>
    <row r="3237" spans="4:4" x14ac:dyDescent="0.25">
      <c r="D3237" s="138"/>
    </row>
    <row r="3238" spans="4:4" x14ac:dyDescent="0.25">
      <c r="D3238" s="138"/>
    </row>
    <row r="3239" spans="4:4" x14ac:dyDescent="0.25">
      <c r="D3239" s="138"/>
    </row>
    <row r="3240" spans="4:4" x14ac:dyDescent="0.25">
      <c r="D3240" s="138"/>
    </row>
    <row r="3241" spans="4:4" x14ac:dyDescent="0.25">
      <c r="D3241" s="138"/>
    </row>
    <row r="3242" spans="4:4" x14ac:dyDescent="0.25">
      <c r="D3242" s="138"/>
    </row>
    <row r="3243" spans="4:4" x14ac:dyDescent="0.25">
      <c r="D3243" s="138"/>
    </row>
    <row r="3244" spans="4:4" x14ac:dyDescent="0.25">
      <c r="D3244" s="138"/>
    </row>
    <row r="3245" spans="4:4" x14ac:dyDescent="0.25">
      <c r="D3245" s="138"/>
    </row>
    <row r="3246" spans="4:4" x14ac:dyDescent="0.25">
      <c r="D3246" s="138"/>
    </row>
    <row r="3247" spans="4:4" x14ac:dyDescent="0.25">
      <c r="D3247" s="138"/>
    </row>
    <row r="3248" spans="4:4" x14ac:dyDescent="0.25">
      <c r="D3248" s="138"/>
    </row>
    <row r="3249" spans="4:4" x14ac:dyDescent="0.25">
      <c r="D3249" s="138"/>
    </row>
    <row r="3250" spans="4:4" x14ac:dyDescent="0.25">
      <c r="D3250" s="138"/>
    </row>
    <row r="3251" spans="4:4" x14ac:dyDescent="0.25">
      <c r="D3251" s="138"/>
    </row>
    <row r="3252" spans="4:4" x14ac:dyDescent="0.25">
      <c r="D3252" s="138"/>
    </row>
    <row r="3253" spans="4:4" x14ac:dyDescent="0.25">
      <c r="D3253" s="138"/>
    </row>
    <row r="3254" spans="4:4" x14ac:dyDescent="0.25">
      <c r="D3254" s="138"/>
    </row>
    <row r="3255" spans="4:4" x14ac:dyDescent="0.25">
      <c r="D3255" s="138"/>
    </row>
    <row r="3256" spans="4:4" x14ac:dyDescent="0.25">
      <c r="D3256" s="138"/>
    </row>
    <row r="3257" spans="4:4" x14ac:dyDescent="0.25">
      <c r="D3257" s="138"/>
    </row>
    <row r="3258" spans="4:4" x14ac:dyDescent="0.25">
      <c r="D3258" s="138"/>
    </row>
    <row r="3259" spans="4:4" x14ac:dyDescent="0.25">
      <c r="D3259" s="138"/>
    </row>
    <row r="3260" spans="4:4" x14ac:dyDescent="0.25">
      <c r="D3260" s="138"/>
    </row>
    <row r="3261" spans="4:4" x14ac:dyDescent="0.25">
      <c r="D3261" s="138"/>
    </row>
    <row r="3262" spans="4:4" x14ac:dyDescent="0.25">
      <c r="D3262" s="138"/>
    </row>
    <row r="3263" spans="4:4" x14ac:dyDescent="0.25">
      <c r="D3263" s="138"/>
    </row>
    <row r="3264" spans="4:4" x14ac:dyDescent="0.25">
      <c r="D3264" s="138"/>
    </row>
    <row r="3265" spans="4:4" x14ac:dyDescent="0.25">
      <c r="D3265" s="138"/>
    </row>
    <row r="3266" spans="4:4" x14ac:dyDescent="0.25">
      <c r="D3266" s="138"/>
    </row>
    <row r="3267" spans="4:4" x14ac:dyDescent="0.25">
      <c r="D3267" s="138"/>
    </row>
    <row r="3268" spans="4:4" x14ac:dyDescent="0.25">
      <c r="D3268" s="138"/>
    </row>
    <row r="3269" spans="4:4" x14ac:dyDescent="0.25">
      <c r="D3269" s="138"/>
    </row>
    <row r="3270" spans="4:4" x14ac:dyDescent="0.25">
      <c r="D3270" s="138"/>
    </row>
    <row r="3271" spans="4:4" x14ac:dyDescent="0.25">
      <c r="D3271" s="138"/>
    </row>
    <row r="3272" spans="4:4" x14ac:dyDescent="0.25">
      <c r="D3272" s="138"/>
    </row>
    <row r="3273" spans="4:4" x14ac:dyDescent="0.25">
      <c r="D3273" s="138"/>
    </row>
    <row r="3274" spans="4:4" x14ac:dyDescent="0.25">
      <c r="D3274" s="138"/>
    </row>
    <row r="3275" spans="4:4" x14ac:dyDescent="0.25">
      <c r="D3275" s="138"/>
    </row>
    <row r="3276" spans="4:4" x14ac:dyDescent="0.25">
      <c r="D3276" s="138"/>
    </row>
    <row r="3277" spans="4:4" x14ac:dyDescent="0.25">
      <c r="D3277" s="138"/>
    </row>
    <row r="3278" spans="4:4" x14ac:dyDescent="0.25">
      <c r="D3278" s="138"/>
    </row>
    <row r="3279" spans="4:4" x14ac:dyDescent="0.25">
      <c r="D3279" s="138"/>
    </row>
    <row r="3280" spans="4:4" x14ac:dyDescent="0.25">
      <c r="D3280" s="138"/>
    </row>
    <row r="3281" spans="4:4" x14ac:dyDescent="0.25">
      <c r="D3281" s="138"/>
    </row>
    <row r="3282" spans="4:4" x14ac:dyDescent="0.25">
      <c r="D3282" s="138"/>
    </row>
    <row r="3283" spans="4:4" x14ac:dyDescent="0.25">
      <c r="D3283" s="138"/>
    </row>
    <row r="3284" spans="4:4" x14ac:dyDescent="0.25">
      <c r="D3284" s="138"/>
    </row>
    <row r="3285" spans="4:4" x14ac:dyDescent="0.25">
      <c r="D3285" s="138"/>
    </row>
    <row r="3286" spans="4:4" x14ac:dyDescent="0.25">
      <c r="D3286" s="138"/>
    </row>
    <row r="3287" spans="4:4" x14ac:dyDescent="0.25">
      <c r="D3287" s="138"/>
    </row>
    <row r="3288" spans="4:4" x14ac:dyDescent="0.25">
      <c r="D3288" s="138"/>
    </row>
    <row r="3289" spans="4:4" x14ac:dyDescent="0.25">
      <c r="D3289" s="138"/>
    </row>
    <row r="3290" spans="4:4" x14ac:dyDescent="0.25">
      <c r="D3290" s="138"/>
    </row>
    <row r="3291" spans="4:4" x14ac:dyDescent="0.25">
      <c r="D3291" s="138"/>
    </row>
    <row r="3292" spans="4:4" x14ac:dyDescent="0.25">
      <c r="D3292" s="138"/>
    </row>
    <row r="3293" spans="4:4" x14ac:dyDescent="0.25">
      <c r="D3293" s="138"/>
    </row>
    <row r="3294" spans="4:4" x14ac:dyDescent="0.25">
      <c r="D3294" s="138"/>
    </row>
    <row r="3295" spans="4:4" x14ac:dyDescent="0.25">
      <c r="D3295" s="138"/>
    </row>
    <row r="3296" spans="4:4" x14ac:dyDescent="0.25">
      <c r="D3296" s="138"/>
    </row>
    <row r="3297" spans="4:4" x14ac:dyDescent="0.25">
      <c r="D3297" s="138"/>
    </row>
    <row r="3298" spans="4:4" x14ac:dyDescent="0.25">
      <c r="D3298" s="138"/>
    </row>
    <row r="3299" spans="4:4" x14ac:dyDescent="0.25">
      <c r="D3299" s="138"/>
    </row>
    <row r="3300" spans="4:4" x14ac:dyDescent="0.25">
      <c r="D3300" s="138"/>
    </row>
    <row r="3301" spans="4:4" x14ac:dyDescent="0.25">
      <c r="D3301" s="138"/>
    </row>
    <row r="3302" spans="4:4" x14ac:dyDescent="0.25">
      <c r="D3302" s="138"/>
    </row>
    <row r="3303" spans="4:4" x14ac:dyDescent="0.25">
      <c r="D3303" s="138"/>
    </row>
    <row r="3304" spans="4:4" x14ac:dyDescent="0.25">
      <c r="D3304" s="138"/>
    </row>
    <row r="3305" spans="4:4" x14ac:dyDescent="0.25">
      <c r="D3305" s="138"/>
    </row>
    <row r="3306" spans="4:4" x14ac:dyDescent="0.25">
      <c r="D3306" s="138"/>
    </row>
    <row r="3307" spans="4:4" x14ac:dyDescent="0.25">
      <c r="D3307" s="138"/>
    </row>
    <row r="3308" spans="4:4" x14ac:dyDescent="0.25">
      <c r="D3308" s="138"/>
    </row>
    <row r="3309" spans="4:4" x14ac:dyDescent="0.25">
      <c r="D3309" s="138"/>
    </row>
    <row r="3310" spans="4:4" x14ac:dyDescent="0.25">
      <c r="D3310" s="138"/>
    </row>
    <row r="3311" spans="4:4" x14ac:dyDescent="0.25">
      <c r="D3311" s="138"/>
    </row>
    <row r="3312" spans="4:4" x14ac:dyDescent="0.25">
      <c r="D3312" s="138"/>
    </row>
    <row r="3313" spans="4:4" x14ac:dyDescent="0.25">
      <c r="D3313" s="138"/>
    </row>
    <row r="3314" spans="4:4" x14ac:dyDescent="0.25">
      <c r="D3314" s="138"/>
    </row>
    <row r="3315" spans="4:4" x14ac:dyDescent="0.25">
      <c r="D3315" s="138"/>
    </row>
    <row r="3316" spans="4:4" x14ac:dyDescent="0.25">
      <c r="D3316" s="138"/>
    </row>
    <row r="3317" spans="4:4" x14ac:dyDescent="0.25">
      <c r="D3317" s="138"/>
    </row>
    <row r="3318" spans="4:4" x14ac:dyDescent="0.25">
      <c r="D3318" s="138"/>
    </row>
    <row r="3319" spans="4:4" x14ac:dyDescent="0.25">
      <c r="D3319" s="138"/>
    </row>
    <row r="3320" spans="4:4" x14ac:dyDescent="0.25">
      <c r="D3320" s="138"/>
    </row>
    <row r="3321" spans="4:4" x14ac:dyDescent="0.25">
      <c r="D3321" s="138"/>
    </row>
    <row r="3322" spans="4:4" x14ac:dyDescent="0.25">
      <c r="D3322" s="138"/>
    </row>
    <row r="3323" spans="4:4" x14ac:dyDescent="0.25">
      <c r="D3323" s="138"/>
    </row>
    <row r="3324" spans="4:4" x14ac:dyDescent="0.25">
      <c r="D3324" s="138"/>
    </row>
    <row r="3325" spans="4:4" x14ac:dyDescent="0.25">
      <c r="D3325" s="138"/>
    </row>
    <row r="3326" spans="4:4" x14ac:dyDescent="0.25">
      <c r="D3326" s="138"/>
    </row>
    <row r="3327" spans="4:4" x14ac:dyDescent="0.25">
      <c r="D3327" s="138"/>
    </row>
    <row r="3328" spans="4:4" x14ac:dyDescent="0.25">
      <c r="D3328" s="138"/>
    </row>
    <row r="3329" spans="4:4" x14ac:dyDescent="0.25">
      <c r="D3329" s="138"/>
    </row>
    <row r="3330" spans="4:4" x14ac:dyDescent="0.25">
      <c r="D3330" s="138"/>
    </row>
    <row r="3331" spans="4:4" x14ac:dyDescent="0.25">
      <c r="D3331" s="138"/>
    </row>
    <row r="3332" spans="4:4" x14ac:dyDescent="0.25">
      <c r="D3332" s="138"/>
    </row>
    <row r="3333" spans="4:4" x14ac:dyDescent="0.25">
      <c r="D3333" s="138"/>
    </row>
    <row r="3334" spans="4:4" x14ac:dyDescent="0.25">
      <c r="D3334" s="138"/>
    </row>
    <row r="3335" spans="4:4" x14ac:dyDescent="0.25">
      <c r="D3335" s="138"/>
    </row>
    <row r="3336" spans="4:4" x14ac:dyDescent="0.25">
      <c r="D3336" s="138"/>
    </row>
    <row r="3337" spans="4:4" x14ac:dyDescent="0.25">
      <c r="D3337" s="138"/>
    </row>
    <row r="3338" spans="4:4" x14ac:dyDescent="0.25">
      <c r="D3338" s="138"/>
    </row>
    <row r="3339" spans="4:4" x14ac:dyDescent="0.25">
      <c r="D3339" s="138"/>
    </row>
    <row r="3340" spans="4:4" x14ac:dyDescent="0.25">
      <c r="D3340" s="138"/>
    </row>
    <row r="3341" spans="4:4" x14ac:dyDescent="0.25">
      <c r="D3341" s="138"/>
    </row>
    <row r="3342" spans="4:4" x14ac:dyDescent="0.25">
      <c r="D3342" s="138"/>
    </row>
    <row r="3343" spans="4:4" x14ac:dyDescent="0.25">
      <c r="D3343" s="138"/>
    </row>
    <row r="3344" spans="4:4" x14ac:dyDescent="0.25">
      <c r="D3344" s="138"/>
    </row>
    <row r="3345" spans="4:4" x14ac:dyDescent="0.25">
      <c r="D3345" s="138"/>
    </row>
    <row r="3346" spans="4:4" x14ac:dyDescent="0.25">
      <c r="D3346" s="138"/>
    </row>
    <row r="3347" spans="4:4" x14ac:dyDescent="0.25">
      <c r="D3347" s="138"/>
    </row>
    <row r="3348" spans="4:4" x14ac:dyDescent="0.25">
      <c r="D3348" s="138"/>
    </row>
    <row r="3349" spans="4:4" x14ac:dyDescent="0.25">
      <c r="D3349" s="138"/>
    </row>
    <row r="3350" spans="4:4" x14ac:dyDescent="0.25">
      <c r="D3350" s="138"/>
    </row>
    <row r="3351" spans="4:4" x14ac:dyDescent="0.25">
      <c r="D3351" s="138"/>
    </row>
    <row r="3352" spans="4:4" x14ac:dyDescent="0.25">
      <c r="D3352" s="138"/>
    </row>
    <row r="3353" spans="4:4" x14ac:dyDescent="0.25">
      <c r="D3353" s="138"/>
    </row>
    <row r="3354" spans="4:4" x14ac:dyDescent="0.25">
      <c r="D3354" s="138"/>
    </row>
    <row r="3355" spans="4:4" x14ac:dyDescent="0.25">
      <c r="D3355" s="138"/>
    </row>
    <row r="3356" spans="4:4" x14ac:dyDescent="0.25">
      <c r="D3356" s="138"/>
    </row>
    <row r="3357" spans="4:4" x14ac:dyDescent="0.25">
      <c r="D3357" s="138"/>
    </row>
    <row r="3358" spans="4:4" x14ac:dyDescent="0.25">
      <c r="D3358" s="138"/>
    </row>
    <row r="3359" spans="4:4" x14ac:dyDescent="0.25">
      <c r="D3359" s="138"/>
    </row>
    <row r="3360" spans="4:4" x14ac:dyDescent="0.25">
      <c r="D3360" s="138"/>
    </row>
    <row r="3361" spans="4:4" x14ac:dyDescent="0.25">
      <c r="D3361" s="138"/>
    </row>
    <row r="3362" spans="4:4" x14ac:dyDescent="0.25">
      <c r="D3362" s="138"/>
    </row>
    <row r="3363" spans="4:4" x14ac:dyDescent="0.25">
      <c r="D3363" s="138"/>
    </row>
    <row r="3364" spans="4:4" x14ac:dyDescent="0.25">
      <c r="D3364" s="138"/>
    </row>
    <row r="3365" spans="4:4" x14ac:dyDescent="0.25">
      <c r="D3365" s="138"/>
    </row>
    <row r="3366" spans="4:4" x14ac:dyDescent="0.25">
      <c r="D3366" s="138"/>
    </row>
    <row r="3367" spans="4:4" x14ac:dyDescent="0.25">
      <c r="D3367" s="138"/>
    </row>
    <row r="3368" spans="4:4" x14ac:dyDescent="0.25">
      <c r="D3368" s="138"/>
    </row>
    <row r="3369" spans="4:4" x14ac:dyDescent="0.25">
      <c r="D3369" s="138"/>
    </row>
    <row r="3370" spans="4:4" x14ac:dyDescent="0.25">
      <c r="D3370" s="138"/>
    </row>
    <row r="3371" spans="4:4" x14ac:dyDescent="0.25">
      <c r="D3371" s="138"/>
    </row>
    <row r="3372" spans="4:4" x14ac:dyDescent="0.25">
      <c r="D3372" s="138"/>
    </row>
    <row r="3373" spans="4:4" x14ac:dyDescent="0.25">
      <c r="D3373" s="138"/>
    </row>
    <row r="3374" spans="4:4" x14ac:dyDescent="0.25">
      <c r="D3374" s="138"/>
    </row>
    <row r="3375" spans="4:4" x14ac:dyDescent="0.25">
      <c r="D3375" s="138"/>
    </row>
    <row r="3376" spans="4:4" x14ac:dyDescent="0.25">
      <c r="D3376" s="138"/>
    </row>
    <row r="3377" spans="4:4" x14ac:dyDescent="0.25">
      <c r="D3377" s="138"/>
    </row>
    <row r="3378" spans="4:4" x14ac:dyDescent="0.25">
      <c r="D3378" s="138"/>
    </row>
    <row r="3379" spans="4:4" x14ac:dyDescent="0.25">
      <c r="D3379" s="138"/>
    </row>
    <row r="3380" spans="4:4" x14ac:dyDescent="0.25">
      <c r="D3380" s="138"/>
    </row>
    <row r="3381" spans="4:4" x14ac:dyDescent="0.25">
      <c r="D3381" s="138"/>
    </row>
    <row r="3382" spans="4:4" x14ac:dyDescent="0.25">
      <c r="D3382" s="138"/>
    </row>
    <row r="3383" spans="4:4" x14ac:dyDescent="0.25">
      <c r="D3383" s="138"/>
    </row>
    <row r="3384" spans="4:4" x14ac:dyDescent="0.25">
      <c r="D3384" s="138"/>
    </row>
    <row r="3385" spans="4:4" x14ac:dyDescent="0.25">
      <c r="D3385" s="138"/>
    </row>
    <row r="3386" spans="4:4" x14ac:dyDescent="0.25">
      <c r="D3386" s="138"/>
    </row>
    <row r="3387" spans="4:4" x14ac:dyDescent="0.25">
      <c r="D3387" s="138"/>
    </row>
    <row r="3388" spans="4:4" x14ac:dyDescent="0.25">
      <c r="D3388" s="138"/>
    </row>
    <row r="3389" spans="4:4" x14ac:dyDescent="0.25">
      <c r="D3389" s="138"/>
    </row>
    <row r="3390" spans="4:4" x14ac:dyDescent="0.25">
      <c r="D3390" s="138"/>
    </row>
    <row r="3391" spans="4:4" x14ac:dyDescent="0.25">
      <c r="D3391" s="138"/>
    </row>
    <row r="3392" spans="4:4" x14ac:dyDescent="0.25">
      <c r="D3392" s="138"/>
    </row>
    <row r="3393" spans="4:4" x14ac:dyDescent="0.25">
      <c r="D3393" s="138"/>
    </row>
    <row r="3394" spans="4:4" x14ac:dyDescent="0.25">
      <c r="D3394" s="138"/>
    </row>
    <row r="3395" spans="4:4" x14ac:dyDescent="0.25">
      <c r="D3395" s="138"/>
    </row>
    <row r="3396" spans="4:4" x14ac:dyDescent="0.25">
      <c r="D3396" s="138"/>
    </row>
    <row r="3397" spans="4:4" x14ac:dyDescent="0.25">
      <c r="D3397" s="138"/>
    </row>
    <row r="3398" spans="4:4" x14ac:dyDescent="0.25">
      <c r="D3398" s="138"/>
    </row>
    <row r="3399" spans="4:4" x14ac:dyDescent="0.25">
      <c r="D3399" s="138"/>
    </row>
    <row r="3400" spans="4:4" x14ac:dyDescent="0.25">
      <c r="D3400" s="138"/>
    </row>
    <row r="3401" spans="4:4" x14ac:dyDescent="0.25">
      <c r="D3401" s="138"/>
    </row>
    <row r="3402" spans="4:4" x14ac:dyDescent="0.25">
      <c r="D3402" s="138"/>
    </row>
    <row r="3403" spans="4:4" x14ac:dyDescent="0.25">
      <c r="D3403" s="138"/>
    </row>
    <row r="3404" spans="4:4" x14ac:dyDescent="0.25">
      <c r="D3404" s="138"/>
    </row>
    <row r="3405" spans="4:4" x14ac:dyDescent="0.25">
      <c r="D3405" s="138"/>
    </row>
    <row r="3406" spans="4:4" x14ac:dyDescent="0.25">
      <c r="D3406" s="138"/>
    </row>
    <row r="3407" spans="4:4" x14ac:dyDescent="0.25">
      <c r="D3407" s="138"/>
    </row>
    <row r="3408" spans="4:4" x14ac:dyDescent="0.25">
      <c r="D3408" s="138"/>
    </row>
    <row r="3409" spans="4:4" x14ac:dyDescent="0.25">
      <c r="D3409" s="138"/>
    </row>
    <row r="3410" spans="4:4" x14ac:dyDescent="0.25">
      <c r="D3410" s="138"/>
    </row>
    <row r="3411" spans="4:4" x14ac:dyDescent="0.25">
      <c r="D3411" s="138"/>
    </row>
    <row r="3412" spans="4:4" x14ac:dyDescent="0.25">
      <c r="D3412" s="138"/>
    </row>
    <row r="3413" spans="4:4" x14ac:dyDescent="0.25">
      <c r="D3413" s="138"/>
    </row>
    <row r="3414" spans="4:4" x14ac:dyDescent="0.25">
      <c r="D3414" s="138"/>
    </row>
    <row r="3415" spans="4:4" x14ac:dyDescent="0.25">
      <c r="D3415" s="138"/>
    </row>
    <row r="3416" spans="4:4" x14ac:dyDescent="0.25">
      <c r="D3416" s="138"/>
    </row>
    <row r="3417" spans="4:4" x14ac:dyDescent="0.25">
      <c r="D3417" s="138"/>
    </row>
    <row r="3418" spans="4:4" x14ac:dyDescent="0.25">
      <c r="D3418" s="138"/>
    </row>
    <row r="3419" spans="4:4" x14ac:dyDescent="0.25">
      <c r="D3419" s="138"/>
    </row>
    <row r="3420" spans="4:4" x14ac:dyDescent="0.25">
      <c r="D3420" s="138"/>
    </row>
    <row r="3421" spans="4:4" x14ac:dyDescent="0.25">
      <c r="D3421" s="138"/>
    </row>
    <row r="3422" spans="4:4" x14ac:dyDescent="0.25">
      <c r="D3422" s="138"/>
    </row>
    <row r="3423" spans="4:4" x14ac:dyDescent="0.25">
      <c r="D3423" s="138"/>
    </row>
    <row r="3424" spans="4:4" x14ac:dyDescent="0.25">
      <c r="D3424" s="138"/>
    </row>
    <row r="3425" spans="4:4" x14ac:dyDescent="0.25">
      <c r="D3425" s="138"/>
    </row>
    <row r="3426" spans="4:4" x14ac:dyDescent="0.25">
      <c r="D3426" s="138"/>
    </row>
    <row r="3427" spans="4:4" x14ac:dyDescent="0.25">
      <c r="D3427" s="138"/>
    </row>
    <row r="3428" spans="4:4" x14ac:dyDescent="0.25">
      <c r="D3428" s="138"/>
    </row>
    <row r="3429" spans="4:4" x14ac:dyDescent="0.25">
      <c r="D3429" s="138"/>
    </row>
    <row r="3430" spans="4:4" x14ac:dyDescent="0.25">
      <c r="D3430" s="138"/>
    </row>
    <row r="3431" spans="4:4" x14ac:dyDescent="0.25">
      <c r="D3431" s="138"/>
    </row>
    <row r="3432" spans="4:4" x14ac:dyDescent="0.25">
      <c r="D3432" s="138"/>
    </row>
    <row r="3433" spans="4:4" x14ac:dyDescent="0.25">
      <c r="D3433" s="138"/>
    </row>
    <row r="3434" spans="4:4" x14ac:dyDescent="0.25">
      <c r="D3434" s="138"/>
    </row>
    <row r="3435" spans="4:4" x14ac:dyDescent="0.25">
      <c r="D3435" s="138"/>
    </row>
    <row r="3436" spans="4:4" x14ac:dyDescent="0.25">
      <c r="D3436" s="138"/>
    </row>
    <row r="3437" spans="4:4" x14ac:dyDescent="0.25">
      <c r="D3437" s="138"/>
    </row>
    <row r="3438" spans="4:4" x14ac:dyDescent="0.25">
      <c r="D3438" s="138"/>
    </row>
    <row r="3439" spans="4:4" x14ac:dyDescent="0.25">
      <c r="D3439" s="138"/>
    </row>
    <row r="3440" spans="4:4" x14ac:dyDescent="0.25">
      <c r="D3440" s="138"/>
    </row>
    <row r="3441" spans="4:4" x14ac:dyDescent="0.25">
      <c r="D3441" s="138"/>
    </row>
    <row r="3442" spans="4:4" x14ac:dyDescent="0.25">
      <c r="D3442" s="138"/>
    </row>
    <row r="3443" spans="4:4" x14ac:dyDescent="0.25">
      <c r="D3443" s="138"/>
    </row>
    <row r="3444" spans="4:4" x14ac:dyDescent="0.25">
      <c r="D3444" s="138"/>
    </row>
    <row r="3445" spans="4:4" x14ac:dyDescent="0.25">
      <c r="D3445" s="138"/>
    </row>
    <row r="3446" spans="4:4" x14ac:dyDescent="0.25">
      <c r="D3446" s="138"/>
    </row>
    <row r="3447" spans="4:4" x14ac:dyDescent="0.25">
      <c r="D3447" s="138"/>
    </row>
    <row r="3448" spans="4:4" x14ac:dyDescent="0.25">
      <c r="D3448" s="138"/>
    </row>
    <row r="3449" spans="4:4" x14ac:dyDescent="0.25">
      <c r="D3449" s="138"/>
    </row>
    <row r="3450" spans="4:4" x14ac:dyDescent="0.25">
      <c r="D3450" s="138"/>
    </row>
    <row r="3451" spans="4:4" x14ac:dyDescent="0.25">
      <c r="D3451" s="138"/>
    </row>
    <row r="3452" spans="4:4" x14ac:dyDescent="0.25">
      <c r="D3452" s="138"/>
    </row>
    <row r="3453" spans="4:4" x14ac:dyDescent="0.25">
      <c r="D3453" s="138"/>
    </row>
    <row r="3454" spans="4:4" x14ac:dyDescent="0.25">
      <c r="D3454" s="138"/>
    </row>
    <row r="3455" spans="4:4" x14ac:dyDescent="0.25">
      <c r="D3455" s="138"/>
    </row>
    <row r="3456" spans="4:4" x14ac:dyDescent="0.25">
      <c r="D3456" s="138"/>
    </row>
    <row r="3457" spans="4:4" x14ac:dyDescent="0.25">
      <c r="D3457" s="138"/>
    </row>
    <row r="3458" spans="4:4" x14ac:dyDescent="0.25">
      <c r="D3458" s="138"/>
    </row>
    <row r="3459" spans="4:4" x14ac:dyDescent="0.25">
      <c r="D3459" s="138"/>
    </row>
    <row r="3460" spans="4:4" x14ac:dyDescent="0.25">
      <c r="D3460" s="138"/>
    </row>
    <row r="3461" spans="4:4" x14ac:dyDescent="0.25">
      <c r="D3461" s="138"/>
    </row>
    <row r="3462" spans="4:4" x14ac:dyDescent="0.25">
      <c r="D3462" s="138"/>
    </row>
    <row r="3463" spans="4:4" x14ac:dyDescent="0.25">
      <c r="D3463" s="138"/>
    </row>
    <row r="3464" spans="4:4" x14ac:dyDescent="0.25">
      <c r="D3464" s="138"/>
    </row>
    <row r="3465" spans="4:4" x14ac:dyDescent="0.25">
      <c r="D3465" s="138"/>
    </row>
    <row r="3466" spans="4:4" x14ac:dyDescent="0.25">
      <c r="D3466" s="138"/>
    </row>
    <row r="3467" spans="4:4" x14ac:dyDescent="0.25">
      <c r="D3467" s="138"/>
    </row>
    <row r="3468" spans="4:4" x14ac:dyDescent="0.25">
      <c r="D3468" s="138"/>
    </row>
    <row r="3469" spans="4:4" x14ac:dyDescent="0.25">
      <c r="D3469" s="138"/>
    </row>
    <row r="3470" spans="4:4" x14ac:dyDescent="0.25">
      <c r="D3470" s="138"/>
    </row>
    <row r="3471" spans="4:4" x14ac:dyDescent="0.25">
      <c r="D3471" s="138"/>
    </row>
    <row r="3472" spans="4:4" x14ac:dyDescent="0.25">
      <c r="D3472" s="138"/>
    </row>
    <row r="3473" spans="4:4" x14ac:dyDescent="0.25">
      <c r="D3473" s="138"/>
    </row>
    <row r="3474" spans="4:4" x14ac:dyDescent="0.25">
      <c r="D3474" s="138"/>
    </row>
    <row r="3475" spans="4:4" x14ac:dyDescent="0.25">
      <c r="D3475" s="138"/>
    </row>
    <row r="3476" spans="4:4" x14ac:dyDescent="0.25">
      <c r="D3476" s="138"/>
    </row>
    <row r="3477" spans="4:4" x14ac:dyDescent="0.25">
      <c r="D3477" s="138"/>
    </row>
    <row r="3478" spans="4:4" x14ac:dyDescent="0.25">
      <c r="D3478" s="138"/>
    </row>
    <row r="3479" spans="4:4" x14ac:dyDescent="0.25">
      <c r="D3479" s="138"/>
    </row>
    <row r="3480" spans="4:4" x14ac:dyDescent="0.25">
      <c r="D3480" s="138"/>
    </row>
    <row r="3481" spans="4:4" x14ac:dyDescent="0.25">
      <c r="D3481" s="138"/>
    </row>
    <row r="3482" spans="4:4" x14ac:dyDescent="0.25">
      <c r="D3482" s="138"/>
    </row>
    <row r="3483" spans="4:4" x14ac:dyDescent="0.25">
      <c r="D3483" s="138"/>
    </row>
    <row r="3484" spans="4:4" x14ac:dyDescent="0.25">
      <c r="D3484" s="138"/>
    </row>
    <row r="3485" spans="4:4" x14ac:dyDescent="0.25">
      <c r="D3485" s="138"/>
    </row>
    <row r="3486" spans="4:4" x14ac:dyDescent="0.25">
      <c r="D3486" s="138"/>
    </row>
    <row r="3487" spans="4:4" x14ac:dyDescent="0.25">
      <c r="D3487" s="138"/>
    </row>
    <row r="3488" spans="4:4" x14ac:dyDescent="0.25">
      <c r="D3488" s="138"/>
    </row>
    <row r="3489" spans="4:4" x14ac:dyDescent="0.25">
      <c r="D3489" s="138"/>
    </row>
    <row r="3490" spans="4:4" x14ac:dyDescent="0.25">
      <c r="D3490" s="138"/>
    </row>
    <row r="3491" spans="4:4" x14ac:dyDescent="0.25">
      <c r="D3491" s="138"/>
    </row>
    <row r="3492" spans="4:4" x14ac:dyDescent="0.25">
      <c r="D3492" s="138"/>
    </row>
    <row r="3493" spans="4:4" x14ac:dyDescent="0.25">
      <c r="D3493" s="138"/>
    </row>
    <row r="3494" spans="4:4" x14ac:dyDescent="0.25">
      <c r="D3494" s="138"/>
    </row>
    <row r="3495" spans="4:4" x14ac:dyDescent="0.25">
      <c r="D3495" s="138"/>
    </row>
    <row r="3496" spans="4:4" x14ac:dyDescent="0.25">
      <c r="D3496" s="138"/>
    </row>
    <row r="3497" spans="4:4" x14ac:dyDescent="0.25">
      <c r="D3497" s="138"/>
    </row>
    <row r="3498" spans="4:4" x14ac:dyDescent="0.25">
      <c r="D3498" s="138"/>
    </row>
    <row r="3499" spans="4:4" x14ac:dyDescent="0.25">
      <c r="D3499" s="138"/>
    </row>
    <row r="3500" spans="4:4" x14ac:dyDescent="0.25">
      <c r="D3500" s="138"/>
    </row>
    <row r="3501" spans="4:4" x14ac:dyDescent="0.25">
      <c r="D3501" s="138"/>
    </row>
    <row r="3502" spans="4:4" x14ac:dyDescent="0.25">
      <c r="D3502" s="138"/>
    </row>
    <row r="3503" spans="4:4" x14ac:dyDescent="0.25">
      <c r="D3503" s="138"/>
    </row>
    <row r="3504" spans="4:4" x14ac:dyDescent="0.25">
      <c r="D3504" s="138"/>
    </row>
    <row r="3505" spans="4:4" x14ac:dyDescent="0.25">
      <c r="D3505" s="138"/>
    </row>
    <row r="3506" spans="4:4" x14ac:dyDescent="0.25">
      <c r="D3506" s="138"/>
    </row>
    <row r="3507" spans="4:4" x14ac:dyDescent="0.25">
      <c r="D3507" s="138"/>
    </row>
    <row r="3508" spans="4:4" x14ac:dyDescent="0.25">
      <c r="D3508" s="138"/>
    </row>
    <row r="3509" spans="4:4" x14ac:dyDescent="0.25">
      <c r="D3509" s="138"/>
    </row>
    <row r="3510" spans="4:4" x14ac:dyDescent="0.25">
      <c r="D3510" s="138"/>
    </row>
    <row r="3511" spans="4:4" x14ac:dyDescent="0.25">
      <c r="D3511" s="138"/>
    </row>
    <row r="3512" spans="4:4" x14ac:dyDescent="0.25">
      <c r="D3512" s="138"/>
    </row>
    <row r="3513" spans="4:4" x14ac:dyDescent="0.25">
      <c r="D3513" s="138"/>
    </row>
    <row r="3514" spans="4:4" x14ac:dyDescent="0.25">
      <c r="D3514" s="138"/>
    </row>
    <row r="3515" spans="4:4" x14ac:dyDescent="0.25">
      <c r="D3515" s="138"/>
    </row>
    <row r="3516" spans="4:4" x14ac:dyDescent="0.25">
      <c r="D3516" s="138"/>
    </row>
    <row r="3517" spans="4:4" x14ac:dyDescent="0.25">
      <c r="D3517" s="138"/>
    </row>
    <row r="3518" spans="4:4" x14ac:dyDescent="0.25">
      <c r="D3518" s="138"/>
    </row>
    <row r="3519" spans="4:4" x14ac:dyDescent="0.25">
      <c r="D3519" s="138"/>
    </row>
    <row r="3520" spans="4:4" x14ac:dyDescent="0.25">
      <c r="D3520" s="138"/>
    </row>
    <row r="3521" spans="4:4" x14ac:dyDescent="0.25">
      <c r="D3521" s="138"/>
    </row>
    <row r="3522" spans="4:4" x14ac:dyDescent="0.25">
      <c r="D3522" s="138"/>
    </row>
    <row r="3523" spans="4:4" x14ac:dyDescent="0.25">
      <c r="D3523" s="138"/>
    </row>
    <row r="3524" spans="4:4" x14ac:dyDescent="0.25">
      <c r="D3524" s="138"/>
    </row>
    <row r="3525" spans="4:4" x14ac:dyDescent="0.25">
      <c r="D3525" s="138"/>
    </row>
    <row r="3526" spans="4:4" x14ac:dyDescent="0.25">
      <c r="D3526" s="138"/>
    </row>
    <row r="3527" spans="4:4" x14ac:dyDescent="0.25">
      <c r="D3527" s="138"/>
    </row>
    <row r="3528" spans="4:4" x14ac:dyDescent="0.25">
      <c r="D3528" s="138"/>
    </row>
    <row r="3529" spans="4:4" x14ac:dyDescent="0.25">
      <c r="D3529" s="138"/>
    </row>
    <row r="3530" spans="4:4" x14ac:dyDescent="0.25">
      <c r="D3530" s="138"/>
    </row>
    <row r="3531" spans="4:4" x14ac:dyDescent="0.25">
      <c r="D3531" s="138"/>
    </row>
    <row r="3532" spans="4:4" x14ac:dyDescent="0.25">
      <c r="D3532" s="138"/>
    </row>
    <row r="3533" spans="4:4" x14ac:dyDescent="0.25">
      <c r="D3533" s="138"/>
    </row>
    <row r="3534" spans="4:4" x14ac:dyDescent="0.25">
      <c r="D3534" s="138"/>
    </row>
    <row r="3535" spans="4:4" x14ac:dyDescent="0.25">
      <c r="D3535" s="138"/>
    </row>
    <row r="3536" spans="4:4" x14ac:dyDescent="0.25">
      <c r="D3536" s="138"/>
    </row>
    <row r="3537" spans="4:4" x14ac:dyDescent="0.25">
      <c r="D3537" s="138"/>
    </row>
    <row r="3538" spans="4:4" x14ac:dyDescent="0.25">
      <c r="D3538" s="138"/>
    </row>
    <row r="3539" spans="4:4" x14ac:dyDescent="0.25">
      <c r="D3539" s="138"/>
    </row>
    <row r="3540" spans="4:4" x14ac:dyDescent="0.25">
      <c r="D3540" s="138"/>
    </row>
    <row r="3541" spans="4:4" x14ac:dyDescent="0.25">
      <c r="D3541" s="138"/>
    </row>
    <row r="3542" spans="4:4" x14ac:dyDescent="0.25">
      <c r="D3542" s="138"/>
    </row>
    <row r="3543" spans="4:4" x14ac:dyDescent="0.25">
      <c r="D3543" s="138"/>
    </row>
    <row r="3544" spans="4:4" x14ac:dyDescent="0.25">
      <c r="D3544" s="138"/>
    </row>
    <row r="3545" spans="4:4" x14ac:dyDescent="0.25">
      <c r="D3545" s="138"/>
    </row>
    <row r="3546" spans="4:4" x14ac:dyDescent="0.25">
      <c r="D3546" s="138"/>
    </row>
    <row r="3547" spans="4:4" x14ac:dyDescent="0.25">
      <c r="D3547" s="138"/>
    </row>
    <row r="3548" spans="4:4" x14ac:dyDescent="0.25">
      <c r="D3548" s="138"/>
    </row>
    <row r="3549" spans="4:4" x14ac:dyDescent="0.25">
      <c r="D3549" s="138"/>
    </row>
    <row r="3550" spans="4:4" x14ac:dyDescent="0.25">
      <c r="D3550" s="138"/>
    </row>
    <row r="3551" spans="4:4" x14ac:dyDescent="0.25">
      <c r="D3551" s="138"/>
    </row>
    <row r="3552" spans="4:4" x14ac:dyDescent="0.25">
      <c r="D3552" s="138"/>
    </row>
    <row r="3553" spans="4:4" x14ac:dyDescent="0.25">
      <c r="D3553" s="138"/>
    </row>
    <row r="3554" spans="4:4" x14ac:dyDescent="0.25">
      <c r="D3554" s="138"/>
    </row>
    <row r="3555" spans="4:4" x14ac:dyDescent="0.25">
      <c r="D3555" s="138"/>
    </row>
    <row r="3556" spans="4:4" x14ac:dyDescent="0.25">
      <c r="D3556" s="138"/>
    </row>
    <row r="3557" spans="4:4" x14ac:dyDescent="0.25">
      <c r="D3557" s="138"/>
    </row>
    <row r="3558" spans="4:4" x14ac:dyDescent="0.25">
      <c r="D3558" s="138"/>
    </row>
    <row r="3559" spans="4:4" x14ac:dyDescent="0.25">
      <c r="D3559" s="138"/>
    </row>
    <row r="3560" spans="4:4" x14ac:dyDescent="0.25">
      <c r="D3560" s="138"/>
    </row>
    <row r="3561" spans="4:4" x14ac:dyDescent="0.25">
      <c r="D3561" s="138"/>
    </row>
    <row r="3562" spans="4:4" x14ac:dyDescent="0.25">
      <c r="D3562" s="138"/>
    </row>
    <row r="3563" spans="4:4" x14ac:dyDescent="0.25">
      <c r="D3563" s="138"/>
    </row>
    <row r="3564" spans="4:4" x14ac:dyDescent="0.25">
      <c r="D3564" s="138"/>
    </row>
    <row r="3565" spans="4:4" x14ac:dyDescent="0.25">
      <c r="D3565" s="138"/>
    </row>
    <row r="3566" spans="4:4" x14ac:dyDescent="0.25">
      <c r="D3566" s="138"/>
    </row>
    <row r="3567" spans="4:4" x14ac:dyDescent="0.25">
      <c r="D3567" s="138"/>
    </row>
    <row r="3568" spans="4:4" x14ac:dyDescent="0.25">
      <c r="D3568" s="138"/>
    </row>
    <row r="3569" spans="4:4" x14ac:dyDescent="0.25">
      <c r="D3569" s="138"/>
    </row>
    <row r="3570" spans="4:4" x14ac:dyDescent="0.25">
      <c r="D3570" s="138"/>
    </row>
    <row r="3571" spans="4:4" x14ac:dyDescent="0.25">
      <c r="D3571" s="138"/>
    </row>
    <row r="3572" spans="4:4" x14ac:dyDescent="0.25">
      <c r="D3572" s="138"/>
    </row>
    <row r="3573" spans="4:4" x14ac:dyDescent="0.25">
      <c r="D3573" s="138"/>
    </row>
    <row r="3574" spans="4:4" x14ac:dyDescent="0.25">
      <c r="D3574" s="138"/>
    </row>
    <row r="3575" spans="4:4" x14ac:dyDescent="0.25">
      <c r="D3575" s="138"/>
    </row>
    <row r="3576" spans="4:4" x14ac:dyDescent="0.25">
      <c r="D3576" s="138"/>
    </row>
    <row r="3577" spans="4:4" x14ac:dyDescent="0.25">
      <c r="D3577" s="138"/>
    </row>
    <row r="3578" spans="4:4" x14ac:dyDescent="0.25">
      <c r="D3578" s="138"/>
    </row>
    <row r="3579" spans="4:4" x14ac:dyDescent="0.25">
      <c r="D3579" s="138"/>
    </row>
    <row r="3580" spans="4:4" x14ac:dyDescent="0.25">
      <c r="D3580" s="138"/>
    </row>
    <row r="3581" spans="4:4" x14ac:dyDescent="0.25">
      <c r="D3581" s="138"/>
    </row>
    <row r="3582" spans="4:4" x14ac:dyDescent="0.25">
      <c r="D3582" s="138"/>
    </row>
    <row r="3583" spans="4:4" x14ac:dyDescent="0.25">
      <c r="D3583" s="138"/>
    </row>
    <row r="3584" spans="4:4" x14ac:dyDescent="0.25">
      <c r="D3584" s="138"/>
    </row>
    <row r="3585" spans="4:4" x14ac:dyDescent="0.25">
      <c r="D3585" s="138"/>
    </row>
    <row r="3586" spans="4:4" x14ac:dyDescent="0.25">
      <c r="D3586" s="138"/>
    </row>
    <row r="3587" spans="4:4" x14ac:dyDescent="0.25">
      <c r="D3587" s="138"/>
    </row>
    <row r="3588" spans="4:4" x14ac:dyDescent="0.25">
      <c r="D3588" s="138"/>
    </row>
    <row r="3589" spans="4:4" x14ac:dyDescent="0.25">
      <c r="D3589" s="138"/>
    </row>
    <row r="3590" spans="4:4" x14ac:dyDescent="0.25">
      <c r="D3590" s="138"/>
    </row>
    <row r="3591" spans="4:4" x14ac:dyDescent="0.25">
      <c r="D3591" s="138"/>
    </row>
    <row r="3592" spans="4:4" x14ac:dyDescent="0.25">
      <c r="D3592" s="138"/>
    </row>
    <row r="3593" spans="4:4" x14ac:dyDescent="0.25">
      <c r="D3593" s="138"/>
    </row>
    <row r="3594" spans="4:4" x14ac:dyDescent="0.25">
      <c r="D3594" s="138"/>
    </row>
    <row r="3595" spans="4:4" x14ac:dyDescent="0.25">
      <c r="D3595" s="138"/>
    </row>
    <row r="3596" spans="4:4" x14ac:dyDescent="0.25">
      <c r="D3596" s="138"/>
    </row>
    <row r="3597" spans="4:4" x14ac:dyDescent="0.25">
      <c r="D3597" s="138"/>
    </row>
    <row r="3598" spans="4:4" x14ac:dyDescent="0.25">
      <c r="D3598" s="138"/>
    </row>
    <row r="3599" spans="4:4" x14ac:dyDescent="0.25">
      <c r="D3599" s="138"/>
    </row>
    <row r="3600" spans="4:4" x14ac:dyDescent="0.25">
      <c r="D3600" s="138"/>
    </row>
    <row r="3601" spans="4:4" x14ac:dyDescent="0.25">
      <c r="D3601" s="138"/>
    </row>
    <row r="3602" spans="4:4" x14ac:dyDescent="0.25">
      <c r="D3602" s="138"/>
    </row>
    <row r="3603" spans="4:4" x14ac:dyDescent="0.25">
      <c r="D3603" s="138"/>
    </row>
    <row r="3604" spans="4:4" x14ac:dyDescent="0.25">
      <c r="D3604" s="138"/>
    </row>
    <row r="3605" spans="4:4" x14ac:dyDescent="0.25">
      <c r="D3605" s="138"/>
    </row>
    <row r="3606" spans="4:4" x14ac:dyDescent="0.25">
      <c r="D3606" s="138"/>
    </row>
    <row r="3607" spans="4:4" x14ac:dyDescent="0.25">
      <c r="D3607" s="138"/>
    </row>
    <row r="3608" spans="4:4" x14ac:dyDescent="0.25">
      <c r="D3608" s="138"/>
    </row>
    <row r="3609" spans="4:4" x14ac:dyDescent="0.25">
      <c r="D3609" s="138"/>
    </row>
    <row r="3610" spans="4:4" x14ac:dyDescent="0.25">
      <c r="D3610" s="138"/>
    </row>
    <row r="3611" spans="4:4" x14ac:dyDescent="0.25">
      <c r="D3611" s="138"/>
    </row>
    <row r="3612" spans="4:4" x14ac:dyDescent="0.25">
      <c r="D3612" s="138"/>
    </row>
    <row r="3613" spans="4:4" x14ac:dyDescent="0.25">
      <c r="D3613" s="138"/>
    </row>
    <row r="3614" spans="4:4" x14ac:dyDescent="0.25">
      <c r="D3614" s="138"/>
    </row>
    <row r="3615" spans="4:4" x14ac:dyDescent="0.25">
      <c r="D3615" s="138"/>
    </row>
    <row r="3616" spans="4:4" x14ac:dyDescent="0.25">
      <c r="D3616" s="138"/>
    </row>
    <row r="3617" spans="4:4" x14ac:dyDescent="0.25">
      <c r="D3617" s="138"/>
    </row>
    <row r="3618" spans="4:4" x14ac:dyDescent="0.25">
      <c r="D3618" s="138"/>
    </row>
    <row r="3619" spans="4:4" x14ac:dyDescent="0.25">
      <c r="D3619" s="138"/>
    </row>
    <row r="3620" spans="4:4" x14ac:dyDescent="0.25">
      <c r="D3620" s="138"/>
    </row>
    <row r="3621" spans="4:4" x14ac:dyDescent="0.25">
      <c r="D3621" s="138"/>
    </row>
    <row r="3622" spans="4:4" x14ac:dyDescent="0.25">
      <c r="D3622" s="138"/>
    </row>
    <row r="3623" spans="4:4" x14ac:dyDescent="0.25">
      <c r="D3623" s="138"/>
    </row>
    <row r="3624" spans="4:4" x14ac:dyDescent="0.25">
      <c r="D3624" s="138"/>
    </row>
    <row r="3625" spans="4:4" x14ac:dyDescent="0.25">
      <c r="D3625" s="138"/>
    </row>
    <row r="3626" spans="4:4" x14ac:dyDescent="0.25">
      <c r="D3626" s="138"/>
    </row>
    <row r="3627" spans="4:4" x14ac:dyDescent="0.25">
      <c r="D3627" s="138"/>
    </row>
    <row r="3628" spans="4:4" x14ac:dyDescent="0.25">
      <c r="D3628" s="138"/>
    </row>
    <row r="3629" spans="4:4" x14ac:dyDescent="0.25">
      <c r="D3629" s="138"/>
    </row>
    <row r="3630" spans="4:4" x14ac:dyDescent="0.25">
      <c r="D3630" s="138"/>
    </row>
    <row r="3631" spans="4:4" x14ac:dyDescent="0.25">
      <c r="D3631" s="138"/>
    </row>
    <row r="3632" spans="4:4" x14ac:dyDescent="0.25">
      <c r="D3632" s="138"/>
    </row>
    <row r="3633" spans="4:4" x14ac:dyDescent="0.25">
      <c r="D3633" s="138"/>
    </row>
    <row r="3634" spans="4:4" x14ac:dyDescent="0.25">
      <c r="D3634" s="138"/>
    </row>
    <row r="3635" spans="4:4" x14ac:dyDescent="0.25">
      <c r="D3635" s="138"/>
    </row>
    <row r="3636" spans="4:4" x14ac:dyDescent="0.25">
      <c r="D3636" s="138"/>
    </row>
    <row r="3637" spans="4:4" x14ac:dyDescent="0.25">
      <c r="D3637" s="138"/>
    </row>
    <row r="3638" spans="4:4" x14ac:dyDescent="0.25">
      <c r="D3638" s="138"/>
    </row>
    <row r="3639" spans="4:4" x14ac:dyDescent="0.25">
      <c r="D3639" s="138"/>
    </row>
    <row r="3640" spans="4:4" x14ac:dyDescent="0.25">
      <c r="D3640" s="138"/>
    </row>
    <row r="3641" spans="4:4" x14ac:dyDescent="0.25">
      <c r="D3641" s="138"/>
    </row>
    <row r="3642" spans="4:4" x14ac:dyDescent="0.25">
      <c r="D3642" s="138"/>
    </row>
    <row r="3643" spans="4:4" x14ac:dyDescent="0.25">
      <c r="D3643" s="138"/>
    </row>
    <row r="3644" spans="4:4" x14ac:dyDescent="0.25">
      <c r="D3644" s="138"/>
    </row>
    <row r="3645" spans="4:4" x14ac:dyDescent="0.25">
      <c r="D3645" s="138"/>
    </row>
    <row r="3646" spans="4:4" x14ac:dyDescent="0.25">
      <c r="D3646" s="138"/>
    </row>
    <row r="3647" spans="4:4" x14ac:dyDescent="0.25">
      <c r="D3647" s="138"/>
    </row>
    <row r="3648" spans="4:4" x14ac:dyDescent="0.25">
      <c r="D3648" s="138"/>
    </row>
    <row r="3649" spans="4:4" x14ac:dyDescent="0.25">
      <c r="D3649" s="138"/>
    </row>
    <row r="3650" spans="4:4" x14ac:dyDescent="0.25">
      <c r="D3650" s="138"/>
    </row>
    <row r="3651" spans="4:4" x14ac:dyDescent="0.25">
      <c r="D3651" s="138"/>
    </row>
    <row r="3652" spans="4:4" x14ac:dyDescent="0.25">
      <c r="D3652" s="138"/>
    </row>
    <row r="3653" spans="4:4" x14ac:dyDescent="0.25">
      <c r="D3653" s="138"/>
    </row>
    <row r="3654" spans="4:4" x14ac:dyDescent="0.25">
      <c r="D3654" s="138"/>
    </row>
    <row r="3655" spans="4:4" x14ac:dyDescent="0.25">
      <c r="D3655" s="138"/>
    </row>
    <row r="3656" spans="4:4" x14ac:dyDescent="0.25">
      <c r="D3656" s="138"/>
    </row>
    <row r="3657" spans="4:4" x14ac:dyDescent="0.25">
      <c r="D3657" s="138"/>
    </row>
    <row r="3658" spans="4:4" x14ac:dyDescent="0.25">
      <c r="D3658" s="138"/>
    </row>
    <row r="3659" spans="4:4" x14ac:dyDescent="0.25">
      <c r="D3659" s="138"/>
    </row>
    <row r="3660" spans="4:4" x14ac:dyDescent="0.25">
      <c r="D3660" s="138"/>
    </row>
    <row r="3661" spans="4:4" x14ac:dyDescent="0.25">
      <c r="D3661" s="138"/>
    </row>
    <row r="3662" spans="4:4" x14ac:dyDescent="0.25">
      <c r="D3662" s="138"/>
    </row>
    <row r="3663" spans="4:4" x14ac:dyDescent="0.25">
      <c r="D3663" s="138"/>
    </row>
    <row r="3664" spans="4:4" x14ac:dyDescent="0.25">
      <c r="D3664" s="138"/>
    </row>
    <row r="3665" spans="4:4" x14ac:dyDescent="0.25">
      <c r="D3665" s="138"/>
    </row>
    <row r="3666" spans="4:4" x14ac:dyDescent="0.25">
      <c r="D3666" s="138"/>
    </row>
    <row r="3667" spans="4:4" x14ac:dyDescent="0.25">
      <c r="D3667" s="138"/>
    </row>
    <row r="3668" spans="4:4" x14ac:dyDescent="0.25">
      <c r="D3668" s="138"/>
    </row>
    <row r="3669" spans="4:4" x14ac:dyDescent="0.25">
      <c r="D3669" s="138"/>
    </row>
    <row r="3670" spans="4:4" x14ac:dyDescent="0.25">
      <c r="D3670" s="138"/>
    </row>
    <row r="3671" spans="4:4" x14ac:dyDescent="0.25">
      <c r="D3671" s="138"/>
    </row>
    <row r="3672" spans="4:4" x14ac:dyDescent="0.25">
      <c r="D3672" s="138"/>
    </row>
    <row r="3673" spans="4:4" x14ac:dyDescent="0.25">
      <c r="D3673" s="138"/>
    </row>
    <row r="3674" spans="4:4" x14ac:dyDescent="0.25">
      <c r="D3674" s="138"/>
    </row>
    <row r="3675" spans="4:4" x14ac:dyDescent="0.25">
      <c r="D3675" s="138"/>
    </row>
    <row r="3676" spans="4:4" x14ac:dyDescent="0.25">
      <c r="D3676" s="138"/>
    </row>
    <row r="3677" spans="4:4" x14ac:dyDescent="0.25">
      <c r="D3677" s="138"/>
    </row>
    <row r="3678" spans="4:4" x14ac:dyDescent="0.25">
      <c r="D3678" s="138"/>
    </row>
    <row r="3679" spans="4:4" x14ac:dyDescent="0.25">
      <c r="D3679" s="138"/>
    </row>
    <row r="3680" spans="4:4" x14ac:dyDescent="0.25">
      <c r="D3680" s="138"/>
    </row>
    <row r="3681" spans="4:4" x14ac:dyDescent="0.25">
      <c r="D3681" s="138"/>
    </row>
    <row r="3682" spans="4:4" x14ac:dyDescent="0.25">
      <c r="D3682" s="138"/>
    </row>
    <row r="3683" spans="4:4" x14ac:dyDescent="0.25">
      <c r="D3683" s="138"/>
    </row>
    <row r="3684" spans="4:4" x14ac:dyDescent="0.25">
      <c r="D3684" s="138"/>
    </row>
    <row r="3685" spans="4:4" x14ac:dyDescent="0.25">
      <c r="D3685" s="138"/>
    </row>
    <row r="3686" spans="4:4" x14ac:dyDescent="0.25">
      <c r="D3686" s="138"/>
    </row>
    <row r="3687" spans="4:4" x14ac:dyDescent="0.25">
      <c r="D3687" s="138"/>
    </row>
    <row r="3688" spans="4:4" x14ac:dyDescent="0.25">
      <c r="D3688" s="138"/>
    </row>
    <row r="3689" spans="4:4" x14ac:dyDescent="0.25">
      <c r="D3689" s="138"/>
    </row>
    <row r="3690" spans="4:4" x14ac:dyDescent="0.25">
      <c r="D3690" s="138"/>
    </row>
    <row r="3691" spans="4:4" x14ac:dyDescent="0.25">
      <c r="D3691" s="138"/>
    </row>
    <row r="3692" spans="4:4" x14ac:dyDescent="0.25">
      <c r="D3692" s="138"/>
    </row>
    <row r="3693" spans="4:4" x14ac:dyDescent="0.25">
      <c r="D3693" s="138"/>
    </row>
    <row r="3694" spans="4:4" x14ac:dyDescent="0.25">
      <c r="D3694" s="138"/>
    </row>
    <row r="3695" spans="4:4" x14ac:dyDescent="0.25">
      <c r="D3695" s="138"/>
    </row>
    <row r="3696" spans="4:4" x14ac:dyDescent="0.25">
      <c r="D3696" s="138"/>
    </row>
    <row r="3697" spans="4:4" x14ac:dyDescent="0.25">
      <c r="D3697" s="138"/>
    </row>
    <row r="3698" spans="4:4" x14ac:dyDescent="0.25">
      <c r="D3698" s="138"/>
    </row>
    <row r="3699" spans="4:4" x14ac:dyDescent="0.25">
      <c r="D3699" s="138"/>
    </row>
    <row r="3700" spans="4:4" x14ac:dyDescent="0.25">
      <c r="D3700" s="138"/>
    </row>
    <row r="3701" spans="4:4" x14ac:dyDescent="0.25">
      <c r="D3701" s="138"/>
    </row>
    <row r="3702" spans="4:4" x14ac:dyDescent="0.25">
      <c r="D3702" s="138"/>
    </row>
    <row r="3703" spans="4:4" x14ac:dyDescent="0.25">
      <c r="D3703" s="138"/>
    </row>
    <row r="3704" spans="4:4" x14ac:dyDescent="0.25">
      <c r="D3704" s="138"/>
    </row>
    <row r="3705" spans="4:4" x14ac:dyDescent="0.25">
      <c r="D3705" s="138"/>
    </row>
    <row r="3706" spans="4:4" x14ac:dyDescent="0.25">
      <c r="D3706" s="138"/>
    </row>
    <row r="3707" spans="4:4" x14ac:dyDescent="0.25">
      <c r="D3707" s="138"/>
    </row>
    <row r="3708" spans="4:4" x14ac:dyDescent="0.25">
      <c r="D3708" s="138"/>
    </row>
    <row r="3709" spans="4:4" x14ac:dyDescent="0.25">
      <c r="D3709" s="138"/>
    </row>
    <row r="3710" spans="4:4" x14ac:dyDescent="0.25">
      <c r="D3710" s="138"/>
    </row>
    <row r="3711" spans="4:4" x14ac:dyDescent="0.25">
      <c r="D3711" s="138"/>
    </row>
    <row r="3712" spans="4:4" x14ac:dyDescent="0.25">
      <c r="D3712" s="138"/>
    </row>
    <row r="3713" spans="4:4" x14ac:dyDescent="0.25">
      <c r="D3713" s="138"/>
    </row>
    <row r="3714" spans="4:4" x14ac:dyDescent="0.25">
      <c r="D3714" s="138"/>
    </row>
    <row r="3715" spans="4:4" x14ac:dyDescent="0.25">
      <c r="D3715" s="138"/>
    </row>
    <row r="3716" spans="4:4" x14ac:dyDescent="0.25">
      <c r="D3716" s="138"/>
    </row>
    <row r="3717" spans="4:4" x14ac:dyDescent="0.25">
      <c r="D3717" s="138"/>
    </row>
    <row r="3718" spans="4:4" x14ac:dyDescent="0.25">
      <c r="D3718" s="138"/>
    </row>
    <row r="3719" spans="4:4" x14ac:dyDescent="0.25">
      <c r="D3719" s="138"/>
    </row>
    <row r="3720" spans="4:4" x14ac:dyDescent="0.25">
      <c r="D3720" s="138"/>
    </row>
    <row r="3721" spans="4:4" x14ac:dyDescent="0.25">
      <c r="D3721" s="138"/>
    </row>
    <row r="3722" spans="4:4" x14ac:dyDescent="0.25">
      <c r="D3722" s="138"/>
    </row>
    <row r="3723" spans="4:4" x14ac:dyDescent="0.25">
      <c r="D3723" s="138"/>
    </row>
    <row r="3724" spans="4:4" x14ac:dyDescent="0.25">
      <c r="D3724" s="138"/>
    </row>
    <row r="3725" spans="4:4" x14ac:dyDescent="0.25">
      <c r="D3725" s="138"/>
    </row>
    <row r="3726" spans="4:4" x14ac:dyDescent="0.25">
      <c r="D3726" s="138"/>
    </row>
    <row r="3727" spans="4:4" x14ac:dyDescent="0.25">
      <c r="D3727" s="138"/>
    </row>
    <row r="3728" spans="4:4" x14ac:dyDescent="0.25">
      <c r="D3728" s="138"/>
    </row>
    <row r="3729" spans="4:4" x14ac:dyDescent="0.25">
      <c r="D3729" s="138"/>
    </row>
    <row r="3730" spans="4:4" x14ac:dyDescent="0.25">
      <c r="D3730" s="138"/>
    </row>
    <row r="3731" spans="4:4" x14ac:dyDescent="0.25">
      <c r="D3731" s="138"/>
    </row>
    <row r="3732" spans="4:4" x14ac:dyDescent="0.25">
      <c r="D3732" s="138"/>
    </row>
    <row r="3733" spans="4:4" x14ac:dyDescent="0.25">
      <c r="D3733" s="138"/>
    </row>
    <row r="3734" spans="4:4" x14ac:dyDescent="0.25">
      <c r="D3734" s="138"/>
    </row>
    <row r="3735" spans="4:4" x14ac:dyDescent="0.25">
      <c r="D3735" s="138"/>
    </row>
    <row r="3736" spans="4:4" x14ac:dyDescent="0.25">
      <c r="D3736" s="138"/>
    </row>
    <row r="3737" spans="4:4" x14ac:dyDescent="0.25">
      <c r="D3737" s="138"/>
    </row>
    <row r="3738" spans="4:4" x14ac:dyDescent="0.25">
      <c r="D3738" s="138"/>
    </row>
    <row r="3739" spans="4:4" x14ac:dyDescent="0.25">
      <c r="D3739" s="138"/>
    </row>
    <row r="3740" spans="4:4" x14ac:dyDescent="0.25">
      <c r="D3740" s="138"/>
    </row>
    <row r="3741" spans="4:4" x14ac:dyDescent="0.25">
      <c r="D3741" s="138"/>
    </row>
    <row r="3742" spans="4:4" x14ac:dyDescent="0.25">
      <c r="D3742" s="138"/>
    </row>
    <row r="3743" spans="4:4" x14ac:dyDescent="0.25">
      <c r="D3743" s="138"/>
    </row>
    <row r="3744" spans="4:4" x14ac:dyDescent="0.25">
      <c r="D3744" s="138"/>
    </row>
    <row r="3745" spans="4:4" x14ac:dyDescent="0.25">
      <c r="D3745" s="138"/>
    </row>
    <row r="3746" spans="4:4" x14ac:dyDescent="0.25">
      <c r="D3746" s="138"/>
    </row>
    <row r="3747" spans="4:4" x14ac:dyDescent="0.25">
      <c r="D3747" s="138"/>
    </row>
    <row r="3748" spans="4:4" x14ac:dyDescent="0.25">
      <c r="D3748" s="138"/>
    </row>
    <row r="3749" spans="4:4" x14ac:dyDescent="0.25">
      <c r="D3749" s="138"/>
    </row>
    <row r="3750" spans="4:4" x14ac:dyDescent="0.25">
      <c r="D3750" s="138"/>
    </row>
    <row r="3751" spans="4:4" x14ac:dyDescent="0.25">
      <c r="D3751" s="138"/>
    </row>
    <row r="3752" spans="4:4" x14ac:dyDescent="0.25">
      <c r="D3752" s="138"/>
    </row>
    <row r="3753" spans="4:4" x14ac:dyDescent="0.25">
      <c r="D3753" s="138"/>
    </row>
    <row r="3754" spans="4:4" x14ac:dyDescent="0.25">
      <c r="D3754" s="138"/>
    </row>
    <row r="3755" spans="4:4" x14ac:dyDescent="0.25">
      <c r="D3755" s="138"/>
    </row>
    <row r="3756" spans="4:4" x14ac:dyDescent="0.25">
      <c r="D3756" s="138"/>
    </row>
    <row r="3757" spans="4:4" x14ac:dyDescent="0.25">
      <c r="D3757" s="138"/>
    </row>
    <row r="3758" spans="4:4" x14ac:dyDescent="0.25">
      <c r="D3758" s="138"/>
    </row>
    <row r="3759" spans="4:4" x14ac:dyDescent="0.25">
      <c r="D3759" s="138"/>
    </row>
    <row r="3760" spans="4:4" x14ac:dyDescent="0.25">
      <c r="D3760" s="138"/>
    </row>
    <row r="3761" spans="4:4" x14ac:dyDescent="0.25">
      <c r="D3761" s="138"/>
    </row>
    <row r="3762" spans="4:4" x14ac:dyDescent="0.25">
      <c r="D3762" s="138"/>
    </row>
    <row r="3763" spans="4:4" x14ac:dyDescent="0.25">
      <c r="D3763" s="138"/>
    </row>
    <row r="3764" spans="4:4" x14ac:dyDescent="0.25">
      <c r="D3764" s="138"/>
    </row>
    <row r="3765" spans="4:4" x14ac:dyDescent="0.25">
      <c r="D3765" s="138"/>
    </row>
    <row r="3766" spans="4:4" x14ac:dyDescent="0.25">
      <c r="D3766" s="138"/>
    </row>
    <row r="3767" spans="4:4" x14ac:dyDescent="0.25">
      <c r="D3767" s="138"/>
    </row>
    <row r="3768" spans="4:4" x14ac:dyDescent="0.25">
      <c r="D3768" s="138"/>
    </row>
    <row r="3769" spans="4:4" x14ac:dyDescent="0.25">
      <c r="D3769" s="138"/>
    </row>
    <row r="3770" spans="4:4" x14ac:dyDescent="0.25">
      <c r="D3770" s="138"/>
    </row>
    <row r="3771" spans="4:4" x14ac:dyDescent="0.25">
      <c r="D3771" s="138"/>
    </row>
    <row r="3772" spans="4:4" x14ac:dyDescent="0.25">
      <c r="D3772" s="138"/>
    </row>
    <row r="3773" spans="4:4" x14ac:dyDescent="0.25">
      <c r="D3773" s="138"/>
    </row>
    <row r="3774" spans="4:4" x14ac:dyDescent="0.25">
      <c r="D3774" s="138"/>
    </row>
    <row r="3775" spans="4:4" x14ac:dyDescent="0.25">
      <c r="D3775" s="138"/>
    </row>
    <row r="3776" spans="4:4" x14ac:dyDescent="0.25">
      <c r="D3776" s="138"/>
    </row>
    <row r="3777" spans="4:4" x14ac:dyDescent="0.25">
      <c r="D3777" s="138"/>
    </row>
    <row r="3778" spans="4:4" x14ac:dyDescent="0.25">
      <c r="D3778" s="138"/>
    </row>
    <row r="3779" spans="4:4" x14ac:dyDescent="0.25">
      <c r="D3779" s="138"/>
    </row>
    <row r="3780" spans="4:4" x14ac:dyDescent="0.25">
      <c r="D3780" s="138"/>
    </row>
    <row r="3781" spans="4:4" x14ac:dyDescent="0.25">
      <c r="D3781" s="138"/>
    </row>
    <row r="3782" spans="4:4" x14ac:dyDescent="0.25">
      <c r="D3782" s="138"/>
    </row>
    <row r="3783" spans="4:4" x14ac:dyDescent="0.25">
      <c r="D3783" s="138"/>
    </row>
    <row r="3784" spans="4:4" x14ac:dyDescent="0.25">
      <c r="D3784" s="138"/>
    </row>
    <row r="3785" spans="4:4" x14ac:dyDescent="0.25">
      <c r="D3785" s="138"/>
    </row>
    <row r="3786" spans="4:4" x14ac:dyDescent="0.25">
      <c r="D3786" s="138"/>
    </row>
    <row r="3787" spans="4:4" x14ac:dyDescent="0.25">
      <c r="D3787" s="138"/>
    </row>
    <row r="3788" spans="4:4" x14ac:dyDescent="0.25">
      <c r="D3788" s="138"/>
    </row>
    <row r="3789" spans="4:4" x14ac:dyDescent="0.25">
      <c r="D3789" s="138"/>
    </row>
    <row r="3790" spans="4:4" x14ac:dyDescent="0.25">
      <c r="D3790" s="138"/>
    </row>
    <row r="3791" spans="4:4" x14ac:dyDescent="0.25">
      <c r="D3791" s="138"/>
    </row>
    <row r="3792" spans="4:4" x14ac:dyDescent="0.25">
      <c r="D3792" s="138"/>
    </row>
    <row r="3793" spans="4:4" x14ac:dyDescent="0.25">
      <c r="D3793" s="138"/>
    </row>
    <row r="3794" spans="4:4" x14ac:dyDescent="0.25">
      <c r="D3794" s="138"/>
    </row>
    <row r="3795" spans="4:4" x14ac:dyDescent="0.25">
      <c r="D3795" s="138"/>
    </row>
    <row r="3796" spans="4:4" x14ac:dyDescent="0.25">
      <c r="D3796" s="138"/>
    </row>
    <row r="3797" spans="4:4" x14ac:dyDescent="0.25">
      <c r="D3797" s="138"/>
    </row>
    <row r="3798" spans="4:4" x14ac:dyDescent="0.25">
      <c r="D3798" s="138"/>
    </row>
    <row r="3799" spans="4:4" x14ac:dyDescent="0.25">
      <c r="D3799" s="138"/>
    </row>
    <row r="3800" spans="4:4" x14ac:dyDescent="0.25">
      <c r="D3800" s="138"/>
    </row>
    <row r="3801" spans="4:4" x14ac:dyDescent="0.25">
      <c r="D3801" s="138"/>
    </row>
    <row r="3802" spans="4:4" x14ac:dyDescent="0.25">
      <c r="D3802" s="138"/>
    </row>
    <row r="3803" spans="4:4" x14ac:dyDescent="0.25">
      <c r="D3803" s="138"/>
    </row>
    <row r="3804" spans="4:4" x14ac:dyDescent="0.25">
      <c r="D3804" s="138"/>
    </row>
    <row r="3805" spans="4:4" x14ac:dyDescent="0.25">
      <c r="D3805" s="138"/>
    </row>
    <row r="3806" spans="4:4" x14ac:dyDescent="0.25">
      <c r="D3806" s="138"/>
    </row>
    <row r="3807" spans="4:4" x14ac:dyDescent="0.25">
      <c r="D3807" s="138"/>
    </row>
    <row r="3808" spans="4:4" x14ac:dyDescent="0.25">
      <c r="D3808" s="138"/>
    </row>
    <row r="3809" spans="4:4" x14ac:dyDescent="0.25">
      <c r="D3809" s="138"/>
    </row>
    <row r="3810" spans="4:4" x14ac:dyDescent="0.25">
      <c r="D3810" s="138"/>
    </row>
    <row r="3811" spans="4:4" x14ac:dyDescent="0.25">
      <c r="D3811" s="138"/>
    </row>
    <row r="3812" spans="4:4" x14ac:dyDescent="0.25">
      <c r="D3812" s="138"/>
    </row>
    <row r="3813" spans="4:4" x14ac:dyDescent="0.25">
      <c r="D3813" s="138"/>
    </row>
    <row r="3814" spans="4:4" x14ac:dyDescent="0.25">
      <c r="D3814" s="138"/>
    </row>
    <row r="3815" spans="4:4" x14ac:dyDescent="0.25">
      <c r="D3815" s="138"/>
    </row>
    <row r="3816" spans="4:4" x14ac:dyDescent="0.25">
      <c r="D3816" s="138"/>
    </row>
    <row r="3817" spans="4:4" x14ac:dyDescent="0.25">
      <c r="D3817" s="138"/>
    </row>
    <row r="3818" spans="4:4" x14ac:dyDescent="0.25">
      <c r="D3818" s="138"/>
    </row>
    <row r="3819" spans="4:4" x14ac:dyDescent="0.25">
      <c r="D3819" s="138"/>
    </row>
    <row r="3820" spans="4:4" x14ac:dyDescent="0.25">
      <c r="D3820" s="138"/>
    </row>
    <row r="3821" spans="4:4" x14ac:dyDescent="0.25">
      <c r="D3821" s="138"/>
    </row>
    <row r="3822" spans="4:4" x14ac:dyDescent="0.25">
      <c r="D3822" s="138"/>
    </row>
    <row r="3823" spans="4:4" x14ac:dyDescent="0.25">
      <c r="D3823" s="138"/>
    </row>
    <row r="3824" spans="4:4" x14ac:dyDescent="0.25">
      <c r="D3824" s="138"/>
    </row>
    <row r="3825" spans="4:4" x14ac:dyDescent="0.25">
      <c r="D3825" s="138"/>
    </row>
    <row r="3826" spans="4:4" x14ac:dyDescent="0.25">
      <c r="D3826" s="138"/>
    </row>
    <row r="3827" spans="4:4" x14ac:dyDescent="0.25">
      <c r="D3827" s="138"/>
    </row>
    <row r="3828" spans="4:4" x14ac:dyDescent="0.25">
      <c r="D3828" s="138"/>
    </row>
    <row r="3829" spans="4:4" x14ac:dyDescent="0.25">
      <c r="D3829" s="138"/>
    </row>
    <row r="3830" spans="4:4" x14ac:dyDescent="0.25">
      <c r="D3830" s="138"/>
    </row>
    <row r="3831" spans="4:4" x14ac:dyDescent="0.25">
      <c r="D3831" s="138"/>
    </row>
    <row r="3832" spans="4:4" x14ac:dyDescent="0.25">
      <c r="D3832" s="138"/>
    </row>
    <row r="3833" spans="4:4" x14ac:dyDescent="0.25">
      <c r="D3833" s="138"/>
    </row>
    <row r="3834" spans="4:4" x14ac:dyDescent="0.25">
      <c r="D3834" s="138"/>
    </row>
    <row r="3835" spans="4:4" x14ac:dyDescent="0.25">
      <c r="D3835" s="138"/>
    </row>
    <row r="3836" spans="4:4" x14ac:dyDescent="0.25">
      <c r="D3836" s="138"/>
    </row>
    <row r="3837" spans="4:4" x14ac:dyDescent="0.25">
      <c r="D3837" s="138"/>
    </row>
    <row r="3838" spans="4:4" x14ac:dyDescent="0.25">
      <c r="D3838" s="138"/>
    </row>
    <row r="3839" spans="4:4" x14ac:dyDescent="0.25">
      <c r="D3839" s="138"/>
    </row>
    <row r="3840" spans="4:4" x14ac:dyDescent="0.25">
      <c r="D3840" s="138"/>
    </row>
    <row r="3841" spans="4:4" x14ac:dyDescent="0.25">
      <c r="D3841" s="138"/>
    </row>
    <row r="3842" spans="4:4" x14ac:dyDescent="0.25">
      <c r="D3842" s="138"/>
    </row>
    <row r="3843" spans="4:4" x14ac:dyDescent="0.25">
      <c r="D3843" s="138"/>
    </row>
    <row r="3844" spans="4:4" x14ac:dyDescent="0.25">
      <c r="D3844" s="138"/>
    </row>
    <row r="3845" spans="4:4" x14ac:dyDescent="0.25">
      <c r="D3845" s="138"/>
    </row>
    <row r="3846" spans="4:4" x14ac:dyDescent="0.25">
      <c r="D3846" s="138"/>
    </row>
    <row r="3847" spans="4:4" x14ac:dyDescent="0.25">
      <c r="D3847" s="138"/>
    </row>
    <row r="3848" spans="4:4" x14ac:dyDescent="0.25">
      <c r="D3848" s="138"/>
    </row>
    <row r="3849" spans="4:4" x14ac:dyDescent="0.25">
      <c r="D3849" s="138"/>
    </row>
    <row r="3850" spans="4:4" x14ac:dyDescent="0.25">
      <c r="D3850" s="138"/>
    </row>
    <row r="3851" spans="4:4" x14ac:dyDescent="0.25">
      <c r="D3851" s="138"/>
    </row>
    <row r="3852" spans="4:4" x14ac:dyDescent="0.25">
      <c r="D3852" s="138"/>
    </row>
    <row r="3853" spans="4:4" x14ac:dyDescent="0.25">
      <c r="D3853" s="138"/>
    </row>
    <row r="3854" spans="4:4" x14ac:dyDescent="0.25">
      <c r="D3854" s="138"/>
    </row>
    <row r="3855" spans="4:4" x14ac:dyDescent="0.25">
      <c r="D3855" s="138"/>
    </row>
    <row r="3856" spans="4:4" x14ac:dyDescent="0.25">
      <c r="D3856" s="138"/>
    </row>
    <row r="3857" spans="4:4" x14ac:dyDescent="0.25">
      <c r="D3857" s="138"/>
    </row>
    <row r="3858" spans="4:4" x14ac:dyDescent="0.25">
      <c r="D3858" s="138"/>
    </row>
    <row r="3859" spans="4:4" x14ac:dyDescent="0.25">
      <c r="D3859" s="138"/>
    </row>
    <row r="3860" spans="4:4" x14ac:dyDescent="0.25">
      <c r="D3860" s="138"/>
    </row>
    <row r="3861" spans="4:4" x14ac:dyDescent="0.25">
      <c r="D3861" s="138"/>
    </row>
    <row r="3862" spans="4:4" x14ac:dyDescent="0.25">
      <c r="D3862" s="138"/>
    </row>
    <row r="3863" spans="4:4" x14ac:dyDescent="0.25">
      <c r="D3863" s="138"/>
    </row>
    <row r="3864" spans="4:4" x14ac:dyDescent="0.25">
      <c r="D3864" s="138"/>
    </row>
    <row r="3865" spans="4:4" x14ac:dyDescent="0.25">
      <c r="D3865" s="138"/>
    </row>
    <row r="3866" spans="4:4" x14ac:dyDescent="0.25">
      <c r="D3866" s="138"/>
    </row>
    <row r="3867" spans="4:4" x14ac:dyDescent="0.25">
      <c r="D3867" s="138"/>
    </row>
    <row r="3868" spans="4:4" x14ac:dyDescent="0.25">
      <c r="D3868" s="138"/>
    </row>
    <row r="3869" spans="4:4" x14ac:dyDescent="0.25">
      <c r="D3869" s="138"/>
    </row>
    <row r="3870" spans="4:4" x14ac:dyDescent="0.25">
      <c r="D3870" s="138"/>
    </row>
    <row r="3871" spans="4:4" x14ac:dyDescent="0.25">
      <c r="D3871" s="138"/>
    </row>
    <row r="3872" spans="4:4" x14ac:dyDescent="0.25">
      <c r="D3872" s="138"/>
    </row>
    <row r="3873" spans="4:4" x14ac:dyDescent="0.25">
      <c r="D3873" s="138"/>
    </row>
    <row r="3874" spans="4:4" x14ac:dyDescent="0.25">
      <c r="D3874" s="138"/>
    </row>
    <row r="3875" spans="4:4" x14ac:dyDescent="0.25">
      <c r="D3875" s="138"/>
    </row>
    <row r="3876" spans="4:4" x14ac:dyDescent="0.25">
      <c r="D3876" s="138"/>
    </row>
    <row r="3877" spans="4:4" x14ac:dyDescent="0.25">
      <c r="D3877" s="138"/>
    </row>
    <row r="3878" spans="4:4" x14ac:dyDescent="0.25">
      <c r="D3878" s="138"/>
    </row>
    <row r="3879" spans="4:4" x14ac:dyDescent="0.25">
      <c r="D3879" s="138"/>
    </row>
    <row r="3880" spans="4:4" x14ac:dyDescent="0.25">
      <c r="D3880" s="138"/>
    </row>
    <row r="3881" spans="4:4" x14ac:dyDescent="0.25">
      <c r="D3881" s="138"/>
    </row>
    <row r="3882" spans="4:4" x14ac:dyDescent="0.25">
      <c r="D3882" s="138"/>
    </row>
    <row r="3883" spans="4:4" x14ac:dyDescent="0.25">
      <c r="D3883" s="138"/>
    </row>
    <row r="3884" spans="4:4" x14ac:dyDescent="0.25">
      <c r="D3884" s="138"/>
    </row>
    <row r="3885" spans="4:4" x14ac:dyDescent="0.25">
      <c r="D3885" s="138"/>
    </row>
    <row r="3886" spans="4:4" x14ac:dyDescent="0.25">
      <c r="D3886" s="138"/>
    </row>
    <row r="3887" spans="4:4" x14ac:dyDescent="0.25">
      <c r="D3887" s="138"/>
    </row>
    <row r="3888" spans="4:4" x14ac:dyDescent="0.25">
      <c r="D3888" s="138"/>
    </row>
    <row r="3889" spans="4:4" x14ac:dyDescent="0.25">
      <c r="D3889" s="138"/>
    </row>
    <row r="3890" spans="4:4" x14ac:dyDescent="0.25">
      <c r="D3890" s="138"/>
    </row>
    <row r="3891" spans="4:4" x14ac:dyDescent="0.25">
      <c r="D3891" s="138"/>
    </row>
    <row r="3892" spans="4:4" x14ac:dyDescent="0.25">
      <c r="D3892" s="138"/>
    </row>
    <row r="3893" spans="4:4" x14ac:dyDescent="0.25">
      <c r="D3893" s="138"/>
    </row>
    <row r="3894" spans="4:4" x14ac:dyDescent="0.25">
      <c r="D3894" s="138"/>
    </row>
    <row r="3895" spans="4:4" x14ac:dyDescent="0.25">
      <c r="D3895" s="138"/>
    </row>
    <row r="3896" spans="4:4" x14ac:dyDescent="0.25">
      <c r="D3896" s="138"/>
    </row>
    <row r="3897" spans="4:4" x14ac:dyDescent="0.25">
      <c r="D3897" s="138"/>
    </row>
    <row r="3898" spans="4:4" x14ac:dyDescent="0.25">
      <c r="D3898" s="138"/>
    </row>
    <row r="3899" spans="4:4" x14ac:dyDescent="0.25">
      <c r="D3899" s="138"/>
    </row>
    <row r="3900" spans="4:4" x14ac:dyDescent="0.25">
      <c r="D3900" s="138"/>
    </row>
    <row r="3901" spans="4:4" x14ac:dyDescent="0.25">
      <c r="D3901" s="138"/>
    </row>
    <row r="3902" spans="4:4" x14ac:dyDescent="0.25">
      <c r="D3902" s="138"/>
    </row>
    <row r="3903" spans="4:4" x14ac:dyDescent="0.25">
      <c r="D3903" s="138"/>
    </row>
    <row r="3904" spans="4:4" x14ac:dyDescent="0.25">
      <c r="D3904" s="138"/>
    </row>
    <row r="3905" spans="4:4" x14ac:dyDescent="0.25">
      <c r="D3905" s="138"/>
    </row>
    <row r="3906" spans="4:4" x14ac:dyDescent="0.25">
      <c r="D3906" s="138"/>
    </row>
    <row r="3907" spans="4:4" x14ac:dyDescent="0.25">
      <c r="D3907" s="138"/>
    </row>
    <row r="3908" spans="4:4" x14ac:dyDescent="0.25">
      <c r="D3908" s="138"/>
    </row>
    <row r="3909" spans="4:4" x14ac:dyDescent="0.25">
      <c r="D3909" s="138"/>
    </row>
    <row r="3910" spans="4:4" x14ac:dyDescent="0.25">
      <c r="D3910" s="138"/>
    </row>
    <row r="3911" spans="4:4" x14ac:dyDescent="0.25">
      <c r="D3911" s="138"/>
    </row>
    <row r="3912" spans="4:4" x14ac:dyDescent="0.25">
      <c r="D3912" s="138"/>
    </row>
    <row r="3913" spans="4:4" x14ac:dyDescent="0.25">
      <c r="D3913" s="138"/>
    </row>
    <row r="3914" spans="4:4" x14ac:dyDescent="0.25">
      <c r="D3914" s="138"/>
    </row>
    <row r="3915" spans="4:4" x14ac:dyDescent="0.25">
      <c r="D3915" s="138"/>
    </row>
    <row r="3916" spans="4:4" x14ac:dyDescent="0.25">
      <c r="D3916" s="138"/>
    </row>
    <row r="3917" spans="4:4" x14ac:dyDescent="0.25">
      <c r="D3917" s="138"/>
    </row>
    <row r="3918" spans="4:4" x14ac:dyDescent="0.25">
      <c r="D3918" s="138"/>
    </row>
    <row r="3919" spans="4:4" x14ac:dyDescent="0.25">
      <c r="D3919" s="138"/>
    </row>
    <row r="3920" spans="4:4" x14ac:dyDescent="0.25">
      <c r="D3920" s="138"/>
    </row>
    <row r="3921" spans="4:4" x14ac:dyDescent="0.25">
      <c r="D3921" s="138"/>
    </row>
    <row r="3922" spans="4:4" x14ac:dyDescent="0.25">
      <c r="D3922" s="138"/>
    </row>
    <row r="3923" spans="4:4" x14ac:dyDescent="0.25">
      <c r="D3923" s="138"/>
    </row>
    <row r="3924" spans="4:4" x14ac:dyDescent="0.25">
      <c r="D3924" s="138"/>
    </row>
    <row r="3925" spans="4:4" x14ac:dyDescent="0.25">
      <c r="D3925" s="138"/>
    </row>
    <row r="3926" spans="4:4" x14ac:dyDescent="0.25">
      <c r="D3926" s="138"/>
    </row>
    <row r="3927" spans="4:4" x14ac:dyDescent="0.25">
      <c r="D3927" s="138"/>
    </row>
    <row r="3928" spans="4:4" x14ac:dyDescent="0.25">
      <c r="D3928" s="138"/>
    </row>
    <row r="3929" spans="4:4" x14ac:dyDescent="0.25">
      <c r="D3929" s="138"/>
    </row>
    <row r="3930" spans="4:4" x14ac:dyDescent="0.25">
      <c r="D3930" s="138"/>
    </row>
    <row r="3931" spans="4:4" x14ac:dyDescent="0.25">
      <c r="D3931" s="138"/>
    </row>
    <row r="3932" spans="4:4" x14ac:dyDescent="0.25">
      <c r="D3932" s="138"/>
    </row>
    <row r="3933" spans="4:4" x14ac:dyDescent="0.25">
      <c r="D3933" s="138"/>
    </row>
    <row r="3934" spans="4:4" x14ac:dyDescent="0.25">
      <c r="D3934" s="138"/>
    </row>
    <row r="3935" spans="4:4" x14ac:dyDescent="0.25">
      <c r="D3935" s="138"/>
    </row>
    <row r="3936" spans="4:4" x14ac:dyDescent="0.25">
      <c r="D3936" s="138"/>
    </row>
    <row r="3937" spans="4:4" x14ac:dyDescent="0.25">
      <c r="D3937" s="138"/>
    </row>
    <row r="3938" spans="4:4" x14ac:dyDescent="0.25">
      <c r="D3938" s="138"/>
    </row>
    <row r="3939" spans="4:4" x14ac:dyDescent="0.25">
      <c r="D3939" s="138"/>
    </row>
    <row r="3940" spans="4:4" x14ac:dyDescent="0.25">
      <c r="D3940" s="138"/>
    </row>
    <row r="3941" spans="4:4" x14ac:dyDescent="0.25">
      <c r="D3941" s="138"/>
    </row>
    <row r="3942" spans="4:4" x14ac:dyDescent="0.25">
      <c r="D3942" s="138"/>
    </row>
    <row r="3943" spans="4:4" x14ac:dyDescent="0.25">
      <c r="D3943" s="138"/>
    </row>
    <row r="3944" spans="4:4" x14ac:dyDescent="0.25">
      <c r="D3944" s="138"/>
    </row>
    <row r="3945" spans="4:4" x14ac:dyDescent="0.25">
      <c r="D3945" s="138"/>
    </row>
    <row r="3946" spans="4:4" x14ac:dyDescent="0.25">
      <c r="D3946" s="138"/>
    </row>
    <row r="3947" spans="4:4" x14ac:dyDescent="0.25">
      <c r="D3947" s="138"/>
    </row>
    <row r="3948" spans="4:4" x14ac:dyDescent="0.25">
      <c r="D3948" s="138"/>
    </row>
    <row r="3949" spans="4:4" x14ac:dyDescent="0.25">
      <c r="D3949" s="138"/>
    </row>
    <row r="3950" spans="4:4" x14ac:dyDescent="0.25">
      <c r="D3950" s="138"/>
    </row>
    <row r="3951" spans="4:4" x14ac:dyDescent="0.25">
      <c r="D3951" s="138"/>
    </row>
    <row r="3952" spans="4:4" x14ac:dyDescent="0.25">
      <c r="D3952" s="138"/>
    </row>
    <row r="3953" spans="4:4" x14ac:dyDescent="0.25">
      <c r="D3953" s="138"/>
    </row>
    <row r="3954" spans="4:4" x14ac:dyDescent="0.25">
      <c r="D3954" s="138"/>
    </row>
    <row r="3955" spans="4:4" x14ac:dyDescent="0.25">
      <c r="D3955" s="138"/>
    </row>
    <row r="3956" spans="4:4" x14ac:dyDescent="0.25">
      <c r="D3956" s="138"/>
    </row>
    <row r="3957" spans="4:4" x14ac:dyDescent="0.25">
      <c r="D3957" s="138"/>
    </row>
    <row r="3958" spans="4:4" x14ac:dyDescent="0.25">
      <c r="D3958" s="138"/>
    </row>
    <row r="3959" spans="4:4" x14ac:dyDescent="0.25">
      <c r="D3959" s="138"/>
    </row>
    <row r="3960" spans="4:4" x14ac:dyDescent="0.25">
      <c r="D3960" s="138"/>
    </row>
    <row r="3961" spans="4:4" x14ac:dyDescent="0.25">
      <c r="D3961" s="138"/>
    </row>
    <row r="3962" spans="4:4" x14ac:dyDescent="0.25">
      <c r="D3962" s="138"/>
    </row>
    <row r="3963" spans="4:4" x14ac:dyDescent="0.25">
      <c r="D3963" s="138"/>
    </row>
    <row r="3964" spans="4:4" x14ac:dyDescent="0.25">
      <c r="D3964" s="138"/>
    </row>
    <row r="3965" spans="4:4" x14ac:dyDescent="0.25">
      <c r="D3965" s="138"/>
    </row>
    <row r="3966" spans="4:4" x14ac:dyDescent="0.25">
      <c r="D3966" s="138"/>
    </row>
    <row r="3967" spans="4:4" x14ac:dyDescent="0.25">
      <c r="D3967" s="138"/>
    </row>
    <row r="3968" spans="4:4" x14ac:dyDescent="0.25">
      <c r="D3968" s="138"/>
    </row>
    <row r="3969" spans="4:4" x14ac:dyDescent="0.25">
      <c r="D3969" s="138"/>
    </row>
    <row r="3970" spans="4:4" x14ac:dyDescent="0.25">
      <c r="D3970" s="138"/>
    </row>
    <row r="3971" spans="4:4" x14ac:dyDescent="0.25">
      <c r="D3971" s="138"/>
    </row>
    <row r="3972" spans="4:4" x14ac:dyDescent="0.25">
      <c r="D3972" s="138"/>
    </row>
    <row r="3973" spans="4:4" x14ac:dyDescent="0.25">
      <c r="D3973" s="138"/>
    </row>
    <row r="3974" spans="4:4" x14ac:dyDescent="0.25">
      <c r="D3974" s="138"/>
    </row>
    <row r="3975" spans="4:4" x14ac:dyDescent="0.25">
      <c r="D3975" s="138"/>
    </row>
    <row r="3976" spans="4:4" x14ac:dyDescent="0.25">
      <c r="D3976" s="138"/>
    </row>
    <row r="3977" spans="4:4" x14ac:dyDescent="0.25">
      <c r="D3977" s="138"/>
    </row>
    <row r="3978" spans="4:4" x14ac:dyDescent="0.25">
      <c r="D3978" s="138"/>
    </row>
    <row r="3979" spans="4:4" x14ac:dyDescent="0.25">
      <c r="D3979" s="138"/>
    </row>
    <row r="3980" spans="4:4" x14ac:dyDescent="0.25">
      <c r="D3980" s="138"/>
    </row>
    <row r="3981" spans="4:4" x14ac:dyDescent="0.25">
      <c r="D3981" s="138"/>
    </row>
    <row r="3982" spans="4:4" x14ac:dyDescent="0.25">
      <c r="D3982" s="138"/>
    </row>
    <row r="3983" spans="4:4" x14ac:dyDescent="0.25">
      <c r="D3983" s="138"/>
    </row>
    <row r="3984" spans="4:4" x14ac:dyDescent="0.25">
      <c r="D3984" s="138"/>
    </row>
    <row r="3985" spans="4:4" x14ac:dyDescent="0.25">
      <c r="D3985" s="138"/>
    </row>
    <row r="3986" spans="4:4" x14ac:dyDescent="0.25">
      <c r="D3986" s="138"/>
    </row>
    <row r="3987" spans="4:4" x14ac:dyDescent="0.25">
      <c r="D3987" s="138"/>
    </row>
    <row r="3988" spans="4:4" x14ac:dyDescent="0.25">
      <c r="D3988" s="138"/>
    </row>
    <row r="3989" spans="4:4" x14ac:dyDescent="0.25">
      <c r="D3989" s="138"/>
    </row>
    <row r="3990" spans="4:4" x14ac:dyDescent="0.25">
      <c r="D3990" s="138"/>
    </row>
    <row r="3991" spans="4:4" x14ac:dyDescent="0.25">
      <c r="D3991" s="138"/>
    </row>
    <row r="3992" spans="4:4" x14ac:dyDescent="0.25">
      <c r="D3992" s="138"/>
    </row>
    <row r="3993" spans="4:4" x14ac:dyDescent="0.25">
      <c r="D3993" s="138"/>
    </row>
    <row r="3994" spans="4:4" x14ac:dyDescent="0.25">
      <c r="D3994" s="138"/>
    </row>
    <row r="3995" spans="4:4" x14ac:dyDescent="0.25">
      <c r="D3995" s="138"/>
    </row>
    <row r="3996" spans="4:4" x14ac:dyDescent="0.25">
      <c r="D3996" s="138"/>
    </row>
    <row r="3997" spans="4:4" x14ac:dyDescent="0.25">
      <c r="D3997" s="138"/>
    </row>
    <row r="3998" spans="4:4" x14ac:dyDescent="0.25">
      <c r="D3998" s="138"/>
    </row>
    <row r="3999" spans="4:4" x14ac:dyDescent="0.25">
      <c r="D3999" s="138"/>
    </row>
    <row r="4000" spans="4:4" x14ac:dyDescent="0.25">
      <c r="D4000" s="138"/>
    </row>
    <row r="4001" spans="4:4" x14ac:dyDescent="0.25">
      <c r="D4001" s="138"/>
    </row>
    <row r="4002" spans="4:4" x14ac:dyDescent="0.25">
      <c r="D4002" s="138"/>
    </row>
    <row r="4003" spans="4:4" x14ac:dyDescent="0.25">
      <c r="D4003" s="138"/>
    </row>
    <row r="4004" spans="4:4" x14ac:dyDescent="0.25">
      <c r="D4004" s="138"/>
    </row>
    <row r="4005" spans="4:4" x14ac:dyDescent="0.25">
      <c r="D4005" s="138"/>
    </row>
    <row r="4006" spans="4:4" x14ac:dyDescent="0.25">
      <c r="D4006" s="138"/>
    </row>
    <row r="4007" spans="4:4" x14ac:dyDescent="0.25">
      <c r="D4007" s="138"/>
    </row>
    <row r="4008" spans="4:4" x14ac:dyDescent="0.25">
      <c r="D4008" s="138"/>
    </row>
    <row r="4009" spans="4:4" x14ac:dyDescent="0.25">
      <c r="D4009" s="138"/>
    </row>
    <row r="4010" spans="4:4" x14ac:dyDescent="0.25">
      <c r="D4010" s="138"/>
    </row>
    <row r="4011" spans="4:4" x14ac:dyDescent="0.25">
      <c r="D4011" s="138"/>
    </row>
    <row r="4012" spans="4:4" x14ac:dyDescent="0.25">
      <c r="D4012" s="138"/>
    </row>
    <row r="4013" spans="4:4" x14ac:dyDescent="0.25">
      <c r="D4013" s="138"/>
    </row>
    <row r="4014" spans="4:4" x14ac:dyDescent="0.25">
      <c r="D4014" s="138"/>
    </row>
    <row r="4015" spans="4:4" x14ac:dyDescent="0.25">
      <c r="D4015" s="138"/>
    </row>
    <row r="4016" spans="4:4" x14ac:dyDescent="0.25">
      <c r="D4016" s="138"/>
    </row>
    <row r="4017" spans="4:4" x14ac:dyDescent="0.25">
      <c r="D4017" s="138"/>
    </row>
    <row r="4018" spans="4:4" x14ac:dyDescent="0.25">
      <c r="D4018" s="138"/>
    </row>
    <row r="4019" spans="4:4" x14ac:dyDescent="0.25">
      <c r="D4019" s="138"/>
    </row>
    <row r="4020" spans="4:4" x14ac:dyDescent="0.25">
      <c r="D4020" s="138"/>
    </row>
    <row r="4021" spans="4:4" x14ac:dyDescent="0.25">
      <c r="D4021" s="138"/>
    </row>
    <row r="4022" spans="4:4" x14ac:dyDescent="0.25">
      <c r="D4022" s="138"/>
    </row>
    <row r="4023" spans="4:4" x14ac:dyDescent="0.25">
      <c r="D4023" s="138"/>
    </row>
    <row r="4024" spans="4:4" x14ac:dyDescent="0.25">
      <c r="D4024" s="138"/>
    </row>
    <row r="4025" spans="4:4" x14ac:dyDescent="0.25">
      <c r="D4025" s="138"/>
    </row>
    <row r="4026" spans="4:4" x14ac:dyDescent="0.25">
      <c r="D4026" s="138"/>
    </row>
    <row r="4027" spans="4:4" x14ac:dyDescent="0.25">
      <c r="D4027" s="138"/>
    </row>
    <row r="4028" spans="4:4" x14ac:dyDescent="0.25">
      <c r="D4028" s="138"/>
    </row>
    <row r="4029" spans="4:4" x14ac:dyDescent="0.25">
      <c r="D4029" s="138"/>
    </row>
    <row r="4030" spans="4:4" x14ac:dyDescent="0.25">
      <c r="D4030" s="138"/>
    </row>
    <row r="4031" spans="4:4" x14ac:dyDescent="0.25">
      <c r="D4031" s="138"/>
    </row>
    <row r="4032" spans="4:4" x14ac:dyDescent="0.25">
      <c r="D4032" s="138"/>
    </row>
    <row r="4033" spans="4:4" x14ac:dyDescent="0.25">
      <c r="D4033" s="138"/>
    </row>
    <row r="4034" spans="4:4" x14ac:dyDescent="0.25">
      <c r="D4034" s="138"/>
    </row>
    <row r="4035" spans="4:4" x14ac:dyDescent="0.25">
      <c r="D4035" s="138"/>
    </row>
    <row r="4036" spans="4:4" x14ac:dyDescent="0.25">
      <c r="D4036" s="138"/>
    </row>
    <row r="4037" spans="4:4" x14ac:dyDescent="0.25">
      <c r="D4037" s="138"/>
    </row>
    <row r="4038" spans="4:4" x14ac:dyDescent="0.25">
      <c r="D4038" s="138"/>
    </row>
    <row r="4039" spans="4:4" x14ac:dyDescent="0.25">
      <c r="D4039" s="138"/>
    </row>
    <row r="4040" spans="4:4" x14ac:dyDescent="0.25">
      <c r="D4040" s="138"/>
    </row>
    <row r="4041" spans="4:4" x14ac:dyDescent="0.25">
      <c r="D4041" s="138"/>
    </row>
    <row r="4042" spans="4:4" x14ac:dyDescent="0.25">
      <c r="D4042" s="138"/>
    </row>
    <row r="4043" spans="4:4" x14ac:dyDescent="0.25">
      <c r="D4043" s="138"/>
    </row>
    <row r="4044" spans="4:4" x14ac:dyDescent="0.25">
      <c r="D4044" s="138"/>
    </row>
    <row r="4045" spans="4:4" x14ac:dyDescent="0.25">
      <c r="D4045" s="138"/>
    </row>
    <row r="4046" spans="4:4" x14ac:dyDescent="0.25">
      <c r="D4046" s="138"/>
    </row>
    <row r="4047" spans="4:4" x14ac:dyDescent="0.25">
      <c r="D4047" s="138"/>
    </row>
    <row r="4048" spans="4:4" x14ac:dyDescent="0.25">
      <c r="D4048" s="138"/>
    </row>
    <row r="4049" spans="4:4" x14ac:dyDescent="0.25">
      <c r="D4049" s="138"/>
    </row>
    <row r="4050" spans="4:4" x14ac:dyDescent="0.25">
      <c r="D4050" s="138"/>
    </row>
    <row r="4051" spans="4:4" x14ac:dyDescent="0.25">
      <c r="D4051" s="138"/>
    </row>
    <row r="4052" spans="4:4" x14ac:dyDescent="0.25">
      <c r="D4052" s="138"/>
    </row>
    <row r="4053" spans="4:4" x14ac:dyDescent="0.25">
      <c r="D4053" s="138"/>
    </row>
    <row r="4054" spans="4:4" x14ac:dyDescent="0.25">
      <c r="D4054" s="138"/>
    </row>
    <row r="4055" spans="4:4" x14ac:dyDescent="0.25">
      <c r="D4055" s="138"/>
    </row>
    <row r="4056" spans="4:4" x14ac:dyDescent="0.25">
      <c r="D4056" s="138"/>
    </row>
    <row r="4057" spans="4:4" x14ac:dyDescent="0.25">
      <c r="D4057" s="138"/>
    </row>
    <row r="4058" spans="4:4" x14ac:dyDescent="0.25">
      <c r="D4058" s="138"/>
    </row>
    <row r="4059" spans="4:4" x14ac:dyDescent="0.25">
      <c r="D4059" s="138"/>
    </row>
    <row r="4060" spans="4:4" x14ac:dyDescent="0.25">
      <c r="D4060" s="138"/>
    </row>
    <row r="4061" spans="4:4" x14ac:dyDescent="0.25">
      <c r="D4061" s="138"/>
    </row>
    <row r="4062" spans="4:4" x14ac:dyDescent="0.25">
      <c r="D4062" s="138"/>
    </row>
    <row r="4063" spans="4:4" x14ac:dyDescent="0.25">
      <c r="D4063" s="138"/>
    </row>
    <row r="4064" spans="4:4" x14ac:dyDescent="0.25">
      <c r="D4064" s="138"/>
    </row>
    <row r="4065" spans="4:4" x14ac:dyDescent="0.25">
      <c r="D4065" s="138"/>
    </row>
    <row r="4066" spans="4:4" x14ac:dyDescent="0.25">
      <c r="D4066" s="138"/>
    </row>
    <row r="4067" spans="4:4" x14ac:dyDescent="0.25">
      <c r="D4067" s="138"/>
    </row>
    <row r="4068" spans="4:4" x14ac:dyDescent="0.25">
      <c r="D4068" s="138"/>
    </row>
    <row r="4069" spans="4:4" x14ac:dyDescent="0.25">
      <c r="D4069" s="138"/>
    </row>
    <row r="4070" spans="4:4" x14ac:dyDescent="0.25">
      <c r="D4070" s="138"/>
    </row>
    <row r="4071" spans="4:4" x14ac:dyDescent="0.25">
      <c r="D4071" s="138"/>
    </row>
    <row r="4072" spans="4:4" x14ac:dyDescent="0.25">
      <c r="D4072" s="138"/>
    </row>
    <row r="4073" spans="4:4" x14ac:dyDescent="0.25">
      <c r="D4073" s="138"/>
    </row>
    <row r="4074" spans="4:4" x14ac:dyDescent="0.25">
      <c r="D4074" s="138"/>
    </row>
    <row r="4075" spans="4:4" x14ac:dyDescent="0.25">
      <c r="D4075" s="138"/>
    </row>
    <row r="4076" spans="4:4" x14ac:dyDescent="0.25">
      <c r="D4076" s="138"/>
    </row>
    <row r="4077" spans="4:4" x14ac:dyDescent="0.25">
      <c r="D4077" s="138"/>
    </row>
    <row r="4078" spans="4:4" x14ac:dyDescent="0.25">
      <c r="D4078" s="138"/>
    </row>
    <row r="4079" spans="4:4" x14ac:dyDescent="0.25">
      <c r="D4079" s="138"/>
    </row>
    <row r="4080" spans="4:4" x14ac:dyDescent="0.25">
      <c r="D4080" s="138"/>
    </row>
    <row r="4081" spans="4:4" x14ac:dyDescent="0.25">
      <c r="D4081" s="138"/>
    </row>
    <row r="4082" spans="4:4" x14ac:dyDescent="0.25">
      <c r="D4082" s="138"/>
    </row>
    <row r="4083" spans="4:4" x14ac:dyDescent="0.25">
      <c r="D4083" s="138"/>
    </row>
    <row r="4084" spans="4:4" x14ac:dyDescent="0.25">
      <c r="D4084" s="138"/>
    </row>
    <row r="4085" spans="4:4" x14ac:dyDescent="0.25">
      <c r="D4085" s="138"/>
    </row>
    <row r="4086" spans="4:4" x14ac:dyDescent="0.25">
      <c r="D4086" s="138"/>
    </row>
    <row r="4087" spans="4:4" x14ac:dyDescent="0.25">
      <c r="D4087" s="138"/>
    </row>
    <row r="4088" spans="4:4" x14ac:dyDescent="0.25">
      <c r="D4088" s="138"/>
    </row>
    <row r="4089" spans="4:4" x14ac:dyDescent="0.25">
      <c r="D4089" s="138"/>
    </row>
    <row r="4090" spans="4:4" x14ac:dyDescent="0.25">
      <c r="D4090" s="138"/>
    </row>
    <row r="4091" spans="4:4" x14ac:dyDescent="0.25">
      <c r="D4091" s="138"/>
    </row>
    <row r="4092" spans="4:4" x14ac:dyDescent="0.25">
      <c r="D4092" s="138"/>
    </row>
    <row r="4093" spans="4:4" x14ac:dyDescent="0.25">
      <c r="D4093" s="138"/>
    </row>
    <row r="4094" spans="4:4" x14ac:dyDescent="0.25">
      <c r="D4094" s="138"/>
    </row>
    <row r="4095" spans="4:4" x14ac:dyDescent="0.25">
      <c r="D4095" s="138"/>
    </row>
    <row r="4096" spans="4:4" x14ac:dyDescent="0.25">
      <c r="D4096" s="138"/>
    </row>
    <row r="4097" spans="4:4" x14ac:dyDescent="0.25">
      <c r="D4097" s="138"/>
    </row>
    <row r="4098" spans="4:4" x14ac:dyDescent="0.25">
      <c r="D4098" s="138"/>
    </row>
    <row r="4099" spans="4:4" x14ac:dyDescent="0.25">
      <c r="D4099" s="138"/>
    </row>
    <row r="4100" spans="4:4" x14ac:dyDescent="0.25">
      <c r="D4100" s="138"/>
    </row>
    <row r="4101" spans="4:4" x14ac:dyDescent="0.25">
      <c r="D4101" s="138"/>
    </row>
    <row r="4102" spans="4:4" x14ac:dyDescent="0.25">
      <c r="D4102" s="138"/>
    </row>
    <row r="4103" spans="4:4" x14ac:dyDescent="0.25">
      <c r="D4103" s="138"/>
    </row>
    <row r="4104" spans="4:4" x14ac:dyDescent="0.25">
      <c r="D4104" s="138"/>
    </row>
    <row r="4105" spans="4:4" x14ac:dyDescent="0.25">
      <c r="D4105" s="138"/>
    </row>
    <row r="4106" spans="4:4" x14ac:dyDescent="0.25">
      <c r="D4106" s="138"/>
    </row>
    <row r="4107" spans="4:4" x14ac:dyDescent="0.25">
      <c r="D4107" s="138"/>
    </row>
    <row r="4108" spans="4:4" x14ac:dyDescent="0.25">
      <c r="D4108" s="138"/>
    </row>
    <row r="4109" spans="4:4" x14ac:dyDescent="0.25">
      <c r="D4109" s="138"/>
    </row>
    <row r="4110" spans="4:4" x14ac:dyDescent="0.25">
      <c r="D4110" s="138"/>
    </row>
    <row r="4111" spans="4:4" x14ac:dyDescent="0.25">
      <c r="D4111" s="138"/>
    </row>
    <row r="4112" spans="4:4" x14ac:dyDescent="0.25">
      <c r="D4112" s="138"/>
    </row>
    <row r="4113" spans="4:4" x14ac:dyDescent="0.25">
      <c r="D4113" s="138"/>
    </row>
    <row r="4114" spans="4:4" x14ac:dyDescent="0.25">
      <c r="D4114" s="138"/>
    </row>
    <row r="4115" spans="4:4" x14ac:dyDescent="0.25">
      <c r="D4115" s="138"/>
    </row>
    <row r="4116" spans="4:4" x14ac:dyDescent="0.25">
      <c r="D4116" s="138"/>
    </row>
    <row r="4117" spans="4:4" x14ac:dyDescent="0.25">
      <c r="D4117" s="138"/>
    </row>
    <row r="4118" spans="4:4" x14ac:dyDescent="0.25">
      <c r="D4118" s="138"/>
    </row>
    <row r="4119" spans="4:4" x14ac:dyDescent="0.25">
      <c r="D4119" s="138"/>
    </row>
    <row r="4120" spans="4:4" x14ac:dyDescent="0.25">
      <c r="D4120" s="138"/>
    </row>
    <row r="4121" spans="4:4" x14ac:dyDescent="0.25">
      <c r="D4121" s="138"/>
    </row>
    <row r="4122" spans="4:4" x14ac:dyDescent="0.25">
      <c r="D4122" s="138"/>
    </row>
    <row r="4123" spans="4:4" x14ac:dyDescent="0.25">
      <c r="D4123" s="138"/>
    </row>
    <row r="4124" spans="4:4" x14ac:dyDescent="0.25">
      <c r="D4124" s="138"/>
    </row>
    <row r="4125" spans="4:4" x14ac:dyDescent="0.25">
      <c r="D4125" s="138"/>
    </row>
    <row r="4126" spans="4:4" x14ac:dyDescent="0.25">
      <c r="D4126" s="138"/>
    </row>
    <row r="4127" spans="4:4" x14ac:dyDescent="0.25">
      <c r="D4127" s="138"/>
    </row>
    <row r="4128" spans="4:4" x14ac:dyDescent="0.25">
      <c r="D4128" s="138"/>
    </row>
    <row r="4129" spans="4:4" x14ac:dyDescent="0.25">
      <c r="D4129" s="138"/>
    </row>
    <row r="4130" spans="4:4" x14ac:dyDescent="0.25">
      <c r="D4130" s="138"/>
    </row>
    <row r="4131" spans="4:4" x14ac:dyDescent="0.25">
      <c r="D4131" s="138"/>
    </row>
    <row r="4132" spans="4:4" x14ac:dyDescent="0.25">
      <c r="D4132" s="138"/>
    </row>
    <row r="4133" spans="4:4" x14ac:dyDescent="0.25">
      <c r="D4133" s="138"/>
    </row>
    <row r="4134" spans="4:4" x14ac:dyDescent="0.25">
      <c r="D4134" s="138"/>
    </row>
    <row r="4135" spans="4:4" x14ac:dyDescent="0.25">
      <c r="D4135" s="138"/>
    </row>
    <row r="4136" spans="4:4" x14ac:dyDescent="0.25">
      <c r="D4136" s="138"/>
    </row>
    <row r="4137" spans="4:4" x14ac:dyDescent="0.25">
      <c r="D4137" s="138"/>
    </row>
    <row r="4138" spans="4:4" x14ac:dyDescent="0.25">
      <c r="D4138" s="138"/>
    </row>
    <row r="4139" spans="4:4" x14ac:dyDescent="0.25">
      <c r="D4139" s="138"/>
    </row>
    <row r="4140" spans="4:4" x14ac:dyDescent="0.25">
      <c r="D4140" s="138"/>
    </row>
    <row r="4141" spans="4:4" x14ac:dyDescent="0.25">
      <c r="D4141" s="138"/>
    </row>
    <row r="4142" spans="4:4" x14ac:dyDescent="0.25">
      <c r="D4142" s="138"/>
    </row>
    <row r="4143" spans="4:4" x14ac:dyDescent="0.25">
      <c r="D4143" s="138"/>
    </row>
    <row r="4144" spans="4:4" x14ac:dyDescent="0.25">
      <c r="D4144" s="138"/>
    </row>
    <row r="4145" spans="4:4" x14ac:dyDescent="0.25">
      <c r="D4145" s="138"/>
    </row>
    <row r="4146" spans="4:4" x14ac:dyDescent="0.25">
      <c r="D4146" s="138"/>
    </row>
    <row r="4147" spans="4:4" x14ac:dyDescent="0.25">
      <c r="D4147" s="138"/>
    </row>
    <row r="4148" spans="4:4" x14ac:dyDescent="0.25">
      <c r="D4148" s="138"/>
    </row>
    <row r="4149" spans="4:4" x14ac:dyDescent="0.25">
      <c r="D4149" s="138"/>
    </row>
    <row r="4150" spans="4:4" x14ac:dyDescent="0.25">
      <c r="D4150" s="138"/>
    </row>
    <row r="4151" spans="4:4" x14ac:dyDescent="0.25">
      <c r="D4151" s="138"/>
    </row>
    <row r="4152" spans="4:4" x14ac:dyDescent="0.25">
      <c r="D4152" s="138"/>
    </row>
    <row r="4153" spans="4:4" x14ac:dyDescent="0.25">
      <c r="D4153" s="138"/>
    </row>
    <row r="4154" spans="4:4" x14ac:dyDescent="0.25">
      <c r="D4154" s="138"/>
    </row>
    <row r="4155" spans="4:4" x14ac:dyDescent="0.25">
      <c r="D4155" s="138"/>
    </row>
    <row r="4156" spans="4:4" x14ac:dyDescent="0.25">
      <c r="D4156" s="138"/>
    </row>
    <row r="4157" spans="4:4" x14ac:dyDescent="0.25">
      <c r="D4157" s="138"/>
    </row>
    <row r="4158" spans="4:4" x14ac:dyDescent="0.25">
      <c r="D4158" s="138"/>
    </row>
    <row r="4159" spans="4:4" x14ac:dyDescent="0.25">
      <c r="D4159" s="138"/>
    </row>
    <row r="4160" spans="4:4" x14ac:dyDescent="0.25">
      <c r="D4160" s="138"/>
    </row>
    <row r="4161" spans="4:4" x14ac:dyDescent="0.25">
      <c r="D4161" s="138"/>
    </row>
    <row r="4162" spans="4:4" x14ac:dyDescent="0.25">
      <c r="D4162" s="138"/>
    </row>
    <row r="4163" spans="4:4" x14ac:dyDescent="0.25">
      <c r="D4163" s="138"/>
    </row>
    <row r="4164" spans="4:4" x14ac:dyDescent="0.25">
      <c r="D4164" s="138"/>
    </row>
    <row r="4165" spans="4:4" x14ac:dyDescent="0.25">
      <c r="D4165" s="138"/>
    </row>
    <row r="4166" spans="4:4" x14ac:dyDescent="0.25">
      <c r="D4166" s="138"/>
    </row>
    <row r="4167" spans="4:4" x14ac:dyDescent="0.25">
      <c r="D4167" s="138"/>
    </row>
    <row r="4168" spans="4:4" x14ac:dyDescent="0.25">
      <c r="D4168" s="138"/>
    </row>
    <row r="4169" spans="4:4" x14ac:dyDescent="0.25">
      <c r="D4169" s="138"/>
    </row>
    <row r="4170" spans="4:4" x14ac:dyDescent="0.25">
      <c r="D4170" s="138"/>
    </row>
    <row r="4171" spans="4:4" x14ac:dyDescent="0.25">
      <c r="D4171" s="138"/>
    </row>
    <row r="4172" spans="4:4" x14ac:dyDescent="0.25">
      <c r="D4172" s="138"/>
    </row>
    <row r="4173" spans="4:4" x14ac:dyDescent="0.25">
      <c r="D4173" s="138"/>
    </row>
    <row r="4174" spans="4:4" x14ac:dyDescent="0.25">
      <c r="D4174" s="138"/>
    </row>
    <row r="4175" spans="4:4" x14ac:dyDescent="0.25">
      <c r="D4175" s="138"/>
    </row>
    <row r="4176" spans="4:4" x14ac:dyDescent="0.25">
      <c r="D4176" s="138"/>
    </row>
    <row r="4177" spans="4:4" x14ac:dyDescent="0.25">
      <c r="D4177" s="138"/>
    </row>
    <row r="4178" spans="4:4" x14ac:dyDescent="0.25">
      <c r="D4178" s="138"/>
    </row>
    <row r="4179" spans="4:4" x14ac:dyDescent="0.25">
      <c r="D4179" s="138"/>
    </row>
    <row r="4180" spans="4:4" x14ac:dyDescent="0.25">
      <c r="D4180" s="138"/>
    </row>
    <row r="4181" spans="4:4" x14ac:dyDescent="0.25">
      <c r="D4181" s="138"/>
    </row>
    <row r="4182" spans="4:4" x14ac:dyDescent="0.25">
      <c r="D4182" s="138"/>
    </row>
    <row r="4183" spans="4:4" x14ac:dyDescent="0.25">
      <c r="D4183" s="138"/>
    </row>
    <row r="4184" spans="4:4" x14ac:dyDescent="0.25">
      <c r="D4184" s="138"/>
    </row>
    <row r="4185" spans="4:4" x14ac:dyDescent="0.25">
      <c r="D4185" s="138"/>
    </row>
    <row r="4186" spans="4:4" x14ac:dyDescent="0.25">
      <c r="D4186" s="138"/>
    </row>
    <row r="4187" spans="4:4" x14ac:dyDescent="0.25">
      <c r="D4187" s="138"/>
    </row>
    <row r="4188" spans="4:4" x14ac:dyDescent="0.25">
      <c r="D4188" s="138"/>
    </row>
    <row r="4189" spans="4:4" x14ac:dyDescent="0.25">
      <c r="D4189" s="138"/>
    </row>
    <row r="4190" spans="4:4" x14ac:dyDescent="0.25">
      <c r="D4190" s="138"/>
    </row>
    <row r="4191" spans="4:4" x14ac:dyDescent="0.25">
      <c r="D4191" s="138"/>
    </row>
    <row r="4192" spans="4:4" x14ac:dyDescent="0.25">
      <c r="D4192" s="138"/>
    </row>
    <row r="4193" spans="4:4" x14ac:dyDescent="0.25">
      <c r="D4193" s="138"/>
    </row>
    <row r="4194" spans="4:4" x14ac:dyDescent="0.25">
      <c r="D4194" s="138"/>
    </row>
    <row r="4195" spans="4:4" x14ac:dyDescent="0.25">
      <c r="D4195" s="138"/>
    </row>
    <row r="4196" spans="4:4" x14ac:dyDescent="0.25">
      <c r="D4196" s="138"/>
    </row>
    <row r="4197" spans="4:4" x14ac:dyDescent="0.25">
      <c r="D4197" s="138"/>
    </row>
    <row r="4198" spans="4:4" x14ac:dyDescent="0.25">
      <c r="D4198" s="138"/>
    </row>
    <row r="4199" spans="4:4" x14ac:dyDescent="0.25">
      <c r="D4199" s="138"/>
    </row>
    <row r="4200" spans="4:4" x14ac:dyDescent="0.25">
      <c r="D4200" s="138"/>
    </row>
    <row r="4201" spans="4:4" x14ac:dyDescent="0.25">
      <c r="D4201" s="138"/>
    </row>
    <row r="4202" spans="4:4" x14ac:dyDescent="0.25">
      <c r="D4202" s="138"/>
    </row>
    <row r="4203" spans="4:4" x14ac:dyDescent="0.25">
      <c r="D4203" s="138"/>
    </row>
    <row r="4204" spans="4:4" x14ac:dyDescent="0.25">
      <c r="D4204" s="138"/>
    </row>
    <row r="4205" spans="4:4" x14ac:dyDescent="0.25">
      <c r="D4205" s="138"/>
    </row>
    <row r="4206" spans="4:4" x14ac:dyDescent="0.25">
      <c r="D4206" s="138"/>
    </row>
    <row r="4207" spans="4:4" x14ac:dyDescent="0.25">
      <c r="D4207" s="138"/>
    </row>
    <row r="4208" spans="4:4" x14ac:dyDescent="0.25">
      <c r="D4208" s="138"/>
    </row>
    <row r="4209" spans="4:4" x14ac:dyDescent="0.25">
      <c r="D4209" s="138"/>
    </row>
    <row r="4210" spans="4:4" x14ac:dyDescent="0.25">
      <c r="D4210" s="138"/>
    </row>
    <row r="4211" spans="4:4" x14ac:dyDescent="0.25">
      <c r="D4211" s="138"/>
    </row>
    <row r="4212" spans="4:4" x14ac:dyDescent="0.25">
      <c r="D4212" s="138"/>
    </row>
    <row r="4213" spans="4:4" x14ac:dyDescent="0.25">
      <c r="D4213" s="138"/>
    </row>
    <row r="4214" spans="4:4" x14ac:dyDescent="0.25">
      <c r="D4214" s="138"/>
    </row>
    <row r="4215" spans="4:4" x14ac:dyDescent="0.25">
      <c r="D4215" s="138"/>
    </row>
    <row r="4216" spans="4:4" x14ac:dyDescent="0.25">
      <c r="D4216" s="138"/>
    </row>
    <row r="4217" spans="4:4" x14ac:dyDescent="0.25">
      <c r="D4217" s="138"/>
    </row>
    <row r="4218" spans="4:4" x14ac:dyDescent="0.25">
      <c r="D4218" s="138"/>
    </row>
    <row r="4219" spans="4:4" x14ac:dyDescent="0.25">
      <c r="D4219" s="138"/>
    </row>
    <row r="4220" spans="4:4" x14ac:dyDescent="0.25">
      <c r="D4220" s="138"/>
    </row>
    <row r="4221" spans="4:4" x14ac:dyDescent="0.25">
      <c r="D4221" s="138"/>
    </row>
    <row r="4222" spans="4:4" x14ac:dyDescent="0.25">
      <c r="D4222" s="138"/>
    </row>
    <row r="4223" spans="4:4" x14ac:dyDescent="0.25">
      <c r="D4223" s="138"/>
    </row>
    <row r="4224" spans="4:4" x14ac:dyDescent="0.25">
      <c r="D4224" s="138"/>
    </row>
    <row r="4225" spans="4:4" x14ac:dyDescent="0.25">
      <c r="D4225" s="138"/>
    </row>
    <row r="4226" spans="4:4" x14ac:dyDescent="0.25">
      <c r="D4226" s="138"/>
    </row>
    <row r="4227" spans="4:4" x14ac:dyDescent="0.25">
      <c r="D4227" s="138"/>
    </row>
    <row r="4228" spans="4:4" x14ac:dyDescent="0.25">
      <c r="D4228" s="138"/>
    </row>
    <row r="4229" spans="4:4" x14ac:dyDescent="0.25">
      <c r="D4229" s="138"/>
    </row>
    <row r="4230" spans="4:4" x14ac:dyDescent="0.25">
      <c r="D4230" s="138"/>
    </row>
    <row r="4231" spans="4:4" x14ac:dyDescent="0.25">
      <c r="D4231" s="138"/>
    </row>
    <row r="4232" spans="4:4" x14ac:dyDescent="0.25">
      <c r="D4232" s="138"/>
    </row>
    <row r="4233" spans="4:4" x14ac:dyDescent="0.25">
      <c r="D4233" s="138"/>
    </row>
    <row r="4234" spans="4:4" x14ac:dyDescent="0.25">
      <c r="D4234" s="138"/>
    </row>
    <row r="4235" spans="4:4" x14ac:dyDescent="0.25">
      <c r="D4235" s="138"/>
    </row>
    <row r="4236" spans="4:4" x14ac:dyDescent="0.25">
      <c r="D4236" s="138"/>
    </row>
    <row r="4237" spans="4:4" x14ac:dyDescent="0.25">
      <c r="D4237" s="138"/>
    </row>
    <row r="4238" spans="4:4" x14ac:dyDescent="0.25">
      <c r="D4238" s="138"/>
    </row>
    <row r="4239" spans="4:4" x14ac:dyDescent="0.25">
      <c r="D4239" s="138"/>
    </row>
    <row r="4240" spans="4:4" x14ac:dyDescent="0.25">
      <c r="D4240" s="138"/>
    </row>
    <row r="4241" spans="4:4" x14ac:dyDescent="0.25">
      <c r="D4241" s="138"/>
    </row>
    <row r="4242" spans="4:4" x14ac:dyDescent="0.25">
      <c r="D4242" s="138"/>
    </row>
    <row r="4243" spans="4:4" x14ac:dyDescent="0.25">
      <c r="D4243" s="138"/>
    </row>
    <row r="4244" spans="4:4" x14ac:dyDescent="0.25">
      <c r="D4244" s="138"/>
    </row>
    <row r="4245" spans="4:4" x14ac:dyDescent="0.25">
      <c r="D4245" s="138"/>
    </row>
    <row r="4246" spans="4:4" x14ac:dyDescent="0.25">
      <c r="D4246" s="138"/>
    </row>
    <row r="4247" spans="4:4" x14ac:dyDescent="0.25">
      <c r="D4247" s="138"/>
    </row>
    <row r="4248" spans="4:4" x14ac:dyDescent="0.25">
      <c r="D4248" s="138"/>
    </row>
    <row r="4249" spans="4:4" x14ac:dyDescent="0.25">
      <c r="D4249" s="138"/>
    </row>
    <row r="4250" spans="4:4" x14ac:dyDescent="0.25">
      <c r="D4250" s="138"/>
    </row>
    <row r="4251" spans="4:4" x14ac:dyDescent="0.25">
      <c r="D4251" s="138"/>
    </row>
    <row r="4252" spans="4:4" x14ac:dyDescent="0.25">
      <c r="D4252" s="138"/>
    </row>
    <row r="4253" spans="4:4" x14ac:dyDescent="0.25">
      <c r="D4253" s="138"/>
    </row>
    <row r="4254" spans="4:4" x14ac:dyDescent="0.25">
      <c r="D4254" s="138"/>
    </row>
    <row r="4255" spans="4:4" x14ac:dyDescent="0.25">
      <c r="D4255" s="138"/>
    </row>
    <row r="4256" spans="4:4" x14ac:dyDescent="0.25">
      <c r="D4256" s="138"/>
    </row>
    <row r="4257" spans="4:4" x14ac:dyDescent="0.25">
      <c r="D4257" s="138"/>
    </row>
    <row r="4258" spans="4:4" x14ac:dyDescent="0.25">
      <c r="D4258" s="138"/>
    </row>
    <row r="4259" spans="4:4" x14ac:dyDescent="0.25">
      <c r="D4259" s="138"/>
    </row>
    <row r="4260" spans="4:4" x14ac:dyDescent="0.25">
      <c r="D4260" s="138"/>
    </row>
    <row r="4261" spans="4:4" x14ac:dyDescent="0.25">
      <c r="D4261" s="138"/>
    </row>
    <row r="4262" spans="4:4" x14ac:dyDescent="0.25">
      <c r="D4262" s="138"/>
    </row>
    <row r="4263" spans="4:4" x14ac:dyDescent="0.25">
      <c r="D4263" s="138"/>
    </row>
    <row r="4264" spans="4:4" x14ac:dyDescent="0.25">
      <c r="D4264" s="138"/>
    </row>
    <row r="4265" spans="4:4" x14ac:dyDescent="0.25">
      <c r="D4265" s="138"/>
    </row>
    <row r="4266" spans="4:4" x14ac:dyDescent="0.25">
      <c r="D4266" s="138"/>
    </row>
    <row r="4267" spans="4:4" x14ac:dyDescent="0.25">
      <c r="D4267" s="138"/>
    </row>
    <row r="4268" spans="4:4" x14ac:dyDescent="0.25">
      <c r="D4268" s="138"/>
    </row>
    <row r="4269" spans="4:4" x14ac:dyDescent="0.25">
      <c r="D4269" s="138"/>
    </row>
    <row r="4270" spans="4:4" x14ac:dyDescent="0.25">
      <c r="D4270" s="138"/>
    </row>
    <row r="4271" spans="4:4" x14ac:dyDescent="0.25">
      <c r="D4271" s="138"/>
    </row>
    <row r="4272" spans="4:4" x14ac:dyDescent="0.25">
      <c r="D4272" s="138"/>
    </row>
    <row r="4273" spans="4:4" x14ac:dyDescent="0.25">
      <c r="D4273" s="138"/>
    </row>
    <row r="4274" spans="4:4" x14ac:dyDescent="0.25">
      <c r="D4274" s="138"/>
    </row>
    <row r="4275" spans="4:4" x14ac:dyDescent="0.25">
      <c r="D4275" s="138"/>
    </row>
    <row r="4276" spans="4:4" x14ac:dyDescent="0.25">
      <c r="D4276" s="138"/>
    </row>
    <row r="4277" spans="4:4" x14ac:dyDescent="0.25">
      <c r="D4277" s="138"/>
    </row>
    <row r="4278" spans="4:4" x14ac:dyDescent="0.25">
      <c r="D4278" s="138"/>
    </row>
    <row r="4279" spans="4:4" x14ac:dyDescent="0.25">
      <c r="D4279" s="138"/>
    </row>
    <row r="4280" spans="4:4" x14ac:dyDescent="0.25">
      <c r="D4280" s="138"/>
    </row>
    <row r="4281" spans="4:4" x14ac:dyDescent="0.25">
      <c r="D4281" s="138"/>
    </row>
    <row r="4282" spans="4:4" x14ac:dyDescent="0.25">
      <c r="D4282" s="138"/>
    </row>
    <row r="4283" spans="4:4" x14ac:dyDescent="0.25">
      <c r="D4283" s="138"/>
    </row>
    <row r="4284" spans="4:4" x14ac:dyDescent="0.25">
      <c r="D4284" s="138"/>
    </row>
    <row r="4285" spans="4:4" x14ac:dyDescent="0.25">
      <c r="D4285" s="138"/>
    </row>
    <row r="4286" spans="4:4" x14ac:dyDescent="0.25">
      <c r="D4286" s="138"/>
    </row>
    <row r="4287" spans="4:4" x14ac:dyDescent="0.25">
      <c r="D4287" s="138"/>
    </row>
    <row r="4288" spans="4:4" x14ac:dyDescent="0.25">
      <c r="D4288" s="138"/>
    </row>
    <row r="4289" spans="4:4" x14ac:dyDescent="0.25">
      <c r="D4289" s="138"/>
    </row>
    <row r="4290" spans="4:4" x14ac:dyDescent="0.25">
      <c r="D4290" s="138"/>
    </row>
    <row r="4291" spans="4:4" x14ac:dyDescent="0.25">
      <c r="D4291" s="138"/>
    </row>
    <row r="4292" spans="4:4" x14ac:dyDescent="0.25">
      <c r="D4292" s="138"/>
    </row>
    <row r="4293" spans="4:4" x14ac:dyDescent="0.25">
      <c r="D4293" s="138"/>
    </row>
    <row r="4294" spans="4:4" x14ac:dyDescent="0.25">
      <c r="D4294" s="138"/>
    </row>
    <row r="4295" spans="4:4" x14ac:dyDescent="0.25">
      <c r="D4295" s="138"/>
    </row>
    <row r="4296" spans="4:4" x14ac:dyDescent="0.25">
      <c r="D4296" s="138"/>
    </row>
    <row r="4297" spans="4:4" x14ac:dyDescent="0.25">
      <c r="D4297" s="138"/>
    </row>
    <row r="4298" spans="4:4" x14ac:dyDescent="0.25">
      <c r="D4298" s="138"/>
    </row>
    <row r="4299" spans="4:4" x14ac:dyDescent="0.25">
      <c r="D4299" s="138"/>
    </row>
    <row r="4300" spans="4:4" x14ac:dyDescent="0.25">
      <c r="D4300" s="138"/>
    </row>
    <row r="4301" spans="4:4" x14ac:dyDescent="0.25">
      <c r="D4301" s="138"/>
    </row>
    <row r="4302" spans="4:4" x14ac:dyDescent="0.25">
      <c r="D4302" s="138"/>
    </row>
    <row r="4303" spans="4:4" x14ac:dyDescent="0.25">
      <c r="D4303" s="138"/>
    </row>
    <row r="4304" spans="4:4" x14ac:dyDescent="0.25">
      <c r="D4304" s="138"/>
    </row>
    <row r="4305" spans="4:4" x14ac:dyDescent="0.25">
      <c r="D4305" s="138"/>
    </row>
    <row r="4306" spans="4:4" x14ac:dyDescent="0.25">
      <c r="D4306" s="138"/>
    </row>
    <row r="4307" spans="4:4" x14ac:dyDescent="0.25">
      <c r="D4307" s="138"/>
    </row>
    <row r="4308" spans="4:4" x14ac:dyDescent="0.25">
      <c r="D4308" s="138"/>
    </row>
    <row r="4309" spans="4:4" x14ac:dyDescent="0.25">
      <c r="D4309" s="138"/>
    </row>
    <row r="4310" spans="4:4" x14ac:dyDescent="0.25">
      <c r="D4310" s="138"/>
    </row>
    <row r="4311" spans="4:4" x14ac:dyDescent="0.25">
      <c r="D4311" s="138"/>
    </row>
    <row r="4312" spans="4:4" x14ac:dyDescent="0.25">
      <c r="D4312" s="138"/>
    </row>
    <row r="4313" spans="4:4" x14ac:dyDescent="0.25">
      <c r="D4313" s="138"/>
    </row>
    <row r="4314" spans="4:4" x14ac:dyDescent="0.25">
      <c r="D4314" s="138"/>
    </row>
    <row r="4315" spans="4:4" x14ac:dyDescent="0.25">
      <c r="D4315" s="138"/>
    </row>
    <row r="4316" spans="4:4" x14ac:dyDescent="0.25">
      <c r="D4316" s="138"/>
    </row>
    <row r="4317" spans="4:4" x14ac:dyDescent="0.25">
      <c r="D4317" s="138"/>
    </row>
    <row r="4318" spans="4:4" x14ac:dyDescent="0.25">
      <c r="D4318" s="138"/>
    </row>
    <row r="4319" spans="4:4" x14ac:dyDescent="0.25">
      <c r="D4319" s="138"/>
    </row>
    <row r="4320" spans="4:4" x14ac:dyDescent="0.25">
      <c r="D4320" s="138"/>
    </row>
    <row r="4321" spans="4:4" x14ac:dyDescent="0.25">
      <c r="D4321" s="138"/>
    </row>
    <row r="4322" spans="4:4" x14ac:dyDescent="0.25">
      <c r="D4322" s="138"/>
    </row>
    <row r="4323" spans="4:4" x14ac:dyDescent="0.25">
      <c r="D4323" s="138"/>
    </row>
    <row r="4324" spans="4:4" x14ac:dyDescent="0.25">
      <c r="D4324" s="138"/>
    </row>
    <row r="4325" spans="4:4" x14ac:dyDescent="0.25">
      <c r="D4325" s="138"/>
    </row>
    <row r="4326" spans="4:4" x14ac:dyDescent="0.25">
      <c r="D4326" s="138"/>
    </row>
    <row r="4327" spans="4:4" x14ac:dyDescent="0.25">
      <c r="D4327" s="138"/>
    </row>
    <row r="4328" spans="4:4" x14ac:dyDescent="0.25">
      <c r="D4328" s="138"/>
    </row>
    <row r="4329" spans="4:4" x14ac:dyDescent="0.25">
      <c r="D4329" s="138"/>
    </row>
    <row r="4330" spans="4:4" x14ac:dyDescent="0.25">
      <c r="D4330" s="138"/>
    </row>
    <row r="4331" spans="4:4" x14ac:dyDescent="0.25">
      <c r="D4331" s="138"/>
    </row>
    <row r="4332" spans="4:4" x14ac:dyDescent="0.25">
      <c r="D4332" s="138"/>
    </row>
    <row r="4333" spans="4:4" x14ac:dyDescent="0.25">
      <c r="D4333" s="138"/>
    </row>
    <row r="4334" spans="4:4" x14ac:dyDescent="0.25">
      <c r="D4334" s="138"/>
    </row>
    <row r="4335" spans="4:4" x14ac:dyDescent="0.25">
      <c r="D4335" s="138"/>
    </row>
    <row r="4336" spans="4:4" x14ac:dyDescent="0.25">
      <c r="D4336" s="138"/>
    </row>
    <row r="4337" spans="4:4" x14ac:dyDescent="0.25">
      <c r="D4337" s="138"/>
    </row>
    <row r="4338" spans="4:4" x14ac:dyDescent="0.25">
      <c r="D4338" s="138"/>
    </row>
    <row r="4339" spans="4:4" x14ac:dyDescent="0.25">
      <c r="D4339" s="138"/>
    </row>
    <row r="4340" spans="4:4" x14ac:dyDescent="0.25">
      <c r="D4340" s="138"/>
    </row>
    <row r="4341" spans="4:4" x14ac:dyDescent="0.25">
      <c r="D4341" s="138"/>
    </row>
    <row r="4342" spans="4:4" x14ac:dyDescent="0.25">
      <c r="D4342" s="138"/>
    </row>
    <row r="4343" spans="4:4" x14ac:dyDescent="0.25">
      <c r="D4343" s="138"/>
    </row>
    <row r="4344" spans="4:4" x14ac:dyDescent="0.25">
      <c r="D4344" s="138"/>
    </row>
    <row r="4345" spans="4:4" x14ac:dyDescent="0.25">
      <c r="D4345" s="138"/>
    </row>
    <row r="4346" spans="4:4" x14ac:dyDescent="0.25">
      <c r="D4346" s="138"/>
    </row>
    <row r="4347" spans="4:4" x14ac:dyDescent="0.25">
      <c r="D4347" s="138"/>
    </row>
    <row r="4348" spans="4:4" x14ac:dyDescent="0.25">
      <c r="D4348" s="138"/>
    </row>
    <row r="4349" spans="4:4" x14ac:dyDescent="0.25">
      <c r="D4349" s="138"/>
    </row>
    <row r="4350" spans="4:4" x14ac:dyDescent="0.25">
      <c r="D4350" s="138"/>
    </row>
    <row r="4351" spans="4:4" x14ac:dyDescent="0.25">
      <c r="D4351" s="138"/>
    </row>
    <row r="4352" spans="4:4" x14ac:dyDescent="0.25">
      <c r="D4352" s="138"/>
    </row>
    <row r="4353" spans="4:4" x14ac:dyDescent="0.25">
      <c r="D4353" s="138"/>
    </row>
    <row r="4354" spans="4:4" x14ac:dyDescent="0.25">
      <c r="D4354" s="138"/>
    </row>
    <row r="4355" spans="4:4" x14ac:dyDescent="0.25">
      <c r="D4355" s="138"/>
    </row>
    <row r="4356" spans="4:4" x14ac:dyDescent="0.25">
      <c r="D4356" s="138"/>
    </row>
    <row r="4357" spans="4:4" x14ac:dyDescent="0.25">
      <c r="D4357" s="138"/>
    </row>
    <row r="4358" spans="4:4" x14ac:dyDescent="0.25">
      <c r="D4358" s="138"/>
    </row>
    <row r="4359" spans="4:4" x14ac:dyDescent="0.25">
      <c r="D4359" s="138"/>
    </row>
    <row r="4360" spans="4:4" x14ac:dyDescent="0.25">
      <c r="D4360" s="138"/>
    </row>
    <row r="4361" spans="4:4" x14ac:dyDescent="0.25">
      <c r="D4361" s="138"/>
    </row>
    <row r="4362" spans="4:4" x14ac:dyDescent="0.25">
      <c r="D4362" s="138"/>
    </row>
    <row r="4363" spans="4:4" x14ac:dyDescent="0.25">
      <c r="D4363" s="138"/>
    </row>
    <row r="4364" spans="4:4" x14ac:dyDescent="0.25">
      <c r="D4364" s="138"/>
    </row>
    <row r="4365" spans="4:4" x14ac:dyDescent="0.25">
      <c r="D4365" s="138"/>
    </row>
    <row r="4366" spans="4:4" x14ac:dyDescent="0.25">
      <c r="D4366" s="138"/>
    </row>
    <row r="4367" spans="4:4" x14ac:dyDescent="0.25">
      <c r="D4367" s="138"/>
    </row>
    <row r="4368" spans="4:4" x14ac:dyDescent="0.25">
      <c r="D4368" s="138"/>
    </row>
    <row r="4369" spans="4:4" x14ac:dyDescent="0.25">
      <c r="D4369" s="138"/>
    </row>
    <row r="4370" spans="4:4" x14ac:dyDescent="0.25">
      <c r="D4370" s="138"/>
    </row>
    <row r="4371" spans="4:4" x14ac:dyDescent="0.25">
      <c r="D4371" s="138"/>
    </row>
    <row r="4372" spans="4:4" x14ac:dyDescent="0.25">
      <c r="D4372" s="138"/>
    </row>
    <row r="4373" spans="4:4" x14ac:dyDescent="0.25">
      <c r="D4373" s="138"/>
    </row>
    <row r="4374" spans="4:4" x14ac:dyDescent="0.25">
      <c r="D4374" s="138"/>
    </row>
    <row r="4375" spans="4:4" x14ac:dyDescent="0.25">
      <c r="D4375" s="138"/>
    </row>
    <row r="4376" spans="4:4" x14ac:dyDescent="0.25">
      <c r="D4376" s="138"/>
    </row>
    <row r="4377" spans="4:4" x14ac:dyDescent="0.25">
      <c r="D4377" s="138"/>
    </row>
    <row r="4378" spans="4:4" x14ac:dyDescent="0.25">
      <c r="D4378" s="138"/>
    </row>
    <row r="4379" spans="4:4" x14ac:dyDescent="0.25">
      <c r="D4379" s="138"/>
    </row>
    <row r="4380" spans="4:4" x14ac:dyDescent="0.25">
      <c r="D4380" s="138"/>
    </row>
    <row r="4381" spans="4:4" x14ac:dyDescent="0.25">
      <c r="D4381" s="138"/>
    </row>
    <row r="4382" spans="4:4" x14ac:dyDescent="0.25">
      <c r="D4382" s="138"/>
    </row>
    <row r="4383" spans="4:4" x14ac:dyDescent="0.25">
      <c r="D4383" s="138"/>
    </row>
    <row r="4384" spans="4:4" x14ac:dyDescent="0.25">
      <c r="D4384" s="138"/>
    </row>
    <row r="4385" spans="4:4" x14ac:dyDescent="0.25">
      <c r="D4385" s="138"/>
    </row>
    <row r="4386" spans="4:4" x14ac:dyDescent="0.25">
      <c r="D4386" s="138"/>
    </row>
    <row r="4387" spans="4:4" x14ac:dyDescent="0.25">
      <c r="D4387" s="138"/>
    </row>
    <row r="4388" spans="4:4" x14ac:dyDescent="0.25">
      <c r="D4388" s="138"/>
    </row>
    <row r="4389" spans="4:4" x14ac:dyDescent="0.25">
      <c r="D4389" s="138"/>
    </row>
    <row r="4390" spans="4:4" x14ac:dyDescent="0.25">
      <c r="D4390" s="138"/>
    </row>
    <row r="4391" spans="4:4" x14ac:dyDescent="0.25">
      <c r="D4391" s="138"/>
    </row>
    <row r="4392" spans="4:4" x14ac:dyDescent="0.25">
      <c r="D4392" s="138"/>
    </row>
    <row r="4393" spans="4:4" x14ac:dyDescent="0.25">
      <c r="D4393" s="138"/>
    </row>
    <row r="4394" spans="4:4" x14ac:dyDescent="0.25">
      <c r="D4394" s="138"/>
    </row>
    <row r="4395" spans="4:4" x14ac:dyDescent="0.25">
      <c r="D4395" s="138"/>
    </row>
    <row r="4396" spans="4:4" x14ac:dyDescent="0.25">
      <c r="D4396" s="138"/>
    </row>
    <row r="4397" spans="4:4" x14ac:dyDescent="0.25">
      <c r="D4397" s="138"/>
    </row>
    <row r="4398" spans="4:4" x14ac:dyDescent="0.25">
      <c r="D4398" s="138"/>
    </row>
    <row r="4399" spans="4:4" x14ac:dyDescent="0.25">
      <c r="D4399" s="138"/>
    </row>
    <row r="4400" spans="4:4" x14ac:dyDescent="0.25">
      <c r="D4400" s="138"/>
    </row>
    <row r="4401" spans="4:4" x14ac:dyDescent="0.25">
      <c r="D4401" s="138"/>
    </row>
    <row r="4402" spans="4:4" x14ac:dyDescent="0.25">
      <c r="D4402" s="138"/>
    </row>
    <row r="4403" spans="4:4" x14ac:dyDescent="0.25">
      <c r="D4403" s="138"/>
    </row>
    <row r="4404" spans="4:4" x14ac:dyDescent="0.25">
      <c r="D4404" s="138"/>
    </row>
    <row r="4405" spans="4:4" x14ac:dyDescent="0.25">
      <c r="D4405" s="138"/>
    </row>
    <row r="4406" spans="4:4" x14ac:dyDescent="0.25">
      <c r="D4406" s="138"/>
    </row>
    <row r="4407" spans="4:4" x14ac:dyDescent="0.25">
      <c r="D4407" s="138"/>
    </row>
    <row r="4408" spans="4:4" x14ac:dyDescent="0.25">
      <c r="D4408" s="138"/>
    </row>
    <row r="4409" spans="4:4" x14ac:dyDescent="0.25">
      <c r="D4409" s="138"/>
    </row>
    <row r="4410" spans="4:4" x14ac:dyDescent="0.25">
      <c r="D4410" s="138"/>
    </row>
    <row r="4411" spans="4:4" x14ac:dyDescent="0.25">
      <c r="D4411" s="138"/>
    </row>
    <row r="4412" spans="4:4" x14ac:dyDescent="0.25">
      <c r="D4412" s="138"/>
    </row>
    <row r="4413" spans="4:4" x14ac:dyDescent="0.25">
      <c r="D4413" s="138"/>
    </row>
    <row r="4414" spans="4:4" x14ac:dyDescent="0.25">
      <c r="D4414" s="138"/>
    </row>
    <row r="4415" spans="4:4" x14ac:dyDescent="0.25">
      <c r="D4415" s="138"/>
    </row>
    <row r="4416" spans="4:4" x14ac:dyDescent="0.25">
      <c r="D4416" s="138"/>
    </row>
    <row r="4417" spans="4:4" x14ac:dyDescent="0.25">
      <c r="D4417" s="138"/>
    </row>
    <row r="4418" spans="4:4" x14ac:dyDescent="0.25">
      <c r="D4418" s="138"/>
    </row>
    <row r="4419" spans="4:4" x14ac:dyDescent="0.25">
      <c r="D4419" s="138"/>
    </row>
    <row r="4420" spans="4:4" x14ac:dyDescent="0.25">
      <c r="D4420" s="138"/>
    </row>
    <row r="4421" spans="4:4" x14ac:dyDescent="0.25">
      <c r="D4421" s="138"/>
    </row>
    <row r="4422" spans="4:4" x14ac:dyDescent="0.25">
      <c r="D4422" s="138"/>
    </row>
    <row r="4423" spans="4:4" x14ac:dyDescent="0.25">
      <c r="D4423" s="138"/>
    </row>
    <row r="4424" spans="4:4" x14ac:dyDescent="0.25">
      <c r="D4424" s="138"/>
    </row>
    <row r="4425" spans="4:4" x14ac:dyDescent="0.25">
      <c r="D4425" s="138"/>
    </row>
    <row r="4426" spans="4:4" x14ac:dyDescent="0.25">
      <c r="D4426" s="138"/>
    </row>
    <row r="4427" spans="4:4" x14ac:dyDescent="0.25">
      <c r="D4427" s="138"/>
    </row>
    <row r="4428" spans="4:4" x14ac:dyDescent="0.25">
      <c r="D4428" s="138"/>
    </row>
    <row r="4429" spans="4:4" x14ac:dyDescent="0.25">
      <c r="D4429" s="138"/>
    </row>
    <row r="4430" spans="4:4" x14ac:dyDescent="0.25">
      <c r="D4430" s="138"/>
    </row>
    <row r="4431" spans="4:4" x14ac:dyDescent="0.25">
      <c r="D4431" s="138"/>
    </row>
    <row r="4432" spans="4:4" x14ac:dyDescent="0.25">
      <c r="D4432" s="138"/>
    </row>
    <row r="4433" spans="4:4" x14ac:dyDescent="0.25">
      <c r="D4433" s="138"/>
    </row>
    <row r="4434" spans="4:4" x14ac:dyDescent="0.25">
      <c r="D4434" s="138"/>
    </row>
    <row r="4435" spans="4:4" x14ac:dyDescent="0.25">
      <c r="D4435" s="138"/>
    </row>
    <row r="4436" spans="4:4" x14ac:dyDescent="0.25">
      <c r="D4436" s="138"/>
    </row>
    <row r="4437" spans="4:4" x14ac:dyDescent="0.25">
      <c r="D4437" s="138"/>
    </row>
    <row r="4438" spans="4:4" x14ac:dyDescent="0.25">
      <c r="D4438" s="138"/>
    </row>
    <row r="4439" spans="4:4" x14ac:dyDescent="0.25">
      <c r="D4439" s="138"/>
    </row>
    <row r="4440" spans="4:4" x14ac:dyDescent="0.25">
      <c r="D4440" s="138"/>
    </row>
    <row r="4441" spans="4:4" x14ac:dyDescent="0.25">
      <c r="D4441" s="138"/>
    </row>
    <row r="4442" spans="4:4" x14ac:dyDescent="0.25">
      <c r="D4442" s="138"/>
    </row>
    <row r="4443" spans="4:4" x14ac:dyDescent="0.25">
      <c r="D4443" s="138"/>
    </row>
    <row r="4444" spans="4:4" x14ac:dyDescent="0.25">
      <c r="D4444" s="138"/>
    </row>
    <row r="4445" spans="4:4" x14ac:dyDescent="0.25">
      <c r="D4445" s="138"/>
    </row>
    <row r="4446" spans="4:4" x14ac:dyDescent="0.25">
      <c r="D4446" s="138"/>
    </row>
    <row r="4447" spans="4:4" x14ac:dyDescent="0.25">
      <c r="D4447" s="138"/>
    </row>
    <row r="4448" spans="4:4" x14ac:dyDescent="0.25">
      <c r="D4448" s="138"/>
    </row>
    <row r="4449" spans="4:4" x14ac:dyDescent="0.25">
      <c r="D4449" s="138"/>
    </row>
    <row r="4450" spans="4:4" x14ac:dyDescent="0.25">
      <c r="D4450" s="138"/>
    </row>
    <row r="4451" spans="4:4" x14ac:dyDescent="0.25">
      <c r="D4451" s="138"/>
    </row>
    <row r="4452" spans="4:4" x14ac:dyDescent="0.25">
      <c r="D4452" s="138"/>
    </row>
    <row r="4453" spans="4:4" x14ac:dyDescent="0.25">
      <c r="D4453" s="138"/>
    </row>
    <row r="4454" spans="4:4" x14ac:dyDescent="0.25">
      <c r="D4454" s="138"/>
    </row>
    <row r="4455" spans="4:4" x14ac:dyDescent="0.25">
      <c r="D4455" s="138"/>
    </row>
    <row r="4456" spans="4:4" x14ac:dyDescent="0.25">
      <c r="D4456" s="138"/>
    </row>
    <row r="4457" spans="4:4" x14ac:dyDescent="0.25">
      <c r="D4457" s="138"/>
    </row>
    <row r="4458" spans="4:4" x14ac:dyDescent="0.25">
      <c r="D4458" s="138"/>
    </row>
    <row r="4459" spans="4:4" x14ac:dyDescent="0.25">
      <c r="D4459" s="138"/>
    </row>
    <row r="4460" spans="4:4" x14ac:dyDescent="0.25">
      <c r="D4460" s="138"/>
    </row>
    <row r="4461" spans="4:4" x14ac:dyDescent="0.25">
      <c r="D4461" s="138"/>
    </row>
    <row r="4462" spans="4:4" x14ac:dyDescent="0.25">
      <c r="D4462" s="138"/>
    </row>
    <row r="4463" spans="4:4" x14ac:dyDescent="0.25">
      <c r="D4463" s="138"/>
    </row>
    <row r="4464" spans="4:4" x14ac:dyDescent="0.25">
      <c r="D4464" s="138"/>
    </row>
    <row r="4465" spans="4:4" x14ac:dyDescent="0.25">
      <c r="D4465" s="138"/>
    </row>
    <row r="4466" spans="4:4" x14ac:dyDescent="0.25">
      <c r="D4466" s="138"/>
    </row>
    <row r="4467" spans="4:4" x14ac:dyDescent="0.25">
      <c r="D4467" s="138"/>
    </row>
    <row r="4468" spans="4:4" x14ac:dyDescent="0.25">
      <c r="D4468" s="138"/>
    </row>
    <row r="4469" spans="4:4" x14ac:dyDescent="0.25">
      <c r="D4469" s="138"/>
    </row>
    <row r="4470" spans="4:4" x14ac:dyDescent="0.25">
      <c r="D4470" s="138"/>
    </row>
    <row r="4471" spans="4:4" x14ac:dyDescent="0.25">
      <c r="D4471" s="138"/>
    </row>
    <row r="4472" spans="4:4" x14ac:dyDescent="0.25">
      <c r="D4472" s="138"/>
    </row>
    <row r="4473" spans="4:4" x14ac:dyDescent="0.25">
      <c r="D4473" s="138"/>
    </row>
    <row r="4474" spans="4:4" x14ac:dyDescent="0.25">
      <c r="D4474" s="138"/>
    </row>
    <row r="4475" spans="4:4" x14ac:dyDescent="0.25">
      <c r="D4475" s="138"/>
    </row>
    <row r="4476" spans="4:4" x14ac:dyDescent="0.25">
      <c r="D4476" s="138"/>
    </row>
    <row r="4477" spans="4:4" x14ac:dyDescent="0.25">
      <c r="D4477" s="138"/>
    </row>
    <row r="4478" spans="4:4" x14ac:dyDescent="0.25">
      <c r="D4478" s="138"/>
    </row>
    <row r="4479" spans="4:4" x14ac:dyDescent="0.25">
      <c r="D4479" s="138"/>
    </row>
    <row r="4480" spans="4:4" x14ac:dyDescent="0.25">
      <c r="D4480" s="138"/>
    </row>
    <row r="4481" spans="4:4" x14ac:dyDescent="0.25">
      <c r="D4481" s="138"/>
    </row>
    <row r="4482" spans="4:4" x14ac:dyDescent="0.25">
      <c r="D4482" s="138"/>
    </row>
    <row r="4483" spans="4:4" x14ac:dyDescent="0.25">
      <c r="D4483" s="138"/>
    </row>
    <row r="4484" spans="4:4" x14ac:dyDescent="0.25">
      <c r="D4484" s="138"/>
    </row>
    <row r="4485" spans="4:4" x14ac:dyDescent="0.25">
      <c r="D4485" s="138"/>
    </row>
    <row r="4486" spans="4:4" x14ac:dyDescent="0.25">
      <c r="D4486" s="138"/>
    </row>
    <row r="4487" spans="4:4" x14ac:dyDescent="0.25">
      <c r="D4487" s="138"/>
    </row>
    <row r="4488" spans="4:4" x14ac:dyDescent="0.25">
      <c r="D4488" s="138"/>
    </row>
    <row r="4489" spans="4:4" x14ac:dyDescent="0.25">
      <c r="D4489" s="138"/>
    </row>
    <row r="4490" spans="4:4" x14ac:dyDescent="0.25">
      <c r="D4490" s="138"/>
    </row>
    <row r="4491" spans="4:4" x14ac:dyDescent="0.25">
      <c r="D4491" s="138"/>
    </row>
    <row r="4492" spans="4:4" x14ac:dyDescent="0.25">
      <c r="D4492" s="138"/>
    </row>
    <row r="4493" spans="4:4" x14ac:dyDescent="0.25">
      <c r="D4493" s="138"/>
    </row>
    <row r="4494" spans="4:4" x14ac:dyDescent="0.25">
      <c r="D4494" s="138"/>
    </row>
    <row r="4495" spans="4:4" x14ac:dyDescent="0.25">
      <c r="D4495" s="138"/>
    </row>
    <row r="4496" spans="4:4" x14ac:dyDescent="0.25">
      <c r="D4496" s="138"/>
    </row>
    <row r="4497" spans="4:4" x14ac:dyDescent="0.25">
      <c r="D4497" s="138"/>
    </row>
    <row r="4498" spans="4:4" x14ac:dyDescent="0.25">
      <c r="D4498" s="138"/>
    </row>
    <row r="4499" spans="4:4" x14ac:dyDescent="0.25">
      <c r="D4499" s="138"/>
    </row>
    <row r="4500" spans="4:4" x14ac:dyDescent="0.25">
      <c r="D4500" s="138"/>
    </row>
    <row r="4501" spans="4:4" x14ac:dyDescent="0.25">
      <c r="D4501" s="138"/>
    </row>
    <row r="4502" spans="4:4" x14ac:dyDescent="0.25">
      <c r="D4502" s="138"/>
    </row>
    <row r="4503" spans="4:4" x14ac:dyDescent="0.25">
      <c r="D4503" s="138"/>
    </row>
    <row r="4504" spans="4:4" x14ac:dyDescent="0.25">
      <c r="D4504" s="138"/>
    </row>
    <row r="4505" spans="4:4" x14ac:dyDescent="0.25">
      <c r="D4505" s="138"/>
    </row>
    <row r="4506" spans="4:4" x14ac:dyDescent="0.25">
      <c r="D4506" s="138"/>
    </row>
    <row r="4507" spans="4:4" x14ac:dyDescent="0.25">
      <c r="D4507" s="138"/>
    </row>
    <row r="4508" spans="4:4" x14ac:dyDescent="0.25">
      <c r="D4508" s="138"/>
    </row>
    <row r="4509" spans="4:4" x14ac:dyDescent="0.25">
      <c r="D4509" s="138"/>
    </row>
    <row r="4510" spans="4:4" x14ac:dyDescent="0.25">
      <c r="D4510" s="138"/>
    </row>
    <row r="4511" spans="4:4" x14ac:dyDescent="0.25">
      <c r="D4511" s="138"/>
    </row>
    <row r="4512" spans="4:4" x14ac:dyDescent="0.25">
      <c r="D4512" s="138"/>
    </row>
    <row r="4513" spans="4:4" x14ac:dyDescent="0.25">
      <c r="D4513" s="138"/>
    </row>
    <row r="4514" spans="4:4" x14ac:dyDescent="0.25">
      <c r="D4514" s="138"/>
    </row>
    <row r="4515" spans="4:4" x14ac:dyDescent="0.25">
      <c r="D4515" s="138"/>
    </row>
    <row r="4516" spans="4:4" x14ac:dyDescent="0.25">
      <c r="D4516" s="138"/>
    </row>
    <row r="4517" spans="4:4" x14ac:dyDescent="0.25">
      <c r="D4517" s="138"/>
    </row>
    <row r="4518" spans="4:4" x14ac:dyDescent="0.25">
      <c r="D4518" s="138"/>
    </row>
    <row r="4519" spans="4:4" x14ac:dyDescent="0.25">
      <c r="D4519" s="138"/>
    </row>
    <row r="4520" spans="4:4" x14ac:dyDescent="0.25">
      <c r="D4520" s="138"/>
    </row>
    <row r="4521" spans="4:4" x14ac:dyDescent="0.25">
      <c r="D4521" s="138"/>
    </row>
    <row r="4522" spans="4:4" x14ac:dyDescent="0.25">
      <c r="D4522" s="138"/>
    </row>
    <row r="4523" spans="4:4" x14ac:dyDescent="0.25">
      <c r="D4523" s="138"/>
    </row>
    <row r="4524" spans="4:4" x14ac:dyDescent="0.25">
      <c r="D4524" s="138"/>
    </row>
    <row r="4525" spans="4:4" x14ac:dyDescent="0.25">
      <c r="D4525" s="138"/>
    </row>
    <row r="4526" spans="4:4" x14ac:dyDescent="0.25">
      <c r="D4526" s="138"/>
    </row>
    <row r="4527" spans="4:4" x14ac:dyDescent="0.25">
      <c r="D4527" s="138"/>
    </row>
    <row r="4528" spans="4:4" x14ac:dyDescent="0.25">
      <c r="D4528" s="138"/>
    </row>
    <row r="4529" spans="4:4" x14ac:dyDescent="0.25">
      <c r="D4529" s="138"/>
    </row>
    <row r="4530" spans="4:4" x14ac:dyDescent="0.25">
      <c r="D4530" s="138"/>
    </row>
    <row r="4531" spans="4:4" x14ac:dyDescent="0.25">
      <c r="D4531" s="138"/>
    </row>
    <row r="4532" spans="4:4" x14ac:dyDescent="0.25">
      <c r="D4532" s="138"/>
    </row>
    <row r="4533" spans="4:4" x14ac:dyDescent="0.25">
      <c r="D4533" s="138"/>
    </row>
    <row r="4534" spans="4:4" x14ac:dyDescent="0.25">
      <c r="D4534" s="138"/>
    </row>
    <row r="4535" spans="4:4" x14ac:dyDescent="0.25">
      <c r="D4535" s="138"/>
    </row>
    <row r="4536" spans="4:4" x14ac:dyDescent="0.25">
      <c r="D4536" s="138"/>
    </row>
    <row r="4537" spans="4:4" x14ac:dyDescent="0.25">
      <c r="D4537" s="138"/>
    </row>
    <row r="4538" spans="4:4" x14ac:dyDescent="0.25">
      <c r="D4538" s="138"/>
    </row>
    <row r="4539" spans="4:4" x14ac:dyDescent="0.25">
      <c r="D4539" s="138"/>
    </row>
    <row r="4540" spans="4:4" x14ac:dyDescent="0.25">
      <c r="D4540" s="138"/>
    </row>
    <row r="4541" spans="4:4" x14ac:dyDescent="0.25">
      <c r="D4541" s="138"/>
    </row>
    <row r="4542" spans="4:4" x14ac:dyDescent="0.25">
      <c r="D4542" s="138"/>
    </row>
    <row r="4543" spans="4:4" x14ac:dyDescent="0.25">
      <c r="D4543" s="138"/>
    </row>
    <row r="4544" spans="4:4" x14ac:dyDescent="0.25">
      <c r="D4544" s="138"/>
    </row>
    <row r="4545" spans="4:4" x14ac:dyDescent="0.25">
      <c r="D4545" s="138"/>
    </row>
    <row r="4546" spans="4:4" x14ac:dyDescent="0.25">
      <c r="D4546" s="138"/>
    </row>
    <row r="4547" spans="4:4" x14ac:dyDescent="0.25">
      <c r="D4547" s="138"/>
    </row>
    <row r="4548" spans="4:4" x14ac:dyDescent="0.25">
      <c r="D4548" s="138"/>
    </row>
    <row r="4549" spans="4:4" x14ac:dyDescent="0.25">
      <c r="D4549" s="138"/>
    </row>
    <row r="4550" spans="4:4" x14ac:dyDescent="0.25">
      <c r="D4550" s="138"/>
    </row>
    <row r="4551" spans="4:4" x14ac:dyDescent="0.25">
      <c r="D4551" s="138"/>
    </row>
    <row r="4552" spans="4:4" x14ac:dyDescent="0.25">
      <c r="D4552" s="138"/>
    </row>
    <row r="4553" spans="4:4" x14ac:dyDescent="0.25">
      <c r="D4553" s="138"/>
    </row>
    <row r="4554" spans="4:4" x14ac:dyDescent="0.25">
      <c r="D4554" s="138"/>
    </row>
    <row r="4555" spans="4:4" x14ac:dyDescent="0.25">
      <c r="D4555" s="138"/>
    </row>
    <row r="4556" spans="4:4" x14ac:dyDescent="0.25">
      <c r="D4556" s="138"/>
    </row>
    <row r="4557" spans="4:4" x14ac:dyDescent="0.25">
      <c r="D4557" s="138"/>
    </row>
    <row r="4558" spans="4:4" x14ac:dyDescent="0.25">
      <c r="D4558" s="138"/>
    </row>
    <row r="4559" spans="4:4" x14ac:dyDescent="0.25">
      <c r="D4559" s="138"/>
    </row>
    <row r="4560" spans="4:4" x14ac:dyDescent="0.25">
      <c r="D4560" s="138"/>
    </row>
    <row r="4561" spans="4:4" x14ac:dyDescent="0.25">
      <c r="D4561" s="138"/>
    </row>
    <row r="4562" spans="4:4" x14ac:dyDescent="0.25">
      <c r="D4562" s="138"/>
    </row>
    <row r="4563" spans="4:4" x14ac:dyDescent="0.25">
      <c r="D4563" s="138"/>
    </row>
    <row r="4564" spans="4:4" x14ac:dyDescent="0.25">
      <c r="D4564" s="138"/>
    </row>
    <row r="4565" spans="4:4" x14ac:dyDescent="0.25">
      <c r="D4565" s="138"/>
    </row>
    <row r="4566" spans="4:4" x14ac:dyDescent="0.25">
      <c r="D4566" s="138"/>
    </row>
    <row r="4567" spans="4:4" x14ac:dyDescent="0.25">
      <c r="D4567" s="138"/>
    </row>
    <row r="4568" spans="4:4" x14ac:dyDescent="0.25">
      <c r="D4568" s="138"/>
    </row>
    <row r="4569" spans="4:4" x14ac:dyDescent="0.25">
      <c r="D4569" s="138"/>
    </row>
    <row r="4570" spans="4:4" x14ac:dyDescent="0.25">
      <c r="D4570" s="138"/>
    </row>
    <row r="4571" spans="4:4" x14ac:dyDescent="0.25">
      <c r="D4571" s="138"/>
    </row>
    <row r="4572" spans="4:4" x14ac:dyDescent="0.25">
      <c r="D4572" s="138"/>
    </row>
    <row r="4573" spans="4:4" x14ac:dyDescent="0.25">
      <c r="D4573" s="138"/>
    </row>
    <row r="4574" spans="4:4" x14ac:dyDescent="0.25">
      <c r="D4574" s="138"/>
    </row>
    <row r="4575" spans="4:4" x14ac:dyDescent="0.25">
      <c r="D4575" s="138"/>
    </row>
    <row r="4576" spans="4:4" x14ac:dyDescent="0.25">
      <c r="D4576" s="138"/>
    </row>
    <row r="4577" spans="4:4" x14ac:dyDescent="0.25">
      <c r="D4577" s="138"/>
    </row>
    <row r="4578" spans="4:4" x14ac:dyDescent="0.25">
      <c r="D4578" s="138"/>
    </row>
    <row r="4579" spans="4:4" x14ac:dyDescent="0.25">
      <c r="D4579" s="138"/>
    </row>
    <row r="4580" spans="4:4" x14ac:dyDescent="0.25">
      <c r="D4580" s="138"/>
    </row>
    <row r="4581" spans="4:4" x14ac:dyDescent="0.25">
      <c r="D4581" s="138"/>
    </row>
    <row r="4582" spans="4:4" x14ac:dyDescent="0.25">
      <c r="D4582" s="138"/>
    </row>
    <row r="4583" spans="4:4" x14ac:dyDescent="0.25">
      <c r="D4583" s="138"/>
    </row>
    <row r="4584" spans="4:4" x14ac:dyDescent="0.25">
      <c r="D4584" s="138"/>
    </row>
    <row r="4585" spans="4:4" x14ac:dyDescent="0.25">
      <c r="D4585" s="138"/>
    </row>
    <row r="4586" spans="4:4" x14ac:dyDescent="0.25">
      <c r="D4586" s="138"/>
    </row>
    <row r="4587" spans="4:4" x14ac:dyDescent="0.25">
      <c r="D4587" s="138"/>
    </row>
    <row r="4588" spans="4:4" x14ac:dyDescent="0.25">
      <c r="D4588" s="138"/>
    </row>
    <row r="4589" spans="4:4" x14ac:dyDescent="0.25">
      <c r="D4589" s="138"/>
    </row>
    <row r="4590" spans="4:4" x14ac:dyDescent="0.25">
      <c r="D4590" s="138"/>
    </row>
    <row r="4591" spans="4:4" x14ac:dyDescent="0.25">
      <c r="D4591" s="138"/>
    </row>
    <row r="4592" spans="4:4" x14ac:dyDescent="0.25">
      <c r="D4592" s="138"/>
    </row>
    <row r="4593" spans="4:4" x14ac:dyDescent="0.25">
      <c r="D4593" s="138"/>
    </row>
    <row r="4594" spans="4:4" x14ac:dyDescent="0.25">
      <c r="D4594" s="138"/>
    </row>
    <row r="4595" spans="4:4" x14ac:dyDescent="0.25">
      <c r="D4595" s="138"/>
    </row>
    <row r="4596" spans="4:4" x14ac:dyDescent="0.25">
      <c r="D4596" s="138"/>
    </row>
    <row r="4597" spans="4:4" x14ac:dyDescent="0.25">
      <c r="D4597" s="138"/>
    </row>
    <row r="4598" spans="4:4" x14ac:dyDescent="0.25">
      <c r="D4598" s="138"/>
    </row>
    <row r="4599" spans="4:4" x14ac:dyDescent="0.25">
      <c r="D4599" s="138"/>
    </row>
    <row r="4600" spans="4:4" x14ac:dyDescent="0.25">
      <c r="D4600" s="138"/>
    </row>
    <row r="4601" spans="4:4" x14ac:dyDescent="0.25">
      <c r="D4601" s="138"/>
    </row>
    <row r="4602" spans="4:4" x14ac:dyDescent="0.25">
      <c r="D4602" s="138"/>
    </row>
    <row r="4603" spans="4:4" x14ac:dyDescent="0.25">
      <c r="D4603" s="138"/>
    </row>
    <row r="4604" spans="4:4" x14ac:dyDescent="0.25">
      <c r="D4604" s="138"/>
    </row>
    <row r="4605" spans="4:4" x14ac:dyDescent="0.25">
      <c r="D4605" s="138"/>
    </row>
    <row r="4606" spans="4:4" x14ac:dyDescent="0.25">
      <c r="D4606" s="138"/>
    </row>
    <row r="4607" spans="4:4" x14ac:dyDescent="0.25">
      <c r="D4607" s="138"/>
    </row>
    <row r="4608" spans="4:4" x14ac:dyDescent="0.25">
      <c r="D4608" s="138"/>
    </row>
    <row r="4609" spans="4:4" x14ac:dyDescent="0.25">
      <c r="D4609" s="138"/>
    </row>
    <row r="4610" spans="4:4" x14ac:dyDescent="0.25">
      <c r="D4610" s="138"/>
    </row>
    <row r="4611" spans="4:4" x14ac:dyDescent="0.25">
      <c r="D4611" s="138"/>
    </row>
    <row r="4612" spans="4:4" x14ac:dyDescent="0.25">
      <c r="D4612" s="138"/>
    </row>
    <row r="4613" spans="4:4" x14ac:dyDescent="0.25">
      <c r="D4613" s="138"/>
    </row>
    <row r="4614" spans="4:4" x14ac:dyDescent="0.25">
      <c r="D4614" s="138"/>
    </row>
    <row r="4615" spans="4:4" x14ac:dyDescent="0.25">
      <c r="D4615" s="138"/>
    </row>
    <row r="4616" spans="4:4" x14ac:dyDescent="0.25">
      <c r="D4616" s="138"/>
    </row>
    <row r="4617" spans="4:4" x14ac:dyDescent="0.25">
      <c r="D4617" s="138"/>
    </row>
    <row r="4618" spans="4:4" x14ac:dyDescent="0.25">
      <c r="D4618" s="138"/>
    </row>
    <row r="4619" spans="4:4" x14ac:dyDescent="0.25">
      <c r="D4619" s="138"/>
    </row>
    <row r="4620" spans="4:4" x14ac:dyDescent="0.25">
      <c r="D4620" s="138"/>
    </row>
    <row r="4621" spans="4:4" x14ac:dyDescent="0.25">
      <c r="D4621" s="138"/>
    </row>
    <row r="4622" spans="4:4" x14ac:dyDescent="0.25">
      <c r="D4622" s="138"/>
    </row>
    <row r="4623" spans="4:4" x14ac:dyDescent="0.25">
      <c r="D4623" s="138"/>
    </row>
    <row r="4624" spans="4:4" x14ac:dyDescent="0.25">
      <c r="D4624" s="138"/>
    </row>
    <row r="4625" spans="4:4" x14ac:dyDescent="0.25">
      <c r="D4625" s="138"/>
    </row>
    <row r="4626" spans="4:4" x14ac:dyDescent="0.25">
      <c r="D4626" s="138"/>
    </row>
    <row r="4627" spans="4:4" x14ac:dyDescent="0.25">
      <c r="D4627" s="138"/>
    </row>
    <row r="4628" spans="4:4" x14ac:dyDescent="0.25">
      <c r="D4628" s="138"/>
    </row>
    <row r="4629" spans="4:4" x14ac:dyDescent="0.25">
      <c r="D4629" s="138"/>
    </row>
    <row r="4630" spans="4:4" x14ac:dyDescent="0.25">
      <c r="D4630" s="138"/>
    </row>
    <row r="4631" spans="4:4" x14ac:dyDescent="0.25">
      <c r="D4631" s="138"/>
    </row>
    <row r="4632" spans="4:4" x14ac:dyDescent="0.25">
      <c r="D4632" s="138"/>
    </row>
    <row r="4633" spans="4:4" x14ac:dyDescent="0.25">
      <c r="D4633" s="138"/>
    </row>
    <row r="4634" spans="4:4" x14ac:dyDescent="0.25">
      <c r="D4634" s="138"/>
    </row>
    <row r="4635" spans="4:4" x14ac:dyDescent="0.25">
      <c r="D4635" s="138"/>
    </row>
    <row r="4636" spans="4:4" x14ac:dyDescent="0.25">
      <c r="D4636" s="138"/>
    </row>
    <row r="4637" spans="4:4" x14ac:dyDescent="0.25">
      <c r="D4637" s="138"/>
    </row>
    <row r="4638" spans="4:4" x14ac:dyDescent="0.25">
      <c r="D4638" s="138"/>
    </row>
    <row r="4639" spans="4:4" x14ac:dyDescent="0.25">
      <c r="D4639" s="138"/>
    </row>
    <row r="4640" spans="4:4" x14ac:dyDescent="0.25">
      <c r="D4640" s="138"/>
    </row>
    <row r="4641" spans="4:4" x14ac:dyDescent="0.25">
      <c r="D4641" s="138"/>
    </row>
    <row r="4642" spans="4:4" x14ac:dyDescent="0.25">
      <c r="D4642" s="138"/>
    </row>
    <row r="4643" spans="4:4" x14ac:dyDescent="0.25">
      <c r="D4643" s="138"/>
    </row>
    <row r="4644" spans="4:4" x14ac:dyDescent="0.25">
      <c r="D4644" s="138"/>
    </row>
    <row r="4645" spans="4:4" x14ac:dyDescent="0.25">
      <c r="D4645" s="138"/>
    </row>
    <row r="4646" spans="4:4" x14ac:dyDescent="0.25">
      <c r="D4646" s="138"/>
    </row>
    <row r="4647" spans="4:4" x14ac:dyDescent="0.25">
      <c r="D4647" s="138"/>
    </row>
    <row r="4648" spans="4:4" x14ac:dyDescent="0.25">
      <c r="D4648" s="138"/>
    </row>
    <row r="4649" spans="4:4" x14ac:dyDescent="0.25">
      <c r="D4649" s="138"/>
    </row>
    <row r="4650" spans="4:4" x14ac:dyDescent="0.25">
      <c r="D4650" s="138"/>
    </row>
    <row r="4651" spans="4:4" x14ac:dyDescent="0.25">
      <c r="D4651" s="138"/>
    </row>
    <row r="4652" spans="4:4" x14ac:dyDescent="0.25">
      <c r="D4652" s="138"/>
    </row>
    <row r="4653" spans="4:4" x14ac:dyDescent="0.25">
      <c r="D4653" s="138"/>
    </row>
    <row r="4654" spans="4:4" x14ac:dyDescent="0.25">
      <c r="D4654" s="138"/>
    </row>
    <row r="4655" spans="4:4" x14ac:dyDescent="0.25">
      <c r="D4655" s="138"/>
    </row>
    <row r="4656" spans="4:4" x14ac:dyDescent="0.25">
      <c r="D4656" s="138"/>
    </row>
    <row r="4657" spans="4:4" x14ac:dyDescent="0.25">
      <c r="D4657" s="138"/>
    </row>
    <row r="4658" spans="4:4" x14ac:dyDescent="0.25">
      <c r="D4658" s="138"/>
    </row>
    <row r="4659" spans="4:4" x14ac:dyDescent="0.25">
      <c r="D4659" s="138"/>
    </row>
    <row r="4660" spans="4:4" x14ac:dyDescent="0.25">
      <c r="D4660" s="138"/>
    </row>
    <row r="4661" spans="4:4" x14ac:dyDescent="0.25">
      <c r="D4661" s="138"/>
    </row>
    <row r="4662" spans="4:4" x14ac:dyDescent="0.25">
      <c r="D4662" s="138"/>
    </row>
    <row r="4663" spans="4:4" x14ac:dyDescent="0.25">
      <c r="D4663" s="138"/>
    </row>
    <row r="4664" spans="4:4" x14ac:dyDescent="0.25">
      <c r="D4664" s="138"/>
    </row>
    <row r="4665" spans="4:4" x14ac:dyDescent="0.25">
      <c r="D4665" s="138"/>
    </row>
    <row r="4666" spans="4:4" x14ac:dyDescent="0.25">
      <c r="D4666" s="138"/>
    </row>
    <row r="4667" spans="4:4" x14ac:dyDescent="0.25">
      <c r="D4667" s="138"/>
    </row>
    <row r="4668" spans="4:4" x14ac:dyDescent="0.25">
      <c r="D4668" s="138"/>
    </row>
    <row r="4669" spans="4:4" x14ac:dyDescent="0.25">
      <c r="D4669" s="138"/>
    </row>
    <row r="4670" spans="4:4" x14ac:dyDescent="0.25">
      <c r="D4670" s="138"/>
    </row>
    <row r="4671" spans="4:4" x14ac:dyDescent="0.25">
      <c r="D4671" s="138"/>
    </row>
    <row r="4672" spans="4:4" x14ac:dyDescent="0.25">
      <c r="D4672" s="138"/>
    </row>
    <row r="4673" spans="4:4" x14ac:dyDescent="0.25">
      <c r="D4673" s="138"/>
    </row>
    <row r="4674" spans="4:4" x14ac:dyDescent="0.25">
      <c r="D4674" s="138"/>
    </row>
    <row r="4675" spans="4:4" x14ac:dyDescent="0.25">
      <c r="D4675" s="138"/>
    </row>
    <row r="4676" spans="4:4" x14ac:dyDescent="0.25">
      <c r="D4676" s="138"/>
    </row>
    <row r="4677" spans="4:4" x14ac:dyDescent="0.25">
      <c r="D4677" s="138"/>
    </row>
    <row r="4678" spans="4:4" x14ac:dyDescent="0.25">
      <c r="D4678" s="138"/>
    </row>
    <row r="4679" spans="4:4" x14ac:dyDescent="0.25">
      <c r="D4679" s="138"/>
    </row>
    <row r="4680" spans="4:4" x14ac:dyDescent="0.25">
      <c r="D4680" s="138"/>
    </row>
    <row r="4681" spans="4:4" x14ac:dyDescent="0.25">
      <c r="D4681" s="138"/>
    </row>
    <row r="4682" spans="4:4" x14ac:dyDescent="0.25">
      <c r="D4682" s="138"/>
    </row>
    <row r="4683" spans="4:4" x14ac:dyDescent="0.25">
      <c r="D4683" s="138"/>
    </row>
    <row r="4684" spans="4:4" x14ac:dyDescent="0.25">
      <c r="D4684" s="138"/>
    </row>
    <row r="4685" spans="4:4" x14ac:dyDescent="0.25">
      <c r="D4685" s="138"/>
    </row>
    <row r="4686" spans="4:4" x14ac:dyDescent="0.25">
      <c r="D4686" s="138"/>
    </row>
    <row r="4687" spans="4:4" x14ac:dyDescent="0.25">
      <c r="D4687" s="138"/>
    </row>
    <row r="4688" spans="4:4" x14ac:dyDescent="0.25">
      <c r="D4688" s="138"/>
    </row>
    <row r="4689" spans="4:4" x14ac:dyDescent="0.25">
      <c r="D4689" s="138"/>
    </row>
    <row r="4690" spans="4:4" x14ac:dyDescent="0.25">
      <c r="D4690" s="138"/>
    </row>
    <row r="4691" spans="4:4" x14ac:dyDescent="0.25">
      <c r="D4691" s="138"/>
    </row>
    <row r="4692" spans="4:4" x14ac:dyDescent="0.25">
      <c r="D4692" s="138"/>
    </row>
    <row r="4693" spans="4:4" x14ac:dyDescent="0.25">
      <c r="D4693" s="138"/>
    </row>
    <row r="4694" spans="4:4" x14ac:dyDescent="0.25">
      <c r="D4694" s="138"/>
    </row>
    <row r="4695" spans="4:4" x14ac:dyDescent="0.25">
      <c r="D4695" s="138"/>
    </row>
    <row r="4696" spans="4:4" x14ac:dyDescent="0.25">
      <c r="D4696" s="138"/>
    </row>
    <row r="4697" spans="4:4" x14ac:dyDescent="0.25">
      <c r="D4697" s="138"/>
    </row>
    <row r="4698" spans="4:4" x14ac:dyDescent="0.25">
      <c r="D4698" s="138"/>
    </row>
    <row r="4699" spans="4:4" x14ac:dyDescent="0.25">
      <c r="D4699" s="138"/>
    </row>
    <row r="4700" spans="4:4" x14ac:dyDescent="0.25">
      <c r="D4700" s="138"/>
    </row>
    <row r="4701" spans="4:4" x14ac:dyDescent="0.25">
      <c r="D4701" s="138"/>
    </row>
    <row r="4702" spans="4:4" x14ac:dyDescent="0.25">
      <c r="D4702" s="138"/>
    </row>
    <row r="4703" spans="4:4" x14ac:dyDescent="0.25">
      <c r="D4703" s="138"/>
    </row>
    <row r="4704" spans="4:4" x14ac:dyDescent="0.25">
      <c r="D4704" s="138"/>
    </row>
    <row r="4705" spans="4:4" x14ac:dyDescent="0.25">
      <c r="D4705" s="138"/>
    </row>
    <row r="4706" spans="4:4" x14ac:dyDescent="0.25">
      <c r="D4706" s="138"/>
    </row>
    <row r="4707" spans="4:4" x14ac:dyDescent="0.25">
      <c r="D4707" s="138"/>
    </row>
    <row r="4708" spans="4:4" x14ac:dyDescent="0.25">
      <c r="D4708" s="138"/>
    </row>
    <row r="4709" spans="4:4" x14ac:dyDescent="0.25">
      <c r="D4709" s="138"/>
    </row>
    <row r="4710" spans="4:4" x14ac:dyDescent="0.25">
      <c r="D4710" s="138"/>
    </row>
    <row r="4711" spans="4:4" x14ac:dyDescent="0.25">
      <c r="D4711" s="138"/>
    </row>
    <row r="4712" spans="4:4" x14ac:dyDescent="0.25">
      <c r="D4712" s="138"/>
    </row>
    <row r="4713" spans="4:4" x14ac:dyDescent="0.25">
      <c r="D4713" s="138"/>
    </row>
    <row r="4714" spans="4:4" x14ac:dyDescent="0.25">
      <c r="D4714" s="138"/>
    </row>
    <row r="4715" spans="4:4" x14ac:dyDescent="0.25">
      <c r="D4715" s="138"/>
    </row>
    <row r="4716" spans="4:4" x14ac:dyDescent="0.25">
      <c r="D4716" s="138"/>
    </row>
    <row r="4717" spans="4:4" x14ac:dyDescent="0.25">
      <c r="D4717" s="138"/>
    </row>
    <row r="4718" spans="4:4" x14ac:dyDescent="0.25">
      <c r="D4718" s="138"/>
    </row>
    <row r="4719" spans="4:4" x14ac:dyDescent="0.25">
      <c r="D4719" s="138"/>
    </row>
    <row r="4720" spans="4:4" x14ac:dyDescent="0.25">
      <c r="D4720" s="138"/>
    </row>
    <row r="4721" spans="4:4" x14ac:dyDescent="0.25">
      <c r="D4721" s="138"/>
    </row>
    <row r="4722" spans="4:4" x14ac:dyDescent="0.25">
      <c r="D4722" s="138"/>
    </row>
    <row r="4723" spans="4:4" x14ac:dyDescent="0.25">
      <c r="D4723" s="138"/>
    </row>
    <row r="4724" spans="4:4" x14ac:dyDescent="0.25">
      <c r="D4724" s="138"/>
    </row>
    <row r="4725" spans="4:4" x14ac:dyDescent="0.25">
      <c r="D4725" s="138"/>
    </row>
    <row r="4726" spans="4:4" x14ac:dyDescent="0.25">
      <c r="D4726" s="138"/>
    </row>
    <row r="4727" spans="4:4" x14ac:dyDescent="0.25">
      <c r="D4727" s="138"/>
    </row>
    <row r="4728" spans="4:4" x14ac:dyDescent="0.25">
      <c r="D4728" s="138"/>
    </row>
    <row r="4729" spans="4:4" x14ac:dyDescent="0.25">
      <c r="D4729" s="138"/>
    </row>
    <row r="4730" spans="4:4" x14ac:dyDescent="0.25">
      <c r="D4730" s="138"/>
    </row>
    <row r="4731" spans="4:4" x14ac:dyDescent="0.25">
      <c r="D4731" s="138"/>
    </row>
    <row r="4732" spans="4:4" x14ac:dyDescent="0.25">
      <c r="D4732" s="138"/>
    </row>
    <row r="4733" spans="4:4" x14ac:dyDescent="0.25">
      <c r="D4733" s="138"/>
    </row>
    <row r="4734" spans="4:4" x14ac:dyDescent="0.25">
      <c r="D4734" s="138"/>
    </row>
    <row r="4735" spans="4:4" x14ac:dyDescent="0.25">
      <c r="D4735" s="138"/>
    </row>
    <row r="4736" spans="4:4" x14ac:dyDescent="0.25">
      <c r="D4736" s="138"/>
    </row>
    <row r="4737" spans="4:4" x14ac:dyDescent="0.25">
      <c r="D4737" s="138"/>
    </row>
    <row r="4738" spans="4:4" x14ac:dyDescent="0.25">
      <c r="D4738" s="138"/>
    </row>
    <row r="4739" spans="4:4" x14ac:dyDescent="0.25">
      <c r="D4739" s="138"/>
    </row>
    <row r="4740" spans="4:4" x14ac:dyDescent="0.25">
      <c r="D4740" s="138"/>
    </row>
    <row r="4741" spans="4:4" x14ac:dyDescent="0.25">
      <c r="D4741" s="138"/>
    </row>
    <row r="4742" spans="4:4" x14ac:dyDescent="0.25">
      <c r="D4742" s="138"/>
    </row>
    <row r="4743" spans="4:4" x14ac:dyDescent="0.25">
      <c r="D4743" s="138"/>
    </row>
    <row r="4744" spans="4:4" x14ac:dyDescent="0.25">
      <c r="D4744" s="138"/>
    </row>
    <row r="4745" spans="4:4" x14ac:dyDescent="0.25">
      <c r="D4745" s="138"/>
    </row>
    <row r="4746" spans="4:4" x14ac:dyDescent="0.25">
      <c r="D4746" s="138"/>
    </row>
    <row r="4747" spans="4:4" x14ac:dyDescent="0.25">
      <c r="D4747" s="138"/>
    </row>
    <row r="4748" spans="4:4" x14ac:dyDescent="0.25">
      <c r="D4748" s="138"/>
    </row>
    <row r="4749" spans="4:4" x14ac:dyDescent="0.25">
      <c r="D4749" s="138"/>
    </row>
    <row r="4750" spans="4:4" x14ac:dyDescent="0.25">
      <c r="D4750" s="138"/>
    </row>
    <row r="4751" spans="4:4" x14ac:dyDescent="0.25">
      <c r="D4751" s="138"/>
    </row>
    <row r="4752" spans="4:4" x14ac:dyDescent="0.25">
      <c r="D4752" s="138"/>
    </row>
    <row r="4753" spans="4:4" x14ac:dyDescent="0.25">
      <c r="D4753" s="138"/>
    </row>
    <row r="4754" spans="4:4" x14ac:dyDescent="0.25">
      <c r="D4754" s="138"/>
    </row>
    <row r="4755" spans="4:4" x14ac:dyDescent="0.25">
      <c r="D4755" s="138"/>
    </row>
    <row r="4756" spans="4:4" x14ac:dyDescent="0.25">
      <c r="D4756" s="138"/>
    </row>
    <row r="4757" spans="4:4" x14ac:dyDescent="0.25">
      <c r="D4757" s="138"/>
    </row>
    <row r="4758" spans="4:4" x14ac:dyDescent="0.25">
      <c r="D4758" s="138"/>
    </row>
    <row r="4759" spans="4:4" x14ac:dyDescent="0.25">
      <c r="D4759" s="138"/>
    </row>
    <row r="4760" spans="4:4" x14ac:dyDescent="0.25">
      <c r="D4760" s="138"/>
    </row>
    <row r="4761" spans="4:4" x14ac:dyDescent="0.25">
      <c r="D4761" s="138"/>
    </row>
    <row r="4762" spans="4:4" x14ac:dyDescent="0.25">
      <c r="D4762" s="138"/>
    </row>
    <row r="4763" spans="4:4" x14ac:dyDescent="0.25">
      <c r="D4763" s="138"/>
    </row>
    <row r="4764" spans="4:4" x14ac:dyDescent="0.25">
      <c r="D4764" s="138"/>
    </row>
    <row r="4765" spans="4:4" x14ac:dyDescent="0.25">
      <c r="D4765" s="138"/>
    </row>
    <row r="4766" spans="4:4" x14ac:dyDescent="0.25">
      <c r="D4766" s="138"/>
    </row>
    <row r="4767" spans="4:4" x14ac:dyDescent="0.25">
      <c r="D4767" s="138"/>
    </row>
    <row r="4768" spans="4:4" x14ac:dyDescent="0.25">
      <c r="D4768" s="138"/>
    </row>
    <row r="4769" spans="4:4" x14ac:dyDescent="0.25">
      <c r="D4769" s="138"/>
    </row>
    <row r="4770" spans="4:4" x14ac:dyDescent="0.25">
      <c r="D4770" s="138"/>
    </row>
    <row r="4771" spans="4:4" x14ac:dyDescent="0.25">
      <c r="D4771" s="138"/>
    </row>
    <row r="4772" spans="4:4" x14ac:dyDescent="0.25">
      <c r="D4772" s="138"/>
    </row>
    <row r="4773" spans="4:4" x14ac:dyDescent="0.25">
      <c r="D4773" s="138"/>
    </row>
    <row r="4774" spans="4:4" x14ac:dyDescent="0.25">
      <c r="D4774" s="138"/>
    </row>
    <row r="4775" spans="4:4" x14ac:dyDescent="0.25">
      <c r="D4775" s="138"/>
    </row>
    <row r="4776" spans="4:4" x14ac:dyDescent="0.25">
      <c r="D4776" s="138"/>
    </row>
    <row r="4777" spans="4:4" x14ac:dyDescent="0.25">
      <c r="D4777" s="138"/>
    </row>
    <row r="4778" spans="4:4" x14ac:dyDescent="0.25">
      <c r="D4778" s="138"/>
    </row>
    <row r="4779" spans="4:4" x14ac:dyDescent="0.25">
      <c r="D4779" s="138"/>
    </row>
    <row r="4780" spans="4:4" x14ac:dyDescent="0.25">
      <c r="D4780" s="138"/>
    </row>
    <row r="4781" spans="4:4" x14ac:dyDescent="0.25">
      <c r="D4781" s="138"/>
    </row>
    <row r="4782" spans="4:4" x14ac:dyDescent="0.25">
      <c r="D4782" s="138"/>
    </row>
    <row r="4783" spans="4:4" x14ac:dyDescent="0.25">
      <c r="D4783" s="138"/>
    </row>
    <row r="4784" spans="4:4" x14ac:dyDescent="0.25">
      <c r="D4784" s="138"/>
    </row>
    <row r="4785" spans="4:4" x14ac:dyDescent="0.25">
      <c r="D4785" s="138"/>
    </row>
    <row r="4786" spans="4:4" x14ac:dyDescent="0.25">
      <c r="D4786" s="138"/>
    </row>
    <row r="4787" spans="4:4" x14ac:dyDescent="0.25">
      <c r="D4787" s="138"/>
    </row>
    <row r="4788" spans="4:4" x14ac:dyDescent="0.25">
      <c r="D4788" s="138"/>
    </row>
    <row r="4789" spans="4:4" x14ac:dyDescent="0.25">
      <c r="D4789" s="138"/>
    </row>
    <row r="4790" spans="4:4" x14ac:dyDescent="0.25">
      <c r="D4790" s="138"/>
    </row>
    <row r="4791" spans="4:4" x14ac:dyDescent="0.25">
      <c r="D4791" s="138"/>
    </row>
    <row r="4792" spans="4:4" x14ac:dyDescent="0.25">
      <c r="D4792" s="138"/>
    </row>
    <row r="4793" spans="4:4" x14ac:dyDescent="0.25">
      <c r="D4793" s="138"/>
    </row>
    <row r="4794" spans="4:4" x14ac:dyDescent="0.25">
      <c r="D4794" s="138"/>
    </row>
    <row r="4795" spans="4:4" x14ac:dyDescent="0.25">
      <c r="D4795" s="138"/>
    </row>
    <row r="4796" spans="4:4" x14ac:dyDescent="0.25">
      <c r="D4796" s="138"/>
    </row>
    <row r="4797" spans="4:4" x14ac:dyDescent="0.25">
      <c r="D4797" s="138"/>
    </row>
    <row r="4798" spans="4:4" x14ac:dyDescent="0.25">
      <c r="D4798" s="138"/>
    </row>
    <row r="4799" spans="4:4" x14ac:dyDescent="0.25">
      <c r="D4799" s="138"/>
    </row>
    <row r="4800" spans="4:4" x14ac:dyDescent="0.25">
      <c r="D4800" s="138"/>
    </row>
    <row r="4801" spans="4:4" x14ac:dyDescent="0.25">
      <c r="D4801" s="138"/>
    </row>
    <row r="4802" spans="4:4" x14ac:dyDescent="0.25">
      <c r="D4802" s="138"/>
    </row>
    <row r="4803" spans="4:4" x14ac:dyDescent="0.25">
      <c r="D4803" s="138"/>
    </row>
    <row r="4804" spans="4:4" x14ac:dyDescent="0.25">
      <c r="D4804" s="138"/>
    </row>
    <row r="4805" spans="4:4" x14ac:dyDescent="0.25">
      <c r="D4805" s="138"/>
    </row>
    <row r="4806" spans="4:4" x14ac:dyDescent="0.25">
      <c r="D4806" s="138"/>
    </row>
    <row r="4807" spans="4:4" x14ac:dyDescent="0.25">
      <c r="D4807" s="138"/>
    </row>
    <row r="4808" spans="4:4" x14ac:dyDescent="0.25">
      <c r="D4808" s="138"/>
    </row>
    <row r="4809" spans="4:4" x14ac:dyDescent="0.25">
      <c r="D4809" s="138"/>
    </row>
    <row r="4810" spans="4:4" x14ac:dyDescent="0.25">
      <c r="D4810" s="138"/>
    </row>
    <row r="4811" spans="4:4" x14ac:dyDescent="0.25">
      <c r="D4811" s="138"/>
    </row>
    <row r="4812" spans="4:4" x14ac:dyDescent="0.25">
      <c r="D4812" s="138"/>
    </row>
    <row r="4813" spans="4:4" x14ac:dyDescent="0.25">
      <c r="D4813" s="138"/>
    </row>
    <row r="4814" spans="4:4" x14ac:dyDescent="0.25">
      <c r="D4814" s="138"/>
    </row>
    <row r="4815" spans="4:4" x14ac:dyDescent="0.25">
      <c r="D4815" s="138"/>
    </row>
    <row r="4816" spans="4:4" x14ac:dyDescent="0.25">
      <c r="D4816" s="138"/>
    </row>
    <row r="4817" spans="4:4" x14ac:dyDescent="0.25">
      <c r="D4817" s="138"/>
    </row>
    <row r="4818" spans="4:4" x14ac:dyDescent="0.25">
      <c r="D4818" s="138"/>
    </row>
    <row r="4819" spans="4:4" x14ac:dyDescent="0.25">
      <c r="D4819" s="138"/>
    </row>
    <row r="4820" spans="4:4" x14ac:dyDescent="0.25">
      <c r="D4820" s="138"/>
    </row>
    <row r="4821" spans="4:4" x14ac:dyDescent="0.25">
      <c r="D4821" s="138"/>
    </row>
    <row r="4822" spans="4:4" x14ac:dyDescent="0.25">
      <c r="D4822" s="138"/>
    </row>
    <row r="4823" spans="4:4" x14ac:dyDescent="0.25">
      <c r="D4823" s="138"/>
    </row>
    <row r="4824" spans="4:4" x14ac:dyDescent="0.25">
      <c r="D4824" s="138"/>
    </row>
    <row r="4825" spans="4:4" x14ac:dyDescent="0.25">
      <c r="D4825" s="138"/>
    </row>
    <row r="4826" spans="4:4" x14ac:dyDescent="0.25">
      <c r="D4826" s="138"/>
    </row>
    <row r="4827" spans="4:4" x14ac:dyDescent="0.25">
      <c r="D4827" s="138"/>
    </row>
    <row r="4828" spans="4:4" x14ac:dyDescent="0.25">
      <c r="D4828" s="138"/>
    </row>
    <row r="4829" spans="4:4" x14ac:dyDescent="0.25">
      <c r="D4829" s="138"/>
    </row>
    <row r="4830" spans="4:4" x14ac:dyDescent="0.25">
      <c r="D4830" s="138"/>
    </row>
    <row r="4831" spans="4:4" x14ac:dyDescent="0.25">
      <c r="D4831" s="138"/>
    </row>
    <row r="4832" spans="4:4" x14ac:dyDescent="0.25">
      <c r="D4832" s="138"/>
    </row>
    <row r="4833" spans="4:4" x14ac:dyDescent="0.25">
      <c r="D4833" s="138"/>
    </row>
    <row r="4834" spans="4:4" x14ac:dyDescent="0.25">
      <c r="D4834" s="138"/>
    </row>
    <row r="4835" spans="4:4" x14ac:dyDescent="0.25">
      <c r="D4835" s="138"/>
    </row>
    <row r="4836" spans="4:4" x14ac:dyDescent="0.25">
      <c r="D4836" s="138"/>
    </row>
    <row r="4837" spans="4:4" x14ac:dyDescent="0.25">
      <c r="D4837" s="138"/>
    </row>
    <row r="4838" spans="4:4" x14ac:dyDescent="0.25">
      <c r="D4838" s="138"/>
    </row>
    <row r="4839" spans="4:4" x14ac:dyDescent="0.25">
      <c r="D4839" s="138"/>
    </row>
    <row r="4840" spans="4:4" x14ac:dyDescent="0.25">
      <c r="D4840" s="138"/>
    </row>
    <row r="4841" spans="4:4" x14ac:dyDescent="0.25">
      <c r="D4841" s="138"/>
    </row>
    <row r="4842" spans="4:4" x14ac:dyDescent="0.25">
      <c r="D4842" s="138"/>
    </row>
    <row r="4843" spans="4:4" x14ac:dyDescent="0.25">
      <c r="D4843" s="138"/>
    </row>
    <row r="4844" spans="4:4" x14ac:dyDescent="0.25">
      <c r="D4844" s="138"/>
    </row>
    <row r="4845" spans="4:4" x14ac:dyDescent="0.25">
      <c r="D4845" s="138"/>
    </row>
    <row r="4846" spans="4:4" x14ac:dyDescent="0.25">
      <c r="D4846" s="138"/>
    </row>
    <row r="4847" spans="4:4" x14ac:dyDescent="0.25">
      <c r="D4847" s="138"/>
    </row>
    <row r="4848" spans="4:4" x14ac:dyDescent="0.25">
      <c r="D4848" s="138"/>
    </row>
    <row r="4849" spans="4:4" x14ac:dyDescent="0.25">
      <c r="D4849" s="138"/>
    </row>
    <row r="4850" spans="4:4" x14ac:dyDescent="0.25">
      <c r="D4850" s="138"/>
    </row>
    <row r="4851" spans="4:4" x14ac:dyDescent="0.25">
      <c r="D4851" s="138"/>
    </row>
    <row r="4852" spans="4:4" x14ac:dyDescent="0.25">
      <c r="D4852" s="138"/>
    </row>
    <row r="4853" spans="4:4" x14ac:dyDescent="0.25">
      <c r="D4853" s="138"/>
    </row>
    <row r="4854" spans="4:4" x14ac:dyDescent="0.25">
      <c r="D4854" s="138"/>
    </row>
    <row r="4855" spans="4:4" x14ac:dyDescent="0.25">
      <c r="D4855" s="138"/>
    </row>
    <row r="4856" spans="4:4" x14ac:dyDescent="0.25">
      <c r="D4856" s="138"/>
    </row>
    <row r="4857" spans="4:4" x14ac:dyDescent="0.25">
      <c r="D4857" s="138"/>
    </row>
    <row r="4858" spans="4:4" x14ac:dyDescent="0.25">
      <c r="D4858" s="138"/>
    </row>
    <row r="4859" spans="4:4" x14ac:dyDescent="0.25">
      <c r="D4859" s="138"/>
    </row>
    <row r="4860" spans="4:4" x14ac:dyDescent="0.25">
      <c r="D4860" s="138"/>
    </row>
    <row r="4861" spans="4:4" x14ac:dyDescent="0.25">
      <c r="D4861" s="138"/>
    </row>
    <row r="4862" spans="4:4" x14ac:dyDescent="0.25">
      <c r="D4862" s="138"/>
    </row>
    <row r="4863" spans="4:4" x14ac:dyDescent="0.25">
      <c r="D4863" s="138"/>
    </row>
    <row r="4864" spans="4:4" x14ac:dyDescent="0.25">
      <c r="D4864" s="138"/>
    </row>
    <row r="4865" spans="4:4" x14ac:dyDescent="0.25">
      <c r="D4865" s="138"/>
    </row>
    <row r="4866" spans="4:4" x14ac:dyDescent="0.25">
      <c r="D4866" s="138"/>
    </row>
    <row r="4867" spans="4:4" x14ac:dyDescent="0.25">
      <c r="D4867" s="138"/>
    </row>
    <row r="4868" spans="4:4" x14ac:dyDescent="0.25">
      <c r="D4868" s="138"/>
    </row>
    <row r="4869" spans="4:4" x14ac:dyDescent="0.25">
      <c r="D4869" s="138"/>
    </row>
    <row r="4870" spans="4:4" x14ac:dyDescent="0.25">
      <c r="D4870" s="138"/>
    </row>
    <row r="4871" spans="4:4" x14ac:dyDescent="0.25">
      <c r="D4871" s="138"/>
    </row>
    <row r="4872" spans="4:4" x14ac:dyDescent="0.25">
      <c r="D4872" s="138"/>
    </row>
    <row r="4873" spans="4:4" x14ac:dyDescent="0.25">
      <c r="D4873" s="138"/>
    </row>
    <row r="4874" spans="4:4" x14ac:dyDescent="0.25">
      <c r="D4874" s="138"/>
    </row>
    <row r="4875" spans="4:4" x14ac:dyDescent="0.25">
      <c r="D4875" s="138"/>
    </row>
    <row r="4876" spans="4:4" x14ac:dyDescent="0.25">
      <c r="D4876" s="138"/>
    </row>
    <row r="4877" spans="4:4" x14ac:dyDescent="0.25">
      <c r="D4877" s="138"/>
    </row>
    <row r="4878" spans="4:4" x14ac:dyDescent="0.25">
      <c r="D4878" s="138"/>
    </row>
    <row r="4879" spans="4:4" x14ac:dyDescent="0.25">
      <c r="D4879" s="138"/>
    </row>
    <row r="4880" spans="4:4" x14ac:dyDescent="0.25">
      <c r="D4880" s="138"/>
    </row>
    <row r="4881" spans="4:4" x14ac:dyDescent="0.25">
      <c r="D4881" s="138"/>
    </row>
    <row r="4882" spans="4:4" x14ac:dyDescent="0.25">
      <c r="D4882" s="138"/>
    </row>
    <row r="4883" spans="4:4" x14ac:dyDescent="0.25">
      <c r="D4883" s="138"/>
    </row>
    <row r="4884" spans="4:4" x14ac:dyDescent="0.25">
      <c r="D4884" s="138"/>
    </row>
    <row r="4885" spans="4:4" x14ac:dyDescent="0.25">
      <c r="D4885" s="138"/>
    </row>
    <row r="4886" spans="4:4" x14ac:dyDescent="0.25">
      <c r="D4886" s="138"/>
    </row>
    <row r="4887" spans="4:4" x14ac:dyDescent="0.25">
      <c r="D4887" s="138"/>
    </row>
    <row r="4888" spans="4:4" x14ac:dyDescent="0.25">
      <c r="D4888" s="138"/>
    </row>
    <row r="4889" spans="4:4" x14ac:dyDescent="0.25">
      <c r="D4889" s="138"/>
    </row>
    <row r="4890" spans="4:4" x14ac:dyDescent="0.25">
      <c r="D4890" s="138"/>
    </row>
    <row r="4891" spans="4:4" x14ac:dyDescent="0.25">
      <c r="D4891" s="138"/>
    </row>
    <row r="4892" spans="4:4" x14ac:dyDescent="0.25">
      <c r="D4892" s="138"/>
    </row>
    <row r="4893" spans="4:4" x14ac:dyDescent="0.25">
      <c r="D4893" s="138"/>
    </row>
    <row r="4894" spans="4:4" x14ac:dyDescent="0.25">
      <c r="D4894" s="138"/>
    </row>
    <row r="4895" spans="4:4" x14ac:dyDescent="0.25">
      <c r="D4895" s="138"/>
    </row>
    <row r="4896" spans="4:4" x14ac:dyDescent="0.25">
      <c r="D4896" s="138"/>
    </row>
    <row r="4897" spans="4:4" x14ac:dyDescent="0.25">
      <c r="D4897" s="138"/>
    </row>
    <row r="4898" spans="4:4" x14ac:dyDescent="0.25">
      <c r="D4898" s="138"/>
    </row>
    <row r="4899" spans="4:4" x14ac:dyDescent="0.25">
      <c r="D4899" s="138"/>
    </row>
    <row r="4900" spans="4:4" x14ac:dyDescent="0.25">
      <c r="D4900" s="138"/>
    </row>
    <row r="4901" spans="4:4" x14ac:dyDescent="0.25">
      <c r="D4901" s="138"/>
    </row>
    <row r="4902" spans="4:4" x14ac:dyDescent="0.25">
      <c r="D4902" s="138"/>
    </row>
    <row r="4903" spans="4:4" x14ac:dyDescent="0.25">
      <c r="D4903" s="138"/>
    </row>
    <row r="4904" spans="4:4" x14ac:dyDescent="0.25">
      <c r="D4904" s="138"/>
    </row>
    <row r="4905" spans="4:4" x14ac:dyDescent="0.25">
      <c r="D4905" s="138"/>
    </row>
    <row r="4906" spans="4:4" x14ac:dyDescent="0.25">
      <c r="D4906" s="138"/>
    </row>
    <row r="4907" spans="4:4" x14ac:dyDescent="0.25">
      <c r="D4907" s="138"/>
    </row>
    <row r="4908" spans="4:4" x14ac:dyDescent="0.25">
      <c r="D4908" s="138"/>
    </row>
    <row r="4909" spans="4:4" x14ac:dyDescent="0.25">
      <c r="D4909" s="138"/>
    </row>
    <row r="4910" spans="4:4" x14ac:dyDescent="0.25">
      <c r="D4910" s="138"/>
    </row>
    <row r="4911" spans="4:4" x14ac:dyDescent="0.25">
      <c r="D4911" s="138"/>
    </row>
    <row r="4912" spans="4:4" x14ac:dyDescent="0.25">
      <c r="D4912" s="138"/>
    </row>
    <row r="4913" spans="4:4" x14ac:dyDescent="0.25">
      <c r="D4913" s="138"/>
    </row>
    <row r="4914" spans="4:4" x14ac:dyDescent="0.25">
      <c r="D4914" s="138"/>
    </row>
    <row r="4915" spans="4:4" x14ac:dyDescent="0.25">
      <c r="D4915" s="138"/>
    </row>
    <row r="4916" spans="4:4" x14ac:dyDescent="0.25">
      <c r="D4916" s="138"/>
    </row>
    <row r="4917" spans="4:4" x14ac:dyDescent="0.25">
      <c r="D4917" s="138"/>
    </row>
    <row r="4918" spans="4:4" x14ac:dyDescent="0.25">
      <c r="D4918" s="138"/>
    </row>
    <row r="4919" spans="4:4" x14ac:dyDescent="0.25">
      <c r="D4919" s="138"/>
    </row>
    <row r="4920" spans="4:4" x14ac:dyDescent="0.25">
      <c r="D4920" s="138"/>
    </row>
    <row r="4921" spans="4:4" x14ac:dyDescent="0.25">
      <c r="D4921" s="138"/>
    </row>
    <row r="4922" spans="4:4" x14ac:dyDescent="0.25">
      <c r="D4922" s="138"/>
    </row>
    <row r="4923" spans="4:4" x14ac:dyDescent="0.25">
      <c r="D4923" s="138"/>
    </row>
    <row r="4924" spans="4:4" x14ac:dyDescent="0.25">
      <c r="D4924" s="138"/>
    </row>
    <row r="4925" spans="4:4" x14ac:dyDescent="0.25">
      <c r="D4925" s="138"/>
    </row>
    <row r="4926" spans="4:4" x14ac:dyDescent="0.25">
      <c r="D4926" s="138"/>
    </row>
    <row r="4927" spans="4:4" x14ac:dyDescent="0.25">
      <c r="D4927" s="138"/>
    </row>
    <row r="4928" spans="4:4" x14ac:dyDescent="0.25">
      <c r="D4928" s="138"/>
    </row>
    <row r="4929" spans="4:4" x14ac:dyDescent="0.25">
      <c r="D4929" s="138"/>
    </row>
    <row r="4930" spans="4:4" x14ac:dyDescent="0.25">
      <c r="D4930" s="138"/>
    </row>
    <row r="4931" spans="4:4" x14ac:dyDescent="0.25">
      <c r="D4931" s="138"/>
    </row>
    <row r="4932" spans="4:4" x14ac:dyDescent="0.25">
      <c r="D4932" s="138"/>
    </row>
    <row r="4933" spans="4:4" x14ac:dyDescent="0.25">
      <c r="D4933" s="138"/>
    </row>
    <row r="4934" spans="4:4" x14ac:dyDescent="0.25">
      <c r="D4934" s="138"/>
    </row>
    <row r="4935" spans="4:4" x14ac:dyDescent="0.25">
      <c r="D4935" s="138"/>
    </row>
    <row r="4936" spans="4:4" x14ac:dyDescent="0.25">
      <c r="D4936" s="138"/>
    </row>
    <row r="4937" spans="4:4" x14ac:dyDescent="0.25">
      <c r="D4937" s="138"/>
    </row>
    <row r="4938" spans="4:4" x14ac:dyDescent="0.25">
      <c r="D4938" s="138"/>
    </row>
    <row r="4939" spans="4:4" x14ac:dyDescent="0.25">
      <c r="D4939" s="138"/>
    </row>
    <row r="4940" spans="4:4" x14ac:dyDescent="0.25">
      <c r="D4940" s="138"/>
    </row>
    <row r="4941" spans="4:4" x14ac:dyDescent="0.25">
      <c r="D4941" s="138"/>
    </row>
    <row r="4942" spans="4:4" x14ac:dyDescent="0.25">
      <c r="D4942" s="138"/>
    </row>
    <row r="4943" spans="4:4" x14ac:dyDescent="0.25">
      <c r="D4943" s="138"/>
    </row>
    <row r="4944" spans="4:4" x14ac:dyDescent="0.25">
      <c r="D4944" s="138"/>
    </row>
    <row r="4945" spans="4:4" x14ac:dyDescent="0.25">
      <c r="D4945" s="138"/>
    </row>
    <row r="4946" spans="4:4" x14ac:dyDescent="0.25">
      <c r="D4946" s="138"/>
    </row>
    <row r="4947" spans="4:4" x14ac:dyDescent="0.25">
      <c r="D4947" s="138"/>
    </row>
    <row r="4948" spans="4:4" x14ac:dyDescent="0.25">
      <c r="D4948" s="138"/>
    </row>
    <row r="4949" spans="4:4" x14ac:dyDescent="0.25">
      <c r="D4949" s="138"/>
    </row>
    <row r="4950" spans="4:4" x14ac:dyDescent="0.25">
      <c r="D4950" s="138"/>
    </row>
    <row r="4951" spans="4:4" x14ac:dyDescent="0.25">
      <c r="D4951" s="138"/>
    </row>
    <row r="4952" spans="4:4" x14ac:dyDescent="0.25">
      <c r="D4952" s="138"/>
    </row>
    <row r="4953" spans="4:4" x14ac:dyDescent="0.25">
      <c r="D4953" s="138"/>
    </row>
    <row r="4954" spans="4:4" x14ac:dyDescent="0.25">
      <c r="D4954" s="138"/>
    </row>
    <row r="4955" spans="4:4" x14ac:dyDescent="0.25">
      <c r="D4955" s="138"/>
    </row>
    <row r="4956" spans="4:4" x14ac:dyDescent="0.25">
      <c r="D4956" s="138"/>
    </row>
    <row r="4957" spans="4:4" x14ac:dyDescent="0.25">
      <c r="D4957" s="138"/>
    </row>
    <row r="4958" spans="4:4" x14ac:dyDescent="0.25">
      <c r="D4958" s="138"/>
    </row>
    <row r="4959" spans="4:4" x14ac:dyDescent="0.25">
      <c r="D4959" s="138"/>
    </row>
    <row r="4960" spans="4:4" x14ac:dyDescent="0.25">
      <c r="D4960" s="138"/>
    </row>
    <row r="4961" spans="4:4" x14ac:dyDescent="0.25">
      <c r="D4961" s="138"/>
    </row>
    <row r="4962" spans="4:4" x14ac:dyDescent="0.25">
      <c r="D4962" s="138"/>
    </row>
    <row r="4963" spans="4:4" x14ac:dyDescent="0.25">
      <c r="D4963" s="138"/>
    </row>
    <row r="4964" spans="4:4" x14ac:dyDescent="0.25">
      <c r="D4964" s="138"/>
    </row>
    <row r="4965" spans="4:4" x14ac:dyDescent="0.25">
      <c r="D4965" s="138"/>
    </row>
    <row r="4966" spans="4:4" x14ac:dyDescent="0.25">
      <c r="D4966" s="138"/>
    </row>
    <row r="4967" spans="4:4" x14ac:dyDescent="0.25">
      <c r="D4967" s="138"/>
    </row>
    <row r="4968" spans="4:4" x14ac:dyDescent="0.25">
      <c r="D4968" s="138"/>
    </row>
    <row r="4969" spans="4:4" x14ac:dyDescent="0.25">
      <c r="D4969" s="138"/>
    </row>
    <row r="4970" spans="4:4" x14ac:dyDescent="0.25">
      <c r="D4970" s="138"/>
    </row>
    <row r="4971" spans="4:4" x14ac:dyDescent="0.25">
      <c r="D4971" s="138"/>
    </row>
    <row r="4972" spans="4:4" x14ac:dyDescent="0.25">
      <c r="D4972" s="138"/>
    </row>
    <row r="4973" spans="4:4" x14ac:dyDescent="0.25">
      <c r="D4973" s="138"/>
    </row>
    <row r="4974" spans="4:4" x14ac:dyDescent="0.25">
      <c r="D4974" s="138"/>
    </row>
    <row r="4975" spans="4:4" x14ac:dyDescent="0.25">
      <c r="D4975" s="138"/>
    </row>
    <row r="4976" spans="4:4" x14ac:dyDescent="0.25">
      <c r="D4976" s="138"/>
    </row>
    <row r="4977" spans="4:4" x14ac:dyDescent="0.25">
      <c r="D4977" s="138"/>
    </row>
    <row r="4978" spans="4:4" x14ac:dyDescent="0.25">
      <c r="D4978" s="138"/>
    </row>
    <row r="4979" spans="4:4" x14ac:dyDescent="0.25">
      <c r="D4979" s="138"/>
    </row>
    <row r="4980" spans="4:4" x14ac:dyDescent="0.25">
      <c r="D4980" s="138"/>
    </row>
    <row r="4981" spans="4:4" x14ac:dyDescent="0.25">
      <c r="D4981" s="138"/>
    </row>
    <row r="4982" spans="4:4" x14ac:dyDescent="0.25">
      <c r="D4982" s="138"/>
    </row>
    <row r="4983" spans="4:4" x14ac:dyDescent="0.25">
      <c r="D4983" s="138"/>
    </row>
    <row r="4984" spans="4:4" x14ac:dyDescent="0.25">
      <c r="D4984" s="138"/>
    </row>
    <row r="4985" spans="4:4" x14ac:dyDescent="0.25">
      <c r="D4985" s="138"/>
    </row>
    <row r="4986" spans="4:4" x14ac:dyDescent="0.25">
      <c r="D4986" s="138"/>
    </row>
    <row r="4987" spans="4:4" x14ac:dyDescent="0.25">
      <c r="D4987" s="138"/>
    </row>
    <row r="4988" spans="4:4" x14ac:dyDescent="0.25">
      <c r="D4988" s="138"/>
    </row>
    <row r="4989" spans="4:4" x14ac:dyDescent="0.25">
      <c r="D4989" s="138"/>
    </row>
    <row r="4990" spans="4:4" x14ac:dyDescent="0.25">
      <c r="D4990" s="138"/>
    </row>
    <row r="4991" spans="4:4" x14ac:dyDescent="0.25">
      <c r="D4991" s="138"/>
    </row>
    <row r="4992" spans="4:4" x14ac:dyDescent="0.25">
      <c r="D4992" s="138"/>
    </row>
    <row r="4993" spans="4:4" x14ac:dyDescent="0.25">
      <c r="D4993" s="138"/>
    </row>
    <row r="4994" spans="4:4" x14ac:dyDescent="0.25">
      <c r="D4994" s="138"/>
    </row>
    <row r="4995" spans="4:4" x14ac:dyDescent="0.25">
      <c r="D4995" s="138"/>
    </row>
    <row r="4996" spans="4:4" x14ac:dyDescent="0.25">
      <c r="D4996" s="138"/>
    </row>
    <row r="4997" spans="4:4" x14ac:dyDescent="0.25">
      <c r="D4997" s="138"/>
    </row>
    <row r="4998" spans="4:4" x14ac:dyDescent="0.25">
      <c r="D4998" s="138"/>
    </row>
    <row r="4999" spans="4:4" x14ac:dyDescent="0.25">
      <c r="D4999" s="138"/>
    </row>
    <row r="5000" spans="4:4" x14ac:dyDescent="0.25">
      <c r="D5000" s="138"/>
    </row>
  </sheetData>
  <mergeCells count="26">
    <mergeCell ref="C151:G151"/>
    <mergeCell ref="C173:G173"/>
    <mergeCell ref="C98:G98"/>
    <mergeCell ref="C108:G108"/>
    <mergeCell ref="C121:G121"/>
    <mergeCell ref="C133:G133"/>
    <mergeCell ref="C139:G139"/>
    <mergeCell ref="C145:G145"/>
    <mergeCell ref="C88:G88"/>
    <mergeCell ref="C20:G20"/>
    <mergeCell ref="C25:G25"/>
    <mergeCell ref="C30:G30"/>
    <mergeCell ref="C46:G46"/>
    <mergeCell ref="C50:G50"/>
    <mergeCell ref="C57:G57"/>
    <mergeCell ref="C61:G61"/>
    <mergeCell ref="C66:G66"/>
    <mergeCell ref="C68:G68"/>
    <mergeCell ref="C72:G72"/>
    <mergeCell ref="C78:G78"/>
    <mergeCell ref="C15:G15"/>
    <mergeCell ref="A1:G1"/>
    <mergeCell ref="C2:G2"/>
    <mergeCell ref="C3:G3"/>
    <mergeCell ref="C4:G4"/>
    <mergeCell ref="C10:G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workbookViewId="0">
      <selection activeCell="C3" sqref="C3:G3"/>
    </sheetView>
  </sheetViews>
  <sheetFormatPr defaultRowHeight="15" outlineLevelRow="1" x14ac:dyDescent="0.25"/>
  <cols>
    <col min="1" max="1" width="3.42578125" customWidth="1"/>
    <col min="2" max="2" width="12.5703125" style="135" customWidth="1"/>
    <col min="3" max="3" width="63.28515625" style="1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2" t="s">
        <v>186</v>
      </c>
      <c r="B1" s="242"/>
      <c r="C1" s="242"/>
      <c r="D1" s="242"/>
      <c r="E1" s="242"/>
      <c r="F1" s="242"/>
      <c r="G1" s="242"/>
      <c r="AG1" t="s">
        <v>83</v>
      </c>
    </row>
    <row r="2" spans="1:60" ht="24.95" customHeight="1" x14ac:dyDescent="0.25">
      <c r="A2" s="133" t="s">
        <v>84</v>
      </c>
      <c r="B2" s="134" t="s">
        <v>3</v>
      </c>
      <c r="C2" s="243" t="s">
        <v>4</v>
      </c>
      <c r="D2" s="244"/>
      <c r="E2" s="244"/>
      <c r="F2" s="244"/>
      <c r="G2" s="245"/>
      <c r="AG2" t="s">
        <v>85</v>
      </c>
    </row>
    <row r="3" spans="1:60" ht="24.95" customHeight="1" x14ac:dyDescent="0.25">
      <c r="A3" s="133" t="s">
        <v>86</v>
      </c>
      <c r="B3" s="134" t="s">
        <v>46</v>
      </c>
      <c r="C3" s="243" t="s">
        <v>892</v>
      </c>
      <c r="D3" s="244"/>
      <c r="E3" s="244"/>
      <c r="F3" s="244"/>
      <c r="G3" s="245"/>
      <c r="AC3" s="135" t="s">
        <v>85</v>
      </c>
      <c r="AG3" t="s">
        <v>88</v>
      </c>
    </row>
    <row r="4" spans="1:60" ht="24.95" customHeight="1" x14ac:dyDescent="0.25">
      <c r="A4" s="136" t="s">
        <v>89</v>
      </c>
      <c r="B4" s="137" t="s">
        <v>51</v>
      </c>
      <c r="C4" s="246" t="s">
        <v>52</v>
      </c>
      <c r="D4" s="247"/>
      <c r="E4" s="247"/>
      <c r="F4" s="247"/>
      <c r="G4" s="248"/>
      <c r="AG4" t="s">
        <v>90</v>
      </c>
    </row>
    <row r="5" spans="1:60" x14ac:dyDescent="0.25">
      <c r="D5" s="138"/>
    </row>
    <row r="6" spans="1:60" ht="60" x14ac:dyDescent="0.25">
      <c r="A6" s="139" t="s">
        <v>91</v>
      </c>
      <c r="B6" s="140" t="s">
        <v>92</v>
      </c>
      <c r="C6" s="140" t="s">
        <v>93</v>
      </c>
      <c r="D6" s="141" t="s">
        <v>94</v>
      </c>
      <c r="E6" s="139" t="s">
        <v>95</v>
      </c>
      <c r="F6" s="142" t="s">
        <v>96</v>
      </c>
      <c r="G6" s="139" t="s">
        <v>12</v>
      </c>
      <c r="H6" s="143" t="s">
        <v>97</v>
      </c>
      <c r="I6" s="143" t="s">
        <v>98</v>
      </c>
      <c r="J6" s="143" t="s">
        <v>99</v>
      </c>
      <c r="K6" s="143" t="s">
        <v>100</v>
      </c>
      <c r="L6" s="143" t="s">
        <v>101</v>
      </c>
      <c r="M6" s="143" t="s">
        <v>102</v>
      </c>
      <c r="N6" s="143" t="s">
        <v>103</v>
      </c>
      <c r="O6" s="143" t="s">
        <v>104</v>
      </c>
      <c r="P6" s="143" t="s">
        <v>105</v>
      </c>
      <c r="Q6" s="143" t="s">
        <v>106</v>
      </c>
      <c r="R6" s="143" t="s">
        <v>107</v>
      </c>
      <c r="S6" s="143" t="s">
        <v>108</v>
      </c>
      <c r="T6" s="143" t="s">
        <v>109</v>
      </c>
      <c r="U6" s="143" t="s">
        <v>110</v>
      </c>
      <c r="V6" s="143" t="s">
        <v>111</v>
      </c>
      <c r="W6" s="143" t="s">
        <v>112</v>
      </c>
    </row>
    <row r="7" spans="1:60" hidden="1" x14ac:dyDescent="0.25">
      <c r="A7" s="144"/>
      <c r="B7" s="145"/>
      <c r="C7" s="145"/>
      <c r="D7" s="14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</row>
    <row r="8" spans="1:60" x14ac:dyDescent="0.25">
      <c r="A8" s="149" t="s">
        <v>113</v>
      </c>
      <c r="B8" s="150" t="s">
        <v>61</v>
      </c>
      <c r="C8" s="151" t="s">
        <v>62</v>
      </c>
      <c r="D8" s="152"/>
      <c r="E8" s="153"/>
      <c r="F8" s="154"/>
      <c r="G8" s="154">
        <f>SUMIF(AG9:AG186,"&lt;&gt;NOR",G9:G186)</f>
        <v>0</v>
      </c>
      <c r="H8" s="154"/>
      <c r="I8" s="154">
        <f>SUM(I9:I186)</f>
        <v>0</v>
      </c>
      <c r="J8" s="154"/>
      <c r="K8" s="154">
        <f>SUM(K9:K186)</f>
        <v>0</v>
      </c>
      <c r="L8" s="154"/>
      <c r="M8" s="154">
        <f>SUM(M9:M186)</f>
        <v>0</v>
      </c>
      <c r="N8" s="154"/>
      <c r="O8" s="154">
        <f>SUM(O9:O186)</f>
        <v>1243.72</v>
      </c>
      <c r="P8" s="154"/>
      <c r="Q8" s="154">
        <f>SUM(Q9:Q186)</f>
        <v>0</v>
      </c>
      <c r="R8" s="154"/>
      <c r="S8" s="154"/>
      <c r="T8" s="155"/>
      <c r="U8" s="156"/>
      <c r="V8" s="156">
        <f>SUM(V9:V186)</f>
        <v>1493.8400000000001</v>
      </c>
      <c r="W8" s="156"/>
      <c r="AG8" t="s">
        <v>114</v>
      </c>
    </row>
    <row r="9" spans="1:60" ht="22.5" outlineLevel="1" x14ac:dyDescent="0.25">
      <c r="A9" s="157">
        <v>1</v>
      </c>
      <c r="B9" s="158" t="s">
        <v>187</v>
      </c>
      <c r="C9" s="159" t="s">
        <v>188</v>
      </c>
      <c r="D9" s="160" t="s">
        <v>134</v>
      </c>
      <c r="E9" s="161">
        <v>16.7</v>
      </c>
      <c r="F9" s="162"/>
      <c r="G9" s="163">
        <f>ROUND(E9*F9,2)</f>
        <v>0</v>
      </c>
      <c r="H9" s="162"/>
      <c r="I9" s="163">
        <f>ROUND(E9*H9,2)</f>
        <v>0</v>
      </c>
      <c r="J9" s="162"/>
      <c r="K9" s="163">
        <f>ROUND(E9*J9,2)</f>
        <v>0</v>
      </c>
      <c r="L9" s="163">
        <v>21</v>
      </c>
      <c r="M9" s="163">
        <f>G9*(1+L9/100)</f>
        <v>0</v>
      </c>
      <c r="N9" s="163">
        <v>1.0699999999999999E-2</v>
      </c>
      <c r="O9" s="163">
        <f>ROUND(E9*N9,2)</f>
        <v>0.18</v>
      </c>
      <c r="P9" s="163">
        <v>0</v>
      </c>
      <c r="Q9" s="163">
        <f>ROUND(E9*P9,2)</f>
        <v>0</v>
      </c>
      <c r="R9" s="163" t="s">
        <v>189</v>
      </c>
      <c r="S9" s="163" t="s">
        <v>190</v>
      </c>
      <c r="T9" s="164" t="s">
        <v>190</v>
      </c>
      <c r="U9" s="165">
        <v>0.90800000000000003</v>
      </c>
      <c r="V9" s="165">
        <f>ROUND(E9*U9,2)</f>
        <v>15.16</v>
      </c>
      <c r="W9" s="165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120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ht="23.25" outlineLevel="1" x14ac:dyDescent="0.25">
      <c r="A10" s="167"/>
      <c r="B10" s="168"/>
      <c r="C10" s="249" t="s">
        <v>191</v>
      </c>
      <c r="D10" s="250"/>
      <c r="E10" s="250"/>
      <c r="F10" s="250"/>
      <c r="G10" s="250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66"/>
      <c r="Z10" s="166"/>
      <c r="AA10" s="166"/>
      <c r="AB10" s="166"/>
      <c r="AC10" s="166"/>
      <c r="AD10" s="166"/>
      <c r="AE10" s="166"/>
      <c r="AF10" s="166"/>
      <c r="AG10" s="166" t="s">
        <v>192</v>
      </c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91" t="str">
        <f>C10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/>
      <c r="B11" s="168"/>
      <c r="C11" s="169" t="s">
        <v>121</v>
      </c>
      <c r="D11" s="170"/>
      <c r="E11" s="171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122</v>
      </c>
      <c r="AH11" s="166">
        <v>0</v>
      </c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5">
      <c r="A12" s="167"/>
      <c r="B12" s="168"/>
      <c r="C12" s="169" t="s">
        <v>495</v>
      </c>
      <c r="D12" s="170"/>
      <c r="E12" s="171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122</v>
      </c>
      <c r="AH12" s="166">
        <v>0</v>
      </c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ht="22.5" outlineLevel="1" x14ac:dyDescent="0.25">
      <c r="A13" s="167"/>
      <c r="B13" s="168"/>
      <c r="C13" s="169" t="s">
        <v>496</v>
      </c>
      <c r="D13" s="170"/>
      <c r="E13" s="171">
        <v>13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122</v>
      </c>
      <c r="AH13" s="166">
        <v>0</v>
      </c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 x14ac:dyDescent="0.25">
      <c r="A14" s="167"/>
      <c r="B14" s="168"/>
      <c r="C14" s="169" t="s">
        <v>497</v>
      </c>
      <c r="D14" s="170"/>
      <c r="E14" s="171">
        <v>1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122</v>
      </c>
      <c r="AH14" s="166">
        <v>0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5">
      <c r="A15" s="167"/>
      <c r="B15" s="168"/>
      <c r="C15" s="169" t="s">
        <v>498</v>
      </c>
      <c r="D15" s="170"/>
      <c r="E15" s="171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122</v>
      </c>
      <c r="AH15" s="166">
        <v>0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outlineLevel="1" x14ac:dyDescent="0.25">
      <c r="A16" s="167"/>
      <c r="B16" s="168"/>
      <c r="C16" s="169" t="s">
        <v>499</v>
      </c>
      <c r="D16" s="170"/>
      <c r="E16" s="171">
        <v>1.8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 t="s">
        <v>122</v>
      </c>
      <c r="AH16" s="166">
        <v>0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5">
      <c r="A17" s="167"/>
      <c r="B17" s="168"/>
      <c r="C17" s="169" t="s">
        <v>500</v>
      </c>
      <c r="D17" s="170"/>
      <c r="E17" s="171">
        <v>0.9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122</v>
      </c>
      <c r="AH17" s="166">
        <v>0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 x14ac:dyDescent="0.25">
      <c r="A18" s="167"/>
      <c r="B18" s="168"/>
      <c r="C18" s="172" t="s">
        <v>131</v>
      </c>
      <c r="D18" s="173"/>
      <c r="E18" s="174">
        <v>16.7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122</v>
      </c>
      <c r="AH18" s="166">
        <v>1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57">
        <v>2</v>
      </c>
      <c r="B19" s="158" t="s">
        <v>203</v>
      </c>
      <c r="C19" s="159" t="s">
        <v>204</v>
      </c>
      <c r="D19" s="160" t="s">
        <v>134</v>
      </c>
      <c r="E19" s="161">
        <v>6.8</v>
      </c>
      <c r="F19" s="162"/>
      <c r="G19" s="163">
        <f>ROUND(E19*F19,2)</f>
        <v>0</v>
      </c>
      <c r="H19" s="162"/>
      <c r="I19" s="163">
        <f>ROUND(E19*H19,2)</f>
        <v>0</v>
      </c>
      <c r="J19" s="162"/>
      <c r="K19" s="163">
        <f>ROUND(E19*J19,2)</f>
        <v>0</v>
      </c>
      <c r="L19" s="163">
        <v>21</v>
      </c>
      <c r="M19" s="163">
        <f>G19*(1+L19/100)</f>
        <v>0</v>
      </c>
      <c r="N19" s="163">
        <v>6.9629999999999997E-2</v>
      </c>
      <c r="O19" s="163">
        <f>ROUND(E19*N19,2)</f>
        <v>0.47</v>
      </c>
      <c r="P19" s="163">
        <v>0</v>
      </c>
      <c r="Q19" s="163">
        <f>ROUND(E19*P19,2)</f>
        <v>0</v>
      </c>
      <c r="R19" s="163" t="s">
        <v>189</v>
      </c>
      <c r="S19" s="163" t="s">
        <v>190</v>
      </c>
      <c r="T19" s="164" t="s">
        <v>190</v>
      </c>
      <c r="U19" s="165">
        <v>1.246</v>
      </c>
      <c r="V19" s="165">
        <f>ROUND(E19*U19,2)</f>
        <v>8.4700000000000006</v>
      </c>
      <c r="W19" s="165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120</v>
      </c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ht="23.25" outlineLevel="1" x14ac:dyDescent="0.25">
      <c r="A20" s="167"/>
      <c r="B20" s="168"/>
      <c r="C20" s="249" t="s">
        <v>191</v>
      </c>
      <c r="D20" s="250"/>
      <c r="E20" s="250"/>
      <c r="F20" s="250"/>
      <c r="G20" s="250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192</v>
      </c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91" t="str">
        <f>C20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0" s="166"/>
      <c r="BC20" s="166"/>
      <c r="BD20" s="166"/>
      <c r="BE20" s="166"/>
      <c r="BF20" s="166"/>
      <c r="BG20" s="166"/>
      <c r="BH20" s="166"/>
    </row>
    <row r="21" spans="1:60" outlineLevel="1" x14ac:dyDescent="0.25">
      <c r="A21" s="167"/>
      <c r="B21" s="168"/>
      <c r="C21" s="169" t="s">
        <v>121</v>
      </c>
      <c r="D21" s="170"/>
      <c r="E21" s="171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  <c r="Y21" s="166"/>
      <c r="Z21" s="166"/>
      <c r="AA21" s="166"/>
      <c r="AB21" s="166"/>
      <c r="AC21" s="166"/>
      <c r="AD21" s="166"/>
      <c r="AE21" s="166"/>
      <c r="AF21" s="166"/>
      <c r="AG21" s="166" t="s">
        <v>122</v>
      </c>
      <c r="AH21" s="166">
        <v>0</v>
      </c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outlineLevel="1" x14ac:dyDescent="0.25">
      <c r="A22" s="167"/>
      <c r="B22" s="168"/>
      <c r="C22" s="169" t="s">
        <v>495</v>
      </c>
      <c r="D22" s="170"/>
      <c r="E22" s="171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6"/>
      <c r="Y22" s="166"/>
      <c r="Z22" s="166"/>
      <c r="AA22" s="166"/>
      <c r="AB22" s="166"/>
      <c r="AC22" s="166"/>
      <c r="AD22" s="166"/>
      <c r="AE22" s="166"/>
      <c r="AF22" s="166"/>
      <c r="AG22" s="166" t="s">
        <v>122</v>
      </c>
      <c r="AH22" s="166">
        <v>0</v>
      </c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5">
      <c r="A23" s="167"/>
      <c r="B23" s="168"/>
      <c r="C23" s="169" t="s">
        <v>501</v>
      </c>
      <c r="D23" s="170"/>
      <c r="E23" s="171">
        <v>3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122</v>
      </c>
      <c r="AH23" s="166">
        <v>0</v>
      </c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67"/>
      <c r="B24" s="168"/>
      <c r="C24" s="169" t="s">
        <v>502</v>
      </c>
      <c r="D24" s="170"/>
      <c r="E24" s="171">
        <v>2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122</v>
      </c>
      <c r="AH24" s="166">
        <v>0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5">
      <c r="A25" s="167"/>
      <c r="B25" s="168"/>
      <c r="C25" s="169" t="s">
        <v>498</v>
      </c>
      <c r="D25" s="170"/>
      <c r="E25" s="171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6"/>
      <c r="Y25" s="166"/>
      <c r="Z25" s="166"/>
      <c r="AA25" s="166"/>
      <c r="AB25" s="166"/>
      <c r="AC25" s="166"/>
      <c r="AD25" s="166"/>
      <c r="AE25" s="166"/>
      <c r="AF25" s="166"/>
      <c r="AG25" s="166" t="s">
        <v>122</v>
      </c>
      <c r="AH25" s="166">
        <v>0</v>
      </c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 x14ac:dyDescent="0.25">
      <c r="A26" s="167"/>
      <c r="B26" s="168"/>
      <c r="C26" s="169" t="s">
        <v>503</v>
      </c>
      <c r="D26" s="170"/>
      <c r="E26" s="171">
        <v>0.9</v>
      </c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122</v>
      </c>
      <c r="AH26" s="166">
        <v>0</v>
      </c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5">
      <c r="A27" s="167"/>
      <c r="B27" s="168"/>
      <c r="C27" s="169" t="s">
        <v>504</v>
      </c>
      <c r="D27" s="170"/>
      <c r="E27" s="171">
        <v>0.9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122</v>
      </c>
      <c r="AH27" s="166">
        <v>0</v>
      </c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/>
      <c r="B28" s="168"/>
      <c r="C28" s="172" t="s">
        <v>131</v>
      </c>
      <c r="D28" s="173"/>
      <c r="E28" s="174">
        <v>6.8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122</v>
      </c>
      <c r="AH28" s="166">
        <v>1</v>
      </c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57">
        <v>3</v>
      </c>
      <c r="B29" s="158" t="s">
        <v>210</v>
      </c>
      <c r="C29" s="159" t="s">
        <v>211</v>
      </c>
      <c r="D29" s="160" t="s">
        <v>212</v>
      </c>
      <c r="E29" s="161">
        <v>641.07240000000002</v>
      </c>
      <c r="F29" s="162"/>
      <c r="G29" s="163">
        <f>ROUND(E29*F29,2)</f>
        <v>0</v>
      </c>
      <c r="H29" s="162"/>
      <c r="I29" s="163">
        <f>ROUND(E29*H29,2)</f>
        <v>0</v>
      </c>
      <c r="J29" s="162"/>
      <c r="K29" s="163">
        <f>ROUND(E29*J29,2)</f>
        <v>0</v>
      </c>
      <c r="L29" s="163">
        <v>21</v>
      </c>
      <c r="M29" s="163">
        <f>G29*(1+L29/100)</f>
        <v>0</v>
      </c>
      <c r="N29" s="163">
        <v>0</v>
      </c>
      <c r="O29" s="163">
        <f>ROUND(E29*N29,2)</f>
        <v>0</v>
      </c>
      <c r="P29" s="163">
        <v>0</v>
      </c>
      <c r="Q29" s="163">
        <f>ROUND(E29*P29,2)</f>
        <v>0</v>
      </c>
      <c r="R29" s="163" t="s">
        <v>189</v>
      </c>
      <c r="S29" s="163" t="s">
        <v>190</v>
      </c>
      <c r="T29" s="164" t="s">
        <v>190</v>
      </c>
      <c r="U29" s="165">
        <v>0.16</v>
      </c>
      <c r="V29" s="165">
        <f>ROUND(E29*U29,2)</f>
        <v>102.57</v>
      </c>
      <c r="W29" s="165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120</v>
      </c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ht="34.5" outlineLevel="1" x14ac:dyDescent="0.25">
      <c r="A30" s="167"/>
      <c r="B30" s="168"/>
      <c r="C30" s="249" t="s">
        <v>213</v>
      </c>
      <c r="D30" s="250"/>
      <c r="E30" s="250"/>
      <c r="F30" s="250"/>
      <c r="G30" s="250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192</v>
      </c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91" t="str">
        <f>C30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0" s="166"/>
      <c r="BC30" s="166"/>
      <c r="BD30" s="166"/>
      <c r="BE30" s="166"/>
      <c r="BF30" s="166"/>
      <c r="BG30" s="166"/>
      <c r="BH30" s="166"/>
    </row>
    <row r="31" spans="1:60" outlineLevel="1" x14ac:dyDescent="0.25">
      <c r="A31" s="167"/>
      <c r="B31" s="168"/>
      <c r="C31" s="169" t="s">
        <v>121</v>
      </c>
      <c r="D31" s="170"/>
      <c r="E31" s="171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6"/>
      <c r="Y31" s="166"/>
      <c r="Z31" s="166"/>
      <c r="AA31" s="166"/>
      <c r="AB31" s="166"/>
      <c r="AC31" s="166"/>
      <c r="AD31" s="166"/>
      <c r="AE31" s="166"/>
      <c r="AF31" s="166"/>
      <c r="AG31" s="166" t="s">
        <v>122</v>
      </c>
      <c r="AH31" s="166">
        <v>0</v>
      </c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ht="22.5" outlineLevel="1" x14ac:dyDescent="0.25">
      <c r="A32" s="167"/>
      <c r="B32" s="168"/>
      <c r="C32" s="169" t="s">
        <v>505</v>
      </c>
      <c r="D32" s="170"/>
      <c r="E32" s="171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122</v>
      </c>
      <c r="AH32" s="166">
        <v>0</v>
      </c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 x14ac:dyDescent="0.25">
      <c r="A33" s="167"/>
      <c r="B33" s="168"/>
      <c r="C33" s="169" t="s">
        <v>215</v>
      </c>
      <c r="D33" s="170"/>
      <c r="E33" s="171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122</v>
      </c>
      <c r="AH33" s="166">
        <v>0</v>
      </c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5">
      <c r="A34" s="167"/>
      <c r="B34" s="168"/>
      <c r="C34" s="192" t="s">
        <v>216</v>
      </c>
      <c r="D34" s="193"/>
      <c r="E34" s="19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122</v>
      </c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5">
      <c r="A35" s="167"/>
      <c r="B35" s="168"/>
      <c r="C35" s="195" t="s">
        <v>506</v>
      </c>
      <c r="D35" s="193"/>
      <c r="E35" s="19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6"/>
      <c r="Y35" s="166"/>
      <c r="Z35" s="166"/>
      <c r="AA35" s="166"/>
      <c r="AB35" s="166"/>
      <c r="AC35" s="166"/>
      <c r="AD35" s="166"/>
      <c r="AE35" s="166"/>
      <c r="AF35" s="166"/>
      <c r="AG35" s="166" t="s">
        <v>122</v>
      </c>
      <c r="AH35" s="166">
        <v>2</v>
      </c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ht="22.5" outlineLevel="1" x14ac:dyDescent="0.25">
      <c r="A36" s="167"/>
      <c r="B36" s="168"/>
      <c r="C36" s="195" t="s">
        <v>507</v>
      </c>
      <c r="D36" s="193"/>
      <c r="E36" s="194">
        <v>673.54499999999996</v>
      </c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122</v>
      </c>
      <c r="AH36" s="166">
        <v>2</v>
      </c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ht="22.5" outlineLevel="1" x14ac:dyDescent="0.25">
      <c r="A37" s="167"/>
      <c r="B37" s="168"/>
      <c r="C37" s="195" t="s">
        <v>508</v>
      </c>
      <c r="D37" s="193"/>
      <c r="E37" s="194">
        <v>10.458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122</v>
      </c>
      <c r="AH37" s="166">
        <v>2</v>
      </c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5">
      <c r="A38" s="167"/>
      <c r="B38" s="168"/>
      <c r="C38" s="195" t="s">
        <v>509</v>
      </c>
      <c r="D38" s="193"/>
      <c r="E38" s="19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122</v>
      </c>
      <c r="AH38" s="166">
        <v>2</v>
      </c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ht="22.5" outlineLevel="1" x14ac:dyDescent="0.25">
      <c r="A39" s="167"/>
      <c r="B39" s="168"/>
      <c r="C39" s="195" t="s">
        <v>510</v>
      </c>
      <c r="D39" s="193"/>
      <c r="E39" s="194">
        <v>117.33750000000001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122</v>
      </c>
      <c r="AH39" s="166">
        <v>2</v>
      </c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5">
      <c r="A40" s="167"/>
      <c r="B40" s="168"/>
      <c r="C40" s="196" t="s">
        <v>222</v>
      </c>
      <c r="D40" s="197"/>
      <c r="E40" s="198">
        <v>801.34050000000002</v>
      </c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122</v>
      </c>
      <c r="AH40" s="166">
        <v>3</v>
      </c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5">
      <c r="A41" s="167"/>
      <c r="B41" s="168"/>
      <c r="C41" s="192" t="s">
        <v>223</v>
      </c>
      <c r="D41" s="193"/>
      <c r="E41" s="19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122</v>
      </c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5">
      <c r="A42" s="167"/>
      <c r="B42" s="168"/>
      <c r="C42" s="169" t="s">
        <v>511</v>
      </c>
      <c r="D42" s="170"/>
      <c r="E42" s="171">
        <v>641.07240000000002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122</v>
      </c>
      <c r="AH42" s="166">
        <v>0</v>
      </c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5">
      <c r="A43" s="167"/>
      <c r="B43" s="168"/>
      <c r="C43" s="199" t="s">
        <v>216</v>
      </c>
      <c r="D43" s="197"/>
      <c r="E43" s="198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122</v>
      </c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 x14ac:dyDescent="0.25">
      <c r="A44" s="167"/>
      <c r="B44" s="168"/>
      <c r="C44" s="196" t="s">
        <v>222</v>
      </c>
      <c r="D44" s="197"/>
      <c r="E44" s="198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6"/>
      <c r="Y44" s="166"/>
      <c r="Z44" s="166"/>
      <c r="AA44" s="166"/>
      <c r="AB44" s="166"/>
      <c r="AC44" s="166"/>
      <c r="AD44" s="166"/>
      <c r="AE44" s="166"/>
      <c r="AF44" s="166"/>
      <c r="AG44" s="166" t="s">
        <v>122</v>
      </c>
      <c r="AH44" s="166">
        <v>3</v>
      </c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5">
      <c r="A45" s="167"/>
      <c r="B45" s="168"/>
      <c r="C45" s="192" t="s">
        <v>223</v>
      </c>
      <c r="D45" s="193"/>
      <c r="E45" s="19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122</v>
      </c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5">
      <c r="A46" s="157">
        <v>4</v>
      </c>
      <c r="B46" s="158" t="s">
        <v>225</v>
      </c>
      <c r="C46" s="159" t="s">
        <v>226</v>
      </c>
      <c r="D46" s="160" t="s">
        <v>212</v>
      </c>
      <c r="E46" s="161">
        <v>160.2681</v>
      </c>
      <c r="F46" s="162"/>
      <c r="G46" s="163">
        <f>ROUND(E46*F46,2)</f>
        <v>0</v>
      </c>
      <c r="H46" s="162"/>
      <c r="I46" s="163">
        <f>ROUND(E46*H46,2)</f>
        <v>0</v>
      </c>
      <c r="J46" s="162"/>
      <c r="K46" s="163">
        <f>ROUND(E46*J46,2)</f>
        <v>0</v>
      </c>
      <c r="L46" s="163">
        <v>21</v>
      </c>
      <c r="M46" s="163">
        <f>G46*(1+L46/100)</f>
        <v>0</v>
      </c>
      <c r="N46" s="163">
        <v>0</v>
      </c>
      <c r="O46" s="163">
        <f>ROUND(E46*N46,2)</f>
        <v>0</v>
      </c>
      <c r="P46" s="163">
        <v>0</v>
      </c>
      <c r="Q46" s="163">
        <f>ROUND(E46*P46,2)</f>
        <v>0</v>
      </c>
      <c r="R46" s="163" t="s">
        <v>189</v>
      </c>
      <c r="S46" s="163" t="s">
        <v>190</v>
      </c>
      <c r="T46" s="164" t="s">
        <v>190</v>
      </c>
      <c r="U46" s="165">
        <v>8.4000000000000005E-2</v>
      </c>
      <c r="V46" s="165">
        <f>ROUND(E46*U46,2)</f>
        <v>13.46</v>
      </c>
      <c r="W46" s="165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120</v>
      </c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ht="34.5" outlineLevel="1" x14ac:dyDescent="0.25">
      <c r="A47" s="167"/>
      <c r="B47" s="168"/>
      <c r="C47" s="249" t="s">
        <v>213</v>
      </c>
      <c r="D47" s="250"/>
      <c r="E47" s="250"/>
      <c r="F47" s="250"/>
      <c r="G47" s="250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192</v>
      </c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91" t="str">
        <f>C47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/>
      <c r="B48" s="168"/>
      <c r="C48" s="169" t="s">
        <v>512</v>
      </c>
      <c r="D48" s="170"/>
      <c r="E48" s="171">
        <v>160.2681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122</v>
      </c>
      <c r="AH48" s="166">
        <v>0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outlineLevel="1" x14ac:dyDescent="0.25">
      <c r="A49" s="167"/>
      <c r="B49" s="168"/>
      <c r="C49" s="172" t="s">
        <v>131</v>
      </c>
      <c r="D49" s="173"/>
      <c r="E49" s="174">
        <v>160.2681</v>
      </c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6"/>
      <c r="Y49" s="166"/>
      <c r="Z49" s="166"/>
      <c r="AA49" s="166"/>
      <c r="AB49" s="166"/>
      <c r="AC49" s="166"/>
      <c r="AD49" s="166"/>
      <c r="AE49" s="166"/>
      <c r="AF49" s="166"/>
      <c r="AG49" s="166" t="s">
        <v>122</v>
      </c>
      <c r="AH49" s="166">
        <v>1</v>
      </c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outlineLevel="1" x14ac:dyDescent="0.25">
      <c r="A50" s="157">
        <v>5</v>
      </c>
      <c r="B50" s="158" t="s">
        <v>228</v>
      </c>
      <c r="C50" s="159" t="s">
        <v>229</v>
      </c>
      <c r="D50" s="160" t="s">
        <v>212</v>
      </c>
      <c r="E50" s="161">
        <v>80.134050000000002</v>
      </c>
      <c r="F50" s="162"/>
      <c r="G50" s="163">
        <f>ROUND(E50*F50,2)</f>
        <v>0</v>
      </c>
      <c r="H50" s="162"/>
      <c r="I50" s="163">
        <f>ROUND(E50*H50,2)</f>
        <v>0</v>
      </c>
      <c r="J50" s="162"/>
      <c r="K50" s="163">
        <f>ROUND(E50*J50,2)</f>
        <v>0</v>
      </c>
      <c r="L50" s="163">
        <v>21</v>
      </c>
      <c r="M50" s="163">
        <f>G50*(1+L50/100)</f>
        <v>0</v>
      </c>
      <c r="N50" s="163">
        <v>0</v>
      </c>
      <c r="O50" s="163">
        <f>ROUND(E50*N50,2)</f>
        <v>0</v>
      </c>
      <c r="P50" s="163">
        <v>0</v>
      </c>
      <c r="Q50" s="163">
        <f>ROUND(E50*P50,2)</f>
        <v>0</v>
      </c>
      <c r="R50" s="163" t="s">
        <v>189</v>
      </c>
      <c r="S50" s="163" t="s">
        <v>190</v>
      </c>
      <c r="T50" s="164" t="s">
        <v>190</v>
      </c>
      <c r="U50" s="165">
        <v>0.3</v>
      </c>
      <c r="V50" s="165">
        <f>ROUND(E50*U50,2)</f>
        <v>24.04</v>
      </c>
      <c r="W50" s="165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120</v>
      </c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ht="34.5" outlineLevel="1" x14ac:dyDescent="0.25">
      <c r="A51" s="167"/>
      <c r="B51" s="168"/>
      <c r="C51" s="249" t="s">
        <v>213</v>
      </c>
      <c r="D51" s="250"/>
      <c r="E51" s="250"/>
      <c r="F51" s="250"/>
      <c r="G51" s="250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6"/>
      <c r="Y51" s="166"/>
      <c r="Z51" s="166"/>
      <c r="AA51" s="166"/>
      <c r="AB51" s="166"/>
      <c r="AC51" s="166"/>
      <c r="AD51" s="166"/>
      <c r="AE51" s="166"/>
      <c r="AF51" s="166"/>
      <c r="AG51" s="166" t="s">
        <v>192</v>
      </c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91" t="str">
        <f>C51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1" s="166"/>
      <c r="BC51" s="166"/>
      <c r="BD51" s="166"/>
      <c r="BE51" s="166"/>
      <c r="BF51" s="166"/>
      <c r="BG51" s="166"/>
      <c r="BH51" s="166"/>
    </row>
    <row r="52" spans="1:60" outlineLevel="1" x14ac:dyDescent="0.25">
      <c r="A52" s="167"/>
      <c r="B52" s="168"/>
      <c r="C52" s="169" t="s">
        <v>121</v>
      </c>
      <c r="D52" s="170"/>
      <c r="E52" s="171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122</v>
      </c>
      <c r="AH52" s="166">
        <v>0</v>
      </c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5">
      <c r="A53" s="167"/>
      <c r="B53" s="168"/>
      <c r="C53" s="169" t="s">
        <v>513</v>
      </c>
      <c r="D53" s="170"/>
      <c r="E53" s="171">
        <v>80.134050000000002</v>
      </c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122</v>
      </c>
      <c r="AH53" s="166">
        <v>0</v>
      </c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5">
      <c r="A54" s="167"/>
      <c r="B54" s="168"/>
      <c r="C54" s="199" t="s">
        <v>216</v>
      </c>
      <c r="D54" s="197"/>
      <c r="E54" s="198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122</v>
      </c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5">
      <c r="A55" s="167"/>
      <c r="B55" s="168"/>
      <c r="C55" s="196" t="s">
        <v>222</v>
      </c>
      <c r="D55" s="197"/>
      <c r="E55" s="198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122</v>
      </c>
      <c r="AH55" s="166">
        <v>3</v>
      </c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outlineLevel="1" x14ac:dyDescent="0.25">
      <c r="A56" s="167"/>
      <c r="B56" s="168"/>
      <c r="C56" s="192" t="s">
        <v>223</v>
      </c>
      <c r="D56" s="193"/>
      <c r="E56" s="194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6"/>
      <c r="Y56" s="166"/>
      <c r="Z56" s="166"/>
      <c r="AA56" s="166"/>
      <c r="AB56" s="166"/>
      <c r="AC56" s="166"/>
      <c r="AD56" s="166"/>
      <c r="AE56" s="166"/>
      <c r="AF56" s="166"/>
      <c r="AG56" s="166" t="s">
        <v>122</v>
      </c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outlineLevel="1" x14ac:dyDescent="0.25">
      <c r="A57" s="157">
        <v>6</v>
      </c>
      <c r="B57" s="158" t="s">
        <v>231</v>
      </c>
      <c r="C57" s="159" t="s">
        <v>232</v>
      </c>
      <c r="D57" s="160" t="s">
        <v>212</v>
      </c>
      <c r="E57" s="161">
        <v>20.03351</v>
      </c>
      <c r="F57" s="162"/>
      <c r="G57" s="163">
        <f>ROUND(E57*F57,2)</f>
        <v>0</v>
      </c>
      <c r="H57" s="162"/>
      <c r="I57" s="163">
        <f>ROUND(E57*H57,2)</f>
        <v>0</v>
      </c>
      <c r="J57" s="162"/>
      <c r="K57" s="163">
        <f>ROUND(E57*J57,2)</f>
        <v>0</v>
      </c>
      <c r="L57" s="163">
        <v>21</v>
      </c>
      <c r="M57" s="163">
        <f>G57*(1+L57/100)</f>
        <v>0</v>
      </c>
      <c r="N57" s="163">
        <v>0</v>
      </c>
      <c r="O57" s="163">
        <f>ROUND(E57*N57,2)</f>
        <v>0</v>
      </c>
      <c r="P57" s="163">
        <v>0</v>
      </c>
      <c r="Q57" s="163">
        <f>ROUND(E57*P57,2)</f>
        <v>0</v>
      </c>
      <c r="R57" s="163" t="s">
        <v>189</v>
      </c>
      <c r="S57" s="163" t="s">
        <v>190</v>
      </c>
      <c r="T57" s="164" t="s">
        <v>190</v>
      </c>
      <c r="U57" s="165">
        <v>0.14829999999999999</v>
      </c>
      <c r="V57" s="165">
        <f>ROUND(E57*U57,2)</f>
        <v>2.97</v>
      </c>
      <c r="W57" s="165"/>
      <c r="X57" s="166"/>
      <c r="Y57" s="166"/>
      <c r="Z57" s="166"/>
      <c r="AA57" s="166"/>
      <c r="AB57" s="166"/>
      <c r="AC57" s="166"/>
      <c r="AD57" s="166"/>
      <c r="AE57" s="166"/>
      <c r="AF57" s="166"/>
      <c r="AG57" s="166" t="s">
        <v>120</v>
      </c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ht="34.5" outlineLevel="1" x14ac:dyDescent="0.25">
      <c r="A58" s="167"/>
      <c r="B58" s="168"/>
      <c r="C58" s="249" t="s">
        <v>213</v>
      </c>
      <c r="D58" s="250"/>
      <c r="E58" s="250"/>
      <c r="F58" s="250"/>
      <c r="G58" s="250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6"/>
      <c r="Y58" s="166"/>
      <c r="Z58" s="166"/>
      <c r="AA58" s="166"/>
      <c r="AB58" s="166"/>
      <c r="AC58" s="166"/>
      <c r="AD58" s="166"/>
      <c r="AE58" s="166"/>
      <c r="AF58" s="166"/>
      <c r="AG58" s="166" t="s">
        <v>192</v>
      </c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91" t="str">
        <f>C58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8" s="166"/>
      <c r="BC58" s="166"/>
      <c r="BD58" s="166"/>
      <c r="BE58" s="166"/>
      <c r="BF58" s="166"/>
      <c r="BG58" s="166"/>
      <c r="BH58" s="166"/>
    </row>
    <row r="59" spans="1:60" outlineLevel="1" x14ac:dyDescent="0.25">
      <c r="A59" s="167"/>
      <c r="B59" s="168"/>
      <c r="C59" s="169" t="s">
        <v>514</v>
      </c>
      <c r="D59" s="170"/>
      <c r="E59" s="171">
        <v>20.03351</v>
      </c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6"/>
      <c r="Y59" s="166"/>
      <c r="Z59" s="166"/>
      <c r="AA59" s="166"/>
      <c r="AB59" s="166"/>
      <c r="AC59" s="166"/>
      <c r="AD59" s="166"/>
      <c r="AE59" s="166"/>
      <c r="AF59" s="166"/>
      <c r="AG59" s="166" t="s">
        <v>122</v>
      </c>
      <c r="AH59" s="166">
        <v>0</v>
      </c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5">
      <c r="A60" s="167"/>
      <c r="B60" s="168"/>
      <c r="C60" s="172" t="s">
        <v>131</v>
      </c>
      <c r="D60" s="173"/>
      <c r="E60" s="174">
        <v>20.03351</v>
      </c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122</v>
      </c>
      <c r="AH60" s="166">
        <v>1</v>
      </c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57">
        <v>7</v>
      </c>
      <c r="B61" s="158" t="s">
        <v>234</v>
      </c>
      <c r="C61" s="159" t="s">
        <v>235</v>
      </c>
      <c r="D61" s="160" t="s">
        <v>212</v>
      </c>
      <c r="E61" s="161">
        <v>40.067030000000003</v>
      </c>
      <c r="F61" s="162"/>
      <c r="G61" s="163">
        <f>ROUND(E61*F61,2)</f>
        <v>0</v>
      </c>
      <c r="H61" s="162"/>
      <c r="I61" s="163">
        <f>ROUND(E61*H61,2)</f>
        <v>0</v>
      </c>
      <c r="J61" s="162"/>
      <c r="K61" s="163">
        <f>ROUND(E61*J61,2)</f>
        <v>0</v>
      </c>
      <c r="L61" s="163">
        <v>21</v>
      </c>
      <c r="M61" s="163">
        <f>G61*(1+L61/100)</f>
        <v>0</v>
      </c>
      <c r="N61" s="163">
        <v>0</v>
      </c>
      <c r="O61" s="163">
        <f>ROUND(E61*N61,2)</f>
        <v>0</v>
      </c>
      <c r="P61" s="163">
        <v>0</v>
      </c>
      <c r="Q61" s="163">
        <f>ROUND(E61*P61,2)</f>
        <v>0</v>
      </c>
      <c r="R61" s="163" t="s">
        <v>189</v>
      </c>
      <c r="S61" s="163" t="s">
        <v>190</v>
      </c>
      <c r="T61" s="164" t="s">
        <v>190</v>
      </c>
      <c r="U61" s="165">
        <v>0.53</v>
      </c>
      <c r="V61" s="165">
        <f>ROUND(E61*U61,2)</f>
        <v>21.24</v>
      </c>
      <c r="W61" s="165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120</v>
      </c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ht="34.5" outlineLevel="1" x14ac:dyDescent="0.25">
      <c r="A62" s="167"/>
      <c r="B62" s="168"/>
      <c r="C62" s="249" t="s">
        <v>213</v>
      </c>
      <c r="D62" s="250"/>
      <c r="E62" s="250"/>
      <c r="F62" s="250"/>
      <c r="G62" s="250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6"/>
      <c r="Y62" s="166"/>
      <c r="Z62" s="166"/>
      <c r="AA62" s="166"/>
      <c r="AB62" s="166"/>
      <c r="AC62" s="166"/>
      <c r="AD62" s="166"/>
      <c r="AE62" s="166"/>
      <c r="AF62" s="166"/>
      <c r="AG62" s="166" t="s">
        <v>192</v>
      </c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91" t="str">
        <f>C62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2" s="166"/>
      <c r="BC62" s="166"/>
      <c r="BD62" s="166"/>
      <c r="BE62" s="166"/>
      <c r="BF62" s="166"/>
      <c r="BG62" s="166"/>
      <c r="BH62" s="166"/>
    </row>
    <row r="63" spans="1:60" outlineLevel="1" x14ac:dyDescent="0.25">
      <c r="A63" s="167"/>
      <c r="B63" s="168"/>
      <c r="C63" s="169" t="s">
        <v>121</v>
      </c>
      <c r="D63" s="170"/>
      <c r="E63" s="171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6"/>
      <c r="Y63" s="166"/>
      <c r="Z63" s="166"/>
      <c r="AA63" s="166"/>
      <c r="AB63" s="166"/>
      <c r="AC63" s="166"/>
      <c r="AD63" s="166"/>
      <c r="AE63" s="166"/>
      <c r="AF63" s="166"/>
      <c r="AG63" s="166" t="s">
        <v>122</v>
      </c>
      <c r="AH63" s="166">
        <v>0</v>
      </c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outlineLevel="1" x14ac:dyDescent="0.25">
      <c r="A64" s="167"/>
      <c r="B64" s="168"/>
      <c r="C64" s="169" t="s">
        <v>515</v>
      </c>
      <c r="D64" s="170"/>
      <c r="E64" s="171">
        <v>40.067030000000003</v>
      </c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6"/>
      <c r="Y64" s="166"/>
      <c r="Z64" s="166"/>
      <c r="AA64" s="166"/>
      <c r="AB64" s="166"/>
      <c r="AC64" s="166"/>
      <c r="AD64" s="166"/>
      <c r="AE64" s="166"/>
      <c r="AF64" s="166"/>
      <c r="AG64" s="166" t="s">
        <v>122</v>
      </c>
      <c r="AH64" s="166">
        <v>0</v>
      </c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outlineLevel="1" x14ac:dyDescent="0.25">
      <c r="A65" s="167"/>
      <c r="B65" s="168"/>
      <c r="C65" s="199" t="s">
        <v>216</v>
      </c>
      <c r="D65" s="197"/>
      <c r="E65" s="198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122</v>
      </c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outlineLevel="1" x14ac:dyDescent="0.25">
      <c r="A66" s="167"/>
      <c r="B66" s="168"/>
      <c r="C66" s="196" t="s">
        <v>222</v>
      </c>
      <c r="D66" s="197"/>
      <c r="E66" s="198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6"/>
      <c r="Y66" s="166"/>
      <c r="Z66" s="166"/>
      <c r="AA66" s="166"/>
      <c r="AB66" s="166"/>
      <c r="AC66" s="166"/>
      <c r="AD66" s="166"/>
      <c r="AE66" s="166"/>
      <c r="AF66" s="166"/>
      <c r="AG66" s="166" t="s">
        <v>122</v>
      </c>
      <c r="AH66" s="166">
        <v>3</v>
      </c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</row>
    <row r="67" spans="1:60" outlineLevel="1" x14ac:dyDescent="0.25">
      <c r="A67" s="167"/>
      <c r="B67" s="168"/>
      <c r="C67" s="192" t="s">
        <v>223</v>
      </c>
      <c r="D67" s="193"/>
      <c r="E67" s="19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6"/>
      <c r="Y67" s="166"/>
      <c r="Z67" s="166"/>
      <c r="AA67" s="166"/>
      <c r="AB67" s="166"/>
      <c r="AC67" s="166"/>
      <c r="AD67" s="166"/>
      <c r="AE67" s="166"/>
      <c r="AF67" s="166"/>
      <c r="AG67" s="166" t="s">
        <v>122</v>
      </c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outlineLevel="1" x14ac:dyDescent="0.25">
      <c r="A68" s="157">
        <v>8</v>
      </c>
      <c r="B68" s="158" t="s">
        <v>237</v>
      </c>
      <c r="C68" s="159" t="s">
        <v>238</v>
      </c>
      <c r="D68" s="160" t="s">
        <v>212</v>
      </c>
      <c r="E68" s="161">
        <v>40.067030000000003</v>
      </c>
      <c r="F68" s="162"/>
      <c r="G68" s="163">
        <f>ROUND(E68*F68,2)</f>
        <v>0</v>
      </c>
      <c r="H68" s="162"/>
      <c r="I68" s="163">
        <f>ROUND(E68*H68,2)</f>
        <v>0</v>
      </c>
      <c r="J68" s="162"/>
      <c r="K68" s="163">
        <f>ROUND(E68*J68,2)</f>
        <v>0</v>
      </c>
      <c r="L68" s="163">
        <v>21</v>
      </c>
      <c r="M68" s="163">
        <f>G68*(1+L68/100)</f>
        <v>0</v>
      </c>
      <c r="N68" s="163">
        <v>0</v>
      </c>
      <c r="O68" s="163">
        <f>ROUND(E68*N68,2)</f>
        <v>0</v>
      </c>
      <c r="P68" s="163">
        <v>0</v>
      </c>
      <c r="Q68" s="163">
        <f>ROUND(E68*P68,2)</f>
        <v>0</v>
      </c>
      <c r="R68" s="163" t="s">
        <v>189</v>
      </c>
      <c r="S68" s="163" t="s">
        <v>190</v>
      </c>
      <c r="T68" s="164" t="s">
        <v>190</v>
      </c>
      <c r="U68" s="165">
        <v>0.25</v>
      </c>
      <c r="V68" s="165">
        <f>ROUND(E68*U68,2)</f>
        <v>10.02</v>
      </c>
      <c r="W68" s="165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120</v>
      </c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ht="34.5" outlineLevel="1" x14ac:dyDescent="0.25">
      <c r="A69" s="167"/>
      <c r="B69" s="168"/>
      <c r="C69" s="249" t="s">
        <v>213</v>
      </c>
      <c r="D69" s="250"/>
      <c r="E69" s="250"/>
      <c r="F69" s="250"/>
      <c r="G69" s="250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192</v>
      </c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91" t="str">
        <f>C69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9" s="166"/>
      <c r="BC69" s="166"/>
      <c r="BD69" s="166"/>
      <c r="BE69" s="166"/>
      <c r="BF69" s="166"/>
      <c r="BG69" s="166"/>
      <c r="BH69" s="166"/>
    </row>
    <row r="70" spans="1:60" outlineLevel="1" x14ac:dyDescent="0.25">
      <c r="A70" s="167"/>
      <c r="B70" s="168"/>
      <c r="C70" s="169" t="s">
        <v>121</v>
      </c>
      <c r="D70" s="170"/>
      <c r="E70" s="171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6"/>
      <c r="Y70" s="166"/>
      <c r="Z70" s="166"/>
      <c r="AA70" s="166"/>
      <c r="AB70" s="166"/>
      <c r="AC70" s="166"/>
      <c r="AD70" s="166"/>
      <c r="AE70" s="166"/>
      <c r="AF70" s="166"/>
      <c r="AG70" s="166" t="s">
        <v>122</v>
      </c>
      <c r="AH70" s="166">
        <v>0</v>
      </c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outlineLevel="1" x14ac:dyDescent="0.25">
      <c r="A71" s="167"/>
      <c r="B71" s="168"/>
      <c r="C71" s="169" t="s">
        <v>516</v>
      </c>
      <c r="D71" s="170"/>
      <c r="E71" s="171">
        <v>40.067030000000003</v>
      </c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122</v>
      </c>
      <c r="AH71" s="166">
        <v>0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5">
      <c r="A72" s="167"/>
      <c r="B72" s="168"/>
      <c r="C72" s="199" t="s">
        <v>216</v>
      </c>
      <c r="D72" s="197"/>
      <c r="E72" s="198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122</v>
      </c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outlineLevel="1" x14ac:dyDescent="0.25">
      <c r="A73" s="167"/>
      <c r="B73" s="168"/>
      <c r="C73" s="196" t="s">
        <v>222</v>
      </c>
      <c r="D73" s="197"/>
      <c r="E73" s="198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6"/>
      <c r="Y73" s="166"/>
      <c r="Z73" s="166"/>
      <c r="AA73" s="166"/>
      <c r="AB73" s="166"/>
      <c r="AC73" s="166"/>
      <c r="AD73" s="166"/>
      <c r="AE73" s="166"/>
      <c r="AF73" s="166"/>
      <c r="AG73" s="166" t="s">
        <v>122</v>
      </c>
      <c r="AH73" s="166">
        <v>3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5">
      <c r="A74" s="167"/>
      <c r="B74" s="168"/>
      <c r="C74" s="192" t="s">
        <v>223</v>
      </c>
      <c r="D74" s="193"/>
      <c r="E74" s="19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122</v>
      </c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ht="22.5" outlineLevel="1" x14ac:dyDescent="0.25">
      <c r="A75" s="157">
        <v>9</v>
      </c>
      <c r="B75" s="158" t="s">
        <v>240</v>
      </c>
      <c r="C75" s="159" t="s">
        <v>241</v>
      </c>
      <c r="D75" s="160" t="s">
        <v>242</v>
      </c>
      <c r="E75" s="161">
        <v>170.625</v>
      </c>
      <c r="F75" s="162"/>
      <c r="G75" s="163">
        <f>ROUND(E75*F75,2)</f>
        <v>0</v>
      </c>
      <c r="H75" s="162"/>
      <c r="I75" s="163">
        <f>ROUND(E75*H75,2)</f>
        <v>0</v>
      </c>
      <c r="J75" s="162"/>
      <c r="K75" s="163">
        <f>ROUND(E75*J75,2)</f>
        <v>0</v>
      </c>
      <c r="L75" s="163">
        <v>21</v>
      </c>
      <c r="M75" s="163">
        <f>G75*(1+L75/100)</f>
        <v>0</v>
      </c>
      <c r="N75" s="163">
        <v>9.8999999999999999E-4</v>
      </c>
      <c r="O75" s="163">
        <f>ROUND(E75*N75,2)</f>
        <v>0.17</v>
      </c>
      <c r="P75" s="163">
        <v>0</v>
      </c>
      <c r="Q75" s="163">
        <f>ROUND(E75*P75,2)</f>
        <v>0</v>
      </c>
      <c r="R75" s="163" t="s">
        <v>189</v>
      </c>
      <c r="S75" s="163" t="s">
        <v>190</v>
      </c>
      <c r="T75" s="164" t="s">
        <v>190</v>
      </c>
      <c r="U75" s="165">
        <v>0.23599999999999999</v>
      </c>
      <c r="V75" s="165">
        <f>ROUND(E75*U75,2)</f>
        <v>40.270000000000003</v>
      </c>
      <c r="W75" s="165"/>
      <c r="X75" s="166"/>
      <c r="Y75" s="166"/>
      <c r="Z75" s="166"/>
      <c r="AA75" s="166"/>
      <c r="AB75" s="166"/>
      <c r="AC75" s="166"/>
      <c r="AD75" s="166"/>
      <c r="AE75" s="166"/>
      <c r="AF75" s="166"/>
      <c r="AG75" s="166" t="s">
        <v>120</v>
      </c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5">
      <c r="A76" s="167"/>
      <c r="B76" s="168"/>
      <c r="C76" s="249" t="s">
        <v>243</v>
      </c>
      <c r="D76" s="250"/>
      <c r="E76" s="250"/>
      <c r="F76" s="250"/>
      <c r="G76" s="250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6"/>
      <c r="Y76" s="166"/>
      <c r="Z76" s="166"/>
      <c r="AA76" s="166"/>
      <c r="AB76" s="166"/>
      <c r="AC76" s="166"/>
      <c r="AD76" s="166"/>
      <c r="AE76" s="166"/>
      <c r="AF76" s="166"/>
      <c r="AG76" s="166" t="s">
        <v>192</v>
      </c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outlineLevel="1" x14ac:dyDescent="0.25">
      <c r="A77" s="167"/>
      <c r="B77" s="168"/>
      <c r="C77" s="169" t="s">
        <v>121</v>
      </c>
      <c r="D77" s="170"/>
      <c r="E77" s="171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6"/>
      <c r="Y77" s="166"/>
      <c r="Z77" s="166"/>
      <c r="AA77" s="166"/>
      <c r="AB77" s="166"/>
      <c r="AC77" s="166"/>
      <c r="AD77" s="166"/>
      <c r="AE77" s="166"/>
      <c r="AF77" s="166"/>
      <c r="AG77" s="166" t="s">
        <v>122</v>
      </c>
      <c r="AH77" s="166">
        <v>0</v>
      </c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5">
      <c r="A78" s="167"/>
      <c r="B78" s="168"/>
      <c r="C78" s="169" t="s">
        <v>498</v>
      </c>
      <c r="D78" s="170"/>
      <c r="E78" s="171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6"/>
      <c r="Y78" s="166"/>
      <c r="Z78" s="166"/>
      <c r="AA78" s="166"/>
      <c r="AB78" s="166"/>
      <c r="AC78" s="166"/>
      <c r="AD78" s="166"/>
      <c r="AE78" s="166"/>
      <c r="AF78" s="166"/>
      <c r="AG78" s="166" t="s">
        <v>122</v>
      </c>
      <c r="AH78" s="166">
        <v>0</v>
      </c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5">
      <c r="A79" s="167"/>
      <c r="B79" s="168"/>
      <c r="C79" s="169" t="s">
        <v>517</v>
      </c>
      <c r="D79" s="170"/>
      <c r="E79" s="171">
        <v>170.625</v>
      </c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6"/>
      <c r="Y79" s="166"/>
      <c r="Z79" s="166"/>
      <c r="AA79" s="166"/>
      <c r="AB79" s="166"/>
      <c r="AC79" s="166"/>
      <c r="AD79" s="166"/>
      <c r="AE79" s="166"/>
      <c r="AF79" s="166"/>
      <c r="AG79" s="166" t="s">
        <v>122</v>
      </c>
      <c r="AH79" s="166">
        <v>0</v>
      </c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outlineLevel="1" x14ac:dyDescent="0.25">
      <c r="A80" s="167"/>
      <c r="B80" s="168"/>
      <c r="C80" s="172" t="s">
        <v>131</v>
      </c>
      <c r="D80" s="173"/>
      <c r="E80" s="174">
        <v>170.625</v>
      </c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6"/>
      <c r="Y80" s="166"/>
      <c r="Z80" s="166"/>
      <c r="AA80" s="166"/>
      <c r="AB80" s="166"/>
      <c r="AC80" s="166"/>
      <c r="AD80" s="166"/>
      <c r="AE80" s="166"/>
      <c r="AF80" s="166"/>
      <c r="AG80" s="166" t="s">
        <v>122</v>
      </c>
      <c r="AH80" s="166">
        <v>1</v>
      </c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ht="22.5" outlineLevel="1" x14ac:dyDescent="0.25">
      <c r="A81" s="157">
        <v>10</v>
      </c>
      <c r="B81" s="158" t="s">
        <v>518</v>
      </c>
      <c r="C81" s="159" t="s">
        <v>519</v>
      </c>
      <c r="D81" s="160" t="s">
        <v>242</v>
      </c>
      <c r="E81" s="161">
        <v>818.625</v>
      </c>
      <c r="F81" s="162"/>
      <c r="G81" s="163">
        <f>ROUND(E81*F81,2)</f>
        <v>0</v>
      </c>
      <c r="H81" s="162"/>
      <c r="I81" s="163">
        <f>ROUND(E81*H81,2)</f>
        <v>0</v>
      </c>
      <c r="J81" s="162"/>
      <c r="K81" s="163">
        <f>ROUND(E81*J81,2)</f>
        <v>0</v>
      </c>
      <c r="L81" s="163">
        <v>21</v>
      </c>
      <c r="M81" s="163">
        <f>G81*(1+L81/100)</f>
        <v>0</v>
      </c>
      <c r="N81" s="163">
        <v>8.5999999999999998E-4</v>
      </c>
      <c r="O81" s="163">
        <f>ROUND(E81*N81,2)</f>
        <v>0.7</v>
      </c>
      <c r="P81" s="163">
        <v>0</v>
      </c>
      <c r="Q81" s="163">
        <f>ROUND(E81*P81,2)</f>
        <v>0</v>
      </c>
      <c r="R81" s="163" t="s">
        <v>189</v>
      </c>
      <c r="S81" s="163" t="s">
        <v>190</v>
      </c>
      <c r="T81" s="164" t="s">
        <v>190</v>
      </c>
      <c r="U81" s="165">
        <v>0.47899999999999998</v>
      </c>
      <c r="V81" s="165">
        <f>ROUND(E81*U81,2)</f>
        <v>392.12</v>
      </c>
      <c r="W81" s="165"/>
      <c r="X81" s="166"/>
      <c r="Y81" s="166"/>
      <c r="Z81" s="166"/>
      <c r="AA81" s="166"/>
      <c r="AB81" s="166"/>
      <c r="AC81" s="166"/>
      <c r="AD81" s="166"/>
      <c r="AE81" s="166"/>
      <c r="AF81" s="166"/>
      <c r="AG81" s="166" t="s">
        <v>120</v>
      </c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outlineLevel="1" x14ac:dyDescent="0.25">
      <c r="A82" s="167"/>
      <c r="B82" s="168"/>
      <c r="C82" s="249" t="s">
        <v>243</v>
      </c>
      <c r="D82" s="250"/>
      <c r="E82" s="250"/>
      <c r="F82" s="250"/>
      <c r="G82" s="250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6"/>
      <c r="Y82" s="166"/>
      <c r="Z82" s="166"/>
      <c r="AA82" s="166"/>
      <c r="AB82" s="166"/>
      <c r="AC82" s="166"/>
      <c r="AD82" s="166"/>
      <c r="AE82" s="166"/>
      <c r="AF82" s="166"/>
      <c r="AG82" s="166" t="s">
        <v>192</v>
      </c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outlineLevel="1" x14ac:dyDescent="0.25">
      <c r="A83" s="167"/>
      <c r="B83" s="168"/>
      <c r="C83" s="169" t="s">
        <v>121</v>
      </c>
      <c r="D83" s="170"/>
      <c r="E83" s="171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6"/>
      <c r="Y83" s="166"/>
      <c r="Z83" s="166"/>
      <c r="AA83" s="166"/>
      <c r="AB83" s="166"/>
      <c r="AC83" s="166"/>
      <c r="AD83" s="166"/>
      <c r="AE83" s="166"/>
      <c r="AF83" s="166"/>
      <c r="AG83" s="166" t="s">
        <v>122</v>
      </c>
      <c r="AH83" s="166">
        <v>0</v>
      </c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5">
      <c r="A84" s="167"/>
      <c r="B84" s="168"/>
      <c r="C84" s="169" t="s">
        <v>495</v>
      </c>
      <c r="D84" s="170"/>
      <c r="E84" s="171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6"/>
      <c r="Y84" s="166"/>
      <c r="Z84" s="166"/>
      <c r="AA84" s="166"/>
      <c r="AB84" s="166"/>
      <c r="AC84" s="166"/>
      <c r="AD84" s="166"/>
      <c r="AE84" s="166"/>
      <c r="AF84" s="166"/>
      <c r="AG84" s="166" t="s">
        <v>122</v>
      </c>
      <c r="AH84" s="166">
        <v>0</v>
      </c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5">
      <c r="A85" s="167"/>
      <c r="B85" s="168"/>
      <c r="C85" s="169" t="s">
        <v>520</v>
      </c>
      <c r="D85" s="170"/>
      <c r="E85" s="171">
        <v>797.97500000000002</v>
      </c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6"/>
      <c r="Y85" s="166"/>
      <c r="Z85" s="166"/>
      <c r="AA85" s="166"/>
      <c r="AB85" s="166"/>
      <c r="AC85" s="166"/>
      <c r="AD85" s="166"/>
      <c r="AE85" s="166"/>
      <c r="AF85" s="166"/>
      <c r="AG85" s="166" t="s">
        <v>122</v>
      </c>
      <c r="AH85" s="166">
        <v>0</v>
      </c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outlineLevel="1" x14ac:dyDescent="0.25">
      <c r="A86" s="167"/>
      <c r="B86" s="168"/>
      <c r="C86" s="169" t="s">
        <v>521</v>
      </c>
      <c r="D86" s="170"/>
      <c r="E86" s="171">
        <v>20.65</v>
      </c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6"/>
      <c r="Y86" s="166"/>
      <c r="Z86" s="166"/>
      <c r="AA86" s="166"/>
      <c r="AB86" s="166"/>
      <c r="AC86" s="166"/>
      <c r="AD86" s="166"/>
      <c r="AE86" s="166"/>
      <c r="AF86" s="166"/>
      <c r="AG86" s="166" t="s">
        <v>122</v>
      </c>
      <c r="AH86" s="166">
        <v>0</v>
      </c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outlineLevel="1" x14ac:dyDescent="0.25">
      <c r="A87" s="167"/>
      <c r="B87" s="168"/>
      <c r="C87" s="172" t="s">
        <v>131</v>
      </c>
      <c r="D87" s="173"/>
      <c r="E87" s="174">
        <v>818.625</v>
      </c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6"/>
      <c r="Y87" s="166"/>
      <c r="Z87" s="166"/>
      <c r="AA87" s="166"/>
      <c r="AB87" s="166"/>
      <c r="AC87" s="166"/>
      <c r="AD87" s="166"/>
      <c r="AE87" s="166"/>
      <c r="AF87" s="166"/>
      <c r="AG87" s="166" t="s">
        <v>122</v>
      </c>
      <c r="AH87" s="166">
        <v>1</v>
      </c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outlineLevel="1" x14ac:dyDescent="0.25">
      <c r="A88" s="157">
        <v>11</v>
      </c>
      <c r="B88" s="158" t="s">
        <v>249</v>
      </c>
      <c r="C88" s="159" t="s">
        <v>250</v>
      </c>
      <c r="D88" s="160" t="s">
        <v>242</v>
      </c>
      <c r="E88" s="161">
        <v>170.625</v>
      </c>
      <c r="F88" s="162"/>
      <c r="G88" s="163">
        <f>ROUND(E88*F88,2)</f>
        <v>0</v>
      </c>
      <c r="H88" s="162"/>
      <c r="I88" s="163">
        <f>ROUND(E88*H88,2)</f>
        <v>0</v>
      </c>
      <c r="J88" s="162"/>
      <c r="K88" s="163">
        <f>ROUND(E88*J88,2)</f>
        <v>0</v>
      </c>
      <c r="L88" s="163">
        <v>21</v>
      </c>
      <c r="M88" s="163">
        <f>G88*(1+L88/100)</f>
        <v>0</v>
      </c>
      <c r="N88" s="163">
        <v>0</v>
      </c>
      <c r="O88" s="163">
        <f>ROUND(E88*N88,2)</f>
        <v>0</v>
      </c>
      <c r="P88" s="163">
        <v>0</v>
      </c>
      <c r="Q88" s="163">
        <f>ROUND(E88*P88,2)</f>
        <v>0</v>
      </c>
      <c r="R88" s="163" t="s">
        <v>189</v>
      </c>
      <c r="S88" s="163" t="s">
        <v>190</v>
      </c>
      <c r="T88" s="164" t="s">
        <v>190</v>
      </c>
      <c r="U88" s="165">
        <v>7.0000000000000007E-2</v>
      </c>
      <c r="V88" s="165">
        <f>ROUND(E88*U88,2)</f>
        <v>11.94</v>
      </c>
      <c r="W88" s="165"/>
      <c r="X88" s="166"/>
      <c r="Y88" s="166"/>
      <c r="Z88" s="166"/>
      <c r="AA88" s="166"/>
      <c r="AB88" s="166"/>
      <c r="AC88" s="166"/>
      <c r="AD88" s="166"/>
      <c r="AE88" s="166"/>
      <c r="AF88" s="166"/>
      <c r="AG88" s="166" t="s">
        <v>120</v>
      </c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outlineLevel="1" x14ac:dyDescent="0.25">
      <c r="A89" s="167"/>
      <c r="B89" s="168"/>
      <c r="C89" s="249" t="s">
        <v>251</v>
      </c>
      <c r="D89" s="250"/>
      <c r="E89" s="250"/>
      <c r="F89" s="250"/>
      <c r="G89" s="250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6"/>
      <c r="Y89" s="166"/>
      <c r="Z89" s="166"/>
      <c r="AA89" s="166"/>
      <c r="AB89" s="166"/>
      <c r="AC89" s="166"/>
      <c r="AD89" s="166"/>
      <c r="AE89" s="166"/>
      <c r="AF89" s="166"/>
      <c r="AG89" s="166" t="s">
        <v>192</v>
      </c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outlineLevel="1" x14ac:dyDescent="0.25">
      <c r="A90" s="157">
        <v>12</v>
      </c>
      <c r="B90" s="158" t="s">
        <v>522</v>
      </c>
      <c r="C90" s="159" t="s">
        <v>523</v>
      </c>
      <c r="D90" s="160" t="s">
        <v>242</v>
      </c>
      <c r="E90" s="161">
        <v>818.625</v>
      </c>
      <c r="F90" s="162"/>
      <c r="G90" s="163">
        <f>ROUND(E90*F90,2)</f>
        <v>0</v>
      </c>
      <c r="H90" s="162"/>
      <c r="I90" s="163">
        <f>ROUND(E90*H90,2)</f>
        <v>0</v>
      </c>
      <c r="J90" s="162"/>
      <c r="K90" s="163">
        <f>ROUND(E90*J90,2)</f>
        <v>0</v>
      </c>
      <c r="L90" s="163">
        <v>21</v>
      </c>
      <c r="M90" s="163">
        <f>G90*(1+L90/100)</f>
        <v>0</v>
      </c>
      <c r="N90" s="163">
        <v>0</v>
      </c>
      <c r="O90" s="163">
        <f>ROUND(E90*N90,2)</f>
        <v>0</v>
      </c>
      <c r="P90" s="163">
        <v>0</v>
      </c>
      <c r="Q90" s="163">
        <f>ROUND(E90*P90,2)</f>
        <v>0</v>
      </c>
      <c r="R90" s="163" t="s">
        <v>189</v>
      </c>
      <c r="S90" s="163" t="s">
        <v>190</v>
      </c>
      <c r="T90" s="164" t="s">
        <v>190</v>
      </c>
      <c r="U90" s="165">
        <v>0.32700000000000001</v>
      </c>
      <c r="V90" s="165">
        <f>ROUND(E90*U90,2)</f>
        <v>267.69</v>
      </c>
      <c r="W90" s="165"/>
      <c r="X90" s="166"/>
      <c r="Y90" s="166"/>
      <c r="Z90" s="166"/>
      <c r="AA90" s="166"/>
      <c r="AB90" s="166"/>
      <c r="AC90" s="166"/>
      <c r="AD90" s="166"/>
      <c r="AE90" s="166"/>
      <c r="AF90" s="166"/>
      <c r="AG90" s="166" t="s">
        <v>120</v>
      </c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outlineLevel="1" x14ac:dyDescent="0.25">
      <c r="A91" s="167"/>
      <c r="B91" s="168"/>
      <c r="C91" s="249" t="s">
        <v>251</v>
      </c>
      <c r="D91" s="250"/>
      <c r="E91" s="250"/>
      <c r="F91" s="250"/>
      <c r="G91" s="250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6"/>
      <c r="Y91" s="166"/>
      <c r="Z91" s="166"/>
      <c r="AA91" s="166"/>
      <c r="AB91" s="166"/>
      <c r="AC91" s="166"/>
      <c r="AD91" s="166"/>
      <c r="AE91" s="166"/>
      <c r="AF91" s="166"/>
      <c r="AG91" s="166" t="s">
        <v>192</v>
      </c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outlineLevel="1" x14ac:dyDescent="0.25">
      <c r="A92" s="157">
        <v>13</v>
      </c>
      <c r="B92" s="158" t="s">
        <v>252</v>
      </c>
      <c r="C92" s="159" t="s">
        <v>253</v>
      </c>
      <c r="D92" s="160" t="s">
        <v>212</v>
      </c>
      <c r="E92" s="161">
        <v>52.801879999999997</v>
      </c>
      <c r="F92" s="162"/>
      <c r="G92" s="163">
        <f>ROUND(E92*F92,2)</f>
        <v>0</v>
      </c>
      <c r="H92" s="162"/>
      <c r="I92" s="163">
        <f>ROUND(E92*H92,2)</f>
        <v>0</v>
      </c>
      <c r="J92" s="162"/>
      <c r="K92" s="163">
        <f>ROUND(E92*J92,2)</f>
        <v>0</v>
      </c>
      <c r="L92" s="163">
        <v>21</v>
      </c>
      <c r="M92" s="163">
        <f>G92*(1+L92/100)</f>
        <v>0</v>
      </c>
      <c r="N92" s="163">
        <v>0</v>
      </c>
      <c r="O92" s="163">
        <f>ROUND(E92*N92,2)</f>
        <v>0</v>
      </c>
      <c r="P92" s="163">
        <v>0</v>
      </c>
      <c r="Q92" s="163">
        <f>ROUND(E92*P92,2)</f>
        <v>0</v>
      </c>
      <c r="R92" s="163" t="s">
        <v>189</v>
      </c>
      <c r="S92" s="163" t="s">
        <v>190</v>
      </c>
      <c r="T92" s="164" t="s">
        <v>190</v>
      </c>
      <c r="U92" s="165">
        <v>0.34499999999999997</v>
      </c>
      <c r="V92" s="165">
        <f>ROUND(E92*U92,2)</f>
        <v>18.22</v>
      </c>
      <c r="W92" s="165"/>
      <c r="X92" s="166"/>
      <c r="Y92" s="166"/>
      <c r="Z92" s="166"/>
      <c r="AA92" s="166"/>
      <c r="AB92" s="166"/>
      <c r="AC92" s="166"/>
      <c r="AD92" s="166"/>
      <c r="AE92" s="166"/>
      <c r="AF92" s="166"/>
      <c r="AG92" s="166" t="s">
        <v>120</v>
      </c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5">
      <c r="A93" s="167"/>
      <c r="B93" s="168"/>
      <c r="C93" s="249" t="s">
        <v>254</v>
      </c>
      <c r="D93" s="250"/>
      <c r="E93" s="250"/>
      <c r="F93" s="250"/>
      <c r="G93" s="250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6"/>
      <c r="Y93" s="166"/>
      <c r="Z93" s="166"/>
      <c r="AA93" s="166"/>
      <c r="AB93" s="166"/>
      <c r="AC93" s="166"/>
      <c r="AD93" s="166"/>
      <c r="AE93" s="166"/>
      <c r="AF93" s="166"/>
      <c r="AG93" s="166" t="s">
        <v>192</v>
      </c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outlineLevel="1" x14ac:dyDescent="0.25">
      <c r="A94" s="167"/>
      <c r="B94" s="168"/>
      <c r="C94" s="192" t="s">
        <v>216</v>
      </c>
      <c r="D94" s="193"/>
      <c r="E94" s="19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6"/>
      <c r="Y94" s="166"/>
      <c r="Z94" s="166"/>
      <c r="AA94" s="166"/>
      <c r="AB94" s="166"/>
      <c r="AC94" s="166"/>
      <c r="AD94" s="166"/>
      <c r="AE94" s="166"/>
      <c r="AF94" s="166"/>
      <c r="AG94" s="166" t="s">
        <v>122</v>
      </c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outlineLevel="1" x14ac:dyDescent="0.25">
      <c r="A95" s="167"/>
      <c r="B95" s="168"/>
      <c r="C95" s="195" t="s">
        <v>509</v>
      </c>
      <c r="D95" s="193"/>
      <c r="E95" s="19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6"/>
      <c r="Y95" s="166"/>
      <c r="Z95" s="166"/>
      <c r="AA95" s="166"/>
      <c r="AB95" s="166"/>
      <c r="AC95" s="166"/>
      <c r="AD95" s="166"/>
      <c r="AE95" s="166"/>
      <c r="AF95" s="166"/>
      <c r="AG95" s="166" t="s">
        <v>122</v>
      </c>
      <c r="AH95" s="166">
        <v>2</v>
      </c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outlineLevel="1" x14ac:dyDescent="0.25">
      <c r="A96" s="167"/>
      <c r="B96" s="168"/>
      <c r="C96" s="192" t="s">
        <v>223</v>
      </c>
      <c r="D96" s="193"/>
      <c r="E96" s="19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6"/>
      <c r="Y96" s="166"/>
      <c r="Z96" s="166"/>
      <c r="AA96" s="166"/>
      <c r="AB96" s="166"/>
      <c r="AC96" s="166"/>
      <c r="AD96" s="166"/>
      <c r="AE96" s="166"/>
      <c r="AF96" s="166"/>
      <c r="AG96" s="166" t="s">
        <v>122</v>
      </c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outlineLevel="1" x14ac:dyDescent="0.25">
      <c r="A97" s="167"/>
      <c r="B97" s="168"/>
      <c r="C97" s="169" t="s">
        <v>524</v>
      </c>
      <c r="D97" s="170"/>
      <c r="E97" s="171">
        <v>52.801879999999997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6"/>
      <c r="Y97" s="166"/>
      <c r="Z97" s="166"/>
      <c r="AA97" s="166"/>
      <c r="AB97" s="166"/>
      <c r="AC97" s="166"/>
      <c r="AD97" s="166"/>
      <c r="AE97" s="166"/>
      <c r="AF97" s="166"/>
      <c r="AG97" s="166" t="s">
        <v>122</v>
      </c>
      <c r="AH97" s="166">
        <v>0</v>
      </c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outlineLevel="1" x14ac:dyDescent="0.25">
      <c r="A98" s="167"/>
      <c r="B98" s="168"/>
      <c r="C98" s="172" t="s">
        <v>131</v>
      </c>
      <c r="D98" s="173"/>
      <c r="E98" s="174">
        <v>52.801879999999997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6"/>
      <c r="Y98" s="166"/>
      <c r="Z98" s="166"/>
      <c r="AA98" s="166"/>
      <c r="AB98" s="166"/>
      <c r="AC98" s="166"/>
      <c r="AD98" s="166"/>
      <c r="AE98" s="166"/>
      <c r="AF98" s="166"/>
      <c r="AG98" s="166" t="s">
        <v>122</v>
      </c>
      <c r="AH98" s="166">
        <v>1</v>
      </c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</row>
    <row r="99" spans="1:60" outlineLevel="1" x14ac:dyDescent="0.25">
      <c r="A99" s="157">
        <v>14</v>
      </c>
      <c r="B99" s="158" t="s">
        <v>525</v>
      </c>
      <c r="C99" s="159" t="s">
        <v>526</v>
      </c>
      <c r="D99" s="160" t="s">
        <v>212</v>
      </c>
      <c r="E99" s="161">
        <v>338.58148</v>
      </c>
      <c r="F99" s="162"/>
      <c r="G99" s="163">
        <f>ROUND(E99*F99,2)</f>
        <v>0</v>
      </c>
      <c r="H99" s="162"/>
      <c r="I99" s="163">
        <f>ROUND(E99*H99,2)</f>
        <v>0</v>
      </c>
      <c r="J99" s="162"/>
      <c r="K99" s="163">
        <f>ROUND(E99*J99,2)</f>
        <v>0</v>
      </c>
      <c r="L99" s="163">
        <v>21</v>
      </c>
      <c r="M99" s="163">
        <f>G99*(1+L99/100)</f>
        <v>0</v>
      </c>
      <c r="N99" s="163">
        <v>0</v>
      </c>
      <c r="O99" s="163">
        <f>ROUND(E99*N99,2)</f>
        <v>0</v>
      </c>
      <c r="P99" s="163">
        <v>0</v>
      </c>
      <c r="Q99" s="163">
        <f>ROUND(E99*P99,2)</f>
        <v>0</v>
      </c>
      <c r="R99" s="163" t="s">
        <v>189</v>
      </c>
      <c r="S99" s="163" t="s">
        <v>190</v>
      </c>
      <c r="T99" s="164" t="s">
        <v>190</v>
      </c>
      <c r="U99" s="165">
        <v>0.51900000000000002</v>
      </c>
      <c r="V99" s="165">
        <f>ROUND(E99*U99,2)</f>
        <v>175.72</v>
      </c>
      <c r="W99" s="165"/>
      <c r="X99" s="166"/>
      <c r="Y99" s="166"/>
      <c r="Z99" s="166"/>
      <c r="AA99" s="166"/>
      <c r="AB99" s="166"/>
      <c r="AC99" s="166"/>
      <c r="AD99" s="166"/>
      <c r="AE99" s="166"/>
      <c r="AF99" s="166"/>
      <c r="AG99" s="166" t="s">
        <v>120</v>
      </c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outlineLevel="1" x14ac:dyDescent="0.25">
      <c r="A100" s="167"/>
      <c r="B100" s="168"/>
      <c r="C100" s="249" t="s">
        <v>254</v>
      </c>
      <c r="D100" s="250"/>
      <c r="E100" s="250"/>
      <c r="F100" s="250"/>
      <c r="G100" s="250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 t="s">
        <v>192</v>
      </c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5">
      <c r="A101" s="167"/>
      <c r="B101" s="168"/>
      <c r="C101" s="169" t="s">
        <v>495</v>
      </c>
      <c r="D101" s="170"/>
      <c r="E101" s="171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 t="s">
        <v>122</v>
      </c>
      <c r="AH101" s="166">
        <v>0</v>
      </c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outlineLevel="1" x14ac:dyDescent="0.25">
      <c r="A102" s="167"/>
      <c r="B102" s="168"/>
      <c r="C102" s="169" t="s">
        <v>527</v>
      </c>
      <c r="D102" s="170"/>
      <c r="E102" s="171">
        <v>338.58148999999997</v>
      </c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 t="s">
        <v>122</v>
      </c>
      <c r="AH102" s="166">
        <v>0</v>
      </c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5">
      <c r="A103" s="167"/>
      <c r="B103" s="168"/>
      <c r="C103" s="172" t="s">
        <v>131</v>
      </c>
      <c r="D103" s="173"/>
      <c r="E103" s="174">
        <v>338.58148999999997</v>
      </c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 t="s">
        <v>122</v>
      </c>
      <c r="AH103" s="166">
        <v>1</v>
      </c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outlineLevel="1" x14ac:dyDescent="0.25">
      <c r="A104" s="157">
        <v>15</v>
      </c>
      <c r="B104" s="158" t="s">
        <v>256</v>
      </c>
      <c r="C104" s="159" t="s">
        <v>257</v>
      </c>
      <c r="D104" s="160" t="s">
        <v>212</v>
      </c>
      <c r="E104" s="161">
        <v>5.8668800000000001</v>
      </c>
      <c r="F104" s="162"/>
      <c r="G104" s="163">
        <f>ROUND(E104*F104,2)</f>
        <v>0</v>
      </c>
      <c r="H104" s="162"/>
      <c r="I104" s="163">
        <f>ROUND(E104*H104,2)</f>
        <v>0</v>
      </c>
      <c r="J104" s="162"/>
      <c r="K104" s="163">
        <f>ROUND(E104*J104,2)</f>
        <v>0</v>
      </c>
      <c r="L104" s="163">
        <v>21</v>
      </c>
      <c r="M104" s="163">
        <f>G104*(1+L104/100)</f>
        <v>0</v>
      </c>
      <c r="N104" s="163">
        <v>0</v>
      </c>
      <c r="O104" s="163">
        <f>ROUND(E104*N104,2)</f>
        <v>0</v>
      </c>
      <c r="P104" s="163">
        <v>0</v>
      </c>
      <c r="Q104" s="163">
        <f>ROUND(E104*P104,2)</f>
        <v>0</v>
      </c>
      <c r="R104" s="163" t="s">
        <v>189</v>
      </c>
      <c r="S104" s="163" t="s">
        <v>190</v>
      </c>
      <c r="T104" s="164" t="s">
        <v>190</v>
      </c>
      <c r="U104" s="165">
        <v>0.48399999999999999</v>
      </c>
      <c r="V104" s="165">
        <f>ROUND(E104*U104,2)</f>
        <v>2.84</v>
      </c>
      <c r="W104" s="165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 t="s">
        <v>120</v>
      </c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outlineLevel="1" x14ac:dyDescent="0.25">
      <c r="A105" s="167"/>
      <c r="B105" s="168"/>
      <c r="C105" s="249" t="s">
        <v>254</v>
      </c>
      <c r="D105" s="250"/>
      <c r="E105" s="250"/>
      <c r="F105" s="250"/>
      <c r="G105" s="250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 t="s">
        <v>192</v>
      </c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</row>
    <row r="106" spans="1:60" outlineLevel="1" x14ac:dyDescent="0.25">
      <c r="A106" s="167"/>
      <c r="B106" s="168"/>
      <c r="C106" s="192" t="s">
        <v>216</v>
      </c>
      <c r="D106" s="193"/>
      <c r="E106" s="19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 t="s">
        <v>122</v>
      </c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5">
      <c r="A107" s="167"/>
      <c r="B107" s="168"/>
      <c r="C107" s="195" t="s">
        <v>509</v>
      </c>
      <c r="D107" s="193"/>
      <c r="E107" s="194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 t="s">
        <v>122</v>
      </c>
      <c r="AH107" s="166">
        <v>2</v>
      </c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5">
      <c r="A108" s="167"/>
      <c r="B108" s="168"/>
      <c r="C108" s="192" t="s">
        <v>223</v>
      </c>
      <c r="D108" s="193"/>
      <c r="E108" s="194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 t="s">
        <v>122</v>
      </c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5">
      <c r="A109" s="167"/>
      <c r="B109" s="168"/>
      <c r="C109" s="169" t="s">
        <v>528</v>
      </c>
      <c r="D109" s="170"/>
      <c r="E109" s="171">
        <v>5.8668800000000001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 t="s">
        <v>122</v>
      </c>
      <c r="AH109" s="166">
        <v>0</v>
      </c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5">
      <c r="A110" s="167"/>
      <c r="B110" s="168"/>
      <c r="C110" s="172" t="s">
        <v>131</v>
      </c>
      <c r="D110" s="173"/>
      <c r="E110" s="174">
        <v>5.8668800000000001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 t="s">
        <v>122</v>
      </c>
      <c r="AH110" s="166">
        <v>1</v>
      </c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outlineLevel="1" x14ac:dyDescent="0.25">
      <c r="A111" s="157">
        <v>16</v>
      </c>
      <c r="B111" s="158" t="s">
        <v>529</v>
      </c>
      <c r="C111" s="159" t="s">
        <v>530</v>
      </c>
      <c r="D111" s="160" t="s">
        <v>212</v>
      </c>
      <c r="E111" s="161">
        <v>37.620170000000002</v>
      </c>
      <c r="F111" s="162"/>
      <c r="G111" s="163">
        <f>ROUND(E111*F111,2)</f>
        <v>0</v>
      </c>
      <c r="H111" s="162"/>
      <c r="I111" s="163">
        <f>ROUND(E111*H111,2)</f>
        <v>0</v>
      </c>
      <c r="J111" s="162"/>
      <c r="K111" s="163">
        <f>ROUND(E111*J111,2)</f>
        <v>0</v>
      </c>
      <c r="L111" s="163">
        <v>21</v>
      </c>
      <c r="M111" s="163">
        <f>G111*(1+L111/100)</f>
        <v>0</v>
      </c>
      <c r="N111" s="163">
        <v>0</v>
      </c>
      <c r="O111" s="163">
        <f>ROUND(E111*N111,2)</f>
        <v>0</v>
      </c>
      <c r="P111" s="163">
        <v>0</v>
      </c>
      <c r="Q111" s="163">
        <f>ROUND(E111*P111,2)</f>
        <v>0</v>
      </c>
      <c r="R111" s="163" t="s">
        <v>189</v>
      </c>
      <c r="S111" s="163" t="s">
        <v>190</v>
      </c>
      <c r="T111" s="164" t="s">
        <v>190</v>
      </c>
      <c r="U111" s="165">
        <v>0.72899999999999998</v>
      </c>
      <c r="V111" s="165">
        <f>ROUND(E111*U111,2)</f>
        <v>27.43</v>
      </c>
      <c r="W111" s="165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 t="s">
        <v>120</v>
      </c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outlineLevel="1" x14ac:dyDescent="0.25">
      <c r="A112" s="167"/>
      <c r="B112" s="168"/>
      <c r="C112" s="249" t="s">
        <v>254</v>
      </c>
      <c r="D112" s="250"/>
      <c r="E112" s="250"/>
      <c r="F112" s="250"/>
      <c r="G112" s="250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 t="s">
        <v>192</v>
      </c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</row>
    <row r="113" spans="1:60" outlineLevel="1" x14ac:dyDescent="0.25">
      <c r="A113" s="167"/>
      <c r="B113" s="168"/>
      <c r="C113" s="169" t="s">
        <v>495</v>
      </c>
      <c r="D113" s="170"/>
      <c r="E113" s="171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 t="s">
        <v>122</v>
      </c>
      <c r="AH113" s="166">
        <v>0</v>
      </c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5">
      <c r="A114" s="167"/>
      <c r="B114" s="168"/>
      <c r="C114" s="169" t="s">
        <v>531</v>
      </c>
      <c r="D114" s="170"/>
      <c r="E114" s="171">
        <v>37.620170000000002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 t="s">
        <v>122</v>
      </c>
      <c r="AH114" s="166">
        <v>0</v>
      </c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5">
      <c r="A115" s="167"/>
      <c r="B115" s="168"/>
      <c r="C115" s="172" t="s">
        <v>131</v>
      </c>
      <c r="D115" s="173"/>
      <c r="E115" s="174">
        <v>37.620170000000002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 t="s">
        <v>122</v>
      </c>
      <c r="AH115" s="166">
        <v>1</v>
      </c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ht="22.5" outlineLevel="1" x14ac:dyDescent="0.25">
      <c r="A116" s="157">
        <v>17</v>
      </c>
      <c r="B116" s="158" t="s">
        <v>259</v>
      </c>
      <c r="C116" s="159" t="s">
        <v>260</v>
      </c>
      <c r="D116" s="160" t="s">
        <v>212</v>
      </c>
      <c r="E116" s="161">
        <v>721.20645000000002</v>
      </c>
      <c r="F116" s="162"/>
      <c r="G116" s="163">
        <f>ROUND(E116*F116,2)</f>
        <v>0</v>
      </c>
      <c r="H116" s="162"/>
      <c r="I116" s="163">
        <f>ROUND(E116*H116,2)</f>
        <v>0</v>
      </c>
      <c r="J116" s="162"/>
      <c r="K116" s="163">
        <f>ROUND(E116*J116,2)</f>
        <v>0</v>
      </c>
      <c r="L116" s="163">
        <v>21</v>
      </c>
      <c r="M116" s="163">
        <f>G116*(1+L116/100)</f>
        <v>0</v>
      </c>
      <c r="N116" s="163">
        <v>0</v>
      </c>
      <c r="O116" s="163">
        <f>ROUND(E116*N116,2)</f>
        <v>0</v>
      </c>
      <c r="P116" s="163">
        <v>0</v>
      </c>
      <c r="Q116" s="163">
        <f>ROUND(E116*P116,2)</f>
        <v>0</v>
      </c>
      <c r="R116" s="163" t="s">
        <v>189</v>
      </c>
      <c r="S116" s="163" t="s">
        <v>190</v>
      </c>
      <c r="T116" s="164" t="s">
        <v>190</v>
      </c>
      <c r="U116" s="165">
        <v>1.0999999999999999E-2</v>
      </c>
      <c r="V116" s="165">
        <f>ROUND(E116*U116,2)</f>
        <v>7.93</v>
      </c>
      <c r="W116" s="165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 t="s">
        <v>120</v>
      </c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</row>
    <row r="117" spans="1:60" outlineLevel="1" x14ac:dyDescent="0.25">
      <c r="A117" s="167"/>
      <c r="B117" s="168"/>
      <c r="C117" s="249" t="s">
        <v>261</v>
      </c>
      <c r="D117" s="250"/>
      <c r="E117" s="250"/>
      <c r="F117" s="250"/>
      <c r="G117" s="250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 t="s">
        <v>192</v>
      </c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outlineLevel="1" x14ac:dyDescent="0.25">
      <c r="A118" s="167"/>
      <c r="B118" s="168"/>
      <c r="C118" s="169" t="s">
        <v>121</v>
      </c>
      <c r="D118" s="170"/>
      <c r="E118" s="171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 t="s">
        <v>122</v>
      </c>
      <c r="AH118" s="166">
        <v>0</v>
      </c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ht="22.5" outlineLevel="1" x14ac:dyDescent="0.25">
      <c r="A119" s="167"/>
      <c r="B119" s="168"/>
      <c r="C119" s="169" t="s">
        <v>262</v>
      </c>
      <c r="D119" s="170"/>
      <c r="E119" s="171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 t="s">
        <v>122</v>
      </c>
      <c r="AH119" s="166">
        <v>0</v>
      </c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</row>
    <row r="120" spans="1:60" outlineLevel="1" x14ac:dyDescent="0.25">
      <c r="A120" s="167"/>
      <c r="B120" s="168"/>
      <c r="C120" s="169" t="s">
        <v>532</v>
      </c>
      <c r="D120" s="170"/>
      <c r="E120" s="171">
        <v>801.34050000000002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 t="s">
        <v>122</v>
      </c>
      <c r="AH120" s="166">
        <v>0</v>
      </c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5">
      <c r="A121" s="167"/>
      <c r="B121" s="168"/>
      <c r="C121" s="169" t="s">
        <v>533</v>
      </c>
      <c r="D121" s="170"/>
      <c r="E121" s="171">
        <v>-80.134050000000002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 t="s">
        <v>122</v>
      </c>
      <c r="AH121" s="166">
        <v>0</v>
      </c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</row>
    <row r="122" spans="1:60" outlineLevel="1" x14ac:dyDescent="0.25">
      <c r="A122" s="167"/>
      <c r="B122" s="168"/>
      <c r="C122" s="172" t="s">
        <v>131</v>
      </c>
      <c r="D122" s="173"/>
      <c r="E122" s="174">
        <v>721.20645000000002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 t="s">
        <v>122</v>
      </c>
      <c r="AH122" s="166">
        <v>1</v>
      </c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</row>
    <row r="123" spans="1:60" ht="33.75" outlineLevel="1" x14ac:dyDescent="0.25">
      <c r="A123" s="157">
        <v>18</v>
      </c>
      <c r="B123" s="158" t="s">
        <v>265</v>
      </c>
      <c r="C123" s="159" t="s">
        <v>266</v>
      </c>
      <c r="D123" s="160" t="s">
        <v>212</v>
      </c>
      <c r="E123" s="161">
        <v>3606.0322500000002</v>
      </c>
      <c r="F123" s="162"/>
      <c r="G123" s="163">
        <f>ROUND(E123*F123,2)</f>
        <v>0</v>
      </c>
      <c r="H123" s="162"/>
      <c r="I123" s="163">
        <f>ROUND(E123*H123,2)</f>
        <v>0</v>
      </c>
      <c r="J123" s="162"/>
      <c r="K123" s="163">
        <f>ROUND(E123*J123,2)</f>
        <v>0</v>
      </c>
      <c r="L123" s="163">
        <v>21</v>
      </c>
      <c r="M123" s="163">
        <f>G123*(1+L123/100)</f>
        <v>0</v>
      </c>
      <c r="N123" s="163">
        <v>0</v>
      </c>
      <c r="O123" s="163">
        <f>ROUND(E123*N123,2)</f>
        <v>0</v>
      </c>
      <c r="P123" s="163">
        <v>0</v>
      </c>
      <c r="Q123" s="163">
        <f>ROUND(E123*P123,2)</f>
        <v>0</v>
      </c>
      <c r="R123" s="163" t="s">
        <v>189</v>
      </c>
      <c r="S123" s="163" t="s">
        <v>190</v>
      </c>
      <c r="T123" s="164" t="s">
        <v>190</v>
      </c>
      <c r="U123" s="165">
        <v>0</v>
      </c>
      <c r="V123" s="165">
        <f>ROUND(E123*U123,2)</f>
        <v>0</v>
      </c>
      <c r="W123" s="165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 t="s">
        <v>120</v>
      </c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</row>
    <row r="124" spans="1:60" outlineLevel="1" x14ac:dyDescent="0.25">
      <c r="A124" s="167"/>
      <c r="B124" s="168"/>
      <c r="C124" s="249" t="s">
        <v>261</v>
      </c>
      <c r="D124" s="250"/>
      <c r="E124" s="250"/>
      <c r="F124" s="250"/>
      <c r="G124" s="250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 t="s">
        <v>192</v>
      </c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5">
      <c r="A125" s="167"/>
      <c r="B125" s="168"/>
      <c r="C125" s="169" t="s">
        <v>121</v>
      </c>
      <c r="D125" s="170"/>
      <c r="E125" s="171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 t="s">
        <v>122</v>
      </c>
      <c r="AH125" s="166">
        <v>0</v>
      </c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</row>
    <row r="126" spans="1:60" outlineLevel="1" x14ac:dyDescent="0.25">
      <c r="A126" s="167"/>
      <c r="B126" s="168"/>
      <c r="C126" s="169" t="s">
        <v>534</v>
      </c>
      <c r="D126" s="170"/>
      <c r="E126" s="171">
        <v>3606.0322500000002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 t="s">
        <v>122</v>
      </c>
      <c r="AH126" s="166">
        <v>0</v>
      </c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</row>
    <row r="127" spans="1:60" outlineLevel="1" x14ac:dyDescent="0.25">
      <c r="A127" s="167"/>
      <c r="B127" s="168"/>
      <c r="C127" s="172" t="s">
        <v>131</v>
      </c>
      <c r="D127" s="173"/>
      <c r="E127" s="174">
        <v>3606.0322500000002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 t="s">
        <v>122</v>
      </c>
      <c r="AH127" s="166">
        <v>1</v>
      </c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</row>
    <row r="128" spans="1:60" ht="22.5" outlineLevel="1" x14ac:dyDescent="0.25">
      <c r="A128" s="157">
        <v>19</v>
      </c>
      <c r="B128" s="158" t="s">
        <v>268</v>
      </c>
      <c r="C128" s="159" t="s">
        <v>269</v>
      </c>
      <c r="D128" s="160" t="s">
        <v>212</v>
      </c>
      <c r="E128" s="161">
        <v>80.134050000000002</v>
      </c>
      <c r="F128" s="162"/>
      <c r="G128" s="163">
        <f>ROUND(E128*F128,2)</f>
        <v>0</v>
      </c>
      <c r="H128" s="162"/>
      <c r="I128" s="163">
        <f>ROUND(E128*H128,2)</f>
        <v>0</v>
      </c>
      <c r="J128" s="162"/>
      <c r="K128" s="163">
        <f>ROUND(E128*J128,2)</f>
        <v>0</v>
      </c>
      <c r="L128" s="163">
        <v>21</v>
      </c>
      <c r="M128" s="163">
        <f>G128*(1+L128/100)</f>
        <v>0</v>
      </c>
      <c r="N128" s="163">
        <v>0</v>
      </c>
      <c r="O128" s="163">
        <f>ROUND(E128*N128,2)</f>
        <v>0</v>
      </c>
      <c r="P128" s="163">
        <v>0</v>
      </c>
      <c r="Q128" s="163">
        <f>ROUND(E128*P128,2)</f>
        <v>0</v>
      </c>
      <c r="R128" s="163" t="s">
        <v>189</v>
      </c>
      <c r="S128" s="163" t="s">
        <v>190</v>
      </c>
      <c r="T128" s="164" t="s">
        <v>190</v>
      </c>
      <c r="U128" s="165">
        <v>1.2E-2</v>
      </c>
      <c r="V128" s="165">
        <f>ROUND(E128*U128,2)</f>
        <v>0.96</v>
      </c>
      <c r="W128" s="165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 t="s">
        <v>120</v>
      </c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</row>
    <row r="129" spans="1:60" outlineLevel="1" x14ac:dyDescent="0.25">
      <c r="A129" s="167"/>
      <c r="B129" s="168"/>
      <c r="C129" s="249" t="s">
        <v>261</v>
      </c>
      <c r="D129" s="250"/>
      <c r="E129" s="250"/>
      <c r="F129" s="250"/>
      <c r="G129" s="250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 t="s">
        <v>192</v>
      </c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</row>
    <row r="130" spans="1:60" outlineLevel="1" x14ac:dyDescent="0.25">
      <c r="A130" s="167"/>
      <c r="B130" s="168"/>
      <c r="C130" s="169" t="s">
        <v>535</v>
      </c>
      <c r="D130" s="170"/>
      <c r="E130" s="171">
        <v>80.134050000000002</v>
      </c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 t="s">
        <v>122</v>
      </c>
      <c r="AH130" s="166">
        <v>0</v>
      </c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</row>
    <row r="131" spans="1:60" outlineLevel="1" x14ac:dyDescent="0.25">
      <c r="A131" s="167"/>
      <c r="B131" s="168"/>
      <c r="C131" s="172" t="s">
        <v>131</v>
      </c>
      <c r="D131" s="173"/>
      <c r="E131" s="174">
        <v>80.134050000000002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 t="s">
        <v>122</v>
      </c>
      <c r="AH131" s="166">
        <v>1</v>
      </c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</row>
    <row r="132" spans="1:60" ht="33.75" outlineLevel="1" x14ac:dyDescent="0.25">
      <c r="A132" s="157">
        <v>20</v>
      </c>
      <c r="B132" s="158" t="s">
        <v>271</v>
      </c>
      <c r="C132" s="159" t="s">
        <v>272</v>
      </c>
      <c r="D132" s="160" t="s">
        <v>212</v>
      </c>
      <c r="E132" s="161">
        <v>400.67025000000001</v>
      </c>
      <c r="F132" s="162"/>
      <c r="G132" s="163">
        <f>ROUND(E132*F132,2)</f>
        <v>0</v>
      </c>
      <c r="H132" s="162"/>
      <c r="I132" s="163">
        <f>ROUND(E132*H132,2)</f>
        <v>0</v>
      </c>
      <c r="J132" s="162"/>
      <c r="K132" s="163">
        <f>ROUND(E132*J132,2)</f>
        <v>0</v>
      </c>
      <c r="L132" s="163">
        <v>21</v>
      </c>
      <c r="M132" s="163">
        <f>G132*(1+L132/100)</f>
        <v>0</v>
      </c>
      <c r="N132" s="163">
        <v>0</v>
      </c>
      <c r="O132" s="163">
        <f>ROUND(E132*N132,2)</f>
        <v>0</v>
      </c>
      <c r="P132" s="163">
        <v>0</v>
      </c>
      <c r="Q132" s="163">
        <f>ROUND(E132*P132,2)</f>
        <v>0</v>
      </c>
      <c r="R132" s="163" t="s">
        <v>189</v>
      </c>
      <c r="S132" s="163" t="s">
        <v>190</v>
      </c>
      <c r="T132" s="164" t="s">
        <v>190</v>
      </c>
      <c r="U132" s="165">
        <v>0</v>
      </c>
      <c r="V132" s="165">
        <f>ROUND(E132*U132,2)</f>
        <v>0</v>
      </c>
      <c r="W132" s="165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 t="s">
        <v>120</v>
      </c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</row>
    <row r="133" spans="1:60" outlineLevel="1" x14ac:dyDescent="0.25">
      <c r="A133" s="167"/>
      <c r="B133" s="168"/>
      <c r="C133" s="249" t="s">
        <v>261</v>
      </c>
      <c r="D133" s="250"/>
      <c r="E133" s="250"/>
      <c r="F133" s="250"/>
      <c r="G133" s="250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 t="s">
        <v>192</v>
      </c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</row>
    <row r="134" spans="1:60" outlineLevel="1" x14ac:dyDescent="0.25">
      <c r="A134" s="167"/>
      <c r="B134" s="168"/>
      <c r="C134" s="169" t="s">
        <v>121</v>
      </c>
      <c r="D134" s="170"/>
      <c r="E134" s="171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 t="s">
        <v>122</v>
      </c>
      <c r="AH134" s="166">
        <v>0</v>
      </c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</row>
    <row r="135" spans="1:60" outlineLevel="1" x14ac:dyDescent="0.25">
      <c r="A135" s="167"/>
      <c r="B135" s="168"/>
      <c r="C135" s="169" t="s">
        <v>536</v>
      </c>
      <c r="D135" s="170"/>
      <c r="E135" s="171">
        <v>400.67025000000001</v>
      </c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 t="s">
        <v>122</v>
      </c>
      <c r="AH135" s="166">
        <v>0</v>
      </c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</row>
    <row r="136" spans="1:60" outlineLevel="1" x14ac:dyDescent="0.25">
      <c r="A136" s="167"/>
      <c r="B136" s="168"/>
      <c r="C136" s="172" t="s">
        <v>131</v>
      </c>
      <c r="D136" s="173"/>
      <c r="E136" s="174">
        <v>400.67025000000001</v>
      </c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 t="s">
        <v>122</v>
      </c>
      <c r="AH136" s="166">
        <v>1</v>
      </c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</row>
    <row r="137" spans="1:60" ht="22.5" outlineLevel="1" x14ac:dyDescent="0.25">
      <c r="A137" s="157">
        <v>21</v>
      </c>
      <c r="B137" s="158" t="s">
        <v>274</v>
      </c>
      <c r="C137" s="159" t="s">
        <v>275</v>
      </c>
      <c r="D137" s="160" t="s">
        <v>212</v>
      </c>
      <c r="E137" s="161">
        <v>803.94050000000004</v>
      </c>
      <c r="F137" s="162"/>
      <c r="G137" s="163">
        <f>ROUND(E137*F137,2)</f>
        <v>0</v>
      </c>
      <c r="H137" s="162"/>
      <c r="I137" s="163">
        <f>ROUND(E137*H137,2)</f>
        <v>0</v>
      </c>
      <c r="J137" s="162"/>
      <c r="K137" s="163">
        <f>ROUND(E137*J137,2)</f>
        <v>0</v>
      </c>
      <c r="L137" s="163">
        <v>21</v>
      </c>
      <c r="M137" s="163">
        <f>G137*(1+L137/100)</f>
        <v>0</v>
      </c>
      <c r="N137" s="163">
        <v>0</v>
      </c>
      <c r="O137" s="163">
        <f>ROUND(E137*N137,2)</f>
        <v>0</v>
      </c>
      <c r="P137" s="163">
        <v>0</v>
      </c>
      <c r="Q137" s="163">
        <f>ROUND(E137*P137,2)</f>
        <v>0</v>
      </c>
      <c r="R137" s="163" t="s">
        <v>189</v>
      </c>
      <c r="S137" s="163" t="s">
        <v>190</v>
      </c>
      <c r="T137" s="164" t="s">
        <v>190</v>
      </c>
      <c r="U137" s="165">
        <v>8.9999999999999993E-3</v>
      </c>
      <c r="V137" s="165">
        <f>ROUND(E137*U137,2)</f>
        <v>7.24</v>
      </c>
      <c r="W137" s="165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 t="s">
        <v>120</v>
      </c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</row>
    <row r="138" spans="1:60" outlineLevel="1" x14ac:dyDescent="0.25">
      <c r="A138" s="167"/>
      <c r="B138" s="168"/>
      <c r="C138" s="169" t="s">
        <v>495</v>
      </c>
      <c r="D138" s="170"/>
      <c r="E138" s="171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 t="s">
        <v>122</v>
      </c>
      <c r="AH138" s="166">
        <v>0</v>
      </c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</row>
    <row r="139" spans="1:60" outlineLevel="1" x14ac:dyDescent="0.25">
      <c r="A139" s="167"/>
      <c r="B139" s="168"/>
      <c r="C139" s="169" t="s">
        <v>537</v>
      </c>
      <c r="D139" s="170"/>
      <c r="E139" s="171">
        <v>48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 t="s">
        <v>122</v>
      </c>
      <c r="AH139" s="166">
        <v>0</v>
      </c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</row>
    <row r="140" spans="1:60" outlineLevel="1" x14ac:dyDescent="0.25">
      <c r="A140" s="167"/>
      <c r="B140" s="168"/>
      <c r="C140" s="169" t="s">
        <v>538</v>
      </c>
      <c r="D140" s="170"/>
      <c r="E140" s="171">
        <v>54.94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 t="s">
        <v>122</v>
      </c>
      <c r="AH140" s="166">
        <v>0</v>
      </c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</row>
    <row r="141" spans="1:60" outlineLevel="1" x14ac:dyDescent="0.25">
      <c r="A141" s="167"/>
      <c r="B141" s="168"/>
      <c r="C141" s="169" t="s">
        <v>539</v>
      </c>
      <c r="D141" s="170"/>
      <c r="E141" s="171">
        <v>122.15582000000001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 t="s">
        <v>122</v>
      </c>
      <c r="AH141" s="166">
        <v>0</v>
      </c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</row>
    <row r="142" spans="1:60" outlineLevel="1" x14ac:dyDescent="0.25">
      <c r="A142" s="167"/>
      <c r="B142" s="168"/>
      <c r="C142" s="169" t="s">
        <v>540</v>
      </c>
      <c r="D142" s="170"/>
      <c r="E142" s="171">
        <v>23.435179999999999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 t="s">
        <v>122</v>
      </c>
      <c r="AH142" s="166">
        <v>0</v>
      </c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</row>
    <row r="143" spans="1:60" outlineLevel="1" x14ac:dyDescent="0.25">
      <c r="A143" s="167"/>
      <c r="B143" s="168"/>
      <c r="C143" s="172" t="s">
        <v>131</v>
      </c>
      <c r="D143" s="173"/>
      <c r="E143" s="174">
        <v>248.53100000000001</v>
      </c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 t="s">
        <v>122</v>
      </c>
      <c r="AH143" s="166">
        <v>1</v>
      </c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</row>
    <row r="144" spans="1:60" outlineLevel="1" x14ac:dyDescent="0.25">
      <c r="A144" s="167"/>
      <c r="B144" s="168"/>
      <c r="C144" s="169" t="s">
        <v>498</v>
      </c>
      <c r="D144" s="170"/>
      <c r="E144" s="171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 t="s">
        <v>122</v>
      </c>
      <c r="AH144" s="166">
        <v>0</v>
      </c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</row>
    <row r="145" spans="1:60" outlineLevel="1" x14ac:dyDescent="0.25">
      <c r="A145" s="167"/>
      <c r="B145" s="168"/>
      <c r="C145" s="169" t="s">
        <v>541</v>
      </c>
      <c r="D145" s="170"/>
      <c r="E145" s="171">
        <v>7.875</v>
      </c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 t="s">
        <v>122</v>
      </c>
      <c r="AH145" s="166">
        <v>0</v>
      </c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</row>
    <row r="146" spans="1:60" outlineLevel="1" x14ac:dyDescent="0.25">
      <c r="A146" s="167"/>
      <c r="B146" s="168"/>
      <c r="C146" s="169" t="s">
        <v>542</v>
      </c>
      <c r="D146" s="170"/>
      <c r="E146" s="171">
        <v>18.13</v>
      </c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 t="s">
        <v>122</v>
      </c>
      <c r="AH146" s="166">
        <v>0</v>
      </c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</row>
    <row r="147" spans="1:60" outlineLevel="1" x14ac:dyDescent="0.25">
      <c r="A147" s="167"/>
      <c r="B147" s="168"/>
      <c r="C147" s="169" t="s">
        <v>543</v>
      </c>
      <c r="D147" s="170"/>
      <c r="E147" s="171">
        <v>32.412170000000003</v>
      </c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 t="s">
        <v>122</v>
      </c>
      <c r="AH147" s="166">
        <v>0</v>
      </c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</row>
    <row r="148" spans="1:60" outlineLevel="1" x14ac:dyDescent="0.25">
      <c r="A148" s="167"/>
      <c r="B148" s="168"/>
      <c r="C148" s="169" t="s">
        <v>544</v>
      </c>
      <c r="D148" s="170"/>
      <c r="E148" s="171">
        <v>5.3878300000000001</v>
      </c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 t="s">
        <v>122</v>
      </c>
      <c r="AH148" s="166">
        <v>0</v>
      </c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</row>
    <row r="149" spans="1:60" outlineLevel="1" x14ac:dyDescent="0.25">
      <c r="A149" s="167"/>
      <c r="B149" s="168"/>
      <c r="C149" s="172" t="s">
        <v>131</v>
      </c>
      <c r="D149" s="173"/>
      <c r="E149" s="174">
        <v>63.805</v>
      </c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 t="s">
        <v>122</v>
      </c>
      <c r="AH149" s="166">
        <v>1</v>
      </c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</row>
    <row r="150" spans="1:60" outlineLevel="1" x14ac:dyDescent="0.25">
      <c r="A150" s="167"/>
      <c r="B150" s="168"/>
      <c r="C150" s="169" t="s">
        <v>545</v>
      </c>
      <c r="D150" s="170"/>
      <c r="E150" s="171">
        <v>2.6</v>
      </c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 t="s">
        <v>122</v>
      </c>
      <c r="AH150" s="166">
        <v>0</v>
      </c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</row>
    <row r="151" spans="1:60" outlineLevel="1" x14ac:dyDescent="0.25">
      <c r="A151" s="167"/>
      <c r="B151" s="168"/>
      <c r="C151" s="172" t="s">
        <v>131</v>
      </c>
      <c r="D151" s="173"/>
      <c r="E151" s="174">
        <v>2.6</v>
      </c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 t="s">
        <v>122</v>
      </c>
      <c r="AH151" s="166">
        <v>1</v>
      </c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</row>
    <row r="152" spans="1:60" outlineLevel="1" x14ac:dyDescent="0.25">
      <c r="A152" s="167"/>
      <c r="B152" s="168"/>
      <c r="C152" s="169" t="s">
        <v>546</v>
      </c>
      <c r="D152" s="170"/>
      <c r="E152" s="171">
        <v>489.00450000000001</v>
      </c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 t="s">
        <v>122</v>
      </c>
      <c r="AH152" s="166">
        <v>0</v>
      </c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</row>
    <row r="153" spans="1:60" outlineLevel="1" x14ac:dyDescent="0.25">
      <c r="A153" s="167"/>
      <c r="B153" s="168"/>
      <c r="C153" s="172" t="s">
        <v>131</v>
      </c>
      <c r="D153" s="173"/>
      <c r="E153" s="174">
        <v>489.00450000000001</v>
      </c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 t="s">
        <v>122</v>
      </c>
      <c r="AH153" s="166">
        <v>1</v>
      </c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60" ht="22.5" outlineLevel="1" x14ac:dyDescent="0.25">
      <c r="A154" s="157">
        <v>22</v>
      </c>
      <c r="B154" s="158" t="s">
        <v>281</v>
      </c>
      <c r="C154" s="159" t="s">
        <v>282</v>
      </c>
      <c r="D154" s="160" t="s">
        <v>212</v>
      </c>
      <c r="E154" s="161">
        <v>486.40449999999998</v>
      </c>
      <c r="F154" s="162"/>
      <c r="G154" s="163">
        <f>ROUND(E154*F154,2)</f>
        <v>0</v>
      </c>
      <c r="H154" s="162"/>
      <c r="I154" s="163">
        <f>ROUND(E154*H154,2)</f>
        <v>0</v>
      </c>
      <c r="J154" s="162"/>
      <c r="K154" s="163">
        <f>ROUND(E154*J154,2)</f>
        <v>0</v>
      </c>
      <c r="L154" s="163">
        <v>21</v>
      </c>
      <c r="M154" s="163">
        <f>G154*(1+L154/100)</f>
        <v>0</v>
      </c>
      <c r="N154" s="163">
        <v>0</v>
      </c>
      <c r="O154" s="163">
        <f>ROUND(E154*N154,2)</f>
        <v>0</v>
      </c>
      <c r="P154" s="163">
        <v>0</v>
      </c>
      <c r="Q154" s="163">
        <f>ROUND(E154*P154,2)</f>
        <v>0</v>
      </c>
      <c r="R154" s="163" t="s">
        <v>189</v>
      </c>
      <c r="S154" s="163" t="s">
        <v>190</v>
      </c>
      <c r="T154" s="164" t="s">
        <v>190</v>
      </c>
      <c r="U154" s="165">
        <v>0.20200000000000001</v>
      </c>
      <c r="V154" s="165">
        <f>ROUND(E154*U154,2)</f>
        <v>98.25</v>
      </c>
      <c r="W154" s="165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 t="s">
        <v>120</v>
      </c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</row>
    <row r="155" spans="1:60" outlineLevel="1" x14ac:dyDescent="0.25">
      <c r="A155" s="167"/>
      <c r="B155" s="168"/>
      <c r="C155" s="249" t="s">
        <v>283</v>
      </c>
      <c r="D155" s="250"/>
      <c r="E155" s="250"/>
      <c r="F155" s="250"/>
      <c r="G155" s="250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 t="s">
        <v>192</v>
      </c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</row>
    <row r="156" spans="1:60" outlineLevel="1" x14ac:dyDescent="0.25">
      <c r="A156" s="167"/>
      <c r="B156" s="168"/>
      <c r="C156" s="169" t="s">
        <v>121</v>
      </c>
      <c r="D156" s="170"/>
      <c r="E156" s="171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 t="s">
        <v>122</v>
      </c>
      <c r="AH156" s="166">
        <v>0</v>
      </c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</row>
    <row r="157" spans="1:60" outlineLevel="1" x14ac:dyDescent="0.25">
      <c r="A157" s="167"/>
      <c r="B157" s="168"/>
      <c r="C157" s="169" t="s">
        <v>547</v>
      </c>
      <c r="D157" s="170"/>
      <c r="E157" s="171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 t="s">
        <v>122</v>
      </c>
      <c r="AH157" s="166">
        <v>0</v>
      </c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</row>
    <row r="158" spans="1:60" outlineLevel="1" x14ac:dyDescent="0.25">
      <c r="A158" s="167"/>
      <c r="B158" s="168"/>
      <c r="C158" s="169" t="s">
        <v>548</v>
      </c>
      <c r="D158" s="170"/>
      <c r="E158" s="171">
        <v>801.34050000000002</v>
      </c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 t="s">
        <v>122</v>
      </c>
      <c r="AH158" s="166">
        <v>0</v>
      </c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</row>
    <row r="159" spans="1:60" outlineLevel="1" x14ac:dyDescent="0.25">
      <c r="A159" s="167"/>
      <c r="B159" s="168"/>
      <c r="C159" s="169" t="s">
        <v>549</v>
      </c>
      <c r="D159" s="170"/>
      <c r="E159" s="171">
        <v>-314.93599999999998</v>
      </c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 t="s">
        <v>122</v>
      </c>
      <c r="AH159" s="166">
        <v>0</v>
      </c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</row>
    <row r="160" spans="1:60" outlineLevel="1" x14ac:dyDescent="0.25">
      <c r="A160" s="167"/>
      <c r="B160" s="168"/>
      <c r="C160" s="172" t="s">
        <v>131</v>
      </c>
      <c r="D160" s="173"/>
      <c r="E160" s="174">
        <v>486.40449999999998</v>
      </c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 t="s">
        <v>122</v>
      </c>
      <c r="AH160" s="166">
        <v>1</v>
      </c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</row>
    <row r="161" spans="1:60" outlineLevel="1" x14ac:dyDescent="0.25">
      <c r="A161" s="157">
        <v>23</v>
      </c>
      <c r="B161" s="158" t="s">
        <v>286</v>
      </c>
      <c r="C161" s="159" t="s">
        <v>287</v>
      </c>
      <c r="D161" s="160" t="s">
        <v>212</v>
      </c>
      <c r="E161" s="161">
        <v>154.56799000000001</v>
      </c>
      <c r="F161" s="162"/>
      <c r="G161" s="163">
        <f>ROUND(E161*F161,2)</f>
        <v>0</v>
      </c>
      <c r="H161" s="162"/>
      <c r="I161" s="163">
        <f>ROUND(E161*H161,2)</f>
        <v>0</v>
      </c>
      <c r="J161" s="162"/>
      <c r="K161" s="163">
        <f>ROUND(E161*J161,2)</f>
        <v>0</v>
      </c>
      <c r="L161" s="163">
        <v>21</v>
      </c>
      <c r="M161" s="163">
        <f>G161*(1+L161/100)</f>
        <v>0</v>
      </c>
      <c r="N161" s="163">
        <v>0</v>
      </c>
      <c r="O161" s="163">
        <f>ROUND(E161*N161,2)</f>
        <v>0</v>
      </c>
      <c r="P161" s="163">
        <v>0</v>
      </c>
      <c r="Q161" s="163">
        <f>ROUND(E161*P161,2)</f>
        <v>0</v>
      </c>
      <c r="R161" s="163" t="s">
        <v>189</v>
      </c>
      <c r="S161" s="163" t="s">
        <v>190</v>
      </c>
      <c r="T161" s="164" t="s">
        <v>190</v>
      </c>
      <c r="U161" s="165">
        <v>1.587</v>
      </c>
      <c r="V161" s="165">
        <f>ROUND(E161*U161,2)</f>
        <v>245.3</v>
      </c>
      <c r="W161" s="165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 t="s">
        <v>120</v>
      </c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</row>
    <row r="162" spans="1:60" ht="23.25" outlineLevel="1" x14ac:dyDescent="0.25">
      <c r="A162" s="167"/>
      <c r="B162" s="168"/>
      <c r="C162" s="249" t="s">
        <v>288</v>
      </c>
      <c r="D162" s="250"/>
      <c r="E162" s="250"/>
      <c r="F162" s="250"/>
      <c r="G162" s="250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 t="s">
        <v>192</v>
      </c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91" t="str">
        <f>C162</f>
        <v>sypaninou z vhodných hornin tř. 1 - 4 nebo materiálem připraveným podél výkopu ve vzdálenosti do 3 m od jeho kraje, pro jakoukoliv hloubku výkopu a jakoukoliv míru zhutnění,</v>
      </c>
      <c r="BB162" s="166"/>
      <c r="BC162" s="166"/>
      <c r="BD162" s="166"/>
      <c r="BE162" s="166"/>
      <c r="BF162" s="166"/>
      <c r="BG162" s="166"/>
      <c r="BH162" s="166"/>
    </row>
    <row r="163" spans="1:60" outlineLevel="1" x14ac:dyDescent="0.25">
      <c r="A163" s="167"/>
      <c r="B163" s="168"/>
      <c r="C163" s="169" t="s">
        <v>289</v>
      </c>
      <c r="D163" s="170"/>
      <c r="E163" s="171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 t="s">
        <v>122</v>
      </c>
      <c r="AH163" s="166">
        <v>0</v>
      </c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</row>
    <row r="164" spans="1:60" outlineLevel="1" x14ac:dyDescent="0.25">
      <c r="A164" s="167"/>
      <c r="B164" s="168"/>
      <c r="C164" s="169" t="s">
        <v>495</v>
      </c>
      <c r="D164" s="170"/>
      <c r="E164" s="171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 t="s">
        <v>122</v>
      </c>
      <c r="AH164" s="166">
        <v>0</v>
      </c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</row>
    <row r="165" spans="1:60" outlineLevel="1" x14ac:dyDescent="0.25">
      <c r="A165" s="167"/>
      <c r="B165" s="168"/>
      <c r="C165" s="169" t="s">
        <v>550</v>
      </c>
      <c r="D165" s="170"/>
      <c r="E165" s="171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 t="s">
        <v>122</v>
      </c>
      <c r="AH165" s="166">
        <v>0</v>
      </c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</row>
    <row r="166" spans="1:60" ht="22.5" outlineLevel="1" x14ac:dyDescent="0.25">
      <c r="A166" s="167"/>
      <c r="B166" s="168"/>
      <c r="C166" s="169" t="s">
        <v>551</v>
      </c>
      <c r="D166" s="170"/>
      <c r="E166" s="171">
        <v>143.36500000000001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 t="s">
        <v>122</v>
      </c>
      <c r="AH166" s="166">
        <v>0</v>
      </c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</row>
    <row r="167" spans="1:60" ht="22.5" outlineLevel="1" x14ac:dyDescent="0.25">
      <c r="A167" s="167"/>
      <c r="B167" s="168"/>
      <c r="C167" s="169" t="s">
        <v>552</v>
      </c>
      <c r="D167" s="170"/>
      <c r="E167" s="171">
        <v>2.226</v>
      </c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 t="s">
        <v>122</v>
      </c>
      <c r="AH167" s="166">
        <v>0</v>
      </c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</row>
    <row r="168" spans="1:60" outlineLevel="1" x14ac:dyDescent="0.25">
      <c r="A168" s="167"/>
      <c r="B168" s="168"/>
      <c r="C168" s="169" t="s">
        <v>553</v>
      </c>
      <c r="D168" s="170"/>
      <c r="E168" s="171">
        <v>-23.435179999999999</v>
      </c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 t="s">
        <v>122</v>
      </c>
      <c r="AH168" s="166">
        <v>0</v>
      </c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</row>
    <row r="169" spans="1:60" outlineLevel="1" x14ac:dyDescent="0.25">
      <c r="A169" s="167"/>
      <c r="B169" s="168"/>
      <c r="C169" s="172" t="s">
        <v>131</v>
      </c>
      <c r="D169" s="173"/>
      <c r="E169" s="174">
        <v>122.15582000000001</v>
      </c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 t="s">
        <v>122</v>
      </c>
      <c r="AH169" s="166">
        <v>1</v>
      </c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</row>
    <row r="170" spans="1:60" outlineLevel="1" x14ac:dyDescent="0.25">
      <c r="A170" s="167"/>
      <c r="B170" s="168"/>
      <c r="C170" s="169" t="s">
        <v>498</v>
      </c>
      <c r="D170" s="170"/>
      <c r="E170" s="171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 t="s">
        <v>122</v>
      </c>
      <c r="AH170" s="166">
        <v>0</v>
      </c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</row>
    <row r="171" spans="1:60" ht="33.75" outlineLevel="1" x14ac:dyDescent="0.25">
      <c r="A171" s="167"/>
      <c r="B171" s="168"/>
      <c r="C171" s="169" t="s">
        <v>554</v>
      </c>
      <c r="D171" s="170"/>
      <c r="E171" s="171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 t="s">
        <v>122</v>
      </c>
      <c r="AH171" s="166">
        <v>0</v>
      </c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</row>
    <row r="172" spans="1:60" ht="22.5" outlineLevel="1" x14ac:dyDescent="0.25">
      <c r="A172" s="167"/>
      <c r="B172" s="168"/>
      <c r="C172" s="169" t="s">
        <v>555</v>
      </c>
      <c r="D172" s="170"/>
      <c r="E172" s="171">
        <v>37.799999999999997</v>
      </c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 t="s">
        <v>122</v>
      </c>
      <c r="AH172" s="166">
        <v>0</v>
      </c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</row>
    <row r="173" spans="1:60" outlineLevel="1" x14ac:dyDescent="0.25">
      <c r="A173" s="167"/>
      <c r="B173" s="168"/>
      <c r="C173" s="169" t="s">
        <v>556</v>
      </c>
      <c r="D173" s="170"/>
      <c r="E173" s="171">
        <v>-5.3878300000000001</v>
      </c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 t="s">
        <v>122</v>
      </c>
      <c r="AH173" s="166">
        <v>0</v>
      </c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</row>
    <row r="174" spans="1:60" outlineLevel="1" x14ac:dyDescent="0.25">
      <c r="A174" s="167"/>
      <c r="B174" s="168"/>
      <c r="C174" s="172" t="s">
        <v>131</v>
      </c>
      <c r="D174" s="173"/>
      <c r="E174" s="174">
        <v>32.412170000000003</v>
      </c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 t="s">
        <v>122</v>
      </c>
      <c r="AH174" s="166">
        <v>1</v>
      </c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</row>
    <row r="175" spans="1:60" outlineLevel="1" x14ac:dyDescent="0.25">
      <c r="A175" s="157">
        <v>24</v>
      </c>
      <c r="B175" s="158" t="s">
        <v>295</v>
      </c>
      <c r="C175" s="159" t="s">
        <v>296</v>
      </c>
      <c r="D175" s="160" t="s">
        <v>297</v>
      </c>
      <c r="E175" s="161">
        <v>1179.3898999999999</v>
      </c>
      <c r="F175" s="162"/>
      <c r="G175" s="163">
        <f>ROUND(E175*F175,2)</f>
        <v>0</v>
      </c>
      <c r="H175" s="162"/>
      <c r="I175" s="163">
        <f>ROUND(E175*H175,2)</f>
        <v>0</v>
      </c>
      <c r="J175" s="162"/>
      <c r="K175" s="163">
        <f>ROUND(E175*J175,2)</f>
        <v>0</v>
      </c>
      <c r="L175" s="163">
        <v>21</v>
      </c>
      <c r="M175" s="163">
        <f>G175*(1+L175/100)</f>
        <v>0</v>
      </c>
      <c r="N175" s="163">
        <v>1</v>
      </c>
      <c r="O175" s="163">
        <f>ROUND(E175*N175,2)</f>
        <v>1179.3900000000001</v>
      </c>
      <c r="P175" s="163">
        <v>0</v>
      </c>
      <c r="Q175" s="163">
        <f>ROUND(E175*P175,2)</f>
        <v>0</v>
      </c>
      <c r="R175" s="163" t="s">
        <v>298</v>
      </c>
      <c r="S175" s="163" t="s">
        <v>190</v>
      </c>
      <c r="T175" s="164" t="s">
        <v>190</v>
      </c>
      <c r="U175" s="165">
        <v>0</v>
      </c>
      <c r="V175" s="165">
        <f>ROUND(E175*U175,2)</f>
        <v>0</v>
      </c>
      <c r="W175" s="165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 t="s">
        <v>299</v>
      </c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</row>
    <row r="176" spans="1:60" outlineLevel="1" x14ac:dyDescent="0.25">
      <c r="A176" s="167"/>
      <c r="B176" s="168"/>
      <c r="C176" s="169" t="s">
        <v>121</v>
      </c>
      <c r="D176" s="170"/>
      <c r="E176" s="171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 t="s">
        <v>122</v>
      </c>
      <c r="AH176" s="166">
        <v>0</v>
      </c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</row>
    <row r="177" spans="1:60" outlineLevel="1" x14ac:dyDescent="0.25">
      <c r="A177" s="167"/>
      <c r="B177" s="168"/>
      <c r="C177" s="169" t="s">
        <v>550</v>
      </c>
      <c r="D177" s="170"/>
      <c r="E177" s="171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 t="s">
        <v>122</v>
      </c>
      <c r="AH177" s="166">
        <v>0</v>
      </c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</row>
    <row r="178" spans="1:60" outlineLevel="1" x14ac:dyDescent="0.25">
      <c r="A178" s="167"/>
      <c r="B178" s="168"/>
      <c r="C178" s="169" t="s">
        <v>557</v>
      </c>
      <c r="D178" s="170"/>
      <c r="E178" s="171">
        <v>236.73797999999999</v>
      </c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 t="s">
        <v>122</v>
      </c>
      <c r="AH178" s="166">
        <v>0</v>
      </c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</row>
    <row r="179" spans="1:60" outlineLevel="1" x14ac:dyDescent="0.25">
      <c r="A179" s="167"/>
      <c r="B179" s="168"/>
      <c r="C179" s="169" t="s">
        <v>558</v>
      </c>
      <c r="D179" s="170"/>
      <c r="E179" s="171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 t="s">
        <v>122</v>
      </c>
      <c r="AH179" s="166">
        <v>0</v>
      </c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</row>
    <row r="180" spans="1:60" outlineLevel="1" x14ac:dyDescent="0.25">
      <c r="A180" s="167"/>
      <c r="B180" s="168"/>
      <c r="C180" s="169" t="s">
        <v>559</v>
      </c>
      <c r="D180" s="170"/>
      <c r="E180" s="171">
        <v>942.65192000000002</v>
      </c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 t="s">
        <v>122</v>
      </c>
      <c r="AH180" s="166">
        <v>0</v>
      </c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</row>
    <row r="181" spans="1:60" outlineLevel="1" x14ac:dyDescent="0.25">
      <c r="A181" s="167"/>
      <c r="B181" s="168"/>
      <c r="C181" s="172" t="s">
        <v>131</v>
      </c>
      <c r="D181" s="173"/>
      <c r="E181" s="174">
        <v>1179.3898999999999</v>
      </c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 t="s">
        <v>122</v>
      </c>
      <c r="AH181" s="166">
        <v>1</v>
      </c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</row>
    <row r="182" spans="1:60" outlineLevel="1" x14ac:dyDescent="0.25">
      <c r="A182" s="157">
        <v>25</v>
      </c>
      <c r="B182" s="158" t="s">
        <v>560</v>
      </c>
      <c r="C182" s="159" t="s">
        <v>561</v>
      </c>
      <c r="D182" s="160" t="s">
        <v>297</v>
      </c>
      <c r="E182" s="161">
        <v>62.814790000000002</v>
      </c>
      <c r="F182" s="162"/>
      <c r="G182" s="163">
        <f>ROUND(E182*F182,2)</f>
        <v>0</v>
      </c>
      <c r="H182" s="162"/>
      <c r="I182" s="163">
        <f>ROUND(E182*H182,2)</f>
        <v>0</v>
      </c>
      <c r="J182" s="162"/>
      <c r="K182" s="163">
        <f>ROUND(E182*J182,2)</f>
        <v>0</v>
      </c>
      <c r="L182" s="163">
        <v>21</v>
      </c>
      <c r="M182" s="163">
        <f>G182*(1+L182/100)</f>
        <v>0</v>
      </c>
      <c r="N182" s="163">
        <v>1</v>
      </c>
      <c r="O182" s="163">
        <f>ROUND(E182*N182,2)</f>
        <v>62.81</v>
      </c>
      <c r="P182" s="163">
        <v>0</v>
      </c>
      <c r="Q182" s="163">
        <f>ROUND(E182*P182,2)</f>
        <v>0</v>
      </c>
      <c r="R182" s="163"/>
      <c r="S182" s="163" t="s">
        <v>118</v>
      </c>
      <c r="T182" s="164" t="s">
        <v>190</v>
      </c>
      <c r="U182" s="165">
        <v>0</v>
      </c>
      <c r="V182" s="165">
        <f>ROUND(E182*U182,2)</f>
        <v>0</v>
      </c>
      <c r="W182" s="165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 t="s">
        <v>299</v>
      </c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</row>
    <row r="183" spans="1:60" outlineLevel="1" x14ac:dyDescent="0.25">
      <c r="A183" s="167"/>
      <c r="B183" s="168"/>
      <c r="C183" s="169" t="s">
        <v>121</v>
      </c>
      <c r="D183" s="170"/>
      <c r="E183" s="171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 t="s">
        <v>122</v>
      </c>
      <c r="AH183" s="166">
        <v>0</v>
      </c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</row>
    <row r="184" spans="1:60" outlineLevel="1" x14ac:dyDescent="0.25">
      <c r="A184" s="167"/>
      <c r="B184" s="168"/>
      <c r="C184" s="169" t="s">
        <v>562</v>
      </c>
      <c r="D184" s="170"/>
      <c r="E184" s="171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 t="s">
        <v>122</v>
      </c>
      <c r="AH184" s="166">
        <v>0</v>
      </c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</row>
    <row r="185" spans="1:60" outlineLevel="1" x14ac:dyDescent="0.25">
      <c r="A185" s="167"/>
      <c r="B185" s="168"/>
      <c r="C185" s="169" t="s">
        <v>563</v>
      </c>
      <c r="D185" s="170"/>
      <c r="E185" s="171">
        <v>62.814790000000002</v>
      </c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 t="s">
        <v>122</v>
      </c>
      <c r="AH185" s="166">
        <v>0</v>
      </c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</row>
    <row r="186" spans="1:60" outlineLevel="1" x14ac:dyDescent="0.25">
      <c r="A186" s="167"/>
      <c r="B186" s="168"/>
      <c r="C186" s="172" t="s">
        <v>131</v>
      </c>
      <c r="D186" s="173"/>
      <c r="E186" s="174">
        <v>62.814790000000002</v>
      </c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 t="s">
        <v>122</v>
      </c>
      <c r="AH186" s="166">
        <v>1</v>
      </c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</row>
    <row r="187" spans="1:60" x14ac:dyDescent="0.25">
      <c r="A187" s="149" t="s">
        <v>113</v>
      </c>
      <c r="B187" s="150" t="s">
        <v>63</v>
      </c>
      <c r="C187" s="151" t="s">
        <v>64</v>
      </c>
      <c r="D187" s="152"/>
      <c r="E187" s="153"/>
      <c r="F187" s="154"/>
      <c r="G187" s="154">
        <f>SUMIF(AG188:AG215,"&lt;&gt;NOR",G188:G215)</f>
        <v>0</v>
      </c>
      <c r="H187" s="154"/>
      <c r="I187" s="154">
        <f>SUM(I188:I215)</f>
        <v>0</v>
      </c>
      <c r="J187" s="154"/>
      <c r="K187" s="154">
        <f>SUM(K188:K215)</f>
        <v>0</v>
      </c>
      <c r="L187" s="154"/>
      <c r="M187" s="154">
        <f>SUM(M188:M215)</f>
        <v>0</v>
      </c>
      <c r="N187" s="154"/>
      <c r="O187" s="154">
        <f>SUM(O188:O215)</f>
        <v>243.75</v>
      </c>
      <c r="P187" s="154"/>
      <c r="Q187" s="154">
        <f>SUM(Q188:Q215)</f>
        <v>0</v>
      </c>
      <c r="R187" s="154"/>
      <c r="S187" s="154"/>
      <c r="T187" s="155"/>
      <c r="U187" s="156"/>
      <c r="V187" s="156">
        <f>SUM(V188:V215)</f>
        <v>166.42</v>
      </c>
      <c r="W187" s="156"/>
      <c r="AG187" t="s">
        <v>114</v>
      </c>
    </row>
    <row r="188" spans="1:60" outlineLevel="1" x14ac:dyDescent="0.25">
      <c r="A188" s="157">
        <v>26</v>
      </c>
      <c r="B188" s="158" t="s">
        <v>305</v>
      </c>
      <c r="C188" s="159" t="s">
        <v>306</v>
      </c>
      <c r="D188" s="160" t="s">
        <v>212</v>
      </c>
      <c r="E188" s="161">
        <v>58.475000000000001</v>
      </c>
      <c r="F188" s="162"/>
      <c r="G188" s="163">
        <f>ROUND(E188*F188,2)</f>
        <v>0</v>
      </c>
      <c r="H188" s="162"/>
      <c r="I188" s="163">
        <f>ROUND(E188*H188,2)</f>
        <v>0</v>
      </c>
      <c r="J188" s="162"/>
      <c r="K188" s="163">
        <f>ROUND(E188*J188,2)</f>
        <v>0</v>
      </c>
      <c r="L188" s="163">
        <v>21</v>
      </c>
      <c r="M188" s="163">
        <f>G188*(1+L188/100)</f>
        <v>0</v>
      </c>
      <c r="N188" s="163">
        <v>1.7034</v>
      </c>
      <c r="O188" s="163">
        <f>ROUND(E188*N188,2)</f>
        <v>99.61</v>
      </c>
      <c r="P188" s="163">
        <v>0</v>
      </c>
      <c r="Q188" s="163">
        <f>ROUND(E188*P188,2)</f>
        <v>0</v>
      </c>
      <c r="R188" s="163" t="s">
        <v>307</v>
      </c>
      <c r="S188" s="163" t="s">
        <v>190</v>
      </c>
      <c r="T188" s="164" t="s">
        <v>190</v>
      </c>
      <c r="U188" s="165">
        <v>1.3029999999999999</v>
      </c>
      <c r="V188" s="165">
        <f>ROUND(E188*U188,2)</f>
        <v>76.19</v>
      </c>
      <c r="W188" s="165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 t="s">
        <v>120</v>
      </c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</row>
    <row r="189" spans="1:60" outlineLevel="1" x14ac:dyDescent="0.25">
      <c r="A189" s="167"/>
      <c r="B189" s="168"/>
      <c r="C189" s="249" t="s">
        <v>308</v>
      </c>
      <c r="D189" s="250"/>
      <c r="E189" s="250"/>
      <c r="F189" s="250"/>
      <c r="G189" s="250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 t="s">
        <v>192</v>
      </c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</row>
    <row r="190" spans="1:60" outlineLevel="1" x14ac:dyDescent="0.25">
      <c r="A190" s="167"/>
      <c r="B190" s="168"/>
      <c r="C190" s="169" t="s">
        <v>121</v>
      </c>
      <c r="D190" s="170"/>
      <c r="E190" s="171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 t="s">
        <v>122</v>
      </c>
      <c r="AH190" s="166">
        <v>0</v>
      </c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</row>
    <row r="191" spans="1:60" outlineLevel="1" x14ac:dyDescent="0.25">
      <c r="A191" s="167"/>
      <c r="B191" s="168"/>
      <c r="C191" s="169" t="s">
        <v>495</v>
      </c>
      <c r="D191" s="170"/>
      <c r="E191" s="171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 t="s">
        <v>122</v>
      </c>
      <c r="AH191" s="166">
        <v>0</v>
      </c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</row>
    <row r="192" spans="1:60" outlineLevel="1" x14ac:dyDescent="0.25">
      <c r="A192" s="167"/>
      <c r="B192" s="168"/>
      <c r="C192" s="169" t="s">
        <v>564</v>
      </c>
      <c r="D192" s="170"/>
      <c r="E192" s="171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 t="s">
        <v>122</v>
      </c>
      <c r="AH192" s="166">
        <v>0</v>
      </c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</row>
    <row r="193" spans="1:60" outlineLevel="1" x14ac:dyDescent="0.25">
      <c r="A193" s="167"/>
      <c r="B193" s="168"/>
      <c r="C193" s="169" t="s">
        <v>565</v>
      </c>
      <c r="D193" s="170"/>
      <c r="E193" s="171">
        <v>48</v>
      </c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 t="s">
        <v>122</v>
      </c>
      <c r="AH193" s="166">
        <v>0</v>
      </c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</row>
    <row r="194" spans="1:60" outlineLevel="1" x14ac:dyDescent="0.25">
      <c r="A194" s="167"/>
      <c r="B194" s="168"/>
      <c r="C194" s="169" t="s">
        <v>498</v>
      </c>
      <c r="D194" s="170"/>
      <c r="E194" s="171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 t="s">
        <v>122</v>
      </c>
      <c r="AH194" s="166">
        <v>0</v>
      </c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</row>
    <row r="195" spans="1:60" ht="22.5" outlineLevel="1" x14ac:dyDescent="0.25">
      <c r="A195" s="167"/>
      <c r="B195" s="168"/>
      <c r="C195" s="169" t="s">
        <v>566</v>
      </c>
      <c r="D195" s="170"/>
      <c r="E195" s="171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 t="s">
        <v>122</v>
      </c>
      <c r="AH195" s="166">
        <v>0</v>
      </c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</row>
    <row r="196" spans="1:60" ht="22.5" outlineLevel="1" x14ac:dyDescent="0.25">
      <c r="A196" s="167"/>
      <c r="B196" s="168"/>
      <c r="C196" s="169" t="s">
        <v>567</v>
      </c>
      <c r="D196" s="170"/>
      <c r="E196" s="171">
        <v>7.875</v>
      </c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 t="s">
        <v>122</v>
      </c>
      <c r="AH196" s="166">
        <v>0</v>
      </c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</row>
    <row r="197" spans="1:60" outlineLevel="1" x14ac:dyDescent="0.25">
      <c r="A197" s="167"/>
      <c r="B197" s="168"/>
      <c r="C197" s="172" t="s">
        <v>131</v>
      </c>
      <c r="D197" s="173"/>
      <c r="E197" s="174">
        <v>55.875</v>
      </c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 t="s">
        <v>122</v>
      </c>
      <c r="AH197" s="166">
        <v>1</v>
      </c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</row>
    <row r="198" spans="1:60" outlineLevel="1" x14ac:dyDescent="0.25">
      <c r="A198" s="167"/>
      <c r="B198" s="168"/>
      <c r="C198" s="169" t="s">
        <v>568</v>
      </c>
      <c r="D198" s="170"/>
      <c r="E198" s="171">
        <v>2.6</v>
      </c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 t="s">
        <v>122</v>
      </c>
      <c r="AH198" s="166">
        <v>0</v>
      </c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</row>
    <row r="199" spans="1:60" outlineLevel="1" x14ac:dyDescent="0.25">
      <c r="A199" s="167"/>
      <c r="B199" s="168"/>
      <c r="C199" s="172" t="s">
        <v>131</v>
      </c>
      <c r="D199" s="173"/>
      <c r="E199" s="174">
        <v>2.6</v>
      </c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 t="s">
        <v>122</v>
      </c>
      <c r="AH199" s="166">
        <v>1</v>
      </c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</row>
    <row r="200" spans="1:60" ht="22.5" outlineLevel="1" x14ac:dyDescent="0.25">
      <c r="A200" s="157">
        <v>27</v>
      </c>
      <c r="B200" s="158" t="s">
        <v>569</v>
      </c>
      <c r="C200" s="159" t="s">
        <v>570</v>
      </c>
      <c r="D200" s="160" t="s">
        <v>157</v>
      </c>
      <c r="E200" s="161">
        <v>206</v>
      </c>
      <c r="F200" s="162"/>
      <c r="G200" s="163">
        <f>ROUND(E200*F200,2)</f>
        <v>0</v>
      </c>
      <c r="H200" s="162"/>
      <c r="I200" s="163">
        <f>ROUND(E200*H200,2)</f>
        <v>0</v>
      </c>
      <c r="J200" s="162"/>
      <c r="K200" s="163">
        <f>ROUND(E200*J200,2)</f>
        <v>0</v>
      </c>
      <c r="L200" s="163">
        <v>21</v>
      </c>
      <c r="M200" s="163">
        <f>G200*(1+L200/100)</f>
        <v>0</v>
      </c>
      <c r="N200" s="163">
        <v>1.65E-3</v>
      </c>
      <c r="O200" s="163">
        <f>ROUND(E200*N200,2)</f>
        <v>0.34</v>
      </c>
      <c r="P200" s="163">
        <v>0</v>
      </c>
      <c r="Q200" s="163">
        <f>ROUND(E200*P200,2)</f>
        <v>0</v>
      </c>
      <c r="R200" s="163" t="s">
        <v>307</v>
      </c>
      <c r="S200" s="163" t="s">
        <v>190</v>
      </c>
      <c r="T200" s="164" t="s">
        <v>190</v>
      </c>
      <c r="U200" s="165">
        <v>7.3999999999999996E-2</v>
      </c>
      <c r="V200" s="165">
        <f>ROUND(E200*U200,2)</f>
        <v>15.24</v>
      </c>
      <c r="W200" s="165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 t="s">
        <v>120</v>
      </c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</row>
    <row r="201" spans="1:60" outlineLevel="1" x14ac:dyDescent="0.25">
      <c r="A201" s="167"/>
      <c r="B201" s="168"/>
      <c r="C201" s="169" t="s">
        <v>121</v>
      </c>
      <c r="D201" s="170"/>
      <c r="E201" s="171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 t="s">
        <v>122</v>
      </c>
      <c r="AH201" s="166">
        <v>0</v>
      </c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</row>
    <row r="202" spans="1:60" outlineLevel="1" x14ac:dyDescent="0.25">
      <c r="A202" s="167"/>
      <c r="B202" s="168"/>
      <c r="C202" s="169" t="s">
        <v>571</v>
      </c>
      <c r="D202" s="170"/>
      <c r="E202" s="171">
        <v>206</v>
      </c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 t="s">
        <v>122</v>
      </c>
      <c r="AH202" s="166">
        <v>0</v>
      </c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</row>
    <row r="203" spans="1:60" outlineLevel="1" x14ac:dyDescent="0.25">
      <c r="A203" s="167"/>
      <c r="B203" s="168"/>
      <c r="C203" s="172" t="s">
        <v>131</v>
      </c>
      <c r="D203" s="173"/>
      <c r="E203" s="174">
        <v>206</v>
      </c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 t="s">
        <v>122</v>
      </c>
      <c r="AH203" s="166">
        <v>1</v>
      </c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</row>
    <row r="204" spans="1:60" ht="22.5" outlineLevel="1" x14ac:dyDescent="0.25">
      <c r="A204" s="157">
        <v>28</v>
      </c>
      <c r="B204" s="158" t="s">
        <v>572</v>
      </c>
      <c r="C204" s="159" t="s">
        <v>573</v>
      </c>
      <c r="D204" s="160" t="s">
        <v>212</v>
      </c>
      <c r="E204" s="161">
        <v>54.94</v>
      </c>
      <c r="F204" s="162"/>
      <c r="G204" s="163">
        <f>ROUND(E204*F204,2)</f>
        <v>0</v>
      </c>
      <c r="H204" s="162"/>
      <c r="I204" s="163">
        <f>ROUND(E204*H204,2)</f>
        <v>0</v>
      </c>
      <c r="J204" s="162"/>
      <c r="K204" s="163">
        <f>ROUND(E204*J204,2)</f>
        <v>0</v>
      </c>
      <c r="L204" s="163">
        <v>21</v>
      </c>
      <c r="M204" s="163">
        <f>G204*(1+L204/100)</f>
        <v>0</v>
      </c>
      <c r="N204" s="163">
        <v>2.5</v>
      </c>
      <c r="O204" s="163">
        <f>ROUND(E204*N204,2)</f>
        <v>137.35</v>
      </c>
      <c r="P204" s="163">
        <v>0</v>
      </c>
      <c r="Q204" s="163">
        <f>ROUND(E204*P204,2)</f>
        <v>0</v>
      </c>
      <c r="R204" s="163" t="s">
        <v>307</v>
      </c>
      <c r="S204" s="163" t="s">
        <v>190</v>
      </c>
      <c r="T204" s="164" t="s">
        <v>190</v>
      </c>
      <c r="U204" s="165">
        <v>1.365</v>
      </c>
      <c r="V204" s="165">
        <f>ROUND(E204*U204,2)</f>
        <v>74.989999999999995</v>
      </c>
      <c r="W204" s="165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 t="s">
        <v>120</v>
      </c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</row>
    <row r="205" spans="1:60" outlineLevel="1" x14ac:dyDescent="0.25">
      <c r="A205" s="167"/>
      <c r="B205" s="168"/>
      <c r="C205" s="249" t="s">
        <v>574</v>
      </c>
      <c r="D205" s="250"/>
      <c r="E205" s="250"/>
      <c r="F205" s="250"/>
      <c r="G205" s="250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 t="s">
        <v>192</v>
      </c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</row>
    <row r="206" spans="1:60" outlineLevel="1" x14ac:dyDescent="0.25">
      <c r="A206" s="167"/>
      <c r="B206" s="168"/>
      <c r="C206" s="169" t="s">
        <v>121</v>
      </c>
      <c r="D206" s="170"/>
      <c r="E206" s="171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 t="s">
        <v>122</v>
      </c>
      <c r="AH206" s="166">
        <v>0</v>
      </c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</row>
    <row r="207" spans="1:60" outlineLevel="1" x14ac:dyDescent="0.25">
      <c r="A207" s="167"/>
      <c r="B207" s="168"/>
      <c r="C207" s="169" t="s">
        <v>575</v>
      </c>
      <c r="D207" s="170"/>
      <c r="E207" s="171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 t="s">
        <v>122</v>
      </c>
      <c r="AH207" s="166">
        <v>0</v>
      </c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</row>
    <row r="208" spans="1:60" outlineLevel="1" x14ac:dyDescent="0.25">
      <c r="A208" s="167"/>
      <c r="B208" s="168"/>
      <c r="C208" s="169" t="s">
        <v>576</v>
      </c>
      <c r="D208" s="170"/>
      <c r="E208" s="171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 t="s">
        <v>122</v>
      </c>
      <c r="AH208" s="166">
        <v>0</v>
      </c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</row>
    <row r="209" spans="1:60" outlineLevel="1" x14ac:dyDescent="0.25">
      <c r="A209" s="167"/>
      <c r="B209" s="168"/>
      <c r="C209" s="169" t="s">
        <v>577</v>
      </c>
      <c r="D209" s="170"/>
      <c r="E209" s="171">
        <v>54.94</v>
      </c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 t="s">
        <v>122</v>
      </c>
      <c r="AH209" s="166">
        <v>0</v>
      </c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</row>
    <row r="210" spans="1:60" outlineLevel="1" x14ac:dyDescent="0.25">
      <c r="A210" s="167"/>
      <c r="B210" s="168"/>
      <c r="C210" s="172" t="s">
        <v>131</v>
      </c>
      <c r="D210" s="173"/>
      <c r="E210" s="174">
        <v>54.94</v>
      </c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 t="s">
        <v>122</v>
      </c>
      <c r="AH210" s="166">
        <v>1</v>
      </c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</row>
    <row r="211" spans="1:60" outlineLevel="1" x14ac:dyDescent="0.25">
      <c r="A211" s="157">
        <v>29</v>
      </c>
      <c r="B211" s="158" t="s">
        <v>578</v>
      </c>
      <c r="C211" s="159" t="s">
        <v>579</v>
      </c>
      <c r="D211" s="160" t="s">
        <v>157</v>
      </c>
      <c r="E211" s="161">
        <v>208.06</v>
      </c>
      <c r="F211" s="162"/>
      <c r="G211" s="163">
        <f>ROUND(E211*F211,2)</f>
        <v>0</v>
      </c>
      <c r="H211" s="162"/>
      <c r="I211" s="163">
        <f>ROUND(E211*H211,2)</f>
        <v>0</v>
      </c>
      <c r="J211" s="162"/>
      <c r="K211" s="163">
        <f>ROUND(E211*J211,2)</f>
        <v>0</v>
      </c>
      <c r="L211" s="163">
        <v>21</v>
      </c>
      <c r="M211" s="163">
        <f>G211*(1+L211/100)</f>
        <v>0</v>
      </c>
      <c r="N211" s="163">
        <v>3.1E-2</v>
      </c>
      <c r="O211" s="163">
        <f>ROUND(E211*N211,2)</f>
        <v>6.45</v>
      </c>
      <c r="P211" s="163">
        <v>0</v>
      </c>
      <c r="Q211" s="163">
        <f>ROUND(E211*P211,2)</f>
        <v>0</v>
      </c>
      <c r="R211" s="163"/>
      <c r="S211" s="163" t="s">
        <v>118</v>
      </c>
      <c r="T211" s="164" t="s">
        <v>119</v>
      </c>
      <c r="U211" s="165">
        <v>0</v>
      </c>
      <c r="V211" s="165">
        <f>ROUND(E211*U211,2)</f>
        <v>0</v>
      </c>
      <c r="W211" s="165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 t="s">
        <v>299</v>
      </c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</row>
    <row r="212" spans="1:60" outlineLevel="1" x14ac:dyDescent="0.25">
      <c r="A212" s="167"/>
      <c r="B212" s="168"/>
      <c r="C212" s="169" t="s">
        <v>121</v>
      </c>
      <c r="D212" s="170"/>
      <c r="E212" s="171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 t="s">
        <v>122</v>
      </c>
      <c r="AH212" s="166">
        <v>0</v>
      </c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</row>
    <row r="213" spans="1:60" outlineLevel="1" x14ac:dyDescent="0.25">
      <c r="A213" s="167"/>
      <c r="B213" s="168"/>
      <c r="C213" s="169" t="s">
        <v>580</v>
      </c>
      <c r="D213" s="170"/>
      <c r="E213" s="171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 t="s">
        <v>122</v>
      </c>
      <c r="AH213" s="166">
        <v>0</v>
      </c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</row>
    <row r="214" spans="1:60" outlineLevel="1" x14ac:dyDescent="0.25">
      <c r="A214" s="167"/>
      <c r="B214" s="168"/>
      <c r="C214" s="169" t="s">
        <v>581</v>
      </c>
      <c r="D214" s="170"/>
      <c r="E214" s="171">
        <v>208.06</v>
      </c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 t="s">
        <v>122</v>
      </c>
      <c r="AH214" s="166">
        <v>0</v>
      </c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</row>
    <row r="215" spans="1:60" outlineLevel="1" x14ac:dyDescent="0.25">
      <c r="A215" s="167"/>
      <c r="B215" s="168"/>
      <c r="C215" s="172" t="s">
        <v>131</v>
      </c>
      <c r="D215" s="173"/>
      <c r="E215" s="174">
        <v>208.06</v>
      </c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 t="s">
        <v>122</v>
      </c>
      <c r="AH215" s="166">
        <v>1</v>
      </c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</row>
    <row r="216" spans="1:60" x14ac:dyDescent="0.25">
      <c r="A216" s="149" t="s">
        <v>113</v>
      </c>
      <c r="B216" s="150" t="s">
        <v>69</v>
      </c>
      <c r="C216" s="151" t="s">
        <v>70</v>
      </c>
      <c r="D216" s="152"/>
      <c r="E216" s="153"/>
      <c r="F216" s="154"/>
      <c r="G216" s="154">
        <f>SUMIF(AG217:AG381,"&lt;&gt;NOR",G217:G381)</f>
        <v>0</v>
      </c>
      <c r="H216" s="154"/>
      <c r="I216" s="154">
        <f>SUM(I217:I381)</f>
        <v>0</v>
      </c>
      <c r="J216" s="154"/>
      <c r="K216" s="154">
        <f>SUM(K217:K381)</f>
        <v>0</v>
      </c>
      <c r="L216" s="154"/>
      <c r="M216" s="154">
        <f>SUM(M217:M381)</f>
        <v>0</v>
      </c>
      <c r="N216" s="154"/>
      <c r="O216" s="154">
        <f>SUM(O217:O381)</f>
        <v>149.04</v>
      </c>
      <c r="P216" s="154"/>
      <c r="Q216" s="154">
        <f>SUM(Q217:Q381)</f>
        <v>0</v>
      </c>
      <c r="R216" s="154"/>
      <c r="S216" s="154"/>
      <c r="T216" s="155"/>
      <c r="U216" s="156"/>
      <c r="V216" s="156">
        <f>SUM(V217:V381)</f>
        <v>419.91</v>
      </c>
      <c r="W216" s="156"/>
      <c r="AG216" t="s">
        <v>114</v>
      </c>
    </row>
    <row r="217" spans="1:60" ht="33.75" outlineLevel="1" x14ac:dyDescent="0.25">
      <c r="A217" s="157">
        <v>30</v>
      </c>
      <c r="B217" s="158" t="s">
        <v>582</v>
      </c>
      <c r="C217" s="159" t="s">
        <v>583</v>
      </c>
      <c r="D217" s="160" t="s">
        <v>134</v>
      </c>
      <c r="E217" s="161">
        <v>274</v>
      </c>
      <c r="F217" s="162"/>
      <c r="G217" s="163">
        <f>ROUND(E217*F217,2)</f>
        <v>0</v>
      </c>
      <c r="H217" s="162"/>
      <c r="I217" s="163">
        <f>ROUND(E217*H217,2)</f>
        <v>0</v>
      </c>
      <c r="J217" s="162"/>
      <c r="K217" s="163">
        <f>ROUND(E217*J217,2)</f>
        <v>0</v>
      </c>
      <c r="L217" s="163">
        <v>21</v>
      </c>
      <c r="M217" s="163">
        <f>G217*(1+L217/100)</f>
        <v>0</v>
      </c>
      <c r="N217" s="163">
        <v>1.0000000000000001E-5</v>
      </c>
      <c r="O217" s="163">
        <f>ROUND(E217*N217,2)</f>
        <v>0</v>
      </c>
      <c r="P217" s="163">
        <v>0</v>
      </c>
      <c r="Q217" s="163">
        <f>ROUND(E217*P217,2)</f>
        <v>0</v>
      </c>
      <c r="R217" s="163" t="s">
        <v>307</v>
      </c>
      <c r="S217" s="163" t="s">
        <v>190</v>
      </c>
      <c r="T217" s="164" t="s">
        <v>190</v>
      </c>
      <c r="U217" s="165">
        <v>0.99</v>
      </c>
      <c r="V217" s="165">
        <f>ROUND(E217*U217,2)</f>
        <v>271.26</v>
      </c>
      <c r="W217" s="165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 t="s">
        <v>120</v>
      </c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</row>
    <row r="218" spans="1:60" outlineLevel="1" x14ac:dyDescent="0.25">
      <c r="A218" s="167"/>
      <c r="B218" s="168"/>
      <c r="C218" s="249" t="s">
        <v>584</v>
      </c>
      <c r="D218" s="250"/>
      <c r="E218" s="250"/>
      <c r="F218" s="250"/>
      <c r="G218" s="250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 t="s">
        <v>192</v>
      </c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</row>
    <row r="219" spans="1:60" outlineLevel="1" x14ac:dyDescent="0.25">
      <c r="A219" s="167"/>
      <c r="B219" s="168"/>
      <c r="C219" s="169" t="s">
        <v>121</v>
      </c>
      <c r="D219" s="170"/>
      <c r="E219" s="171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 t="s">
        <v>122</v>
      </c>
      <c r="AH219" s="166">
        <v>0</v>
      </c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</row>
    <row r="220" spans="1:60" outlineLevel="1" x14ac:dyDescent="0.25">
      <c r="A220" s="167"/>
      <c r="B220" s="168"/>
      <c r="C220" s="169" t="s">
        <v>585</v>
      </c>
      <c r="D220" s="170"/>
      <c r="E220" s="171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 t="s">
        <v>122</v>
      </c>
      <c r="AH220" s="166">
        <v>0</v>
      </c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</row>
    <row r="221" spans="1:60" outlineLevel="1" x14ac:dyDescent="0.25">
      <c r="A221" s="167"/>
      <c r="B221" s="168"/>
      <c r="C221" s="169" t="s">
        <v>586</v>
      </c>
      <c r="D221" s="170"/>
      <c r="E221" s="171">
        <v>274</v>
      </c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 t="s">
        <v>122</v>
      </c>
      <c r="AH221" s="166">
        <v>0</v>
      </c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</row>
    <row r="222" spans="1:60" outlineLevel="1" x14ac:dyDescent="0.25">
      <c r="A222" s="167"/>
      <c r="B222" s="168"/>
      <c r="C222" s="172" t="s">
        <v>131</v>
      </c>
      <c r="D222" s="173"/>
      <c r="E222" s="174">
        <v>274</v>
      </c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 t="s">
        <v>122</v>
      </c>
      <c r="AH222" s="166">
        <v>1</v>
      </c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</row>
    <row r="223" spans="1:60" outlineLevel="1" x14ac:dyDescent="0.25">
      <c r="A223" s="157">
        <v>31</v>
      </c>
      <c r="B223" s="158" t="s">
        <v>587</v>
      </c>
      <c r="C223" s="159" t="s">
        <v>588</v>
      </c>
      <c r="D223" s="160" t="s">
        <v>134</v>
      </c>
      <c r="E223" s="161">
        <v>87.5</v>
      </c>
      <c r="F223" s="162"/>
      <c r="G223" s="163">
        <f>ROUND(E223*F223,2)</f>
        <v>0</v>
      </c>
      <c r="H223" s="162"/>
      <c r="I223" s="163">
        <f>ROUND(E223*H223,2)</f>
        <v>0</v>
      </c>
      <c r="J223" s="162"/>
      <c r="K223" s="163">
        <f>ROUND(E223*J223,2)</f>
        <v>0</v>
      </c>
      <c r="L223" s="163">
        <v>21</v>
      </c>
      <c r="M223" s="163">
        <f>G223*(1+L223/100)</f>
        <v>0</v>
      </c>
      <c r="N223" s="163">
        <v>1.0000000000000001E-5</v>
      </c>
      <c r="O223" s="163">
        <f>ROUND(E223*N223,2)</f>
        <v>0</v>
      </c>
      <c r="P223" s="163">
        <v>0</v>
      </c>
      <c r="Q223" s="163">
        <f>ROUND(E223*P223,2)</f>
        <v>0</v>
      </c>
      <c r="R223" s="163" t="s">
        <v>307</v>
      </c>
      <c r="S223" s="163" t="s">
        <v>190</v>
      </c>
      <c r="T223" s="164" t="s">
        <v>190</v>
      </c>
      <c r="U223" s="165">
        <v>9.7000000000000003E-2</v>
      </c>
      <c r="V223" s="165">
        <f>ROUND(E223*U223,2)</f>
        <v>8.49</v>
      </c>
      <c r="W223" s="165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 t="s">
        <v>120</v>
      </c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</row>
    <row r="224" spans="1:60" outlineLevel="1" x14ac:dyDescent="0.25">
      <c r="A224" s="167"/>
      <c r="B224" s="168"/>
      <c r="C224" s="249" t="s">
        <v>589</v>
      </c>
      <c r="D224" s="250"/>
      <c r="E224" s="250"/>
      <c r="F224" s="250"/>
      <c r="G224" s="250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 t="s">
        <v>192</v>
      </c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</row>
    <row r="225" spans="1:60" outlineLevel="1" x14ac:dyDescent="0.25">
      <c r="A225" s="167"/>
      <c r="B225" s="168"/>
      <c r="C225" s="169" t="s">
        <v>121</v>
      </c>
      <c r="D225" s="170"/>
      <c r="E225" s="171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 t="s">
        <v>122</v>
      </c>
      <c r="AH225" s="166">
        <v>0</v>
      </c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</row>
    <row r="226" spans="1:60" outlineLevel="1" x14ac:dyDescent="0.25">
      <c r="A226" s="167"/>
      <c r="B226" s="168"/>
      <c r="C226" s="169" t="s">
        <v>585</v>
      </c>
      <c r="D226" s="170"/>
      <c r="E226" s="171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 t="s">
        <v>122</v>
      </c>
      <c r="AH226" s="166">
        <v>0</v>
      </c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</row>
    <row r="227" spans="1:60" outlineLevel="1" x14ac:dyDescent="0.25">
      <c r="A227" s="167"/>
      <c r="B227" s="168"/>
      <c r="C227" s="169" t="s">
        <v>590</v>
      </c>
      <c r="D227" s="170"/>
      <c r="E227" s="171">
        <v>87.5</v>
      </c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 t="s">
        <v>122</v>
      </c>
      <c r="AH227" s="166">
        <v>0</v>
      </c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</row>
    <row r="228" spans="1:60" outlineLevel="1" x14ac:dyDescent="0.25">
      <c r="A228" s="167"/>
      <c r="B228" s="168"/>
      <c r="C228" s="172" t="s">
        <v>131</v>
      </c>
      <c r="D228" s="173"/>
      <c r="E228" s="174">
        <v>87.5</v>
      </c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 t="s">
        <v>122</v>
      </c>
      <c r="AH228" s="166">
        <v>1</v>
      </c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</row>
    <row r="229" spans="1:60" ht="22.5" outlineLevel="1" x14ac:dyDescent="0.25">
      <c r="A229" s="157">
        <v>32</v>
      </c>
      <c r="B229" s="158" t="s">
        <v>591</v>
      </c>
      <c r="C229" s="159" t="s">
        <v>592</v>
      </c>
      <c r="D229" s="160" t="s">
        <v>157</v>
      </c>
      <c r="E229" s="161">
        <v>5</v>
      </c>
      <c r="F229" s="162"/>
      <c r="G229" s="163">
        <f>ROUND(E229*F229,2)</f>
        <v>0</v>
      </c>
      <c r="H229" s="162"/>
      <c r="I229" s="163">
        <f>ROUND(E229*H229,2)</f>
        <v>0</v>
      </c>
      <c r="J229" s="162"/>
      <c r="K229" s="163">
        <f>ROUND(E229*J229,2)</f>
        <v>0</v>
      </c>
      <c r="L229" s="163">
        <v>21</v>
      </c>
      <c r="M229" s="163">
        <f>G229*(1+L229/100)</f>
        <v>0</v>
      </c>
      <c r="N229" s="163">
        <v>5.0000000000000002E-5</v>
      </c>
      <c r="O229" s="163">
        <f>ROUND(E229*N229,2)</f>
        <v>0</v>
      </c>
      <c r="P229" s="163">
        <v>0</v>
      </c>
      <c r="Q229" s="163">
        <f>ROUND(E229*P229,2)</f>
        <v>0</v>
      </c>
      <c r="R229" s="163" t="s">
        <v>307</v>
      </c>
      <c r="S229" s="163" t="s">
        <v>190</v>
      </c>
      <c r="T229" s="164" t="s">
        <v>190</v>
      </c>
      <c r="U229" s="165">
        <v>0.42</v>
      </c>
      <c r="V229" s="165">
        <f>ROUND(E229*U229,2)</f>
        <v>2.1</v>
      </c>
      <c r="W229" s="165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 t="s">
        <v>120</v>
      </c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</row>
    <row r="230" spans="1:60" outlineLevel="1" x14ac:dyDescent="0.25">
      <c r="A230" s="167"/>
      <c r="B230" s="168"/>
      <c r="C230" s="249" t="s">
        <v>308</v>
      </c>
      <c r="D230" s="250"/>
      <c r="E230" s="250"/>
      <c r="F230" s="250"/>
      <c r="G230" s="250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 t="s">
        <v>192</v>
      </c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</row>
    <row r="231" spans="1:60" outlineLevel="1" x14ac:dyDescent="0.25">
      <c r="A231" s="167"/>
      <c r="B231" s="168"/>
      <c r="C231" s="169" t="s">
        <v>121</v>
      </c>
      <c r="D231" s="170"/>
      <c r="E231" s="171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 t="s">
        <v>122</v>
      </c>
      <c r="AH231" s="166">
        <v>0</v>
      </c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</row>
    <row r="232" spans="1:60" outlineLevel="1" x14ac:dyDescent="0.25">
      <c r="A232" s="167"/>
      <c r="B232" s="168"/>
      <c r="C232" s="169" t="s">
        <v>585</v>
      </c>
      <c r="D232" s="170"/>
      <c r="E232" s="171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 t="s">
        <v>122</v>
      </c>
      <c r="AH232" s="166">
        <v>0</v>
      </c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</row>
    <row r="233" spans="1:60" outlineLevel="1" x14ac:dyDescent="0.25">
      <c r="A233" s="167"/>
      <c r="B233" s="168"/>
      <c r="C233" s="169" t="s">
        <v>593</v>
      </c>
      <c r="D233" s="170"/>
      <c r="E233" s="171">
        <v>5</v>
      </c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 t="s">
        <v>122</v>
      </c>
      <c r="AH233" s="166">
        <v>0</v>
      </c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</row>
    <row r="234" spans="1:60" outlineLevel="1" x14ac:dyDescent="0.25">
      <c r="A234" s="167"/>
      <c r="B234" s="168"/>
      <c r="C234" s="172" t="s">
        <v>131</v>
      </c>
      <c r="D234" s="173"/>
      <c r="E234" s="174">
        <v>5</v>
      </c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 t="s">
        <v>122</v>
      </c>
      <c r="AH234" s="166">
        <v>1</v>
      </c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</row>
    <row r="235" spans="1:60" ht="22.5" outlineLevel="1" x14ac:dyDescent="0.25">
      <c r="A235" s="157">
        <v>33</v>
      </c>
      <c r="B235" s="158" t="s">
        <v>594</v>
      </c>
      <c r="C235" s="159" t="s">
        <v>595</v>
      </c>
      <c r="D235" s="160" t="s">
        <v>157</v>
      </c>
      <c r="E235" s="161">
        <v>1</v>
      </c>
      <c r="F235" s="162"/>
      <c r="G235" s="163">
        <f>ROUND(E235*F235,2)</f>
        <v>0</v>
      </c>
      <c r="H235" s="162"/>
      <c r="I235" s="163">
        <f>ROUND(E235*H235,2)</f>
        <v>0</v>
      </c>
      <c r="J235" s="162"/>
      <c r="K235" s="163">
        <f>ROUND(E235*J235,2)</f>
        <v>0</v>
      </c>
      <c r="L235" s="163">
        <v>21</v>
      </c>
      <c r="M235" s="163">
        <f>G235*(1+L235/100)</f>
        <v>0</v>
      </c>
      <c r="N235" s="163">
        <v>5.0000000000000002E-5</v>
      </c>
      <c r="O235" s="163">
        <f>ROUND(E235*N235,2)</f>
        <v>0</v>
      </c>
      <c r="P235" s="163">
        <v>0</v>
      </c>
      <c r="Q235" s="163">
        <f>ROUND(E235*P235,2)</f>
        <v>0</v>
      </c>
      <c r="R235" s="163" t="s">
        <v>307</v>
      </c>
      <c r="S235" s="163" t="s">
        <v>190</v>
      </c>
      <c r="T235" s="164" t="s">
        <v>190</v>
      </c>
      <c r="U235" s="165">
        <v>0.42</v>
      </c>
      <c r="V235" s="165">
        <f>ROUND(E235*U235,2)</f>
        <v>0.42</v>
      </c>
      <c r="W235" s="165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 t="s">
        <v>120</v>
      </c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</row>
    <row r="236" spans="1:60" outlineLevel="1" x14ac:dyDescent="0.25">
      <c r="A236" s="167"/>
      <c r="B236" s="168"/>
      <c r="C236" s="249" t="s">
        <v>308</v>
      </c>
      <c r="D236" s="250"/>
      <c r="E236" s="250"/>
      <c r="F236" s="250"/>
      <c r="G236" s="250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 t="s">
        <v>192</v>
      </c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</row>
    <row r="237" spans="1:60" outlineLevel="1" x14ac:dyDescent="0.25">
      <c r="A237" s="167"/>
      <c r="B237" s="168"/>
      <c r="C237" s="169" t="s">
        <v>121</v>
      </c>
      <c r="D237" s="170"/>
      <c r="E237" s="171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 t="s">
        <v>122</v>
      </c>
      <c r="AH237" s="166">
        <v>0</v>
      </c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</row>
    <row r="238" spans="1:60" outlineLevel="1" x14ac:dyDescent="0.25">
      <c r="A238" s="167"/>
      <c r="B238" s="168"/>
      <c r="C238" s="169" t="s">
        <v>585</v>
      </c>
      <c r="D238" s="170"/>
      <c r="E238" s="171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 t="s">
        <v>122</v>
      </c>
      <c r="AH238" s="166">
        <v>0</v>
      </c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</row>
    <row r="239" spans="1:60" outlineLevel="1" x14ac:dyDescent="0.25">
      <c r="A239" s="167"/>
      <c r="B239" s="168"/>
      <c r="C239" s="169" t="s">
        <v>596</v>
      </c>
      <c r="D239" s="170"/>
      <c r="E239" s="171">
        <v>1</v>
      </c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 t="s">
        <v>122</v>
      </c>
      <c r="AH239" s="166">
        <v>0</v>
      </c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</row>
    <row r="240" spans="1:60" outlineLevel="1" x14ac:dyDescent="0.25">
      <c r="A240" s="167"/>
      <c r="B240" s="168"/>
      <c r="C240" s="172" t="s">
        <v>131</v>
      </c>
      <c r="D240" s="173"/>
      <c r="E240" s="174">
        <v>1</v>
      </c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 t="s">
        <v>122</v>
      </c>
      <c r="AH240" s="166">
        <v>1</v>
      </c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</row>
    <row r="241" spans="1:60" ht="22.5" outlineLevel="1" x14ac:dyDescent="0.25">
      <c r="A241" s="157">
        <v>34</v>
      </c>
      <c r="B241" s="158" t="s">
        <v>597</v>
      </c>
      <c r="C241" s="159" t="s">
        <v>598</v>
      </c>
      <c r="D241" s="160" t="s">
        <v>157</v>
      </c>
      <c r="E241" s="161">
        <v>1</v>
      </c>
      <c r="F241" s="162"/>
      <c r="G241" s="163">
        <f>ROUND(E241*F241,2)</f>
        <v>0</v>
      </c>
      <c r="H241" s="162"/>
      <c r="I241" s="163">
        <f>ROUND(E241*H241,2)</f>
        <v>0</v>
      </c>
      <c r="J241" s="162"/>
      <c r="K241" s="163">
        <f>ROUND(E241*J241,2)</f>
        <v>0</v>
      </c>
      <c r="L241" s="163">
        <v>21</v>
      </c>
      <c r="M241" s="163">
        <f>G241*(1+L241/100)</f>
        <v>0</v>
      </c>
      <c r="N241" s="163">
        <v>3.0000000000000001E-5</v>
      </c>
      <c r="O241" s="163">
        <f>ROUND(E241*N241,2)</f>
        <v>0</v>
      </c>
      <c r="P241" s="163">
        <v>0</v>
      </c>
      <c r="Q241" s="163">
        <f>ROUND(E241*P241,2)</f>
        <v>0</v>
      </c>
      <c r="R241" s="163" t="s">
        <v>307</v>
      </c>
      <c r="S241" s="163" t="s">
        <v>190</v>
      </c>
      <c r="T241" s="164" t="s">
        <v>190</v>
      </c>
      <c r="U241" s="165">
        <v>0.24</v>
      </c>
      <c r="V241" s="165">
        <f>ROUND(E241*U241,2)</f>
        <v>0.24</v>
      </c>
      <c r="W241" s="165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 t="s">
        <v>120</v>
      </c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</row>
    <row r="242" spans="1:60" outlineLevel="1" x14ac:dyDescent="0.25">
      <c r="A242" s="167"/>
      <c r="B242" s="168"/>
      <c r="C242" s="249" t="s">
        <v>308</v>
      </c>
      <c r="D242" s="250"/>
      <c r="E242" s="250"/>
      <c r="F242" s="250"/>
      <c r="G242" s="250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 t="s">
        <v>192</v>
      </c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</row>
    <row r="243" spans="1:60" outlineLevel="1" x14ac:dyDescent="0.25">
      <c r="A243" s="167"/>
      <c r="B243" s="168"/>
      <c r="C243" s="169" t="s">
        <v>121</v>
      </c>
      <c r="D243" s="170"/>
      <c r="E243" s="171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 t="s">
        <v>122</v>
      </c>
      <c r="AH243" s="166">
        <v>0</v>
      </c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</row>
    <row r="244" spans="1:60" outlineLevel="1" x14ac:dyDescent="0.25">
      <c r="A244" s="167"/>
      <c r="B244" s="168"/>
      <c r="C244" s="169" t="s">
        <v>585</v>
      </c>
      <c r="D244" s="170"/>
      <c r="E244" s="171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 t="s">
        <v>122</v>
      </c>
      <c r="AH244" s="166">
        <v>0</v>
      </c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</row>
    <row r="245" spans="1:60" outlineLevel="1" x14ac:dyDescent="0.25">
      <c r="A245" s="167"/>
      <c r="B245" s="168"/>
      <c r="C245" s="169" t="s">
        <v>599</v>
      </c>
      <c r="D245" s="170"/>
      <c r="E245" s="171">
        <v>1</v>
      </c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 t="s">
        <v>122</v>
      </c>
      <c r="AH245" s="166">
        <v>0</v>
      </c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</row>
    <row r="246" spans="1:60" outlineLevel="1" x14ac:dyDescent="0.25">
      <c r="A246" s="167"/>
      <c r="B246" s="168"/>
      <c r="C246" s="172" t="s">
        <v>131</v>
      </c>
      <c r="D246" s="173"/>
      <c r="E246" s="174">
        <v>1</v>
      </c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 t="s">
        <v>122</v>
      </c>
      <c r="AH246" s="166">
        <v>1</v>
      </c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</row>
    <row r="247" spans="1:60" ht="22.5" outlineLevel="1" x14ac:dyDescent="0.25">
      <c r="A247" s="157">
        <v>35</v>
      </c>
      <c r="B247" s="158" t="s">
        <v>600</v>
      </c>
      <c r="C247" s="159" t="s">
        <v>601</v>
      </c>
      <c r="D247" s="160" t="s">
        <v>134</v>
      </c>
      <c r="E247" s="161">
        <v>361.5</v>
      </c>
      <c r="F247" s="162"/>
      <c r="G247" s="163">
        <f>ROUND(E247*F247,2)</f>
        <v>0</v>
      </c>
      <c r="H247" s="162"/>
      <c r="I247" s="163">
        <f>ROUND(E247*H247,2)</f>
        <v>0</v>
      </c>
      <c r="J247" s="162"/>
      <c r="K247" s="163">
        <f>ROUND(E247*J247,2)</f>
        <v>0</v>
      </c>
      <c r="L247" s="163">
        <v>21</v>
      </c>
      <c r="M247" s="163">
        <f>G247*(1+L247/100)</f>
        <v>0</v>
      </c>
      <c r="N247" s="163">
        <v>0</v>
      </c>
      <c r="O247" s="163">
        <f>ROUND(E247*N247,2)</f>
        <v>0</v>
      </c>
      <c r="P247" s="163">
        <v>0</v>
      </c>
      <c r="Q247" s="163">
        <f>ROUND(E247*P247,2)</f>
        <v>0</v>
      </c>
      <c r="R247" s="163" t="s">
        <v>307</v>
      </c>
      <c r="S247" s="163" t="s">
        <v>190</v>
      </c>
      <c r="T247" s="164" t="s">
        <v>190</v>
      </c>
      <c r="U247" s="165">
        <v>7.9000000000000001E-2</v>
      </c>
      <c r="V247" s="165">
        <f>ROUND(E247*U247,2)</f>
        <v>28.56</v>
      </c>
      <c r="W247" s="165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 t="s">
        <v>120</v>
      </c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</row>
    <row r="248" spans="1:60" outlineLevel="1" x14ac:dyDescent="0.25">
      <c r="A248" s="167"/>
      <c r="B248" s="168"/>
      <c r="C248" s="249" t="s">
        <v>602</v>
      </c>
      <c r="D248" s="250"/>
      <c r="E248" s="250"/>
      <c r="F248" s="250"/>
      <c r="G248" s="250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 t="s">
        <v>192</v>
      </c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</row>
    <row r="249" spans="1:60" outlineLevel="1" x14ac:dyDescent="0.25">
      <c r="A249" s="167"/>
      <c r="B249" s="168"/>
      <c r="C249" s="169" t="s">
        <v>603</v>
      </c>
      <c r="D249" s="170"/>
      <c r="E249" s="171">
        <v>361.5</v>
      </c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6" t="s">
        <v>122</v>
      </c>
      <c r="AH249" s="166">
        <v>0</v>
      </c>
      <c r="AI249" s="166"/>
      <c r="AJ249" s="166"/>
      <c r="AK249" s="166"/>
      <c r="AL249" s="166"/>
      <c r="AM249" s="166"/>
      <c r="AN249" s="166"/>
      <c r="AO249" s="166"/>
      <c r="AP249" s="166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166"/>
      <c r="BD249" s="166"/>
      <c r="BE249" s="166"/>
      <c r="BF249" s="166"/>
      <c r="BG249" s="166"/>
      <c r="BH249" s="166"/>
    </row>
    <row r="250" spans="1:60" outlineLevel="1" x14ac:dyDescent="0.25">
      <c r="A250" s="167"/>
      <c r="B250" s="168"/>
      <c r="C250" s="172" t="s">
        <v>131</v>
      </c>
      <c r="D250" s="173"/>
      <c r="E250" s="174">
        <v>361.5</v>
      </c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 t="s">
        <v>122</v>
      </c>
      <c r="AH250" s="166">
        <v>1</v>
      </c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</row>
    <row r="251" spans="1:60" ht="33.75" outlineLevel="1" x14ac:dyDescent="0.25">
      <c r="A251" s="157">
        <v>36</v>
      </c>
      <c r="B251" s="158" t="s">
        <v>604</v>
      </c>
      <c r="C251" s="159" t="s">
        <v>605</v>
      </c>
      <c r="D251" s="160" t="s">
        <v>606</v>
      </c>
      <c r="E251" s="161">
        <v>2</v>
      </c>
      <c r="F251" s="162"/>
      <c r="G251" s="163">
        <f>ROUND(E251*F251,2)</f>
        <v>0</v>
      </c>
      <c r="H251" s="162"/>
      <c r="I251" s="163">
        <f>ROUND(E251*H251,2)</f>
        <v>0</v>
      </c>
      <c r="J251" s="162"/>
      <c r="K251" s="163">
        <f>ROUND(E251*J251,2)</f>
        <v>0</v>
      </c>
      <c r="L251" s="163">
        <v>21</v>
      </c>
      <c r="M251" s="163">
        <f>G251*(1+L251/100)</f>
        <v>0</v>
      </c>
      <c r="N251" s="163">
        <v>1.7000000000000001E-4</v>
      </c>
      <c r="O251" s="163">
        <f>ROUND(E251*N251,2)</f>
        <v>0</v>
      </c>
      <c r="P251" s="163">
        <v>0</v>
      </c>
      <c r="Q251" s="163">
        <f>ROUND(E251*P251,2)</f>
        <v>0</v>
      </c>
      <c r="R251" s="163" t="s">
        <v>307</v>
      </c>
      <c r="S251" s="163" t="s">
        <v>190</v>
      </c>
      <c r="T251" s="164" t="s">
        <v>190</v>
      </c>
      <c r="U251" s="165">
        <v>7.1</v>
      </c>
      <c r="V251" s="165">
        <f>ROUND(E251*U251,2)</f>
        <v>14.2</v>
      </c>
      <c r="W251" s="165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 t="s">
        <v>120</v>
      </c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</row>
    <row r="252" spans="1:60" outlineLevel="1" x14ac:dyDescent="0.25">
      <c r="A252" s="167"/>
      <c r="B252" s="168"/>
      <c r="C252" s="249" t="s">
        <v>602</v>
      </c>
      <c r="D252" s="250"/>
      <c r="E252" s="250"/>
      <c r="F252" s="250"/>
      <c r="G252" s="250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 t="s">
        <v>192</v>
      </c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</row>
    <row r="253" spans="1:60" outlineLevel="1" x14ac:dyDescent="0.25">
      <c r="A253" s="157">
        <v>37</v>
      </c>
      <c r="B253" s="158" t="s">
        <v>607</v>
      </c>
      <c r="C253" s="159" t="s">
        <v>608</v>
      </c>
      <c r="D253" s="160" t="s">
        <v>157</v>
      </c>
      <c r="E253" s="161">
        <v>17</v>
      </c>
      <c r="F253" s="162"/>
      <c r="G253" s="163">
        <f>ROUND(E253*F253,2)</f>
        <v>0</v>
      </c>
      <c r="H253" s="162"/>
      <c r="I253" s="163">
        <f>ROUND(E253*H253,2)</f>
        <v>0</v>
      </c>
      <c r="J253" s="162"/>
      <c r="K253" s="163">
        <f>ROUND(E253*J253,2)</f>
        <v>0</v>
      </c>
      <c r="L253" s="163">
        <v>21</v>
      </c>
      <c r="M253" s="163">
        <f>G253*(1+L253/100)</f>
        <v>0</v>
      </c>
      <c r="N253" s="163">
        <v>0</v>
      </c>
      <c r="O253" s="163">
        <f>ROUND(E253*N253,2)</f>
        <v>0</v>
      </c>
      <c r="P253" s="163">
        <v>0</v>
      </c>
      <c r="Q253" s="163">
        <f>ROUND(E253*P253,2)</f>
        <v>0</v>
      </c>
      <c r="R253" s="163" t="s">
        <v>307</v>
      </c>
      <c r="S253" s="163" t="s">
        <v>190</v>
      </c>
      <c r="T253" s="164" t="s">
        <v>190</v>
      </c>
      <c r="U253" s="165">
        <v>0.79</v>
      </c>
      <c r="V253" s="165">
        <f>ROUND(E253*U253,2)</f>
        <v>13.43</v>
      </c>
      <c r="W253" s="165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 t="s">
        <v>120</v>
      </c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</row>
    <row r="254" spans="1:60" outlineLevel="1" x14ac:dyDescent="0.25">
      <c r="A254" s="167"/>
      <c r="B254" s="168"/>
      <c r="C254" s="249" t="s">
        <v>609</v>
      </c>
      <c r="D254" s="250"/>
      <c r="E254" s="250"/>
      <c r="F254" s="250"/>
      <c r="G254" s="250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 t="s">
        <v>192</v>
      </c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</row>
    <row r="255" spans="1:60" outlineLevel="1" x14ac:dyDescent="0.25">
      <c r="A255" s="167"/>
      <c r="B255" s="168"/>
      <c r="C255" s="169" t="s">
        <v>610</v>
      </c>
      <c r="D255" s="170"/>
      <c r="E255" s="171">
        <v>12</v>
      </c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 t="s">
        <v>122</v>
      </c>
      <c r="AH255" s="166">
        <v>0</v>
      </c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</row>
    <row r="256" spans="1:60" outlineLevel="1" x14ac:dyDescent="0.25">
      <c r="A256" s="167"/>
      <c r="B256" s="168"/>
      <c r="C256" s="169" t="s">
        <v>611</v>
      </c>
      <c r="D256" s="170"/>
      <c r="E256" s="171">
        <v>3</v>
      </c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 t="s">
        <v>122</v>
      </c>
      <c r="AH256" s="166">
        <v>0</v>
      </c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</row>
    <row r="257" spans="1:60" outlineLevel="1" x14ac:dyDescent="0.25">
      <c r="A257" s="167"/>
      <c r="B257" s="168"/>
      <c r="C257" s="169" t="s">
        <v>612</v>
      </c>
      <c r="D257" s="170"/>
      <c r="E257" s="171">
        <v>2</v>
      </c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 t="s">
        <v>122</v>
      </c>
      <c r="AH257" s="166">
        <v>0</v>
      </c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</row>
    <row r="258" spans="1:60" outlineLevel="1" x14ac:dyDescent="0.25">
      <c r="A258" s="167"/>
      <c r="B258" s="168"/>
      <c r="C258" s="172" t="s">
        <v>131</v>
      </c>
      <c r="D258" s="173"/>
      <c r="E258" s="174">
        <v>17</v>
      </c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 t="s">
        <v>122</v>
      </c>
      <c r="AH258" s="166">
        <v>1</v>
      </c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</row>
    <row r="259" spans="1:60" outlineLevel="1" x14ac:dyDescent="0.25">
      <c r="A259" s="157">
        <v>38</v>
      </c>
      <c r="B259" s="158" t="s">
        <v>613</v>
      </c>
      <c r="C259" s="159" t="s">
        <v>614</v>
      </c>
      <c r="D259" s="160" t="s">
        <v>157</v>
      </c>
      <c r="E259" s="161">
        <v>6</v>
      </c>
      <c r="F259" s="162"/>
      <c r="G259" s="163">
        <f>ROUND(E259*F259,2)</f>
        <v>0</v>
      </c>
      <c r="H259" s="162"/>
      <c r="I259" s="163">
        <f>ROUND(E259*H259,2)</f>
        <v>0</v>
      </c>
      <c r="J259" s="162"/>
      <c r="K259" s="163">
        <f>ROUND(E259*J259,2)</f>
        <v>0</v>
      </c>
      <c r="L259" s="163">
        <v>21</v>
      </c>
      <c r="M259" s="163">
        <f>G259*(1+L259/100)</f>
        <v>0</v>
      </c>
      <c r="N259" s="163">
        <v>0</v>
      </c>
      <c r="O259" s="163">
        <f>ROUND(E259*N259,2)</f>
        <v>0</v>
      </c>
      <c r="P259" s="163">
        <v>0</v>
      </c>
      <c r="Q259" s="163">
        <f>ROUND(E259*P259,2)</f>
        <v>0</v>
      </c>
      <c r="R259" s="163" t="s">
        <v>307</v>
      </c>
      <c r="S259" s="163" t="s">
        <v>190</v>
      </c>
      <c r="T259" s="164" t="s">
        <v>190</v>
      </c>
      <c r="U259" s="165">
        <v>0.94599999999999995</v>
      </c>
      <c r="V259" s="165">
        <f>ROUND(E259*U259,2)</f>
        <v>5.68</v>
      </c>
      <c r="W259" s="165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 t="s">
        <v>120</v>
      </c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</row>
    <row r="260" spans="1:60" outlineLevel="1" x14ac:dyDescent="0.25">
      <c r="A260" s="167"/>
      <c r="B260" s="168"/>
      <c r="C260" s="249" t="s">
        <v>609</v>
      </c>
      <c r="D260" s="250"/>
      <c r="E260" s="250"/>
      <c r="F260" s="250"/>
      <c r="G260" s="250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 t="s">
        <v>192</v>
      </c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</row>
    <row r="261" spans="1:60" outlineLevel="1" x14ac:dyDescent="0.25">
      <c r="A261" s="167"/>
      <c r="B261" s="168"/>
      <c r="C261" s="169" t="s">
        <v>615</v>
      </c>
      <c r="D261" s="170"/>
      <c r="E261" s="171">
        <v>6</v>
      </c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 t="s">
        <v>122</v>
      </c>
      <c r="AH261" s="166">
        <v>0</v>
      </c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</row>
    <row r="262" spans="1:60" outlineLevel="1" x14ac:dyDescent="0.25">
      <c r="A262" s="167"/>
      <c r="B262" s="168"/>
      <c r="C262" s="172" t="s">
        <v>131</v>
      </c>
      <c r="D262" s="173"/>
      <c r="E262" s="174">
        <v>6</v>
      </c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 t="s">
        <v>122</v>
      </c>
      <c r="AH262" s="166">
        <v>1</v>
      </c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</row>
    <row r="263" spans="1:60" ht="22.5" outlineLevel="1" x14ac:dyDescent="0.25">
      <c r="A263" s="157">
        <v>39</v>
      </c>
      <c r="B263" s="158" t="s">
        <v>616</v>
      </c>
      <c r="C263" s="159" t="s">
        <v>617</v>
      </c>
      <c r="D263" s="160" t="s">
        <v>157</v>
      </c>
      <c r="E263" s="161">
        <v>9</v>
      </c>
      <c r="F263" s="162"/>
      <c r="G263" s="163">
        <f>ROUND(E263*F263,2)</f>
        <v>0</v>
      </c>
      <c r="H263" s="162"/>
      <c r="I263" s="163">
        <f>ROUND(E263*H263,2)</f>
        <v>0</v>
      </c>
      <c r="J263" s="162"/>
      <c r="K263" s="163">
        <f>ROUND(E263*J263,2)</f>
        <v>0</v>
      </c>
      <c r="L263" s="163">
        <v>21</v>
      </c>
      <c r="M263" s="163">
        <f>G263*(1+L263/100)</f>
        <v>0</v>
      </c>
      <c r="N263" s="163">
        <v>0</v>
      </c>
      <c r="O263" s="163">
        <f>ROUND(E263*N263,2)</f>
        <v>0</v>
      </c>
      <c r="P263" s="163">
        <v>0</v>
      </c>
      <c r="Q263" s="163">
        <f>ROUND(E263*P263,2)</f>
        <v>0</v>
      </c>
      <c r="R263" s="163" t="s">
        <v>307</v>
      </c>
      <c r="S263" s="163" t="s">
        <v>190</v>
      </c>
      <c r="T263" s="164" t="s">
        <v>190</v>
      </c>
      <c r="U263" s="165">
        <v>0.9</v>
      </c>
      <c r="V263" s="165">
        <f>ROUND(E263*U263,2)</f>
        <v>8.1</v>
      </c>
      <c r="W263" s="165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 t="s">
        <v>120</v>
      </c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</row>
    <row r="264" spans="1:60" outlineLevel="1" x14ac:dyDescent="0.25">
      <c r="A264" s="167"/>
      <c r="B264" s="168"/>
      <c r="C264" s="249" t="s">
        <v>609</v>
      </c>
      <c r="D264" s="250"/>
      <c r="E264" s="250"/>
      <c r="F264" s="250"/>
      <c r="G264" s="250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 t="s">
        <v>192</v>
      </c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</row>
    <row r="265" spans="1:60" outlineLevel="1" x14ac:dyDescent="0.25">
      <c r="A265" s="167"/>
      <c r="B265" s="168"/>
      <c r="C265" s="169" t="s">
        <v>618</v>
      </c>
      <c r="D265" s="170"/>
      <c r="E265" s="171">
        <v>9</v>
      </c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 t="s">
        <v>122</v>
      </c>
      <c r="AH265" s="166">
        <v>0</v>
      </c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</row>
    <row r="266" spans="1:60" outlineLevel="1" x14ac:dyDescent="0.25">
      <c r="A266" s="167"/>
      <c r="B266" s="168"/>
      <c r="C266" s="172" t="s">
        <v>131</v>
      </c>
      <c r="D266" s="173"/>
      <c r="E266" s="174">
        <v>9</v>
      </c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 t="s">
        <v>122</v>
      </c>
      <c r="AH266" s="166">
        <v>1</v>
      </c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</row>
    <row r="267" spans="1:60" ht="22.5" outlineLevel="1" x14ac:dyDescent="0.25">
      <c r="A267" s="157">
        <v>40</v>
      </c>
      <c r="B267" s="158" t="s">
        <v>619</v>
      </c>
      <c r="C267" s="159" t="s">
        <v>620</v>
      </c>
      <c r="D267" s="160" t="s">
        <v>157</v>
      </c>
      <c r="E267" s="161">
        <v>9</v>
      </c>
      <c r="F267" s="162"/>
      <c r="G267" s="163">
        <f>ROUND(E267*F267,2)</f>
        <v>0</v>
      </c>
      <c r="H267" s="162"/>
      <c r="I267" s="163">
        <f>ROUND(E267*H267,2)</f>
        <v>0</v>
      </c>
      <c r="J267" s="162"/>
      <c r="K267" s="163">
        <f>ROUND(E267*J267,2)</f>
        <v>0</v>
      </c>
      <c r="L267" s="163">
        <v>21</v>
      </c>
      <c r="M267" s="163">
        <f>G267*(1+L267/100)</f>
        <v>0</v>
      </c>
      <c r="N267" s="163">
        <v>0</v>
      </c>
      <c r="O267" s="163">
        <f>ROUND(E267*N267,2)</f>
        <v>0</v>
      </c>
      <c r="P267" s="163">
        <v>0</v>
      </c>
      <c r="Q267" s="163">
        <f>ROUND(E267*P267,2)</f>
        <v>0</v>
      </c>
      <c r="R267" s="163" t="s">
        <v>307</v>
      </c>
      <c r="S267" s="163" t="s">
        <v>190</v>
      </c>
      <c r="T267" s="164" t="s">
        <v>190</v>
      </c>
      <c r="U267" s="165">
        <v>1.752</v>
      </c>
      <c r="V267" s="165">
        <f>ROUND(E267*U267,2)</f>
        <v>15.77</v>
      </c>
      <c r="W267" s="165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 t="s">
        <v>120</v>
      </c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</row>
    <row r="268" spans="1:60" outlineLevel="1" x14ac:dyDescent="0.25">
      <c r="A268" s="167"/>
      <c r="B268" s="168"/>
      <c r="C268" s="249" t="s">
        <v>609</v>
      </c>
      <c r="D268" s="250"/>
      <c r="E268" s="250"/>
      <c r="F268" s="250"/>
      <c r="G268" s="250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 t="s">
        <v>192</v>
      </c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</row>
    <row r="269" spans="1:60" outlineLevel="1" x14ac:dyDescent="0.25">
      <c r="A269" s="167"/>
      <c r="B269" s="168"/>
      <c r="C269" s="169" t="s">
        <v>621</v>
      </c>
      <c r="D269" s="170"/>
      <c r="E269" s="171">
        <v>9</v>
      </c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 t="s">
        <v>122</v>
      </c>
      <c r="AH269" s="166">
        <v>0</v>
      </c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</row>
    <row r="270" spans="1:60" outlineLevel="1" x14ac:dyDescent="0.25">
      <c r="A270" s="167"/>
      <c r="B270" s="168"/>
      <c r="C270" s="172" t="s">
        <v>131</v>
      </c>
      <c r="D270" s="173"/>
      <c r="E270" s="174">
        <v>9</v>
      </c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 t="s">
        <v>122</v>
      </c>
      <c r="AH270" s="166">
        <v>1</v>
      </c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</row>
    <row r="271" spans="1:60" outlineLevel="1" x14ac:dyDescent="0.25">
      <c r="A271" s="157">
        <v>41</v>
      </c>
      <c r="B271" s="158" t="s">
        <v>622</v>
      </c>
      <c r="C271" s="159" t="s">
        <v>623</v>
      </c>
      <c r="D271" s="160" t="s">
        <v>157</v>
      </c>
      <c r="E271" s="161">
        <v>9</v>
      </c>
      <c r="F271" s="162"/>
      <c r="G271" s="163">
        <f>ROUND(E271*F271,2)</f>
        <v>0</v>
      </c>
      <c r="H271" s="162"/>
      <c r="I271" s="163">
        <f>ROUND(E271*H271,2)</f>
        <v>0</v>
      </c>
      <c r="J271" s="162"/>
      <c r="K271" s="163">
        <f>ROUND(E271*J271,2)</f>
        <v>0</v>
      </c>
      <c r="L271" s="163">
        <v>21</v>
      </c>
      <c r="M271" s="163">
        <f>G271*(1+L271/100)</f>
        <v>0</v>
      </c>
      <c r="N271" s="163">
        <v>7.0200000000000002E-3</v>
      </c>
      <c r="O271" s="163">
        <f>ROUND(E271*N271,2)</f>
        <v>0.06</v>
      </c>
      <c r="P271" s="163">
        <v>0</v>
      </c>
      <c r="Q271" s="163">
        <f>ROUND(E271*P271,2)</f>
        <v>0</v>
      </c>
      <c r="R271" s="163" t="s">
        <v>307</v>
      </c>
      <c r="S271" s="163" t="s">
        <v>190</v>
      </c>
      <c r="T271" s="164" t="s">
        <v>190</v>
      </c>
      <c r="U271" s="165">
        <v>1.3140000000000001</v>
      </c>
      <c r="V271" s="165">
        <f>ROUND(E271*U271,2)</f>
        <v>11.83</v>
      </c>
      <c r="W271" s="165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 t="s">
        <v>120</v>
      </c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</row>
    <row r="272" spans="1:60" outlineLevel="1" x14ac:dyDescent="0.25">
      <c r="A272" s="167"/>
      <c r="B272" s="168"/>
      <c r="C272" s="169" t="s">
        <v>339</v>
      </c>
      <c r="D272" s="170"/>
      <c r="E272" s="171">
        <v>9</v>
      </c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 t="s">
        <v>122</v>
      </c>
      <c r="AH272" s="166">
        <v>0</v>
      </c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</row>
    <row r="273" spans="1:60" outlineLevel="1" x14ac:dyDescent="0.25">
      <c r="A273" s="167"/>
      <c r="B273" s="168"/>
      <c r="C273" s="172" t="s">
        <v>131</v>
      </c>
      <c r="D273" s="173"/>
      <c r="E273" s="174">
        <v>9</v>
      </c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 t="s">
        <v>122</v>
      </c>
      <c r="AH273" s="166">
        <v>1</v>
      </c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</row>
    <row r="274" spans="1:60" outlineLevel="1" x14ac:dyDescent="0.25">
      <c r="A274" s="157">
        <v>42</v>
      </c>
      <c r="B274" s="158" t="s">
        <v>624</v>
      </c>
      <c r="C274" s="159" t="s">
        <v>625</v>
      </c>
      <c r="D274" s="160" t="s">
        <v>212</v>
      </c>
      <c r="E274" s="161">
        <v>5.23</v>
      </c>
      <c r="F274" s="162"/>
      <c r="G274" s="163">
        <f>ROUND(E274*F274,2)</f>
        <v>0</v>
      </c>
      <c r="H274" s="162"/>
      <c r="I274" s="163">
        <f>ROUND(E274*H274,2)</f>
        <v>0</v>
      </c>
      <c r="J274" s="162"/>
      <c r="K274" s="163">
        <f>ROUND(E274*J274,2)</f>
        <v>0</v>
      </c>
      <c r="L274" s="163">
        <v>21</v>
      </c>
      <c r="M274" s="163">
        <f>G274*(1+L274/100)</f>
        <v>0</v>
      </c>
      <c r="N274" s="163">
        <v>2.5249999999999999</v>
      </c>
      <c r="O274" s="163">
        <f>ROUND(E274*N274,2)</f>
        <v>13.21</v>
      </c>
      <c r="P274" s="163">
        <v>0</v>
      </c>
      <c r="Q274" s="163">
        <f>ROUND(E274*P274,2)</f>
        <v>0</v>
      </c>
      <c r="R274" s="163" t="s">
        <v>307</v>
      </c>
      <c r="S274" s="163" t="s">
        <v>190</v>
      </c>
      <c r="T274" s="164" t="s">
        <v>190</v>
      </c>
      <c r="U274" s="165">
        <v>1.3029999999999999</v>
      </c>
      <c r="V274" s="165">
        <f>ROUND(E274*U274,2)</f>
        <v>6.81</v>
      </c>
      <c r="W274" s="165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 t="s">
        <v>120</v>
      </c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</row>
    <row r="275" spans="1:60" outlineLevel="1" x14ac:dyDescent="0.25">
      <c r="A275" s="167"/>
      <c r="B275" s="168"/>
      <c r="C275" s="249" t="s">
        <v>574</v>
      </c>
      <c r="D275" s="250"/>
      <c r="E275" s="250"/>
      <c r="F275" s="250"/>
      <c r="G275" s="250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 t="s">
        <v>192</v>
      </c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</row>
    <row r="276" spans="1:60" outlineLevel="1" x14ac:dyDescent="0.25">
      <c r="A276" s="167"/>
      <c r="B276" s="168"/>
      <c r="C276" s="169" t="s">
        <v>121</v>
      </c>
      <c r="D276" s="170"/>
      <c r="E276" s="171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 t="s">
        <v>122</v>
      </c>
      <c r="AH276" s="166">
        <v>0</v>
      </c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</row>
    <row r="277" spans="1:60" outlineLevel="1" x14ac:dyDescent="0.25">
      <c r="A277" s="167"/>
      <c r="B277" s="168"/>
      <c r="C277" s="169" t="s">
        <v>626</v>
      </c>
      <c r="D277" s="170"/>
      <c r="E277" s="171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 t="s">
        <v>122</v>
      </c>
      <c r="AH277" s="166">
        <v>0</v>
      </c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</row>
    <row r="278" spans="1:60" outlineLevel="1" x14ac:dyDescent="0.25">
      <c r="A278" s="167"/>
      <c r="B278" s="168"/>
      <c r="C278" s="169" t="s">
        <v>627</v>
      </c>
      <c r="D278" s="170"/>
      <c r="E278" s="171">
        <v>5.23</v>
      </c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 t="s">
        <v>122</v>
      </c>
      <c r="AH278" s="166">
        <v>0</v>
      </c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</row>
    <row r="279" spans="1:60" outlineLevel="1" x14ac:dyDescent="0.25">
      <c r="A279" s="167"/>
      <c r="B279" s="168"/>
      <c r="C279" s="172" t="s">
        <v>131</v>
      </c>
      <c r="D279" s="173"/>
      <c r="E279" s="174">
        <v>5.23</v>
      </c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 t="s">
        <v>122</v>
      </c>
      <c r="AH279" s="166">
        <v>1</v>
      </c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</row>
    <row r="280" spans="1:60" outlineLevel="1" x14ac:dyDescent="0.25">
      <c r="A280" s="157">
        <v>43</v>
      </c>
      <c r="B280" s="158" t="s">
        <v>628</v>
      </c>
      <c r="C280" s="159" t="s">
        <v>629</v>
      </c>
      <c r="D280" s="160" t="s">
        <v>212</v>
      </c>
      <c r="E280" s="161">
        <v>18.13</v>
      </c>
      <c r="F280" s="162"/>
      <c r="G280" s="163">
        <f>ROUND(E280*F280,2)</f>
        <v>0</v>
      </c>
      <c r="H280" s="162"/>
      <c r="I280" s="163">
        <f>ROUND(E280*H280,2)</f>
        <v>0</v>
      </c>
      <c r="J280" s="162"/>
      <c r="K280" s="163">
        <f>ROUND(E280*J280,2)</f>
        <v>0</v>
      </c>
      <c r="L280" s="163">
        <v>21</v>
      </c>
      <c r="M280" s="163">
        <f>G280*(1+L280/100)</f>
        <v>0</v>
      </c>
      <c r="N280" s="163">
        <v>2.5249999999999999</v>
      </c>
      <c r="O280" s="163">
        <f>ROUND(E280*N280,2)</f>
        <v>45.78</v>
      </c>
      <c r="P280" s="163">
        <v>0</v>
      </c>
      <c r="Q280" s="163">
        <f>ROUND(E280*P280,2)</f>
        <v>0</v>
      </c>
      <c r="R280" s="163" t="s">
        <v>307</v>
      </c>
      <c r="S280" s="163" t="s">
        <v>190</v>
      </c>
      <c r="T280" s="164" t="s">
        <v>190</v>
      </c>
      <c r="U280" s="165">
        <v>1.3029999999999999</v>
      </c>
      <c r="V280" s="165">
        <f>ROUND(E280*U280,2)</f>
        <v>23.62</v>
      </c>
      <c r="W280" s="165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 t="s">
        <v>120</v>
      </c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</row>
    <row r="281" spans="1:60" outlineLevel="1" x14ac:dyDescent="0.25">
      <c r="A281" s="167"/>
      <c r="B281" s="168"/>
      <c r="C281" s="249" t="s">
        <v>574</v>
      </c>
      <c r="D281" s="250"/>
      <c r="E281" s="250"/>
      <c r="F281" s="250"/>
      <c r="G281" s="250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 t="s">
        <v>192</v>
      </c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</row>
    <row r="282" spans="1:60" outlineLevel="1" x14ac:dyDescent="0.25">
      <c r="A282" s="167"/>
      <c r="B282" s="168"/>
      <c r="C282" s="169" t="s">
        <v>121</v>
      </c>
      <c r="D282" s="170"/>
      <c r="E282" s="171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 t="s">
        <v>122</v>
      </c>
      <c r="AH282" s="166">
        <v>0</v>
      </c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</row>
    <row r="283" spans="1:60" outlineLevel="1" x14ac:dyDescent="0.25">
      <c r="A283" s="167"/>
      <c r="B283" s="168"/>
      <c r="C283" s="169" t="s">
        <v>630</v>
      </c>
      <c r="D283" s="170"/>
      <c r="E283" s="171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 t="s">
        <v>122</v>
      </c>
      <c r="AH283" s="166">
        <v>0</v>
      </c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</row>
    <row r="284" spans="1:60" outlineLevel="1" x14ac:dyDescent="0.25">
      <c r="A284" s="167"/>
      <c r="B284" s="168"/>
      <c r="C284" s="169" t="s">
        <v>631</v>
      </c>
      <c r="D284" s="170"/>
      <c r="E284" s="171">
        <v>18.13</v>
      </c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 t="s">
        <v>122</v>
      </c>
      <c r="AH284" s="166">
        <v>0</v>
      </c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</row>
    <row r="285" spans="1:60" outlineLevel="1" x14ac:dyDescent="0.25">
      <c r="A285" s="167"/>
      <c r="B285" s="168"/>
      <c r="C285" s="172" t="s">
        <v>131</v>
      </c>
      <c r="D285" s="173"/>
      <c r="E285" s="174">
        <v>18.13</v>
      </c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 t="s">
        <v>122</v>
      </c>
      <c r="AH285" s="166">
        <v>1</v>
      </c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</row>
    <row r="286" spans="1:60" outlineLevel="1" x14ac:dyDescent="0.25">
      <c r="A286" s="157">
        <v>44</v>
      </c>
      <c r="B286" s="158" t="s">
        <v>354</v>
      </c>
      <c r="C286" s="159" t="s">
        <v>355</v>
      </c>
      <c r="D286" s="160" t="s">
        <v>134</v>
      </c>
      <c r="E286" s="161">
        <v>361.5</v>
      </c>
      <c r="F286" s="162"/>
      <c r="G286" s="163">
        <f>ROUND(E286*F286,2)</f>
        <v>0</v>
      </c>
      <c r="H286" s="162"/>
      <c r="I286" s="163">
        <f>ROUND(E286*H286,2)</f>
        <v>0</v>
      </c>
      <c r="J286" s="162"/>
      <c r="K286" s="163">
        <f>ROUND(E286*J286,2)</f>
        <v>0</v>
      </c>
      <c r="L286" s="163">
        <v>21</v>
      </c>
      <c r="M286" s="163">
        <f>G286*(1+L286/100)</f>
        <v>0</v>
      </c>
      <c r="N286" s="163">
        <v>0</v>
      </c>
      <c r="O286" s="163">
        <f>ROUND(E286*N286,2)</f>
        <v>0</v>
      </c>
      <c r="P286" s="163">
        <v>0</v>
      </c>
      <c r="Q286" s="163">
        <f>ROUND(E286*P286,2)</f>
        <v>0</v>
      </c>
      <c r="R286" s="163" t="s">
        <v>307</v>
      </c>
      <c r="S286" s="163" t="s">
        <v>190</v>
      </c>
      <c r="T286" s="164" t="s">
        <v>190</v>
      </c>
      <c r="U286" s="165">
        <v>2.5999999999999999E-2</v>
      </c>
      <c r="V286" s="165">
        <f>ROUND(E286*U286,2)</f>
        <v>9.4</v>
      </c>
      <c r="W286" s="165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 t="s">
        <v>120</v>
      </c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</row>
    <row r="287" spans="1:60" outlineLevel="1" x14ac:dyDescent="0.25">
      <c r="A287" s="167"/>
      <c r="B287" s="168"/>
      <c r="C287" s="169" t="s">
        <v>121</v>
      </c>
      <c r="D287" s="170"/>
      <c r="E287" s="171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 t="s">
        <v>122</v>
      </c>
      <c r="AH287" s="166">
        <v>0</v>
      </c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</row>
    <row r="288" spans="1:60" outlineLevel="1" x14ac:dyDescent="0.25">
      <c r="A288" s="167"/>
      <c r="B288" s="168"/>
      <c r="C288" s="169" t="s">
        <v>585</v>
      </c>
      <c r="D288" s="170"/>
      <c r="E288" s="171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 t="s">
        <v>122</v>
      </c>
      <c r="AH288" s="166">
        <v>0</v>
      </c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</row>
    <row r="289" spans="1:60" outlineLevel="1" x14ac:dyDescent="0.25">
      <c r="A289" s="167"/>
      <c r="B289" s="168"/>
      <c r="C289" s="169" t="s">
        <v>632</v>
      </c>
      <c r="D289" s="170"/>
      <c r="E289" s="171">
        <v>361.5</v>
      </c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 t="s">
        <v>122</v>
      </c>
      <c r="AH289" s="166">
        <v>0</v>
      </c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</row>
    <row r="290" spans="1:60" outlineLevel="1" x14ac:dyDescent="0.25">
      <c r="A290" s="167"/>
      <c r="B290" s="168"/>
      <c r="C290" s="172" t="s">
        <v>131</v>
      </c>
      <c r="D290" s="173"/>
      <c r="E290" s="174">
        <v>361.5</v>
      </c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 t="s">
        <v>122</v>
      </c>
      <c r="AH290" s="166">
        <v>1</v>
      </c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</row>
    <row r="291" spans="1:60" ht="22.5" outlineLevel="1" x14ac:dyDescent="0.25">
      <c r="A291" s="157">
        <v>45</v>
      </c>
      <c r="B291" s="158" t="s">
        <v>633</v>
      </c>
      <c r="C291" s="159" t="s">
        <v>634</v>
      </c>
      <c r="D291" s="160" t="s">
        <v>157</v>
      </c>
      <c r="E291" s="161">
        <v>14.80208</v>
      </c>
      <c r="F291" s="162"/>
      <c r="G291" s="163">
        <f>ROUND(E291*F291,2)</f>
        <v>0</v>
      </c>
      <c r="H291" s="162"/>
      <c r="I291" s="163">
        <f>ROUND(E291*H291,2)</f>
        <v>0</v>
      </c>
      <c r="J291" s="162"/>
      <c r="K291" s="163">
        <f>ROUND(E291*J291,2)</f>
        <v>0</v>
      </c>
      <c r="L291" s="163">
        <v>21</v>
      </c>
      <c r="M291" s="163">
        <f>G291*(1+L291/100)</f>
        <v>0</v>
      </c>
      <c r="N291" s="163">
        <v>3.6900000000000002E-2</v>
      </c>
      <c r="O291" s="163">
        <f>ROUND(E291*N291,2)</f>
        <v>0.55000000000000004</v>
      </c>
      <c r="P291" s="163">
        <v>0</v>
      </c>
      <c r="Q291" s="163">
        <f>ROUND(E291*P291,2)</f>
        <v>0</v>
      </c>
      <c r="R291" s="163" t="s">
        <v>298</v>
      </c>
      <c r="S291" s="163" t="s">
        <v>190</v>
      </c>
      <c r="T291" s="164" t="s">
        <v>190</v>
      </c>
      <c r="U291" s="165">
        <v>0</v>
      </c>
      <c r="V291" s="165">
        <f>ROUND(E291*U291,2)</f>
        <v>0</v>
      </c>
      <c r="W291" s="165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 t="s">
        <v>299</v>
      </c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</row>
    <row r="292" spans="1:60" outlineLevel="1" x14ac:dyDescent="0.25">
      <c r="A292" s="167"/>
      <c r="B292" s="168"/>
      <c r="C292" s="169" t="s">
        <v>121</v>
      </c>
      <c r="D292" s="170"/>
      <c r="E292" s="171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 t="s">
        <v>122</v>
      </c>
      <c r="AH292" s="166">
        <v>0</v>
      </c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</row>
    <row r="293" spans="1:60" outlineLevel="1" x14ac:dyDescent="0.25">
      <c r="A293" s="167"/>
      <c r="B293" s="168"/>
      <c r="C293" s="169" t="s">
        <v>585</v>
      </c>
      <c r="D293" s="170"/>
      <c r="E293" s="171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 t="s">
        <v>122</v>
      </c>
      <c r="AH293" s="166">
        <v>0</v>
      </c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</row>
    <row r="294" spans="1:60" outlineLevel="1" x14ac:dyDescent="0.25">
      <c r="A294" s="167"/>
      <c r="B294" s="168"/>
      <c r="C294" s="169" t="s">
        <v>635</v>
      </c>
      <c r="D294" s="170"/>
      <c r="E294" s="171">
        <v>14.80208</v>
      </c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 t="s">
        <v>122</v>
      </c>
      <c r="AH294" s="166">
        <v>0</v>
      </c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</row>
    <row r="295" spans="1:60" outlineLevel="1" x14ac:dyDescent="0.25">
      <c r="A295" s="167"/>
      <c r="B295" s="168"/>
      <c r="C295" s="172" t="s">
        <v>131</v>
      </c>
      <c r="D295" s="173"/>
      <c r="E295" s="174">
        <v>14.80208</v>
      </c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 t="s">
        <v>122</v>
      </c>
      <c r="AH295" s="166">
        <v>1</v>
      </c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</row>
    <row r="296" spans="1:60" outlineLevel="1" x14ac:dyDescent="0.25">
      <c r="A296" s="157">
        <v>46</v>
      </c>
      <c r="B296" s="158" t="s">
        <v>636</v>
      </c>
      <c r="C296" s="159" t="s">
        <v>637</v>
      </c>
      <c r="D296" s="160" t="s">
        <v>157</v>
      </c>
      <c r="E296" s="161">
        <v>1.0149999999999999</v>
      </c>
      <c r="F296" s="162"/>
      <c r="G296" s="163">
        <f>ROUND(E296*F296,2)</f>
        <v>0</v>
      </c>
      <c r="H296" s="162"/>
      <c r="I296" s="163">
        <f>ROUND(E296*H296,2)</f>
        <v>0</v>
      </c>
      <c r="J296" s="162"/>
      <c r="K296" s="163">
        <f>ROUND(E296*J296,2)</f>
        <v>0</v>
      </c>
      <c r="L296" s="163">
        <v>21</v>
      </c>
      <c r="M296" s="163">
        <f>G296*(1+L296/100)</f>
        <v>0</v>
      </c>
      <c r="N296" s="163">
        <v>2.8500000000000001E-3</v>
      </c>
      <c r="O296" s="163">
        <f>ROUND(E296*N296,2)</f>
        <v>0</v>
      </c>
      <c r="P296" s="163">
        <v>0</v>
      </c>
      <c r="Q296" s="163">
        <f>ROUND(E296*P296,2)</f>
        <v>0</v>
      </c>
      <c r="R296" s="163" t="s">
        <v>298</v>
      </c>
      <c r="S296" s="163" t="s">
        <v>190</v>
      </c>
      <c r="T296" s="164" t="s">
        <v>190</v>
      </c>
      <c r="U296" s="165">
        <v>0</v>
      </c>
      <c r="V296" s="165">
        <f>ROUND(E296*U296,2)</f>
        <v>0</v>
      </c>
      <c r="W296" s="165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 t="s">
        <v>299</v>
      </c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</row>
    <row r="297" spans="1:60" outlineLevel="1" x14ac:dyDescent="0.25">
      <c r="A297" s="167"/>
      <c r="B297" s="168"/>
      <c r="C297" s="169" t="s">
        <v>121</v>
      </c>
      <c r="D297" s="170"/>
      <c r="E297" s="171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 t="s">
        <v>122</v>
      </c>
      <c r="AH297" s="166">
        <v>0</v>
      </c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</row>
    <row r="298" spans="1:60" outlineLevel="1" x14ac:dyDescent="0.25">
      <c r="A298" s="167"/>
      <c r="B298" s="168"/>
      <c r="C298" s="169" t="s">
        <v>585</v>
      </c>
      <c r="D298" s="170"/>
      <c r="E298" s="171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 t="s">
        <v>122</v>
      </c>
      <c r="AH298" s="166">
        <v>0</v>
      </c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</row>
    <row r="299" spans="1:60" outlineLevel="1" x14ac:dyDescent="0.25">
      <c r="A299" s="167"/>
      <c r="B299" s="168"/>
      <c r="C299" s="169" t="s">
        <v>638</v>
      </c>
      <c r="D299" s="170"/>
      <c r="E299" s="171">
        <v>1.0149999999999999</v>
      </c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 t="s">
        <v>122</v>
      </c>
      <c r="AH299" s="166">
        <v>0</v>
      </c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</row>
    <row r="300" spans="1:60" outlineLevel="1" x14ac:dyDescent="0.25">
      <c r="A300" s="167"/>
      <c r="B300" s="168"/>
      <c r="C300" s="172" t="s">
        <v>131</v>
      </c>
      <c r="D300" s="173"/>
      <c r="E300" s="174">
        <v>1.0149999999999999</v>
      </c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 t="s">
        <v>122</v>
      </c>
      <c r="AH300" s="166">
        <v>1</v>
      </c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</row>
    <row r="301" spans="1:60" ht="22.5" outlineLevel="1" x14ac:dyDescent="0.25">
      <c r="A301" s="157">
        <v>47</v>
      </c>
      <c r="B301" s="158" t="s">
        <v>639</v>
      </c>
      <c r="C301" s="159" t="s">
        <v>640</v>
      </c>
      <c r="D301" s="160" t="s">
        <v>157</v>
      </c>
      <c r="E301" s="161">
        <v>5.0750000000000002</v>
      </c>
      <c r="F301" s="162"/>
      <c r="G301" s="163">
        <f>ROUND(E301*F301,2)</f>
        <v>0</v>
      </c>
      <c r="H301" s="162"/>
      <c r="I301" s="163">
        <f>ROUND(E301*H301,2)</f>
        <v>0</v>
      </c>
      <c r="J301" s="162"/>
      <c r="K301" s="163">
        <f>ROUND(E301*J301,2)</f>
        <v>0</v>
      </c>
      <c r="L301" s="163">
        <v>21</v>
      </c>
      <c r="M301" s="163">
        <f>G301*(1+L301/100)</f>
        <v>0</v>
      </c>
      <c r="N301" s="163">
        <v>6.0000000000000001E-3</v>
      </c>
      <c r="O301" s="163">
        <f>ROUND(E301*N301,2)</f>
        <v>0.03</v>
      </c>
      <c r="P301" s="163">
        <v>0</v>
      </c>
      <c r="Q301" s="163">
        <f>ROUND(E301*P301,2)</f>
        <v>0</v>
      </c>
      <c r="R301" s="163" t="s">
        <v>298</v>
      </c>
      <c r="S301" s="163" t="s">
        <v>190</v>
      </c>
      <c r="T301" s="164" t="s">
        <v>190</v>
      </c>
      <c r="U301" s="165">
        <v>0</v>
      </c>
      <c r="V301" s="165">
        <f>ROUND(E301*U301,2)</f>
        <v>0</v>
      </c>
      <c r="W301" s="165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 t="s">
        <v>299</v>
      </c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</row>
    <row r="302" spans="1:60" outlineLevel="1" x14ac:dyDescent="0.25">
      <c r="A302" s="167"/>
      <c r="B302" s="168"/>
      <c r="C302" s="169" t="s">
        <v>121</v>
      </c>
      <c r="D302" s="170"/>
      <c r="E302" s="171"/>
      <c r="F302" s="165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 t="s">
        <v>122</v>
      </c>
      <c r="AH302" s="166">
        <v>0</v>
      </c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</row>
    <row r="303" spans="1:60" outlineLevel="1" x14ac:dyDescent="0.25">
      <c r="A303" s="167"/>
      <c r="B303" s="168"/>
      <c r="C303" s="169" t="s">
        <v>585</v>
      </c>
      <c r="D303" s="170"/>
      <c r="E303" s="171"/>
      <c r="F303" s="165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 t="s">
        <v>122</v>
      </c>
      <c r="AH303" s="166">
        <v>0</v>
      </c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</row>
    <row r="304" spans="1:60" outlineLevel="1" x14ac:dyDescent="0.25">
      <c r="A304" s="167"/>
      <c r="B304" s="168"/>
      <c r="C304" s="169" t="s">
        <v>641</v>
      </c>
      <c r="D304" s="170"/>
      <c r="E304" s="171">
        <v>5.0750000000000002</v>
      </c>
      <c r="F304" s="165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 t="s">
        <v>122</v>
      </c>
      <c r="AH304" s="166">
        <v>0</v>
      </c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</row>
    <row r="305" spans="1:60" outlineLevel="1" x14ac:dyDescent="0.25">
      <c r="A305" s="167"/>
      <c r="B305" s="168"/>
      <c r="C305" s="172" t="s">
        <v>131</v>
      </c>
      <c r="D305" s="173"/>
      <c r="E305" s="174">
        <v>5.0750000000000002</v>
      </c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 t="s">
        <v>122</v>
      </c>
      <c r="AH305" s="166">
        <v>1</v>
      </c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</row>
    <row r="306" spans="1:60" outlineLevel="1" x14ac:dyDescent="0.25">
      <c r="A306" s="157">
        <v>48</v>
      </c>
      <c r="B306" s="158" t="s">
        <v>642</v>
      </c>
      <c r="C306" s="159" t="s">
        <v>643</v>
      </c>
      <c r="D306" s="160" t="s">
        <v>157</v>
      </c>
      <c r="E306" s="161">
        <v>1.0149999999999999</v>
      </c>
      <c r="F306" s="162"/>
      <c r="G306" s="163">
        <f>ROUND(E306*F306,2)</f>
        <v>0</v>
      </c>
      <c r="H306" s="162"/>
      <c r="I306" s="163">
        <f>ROUND(E306*H306,2)</f>
        <v>0</v>
      </c>
      <c r="J306" s="162"/>
      <c r="K306" s="163">
        <f>ROUND(E306*J306,2)</f>
        <v>0</v>
      </c>
      <c r="L306" s="163">
        <v>21</v>
      </c>
      <c r="M306" s="163">
        <f>G306*(1+L306/100)</f>
        <v>0</v>
      </c>
      <c r="N306" s="163">
        <v>1.48E-3</v>
      </c>
      <c r="O306" s="163">
        <f>ROUND(E306*N306,2)</f>
        <v>0</v>
      </c>
      <c r="P306" s="163">
        <v>0</v>
      </c>
      <c r="Q306" s="163">
        <f>ROUND(E306*P306,2)</f>
        <v>0</v>
      </c>
      <c r="R306" s="163" t="s">
        <v>298</v>
      </c>
      <c r="S306" s="163" t="s">
        <v>190</v>
      </c>
      <c r="T306" s="164" t="s">
        <v>190</v>
      </c>
      <c r="U306" s="165">
        <v>0</v>
      </c>
      <c r="V306" s="165">
        <f>ROUND(E306*U306,2)</f>
        <v>0</v>
      </c>
      <c r="W306" s="165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 t="s">
        <v>299</v>
      </c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</row>
    <row r="307" spans="1:60" outlineLevel="1" x14ac:dyDescent="0.25">
      <c r="A307" s="167"/>
      <c r="B307" s="168"/>
      <c r="C307" s="169" t="s">
        <v>121</v>
      </c>
      <c r="D307" s="170"/>
      <c r="E307" s="171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 t="s">
        <v>122</v>
      </c>
      <c r="AH307" s="166">
        <v>0</v>
      </c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</row>
    <row r="308" spans="1:60" outlineLevel="1" x14ac:dyDescent="0.25">
      <c r="A308" s="167"/>
      <c r="B308" s="168"/>
      <c r="C308" s="169" t="s">
        <v>585</v>
      </c>
      <c r="D308" s="170"/>
      <c r="E308" s="171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 t="s">
        <v>122</v>
      </c>
      <c r="AH308" s="166">
        <v>0</v>
      </c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</row>
    <row r="309" spans="1:60" outlineLevel="1" x14ac:dyDescent="0.25">
      <c r="A309" s="167"/>
      <c r="B309" s="168"/>
      <c r="C309" s="169" t="s">
        <v>638</v>
      </c>
      <c r="D309" s="170"/>
      <c r="E309" s="171">
        <v>1.0149999999999999</v>
      </c>
      <c r="F309" s="165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 t="s">
        <v>122</v>
      </c>
      <c r="AH309" s="166">
        <v>0</v>
      </c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</row>
    <row r="310" spans="1:60" outlineLevel="1" x14ac:dyDescent="0.25">
      <c r="A310" s="167"/>
      <c r="B310" s="168"/>
      <c r="C310" s="172" t="s">
        <v>131</v>
      </c>
      <c r="D310" s="173"/>
      <c r="E310" s="174">
        <v>1.0149999999999999</v>
      </c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 t="s">
        <v>122</v>
      </c>
      <c r="AH310" s="166">
        <v>1</v>
      </c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</row>
    <row r="311" spans="1:60" ht="22.5" outlineLevel="1" x14ac:dyDescent="0.25">
      <c r="A311" s="157">
        <v>49</v>
      </c>
      <c r="B311" s="158" t="s">
        <v>644</v>
      </c>
      <c r="C311" s="159" t="s">
        <v>645</v>
      </c>
      <c r="D311" s="160" t="s">
        <v>157</v>
      </c>
      <c r="E311" s="161">
        <v>9</v>
      </c>
      <c r="F311" s="162"/>
      <c r="G311" s="163">
        <f>ROUND(E311*F311,2)</f>
        <v>0</v>
      </c>
      <c r="H311" s="162"/>
      <c r="I311" s="163">
        <f>ROUND(E311*H311,2)</f>
        <v>0</v>
      </c>
      <c r="J311" s="162"/>
      <c r="K311" s="163">
        <f>ROUND(E311*J311,2)</f>
        <v>0</v>
      </c>
      <c r="L311" s="163">
        <v>21</v>
      </c>
      <c r="M311" s="163">
        <f>G311*(1+L311/100)</f>
        <v>0</v>
      </c>
      <c r="N311" s="163">
        <v>0.11</v>
      </c>
      <c r="O311" s="163">
        <f>ROUND(E311*N311,2)</f>
        <v>0.99</v>
      </c>
      <c r="P311" s="163">
        <v>0</v>
      </c>
      <c r="Q311" s="163">
        <f>ROUND(E311*P311,2)</f>
        <v>0</v>
      </c>
      <c r="R311" s="163"/>
      <c r="S311" s="163" t="s">
        <v>118</v>
      </c>
      <c r="T311" s="164" t="s">
        <v>119</v>
      </c>
      <c r="U311" s="165">
        <v>0</v>
      </c>
      <c r="V311" s="165">
        <f>ROUND(E311*U311,2)</f>
        <v>0</v>
      </c>
      <c r="W311" s="165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 t="s">
        <v>646</v>
      </c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</row>
    <row r="312" spans="1:60" outlineLevel="1" x14ac:dyDescent="0.25">
      <c r="A312" s="167"/>
      <c r="B312" s="168"/>
      <c r="C312" s="169" t="s">
        <v>121</v>
      </c>
      <c r="D312" s="170"/>
      <c r="E312" s="171"/>
      <c r="F312" s="165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 t="s">
        <v>122</v>
      </c>
      <c r="AH312" s="166">
        <v>0</v>
      </c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</row>
    <row r="313" spans="1:60" outlineLevel="1" x14ac:dyDescent="0.25">
      <c r="A313" s="167"/>
      <c r="B313" s="168"/>
      <c r="C313" s="169" t="s">
        <v>585</v>
      </c>
      <c r="D313" s="170"/>
      <c r="E313" s="171"/>
      <c r="F313" s="165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 t="s">
        <v>122</v>
      </c>
      <c r="AH313" s="166">
        <v>0</v>
      </c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</row>
    <row r="314" spans="1:60" outlineLevel="1" x14ac:dyDescent="0.25">
      <c r="A314" s="167"/>
      <c r="B314" s="168"/>
      <c r="C314" s="169" t="s">
        <v>339</v>
      </c>
      <c r="D314" s="170"/>
      <c r="E314" s="171">
        <v>9</v>
      </c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 t="s">
        <v>122</v>
      </c>
      <c r="AH314" s="166">
        <v>0</v>
      </c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</row>
    <row r="315" spans="1:60" outlineLevel="1" x14ac:dyDescent="0.25">
      <c r="A315" s="167"/>
      <c r="B315" s="168"/>
      <c r="C315" s="172" t="s">
        <v>131</v>
      </c>
      <c r="D315" s="173"/>
      <c r="E315" s="174">
        <v>9</v>
      </c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 t="s">
        <v>122</v>
      </c>
      <c r="AH315" s="166">
        <v>1</v>
      </c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</row>
    <row r="316" spans="1:60" outlineLevel="1" x14ac:dyDescent="0.25">
      <c r="A316" s="157">
        <v>50</v>
      </c>
      <c r="B316" s="158" t="s">
        <v>647</v>
      </c>
      <c r="C316" s="159" t="s">
        <v>648</v>
      </c>
      <c r="D316" s="160" t="s">
        <v>157</v>
      </c>
      <c r="E316" s="161">
        <v>1.01</v>
      </c>
      <c r="F316" s="162"/>
      <c r="G316" s="163">
        <f>ROUND(E316*F316,2)</f>
        <v>0</v>
      </c>
      <c r="H316" s="162"/>
      <c r="I316" s="163">
        <f>ROUND(E316*H316,2)</f>
        <v>0</v>
      </c>
      <c r="J316" s="162"/>
      <c r="K316" s="163">
        <f>ROUND(E316*J316,2)</f>
        <v>0</v>
      </c>
      <c r="L316" s="163">
        <v>21</v>
      </c>
      <c r="M316" s="163">
        <f>G316*(1+L316/100)</f>
        <v>0</v>
      </c>
      <c r="N316" s="163">
        <v>0.23599999999999999</v>
      </c>
      <c r="O316" s="163">
        <f>ROUND(E316*N316,2)</f>
        <v>0.24</v>
      </c>
      <c r="P316" s="163">
        <v>0</v>
      </c>
      <c r="Q316" s="163">
        <f>ROUND(E316*P316,2)</f>
        <v>0</v>
      </c>
      <c r="R316" s="163"/>
      <c r="S316" s="163" t="s">
        <v>118</v>
      </c>
      <c r="T316" s="164" t="s">
        <v>119</v>
      </c>
      <c r="U316" s="165">
        <v>0</v>
      </c>
      <c r="V316" s="165">
        <f>ROUND(E316*U316,2)</f>
        <v>0</v>
      </c>
      <c r="W316" s="165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 t="s">
        <v>299</v>
      </c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</row>
    <row r="317" spans="1:60" outlineLevel="1" x14ac:dyDescent="0.25">
      <c r="A317" s="167"/>
      <c r="B317" s="168"/>
      <c r="C317" s="169" t="s">
        <v>121</v>
      </c>
      <c r="D317" s="170"/>
      <c r="E317" s="171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 t="s">
        <v>122</v>
      </c>
      <c r="AH317" s="166">
        <v>0</v>
      </c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</row>
    <row r="318" spans="1:60" outlineLevel="1" x14ac:dyDescent="0.25">
      <c r="A318" s="167"/>
      <c r="B318" s="168"/>
      <c r="C318" s="169" t="s">
        <v>585</v>
      </c>
      <c r="D318" s="170"/>
      <c r="E318" s="171"/>
      <c r="F318" s="165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 t="s">
        <v>122</v>
      </c>
      <c r="AH318" s="166">
        <v>0</v>
      </c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</row>
    <row r="319" spans="1:60" outlineLevel="1" x14ac:dyDescent="0.25">
      <c r="A319" s="167"/>
      <c r="B319" s="168"/>
      <c r="C319" s="169" t="s">
        <v>649</v>
      </c>
      <c r="D319" s="170"/>
      <c r="E319" s="171">
        <v>1.01</v>
      </c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 t="s">
        <v>122</v>
      </c>
      <c r="AH319" s="166">
        <v>0</v>
      </c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</row>
    <row r="320" spans="1:60" outlineLevel="1" x14ac:dyDescent="0.25">
      <c r="A320" s="167"/>
      <c r="B320" s="168"/>
      <c r="C320" s="172" t="s">
        <v>131</v>
      </c>
      <c r="D320" s="173"/>
      <c r="E320" s="174">
        <v>1.01</v>
      </c>
      <c r="F320" s="165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 t="s">
        <v>122</v>
      </c>
      <c r="AH320" s="166">
        <v>1</v>
      </c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</row>
    <row r="321" spans="1:60" outlineLevel="1" x14ac:dyDescent="0.25">
      <c r="A321" s="157">
        <v>51</v>
      </c>
      <c r="B321" s="158" t="s">
        <v>650</v>
      </c>
      <c r="C321" s="159" t="s">
        <v>651</v>
      </c>
      <c r="D321" s="160" t="s">
        <v>157</v>
      </c>
      <c r="E321" s="161">
        <v>2.02</v>
      </c>
      <c r="F321" s="162"/>
      <c r="G321" s="163">
        <f>ROUND(E321*F321,2)</f>
        <v>0</v>
      </c>
      <c r="H321" s="162"/>
      <c r="I321" s="163">
        <f>ROUND(E321*H321,2)</f>
        <v>0</v>
      </c>
      <c r="J321" s="162"/>
      <c r="K321" s="163">
        <f>ROUND(E321*J321,2)</f>
        <v>0</v>
      </c>
      <c r="L321" s="163">
        <v>21</v>
      </c>
      <c r="M321" s="163">
        <f>G321*(1+L321/100)</f>
        <v>0</v>
      </c>
      <c r="N321" s="163">
        <v>0.3</v>
      </c>
      <c r="O321" s="163">
        <f>ROUND(E321*N321,2)</f>
        <v>0.61</v>
      </c>
      <c r="P321" s="163">
        <v>0</v>
      </c>
      <c r="Q321" s="163">
        <f>ROUND(E321*P321,2)</f>
        <v>0</v>
      </c>
      <c r="R321" s="163"/>
      <c r="S321" s="163" t="s">
        <v>118</v>
      </c>
      <c r="T321" s="164" t="s">
        <v>119</v>
      </c>
      <c r="U321" s="165">
        <v>0</v>
      </c>
      <c r="V321" s="165">
        <f>ROUND(E321*U321,2)</f>
        <v>0</v>
      </c>
      <c r="W321" s="165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 t="s">
        <v>299</v>
      </c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</row>
    <row r="322" spans="1:60" outlineLevel="1" x14ac:dyDescent="0.25">
      <c r="A322" s="167"/>
      <c r="B322" s="168"/>
      <c r="C322" s="169" t="s">
        <v>121</v>
      </c>
      <c r="D322" s="170"/>
      <c r="E322" s="171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 t="s">
        <v>122</v>
      </c>
      <c r="AH322" s="166">
        <v>0</v>
      </c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</row>
    <row r="323" spans="1:60" outlineLevel="1" x14ac:dyDescent="0.25">
      <c r="A323" s="167"/>
      <c r="B323" s="168"/>
      <c r="C323" s="169" t="s">
        <v>652</v>
      </c>
      <c r="D323" s="170"/>
      <c r="E323" s="171">
        <v>2.02</v>
      </c>
      <c r="F323" s="165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 t="s">
        <v>122</v>
      </c>
      <c r="AH323" s="166">
        <v>0</v>
      </c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</row>
    <row r="324" spans="1:60" outlineLevel="1" x14ac:dyDescent="0.25">
      <c r="A324" s="167"/>
      <c r="B324" s="168"/>
      <c r="C324" s="172" t="s">
        <v>131</v>
      </c>
      <c r="D324" s="173"/>
      <c r="E324" s="174">
        <v>2.02</v>
      </c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 t="s">
        <v>122</v>
      </c>
      <c r="AH324" s="166">
        <v>1</v>
      </c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</row>
    <row r="325" spans="1:60" outlineLevel="1" x14ac:dyDescent="0.25">
      <c r="A325" s="157">
        <v>52</v>
      </c>
      <c r="B325" s="158" t="s">
        <v>653</v>
      </c>
      <c r="C325" s="159" t="s">
        <v>654</v>
      </c>
      <c r="D325" s="160" t="s">
        <v>157</v>
      </c>
      <c r="E325" s="161">
        <v>3.03</v>
      </c>
      <c r="F325" s="162"/>
      <c r="G325" s="163">
        <f>ROUND(E325*F325,2)</f>
        <v>0</v>
      </c>
      <c r="H325" s="162"/>
      <c r="I325" s="163">
        <f>ROUND(E325*H325,2)</f>
        <v>0</v>
      </c>
      <c r="J325" s="162"/>
      <c r="K325" s="163">
        <f>ROUND(E325*J325,2)</f>
        <v>0</v>
      </c>
      <c r="L325" s="163">
        <v>21</v>
      </c>
      <c r="M325" s="163">
        <f>G325*(1+L325/100)</f>
        <v>0</v>
      </c>
      <c r="N325" s="163">
        <v>0.23599999999999999</v>
      </c>
      <c r="O325" s="163">
        <f>ROUND(E325*N325,2)</f>
        <v>0.72</v>
      </c>
      <c r="P325" s="163">
        <v>0</v>
      </c>
      <c r="Q325" s="163">
        <f>ROUND(E325*P325,2)</f>
        <v>0</v>
      </c>
      <c r="R325" s="163"/>
      <c r="S325" s="163" t="s">
        <v>118</v>
      </c>
      <c r="T325" s="164" t="s">
        <v>119</v>
      </c>
      <c r="U325" s="165">
        <v>0</v>
      </c>
      <c r="V325" s="165">
        <f>ROUND(E325*U325,2)</f>
        <v>0</v>
      </c>
      <c r="W325" s="165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 t="s">
        <v>299</v>
      </c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</row>
    <row r="326" spans="1:60" outlineLevel="1" x14ac:dyDescent="0.25">
      <c r="A326" s="167"/>
      <c r="B326" s="168"/>
      <c r="C326" s="169" t="s">
        <v>121</v>
      </c>
      <c r="D326" s="170"/>
      <c r="E326" s="171"/>
      <c r="F326" s="165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 t="s">
        <v>122</v>
      </c>
      <c r="AH326" s="166">
        <v>0</v>
      </c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</row>
    <row r="327" spans="1:60" outlineLevel="1" x14ac:dyDescent="0.25">
      <c r="A327" s="167"/>
      <c r="B327" s="168"/>
      <c r="C327" s="169" t="s">
        <v>655</v>
      </c>
      <c r="D327" s="170"/>
      <c r="E327" s="171">
        <v>3.03</v>
      </c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 t="s">
        <v>122</v>
      </c>
      <c r="AH327" s="166">
        <v>0</v>
      </c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</row>
    <row r="328" spans="1:60" outlineLevel="1" x14ac:dyDescent="0.25">
      <c r="A328" s="167"/>
      <c r="B328" s="168"/>
      <c r="C328" s="172" t="s">
        <v>131</v>
      </c>
      <c r="D328" s="173"/>
      <c r="E328" s="174">
        <v>3.03</v>
      </c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 t="s">
        <v>122</v>
      </c>
      <c r="AH328" s="166">
        <v>1</v>
      </c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</row>
    <row r="329" spans="1:60" outlineLevel="1" x14ac:dyDescent="0.25">
      <c r="A329" s="157">
        <v>53</v>
      </c>
      <c r="B329" s="158" t="s">
        <v>656</v>
      </c>
      <c r="C329" s="159" t="s">
        <v>657</v>
      </c>
      <c r="D329" s="160" t="s">
        <v>157</v>
      </c>
      <c r="E329" s="161">
        <v>104.03</v>
      </c>
      <c r="F329" s="162"/>
      <c r="G329" s="163">
        <f>ROUND(E329*F329,2)</f>
        <v>0</v>
      </c>
      <c r="H329" s="162"/>
      <c r="I329" s="163">
        <f>ROUND(E329*H329,2)</f>
        <v>0</v>
      </c>
      <c r="J329" s="162"/>
      <c r="K329" s="163">
        <f>ROUND(E329*J329,2)</f>
        <v>0</v>
      </c>
      <c r="L329" s="163">
        <v>21</v>
      </c>
      <c r="M329" s="163">
        <f>G329*(1+L329/100)</f>
        <v>0</v>
      </c>
      <c r="N329" s="163">
        <v>0.53600000000000003</v>
      </c>
      <c r="O329" s="163">
        <f>ROUND(E329*N329,2)</f>
        <v>55.76</v>
      </c>
      <c r="P329" s="163">
        <v>0</v>
      </c>
      <c r="Q329" s="163">
        <f>ROUND(E329*P329,2)</f>
        <v>0</v>
      </c>
      <c r="R329" s="163" t="s">
        <v>298</v>
      </c>
      <c r="S329" s="163" t="s">
        <v>190</v>
      </c>
      <c r="T329" s="164" t="s">
        <v>190</v>
      </c>
      <c r="U329" s="165">
        <v>0</v>
      </c>
      <c r="V329" s="165">
        <f>ROUND(E329*U329,2)</f>
        <v>0</v>
      </c>
      <c r="W329" s="165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 t="s">
        <v>299</v>
      </c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</row>
    <row r="330" spans="1:60" outlineLevel="1" x14ac:dyDescent="0.25">
      <c r="A330" s="167"/>
      <c r="B330" s="168"/>
      <c r="C330" s="169" t="s">
        <v>121</v>
      </c>
      <c r="D330" s="170"/>
      <c r="E330" s="171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 t="s">
        <v>122</v>
      </c>
      <c r="AH330" s="166">
        <v>0</v>
      </c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</row>
    <row r="331" spans="1:60" outlineLevel="1" x14ac:dyDescent="0.25">
      <c r="A331" s="167"/>
      <c r="B331" s="168"/>
      <c r="C331" s="169" t="s">
        <v>585</v>
      </c>
      <c r="D331" s="170"/>
      <c r="E331" s="171"/>
      <c r="F331" s="165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 t="s">
        <v>122</v>
      </c>
      <c r="AH331" s="166">
        <v>0</v>
      </c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</row>
    <row r="332" spans="1:60" outlineLevel="1" x14ac:dyDescent="0.25">
      <c r="A332" s="167"/>
      <c r="B332" s="168"/>
      <c r="C332" s="169" t="s">
        <v>658</v>
      </c>
      <c r="D332" s="170"/>
      <c r="E332" s="171">
        <v>104.03</v>
      </c>
      <c r="F332" s="165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 t="s">
        <v>122</v>
      </c>
      <c r="AH332" s="166">
        <v>0</v>
      </c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</row>
    <row r="333" spans="1:60" outlineLevel="1" x14ac:dyDescent="0.25">
      <c r="A333" s="167"/>
      <c r="B333" s="168"/>
      <c r="C333" s="172" t="s">
        <v>131</v>
      </c>
      <c r="D333" s="173"/>
      <c r="E333" s="174">
        <v>104.03</v>
      </c>
      <c r="F333" s="165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 t="s">
        <v>122</v>
      </c>
      <c r="AH333" s="166">
        <v>1</v>
      </c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</row>
    <row r="334" spans="1:60" ht="22.5" outlineLevel="1" x14ac:dyDescent="0.25">
      <c r="A334" s="157">
        <v>54</v>
      </c>
      <c r="B334" s="158" t="s">
        <v>659</v>
      </c>
      <c r="C334" s="159" t="s">
        <v>660</v>
      </c>
      <c r="D334" s="160" t="s">
        <v>157</v>
      </c>
      <c r="E334" s="161">
        <v>9.09</v>
      </c>
      <c r="F334" s="162"/>
      <c r="G334" s="163">
        <f>ROUND(E334*F334,2)</f>
        <v>0</v>
      </c>
      <c r="H334" s="162"/>
      <c r="I334" s="163">
        <f>ROUND(E334*H334,2)</f>
        <v>0</v>
      </c>
      <c r="J334" s="162"/>
      <c r="K334" s="163">
        <f>ROUND(E334*J334,2)</f>
        <v>0</v>
      </c>
      <c r="L334" s="163">
        <v>21</v>
      </c>
      <c r="M334" s="163">
        <f>G334*(1+L334/100)</f>
        <v>0</v>
      </c>
      <c r="N334" s="163">
        <v>0.61</v>
      </c>
      <c r="O334" s="163">
        <f>ROUND(E334*N334,2)</f>
        <v>5.54</v>
      </c>
      <c r="P334" s="163">
        <v>0</v>
      </c>
      <c r="Q334" s="163">
        <f>ROUND(E334*P334,2)</f>
        <v>0</v>
      </c>
      <c r="R334" s="163" t="s">
        <v>298</v>
      </c>
      <c r="S334" s="163" t="s">
        <v>190</v>
      </c>
      <c r="T334" s="164" t="s">
        <v>190</v>
      </c>
      <c r="U334" s="165">
        <v>0</v>
      </c>
      <c r="V334" s="165">
        <f>ROUND(E334*U334,2)</f>
        <v>0</v>
      </c>
      <c r="W334" s="165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 t="s">
        <v>299</v>
      </c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</row>
    <row r="335" spans="1:60" outlineLevel="1" x14ac:dyDescent="0.25">
      <c r="A335" s="167"/>
      <c r="B335" s="168"/>
      <c r="C335" s="169" t="s">
        <v>121</v>
      </c>
      <c r="D335" s="170"/>
      <c r="E335" s="171"/>
      <c r="F335" s="165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 t="s">
        <v>122</v>
      </c>
      <c r="AH335" s="166">
        <v>0</v>
      </c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</row>
    <row r="336" spans="1:60" outlineLevel="1" x14ac:dyDescent="0.25">
      <c r="A336" s="167"/>
      <c r="B336" s="168"/>
      <c r="C336" s="169" t="s">
        <v>585</v>
      </c>
      <c r="D336" s="170"/>
      <c r="E336" s="171"/>
      <c r="F336" s="165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 t="s">
        <v>122</v>
      </c>
      <c r="AH336" s="166">
        <v>0</v>
      </c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</row>
    <row r="337" spans="1:60" outlineLevel="1" x14ac:dyDescent="0.25">
      <c r="A337" s="167"/>
      <c r="B337" s="168"/>
      <c r="C337" s="169" t="s">
        <v>661</v>
      </c>
      <c r="D337" s="170"/>
      <c r="E337" s="171">
        <v>9.09</v>
      </c>
      <c r="F337" s="165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 t="s">
        <v>122</v>
      </c>
      <c r="AH337" s="166">
        <v>0</v>
      </c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</row>
    <row r="338" spans="1:60" outlineLevel="1" x14ac:dyDescent="0.25">
      <c r="A338" s="167"/>
      <c r="B338" s="168"/>
      <c r="C338" s="172" t="s">
        <v>131</v>
      </c>
      <c r="D338" s="173"/>
      <c r="E338" s="174">
        <v>9.09</v>
      </c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 t="s">
        <v>122</v>
      </c>
      <c r="AH338" s="166">
        <v>1</v>
      </c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</row>
    <row r="339" spans="1:60" ht="22.5" outlineLevel="1" x14ac:dyDescent="0.25">
      <c r="A339" s="157">
        <v>55</v>
      </c>
      <c r="B339" s="158" t="s">
        <v>662</v>
      </c>
      <c r="C339" s="159" t="s">
        <v>663</v>
      </c>
      <c r="D339" s="160" t="s">
        <v>157</v>
      </c>
      <c r="E339" s="161">
        <v>4.04</v>
      </c>
      <c r="F339" s="162"/>
      <c r="G339" s="163">
        <f>ROUND(E339*F339,2)</f>
        <v>0</v>
      </c>
      <c r="H339" s="162"/>
      <c r="I339" s="163">
        <f>ROUND(E339*H339,2)</f>
        <v>0</v>
      </c>
      <c r="J339" s="162"/>
      <c r="K339" s="163">
        <f>ROUND(E339*J339,2)</f>
        <v>0</v>
      </c>
      <c r="L339" s="163">
        <v>21</v>
      </c>
      <c r="M339" s="163">
        <f>G339*(1+L339/100)</f>
        <v>0</v>
      </c>
      <c r="N339" s="163">
        <v>0.04</v>
      </c>
      <c r="O339" s="163">
        <f>ROUND(E339*N339,2)</f>
        <v>0.16</v>
      </c>
      <c r="P339" s="163">
        <v>0</v>
      </c>
      <c r="Q339" s="163">
        <f>ROUND(E339*P339,2)</f>
        <v>0</v>
      </c>
      <c r="R339" s="163" t="s">
        <v>298</v>
      </c>
      <c r="S339" s="163" t="s">
        <v>190</v>
      </c>
      <c r="T339" s="164" t="s">
        <v>190</v>
      </c>
      <c r="U339" s="165">
        <v>0</v>
      </c>
      <c r="V339" s="165">
        <f>ROUND(E339*U339,2)</f>
        <v>0</v>
      </c>
      <c r="W339" s="165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 t="s">
        <v>299</v>
      </c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</row>
    <row r="340" spans="1:60" outlineLevel="1" x14ac:dyDescent="0.25">
      <c r="A340" s="167"/>
      <c r="B340" s="168"/>
      <c r="C340" s="169" t="s">
        <v>121</v>
      </c>
      <c r="D340" s="170"/>
      <c r="E340" s="171"/>
      <c r="F340" s="165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 t="s">
        <v>122</v>
      </c>
      <c r="AH340" s="166">
        <v>0</v>
      </c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</row>
    <row r="341" spans="1:60" outlineLevel="1" x14ac:dyDescent="0.25">
      <c r="A341" s="167"/>
      <c r="B341" s="168"/>
      <c r="C341" s="169" t="s">
        <v>585</v>
      </c>
      <c r="D341" s="170"/>
      <c r="E341" s="171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 t="s">
        <v>122</v>
      </c>
      <c r="AH341" s="166">
        <v>0</v>
      </c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</row>
    <row r="342" spans="1:60" outlineLevel="1" x14ac:dyDescent="0.25">
      <c r="A342" s="167"/>
      <c r="B342" s="168"/>
      <c r="C342" s="169" t="s">
        <v>664</v>
      </c>
      <c r="D342" s="170"/>
      <c r="E342" s="171">
        <v>4.04</v>
      </c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 t="s">
        <v>122</v>
      </c>
      <c r="AH342" s="166">
        <v>0</v>
      </c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</row>
    <row r="343" spans="1:60" outlineLevel="1" x14ac:dyDescent="0.25">
      <c r="A343" s="167"/>
      <c r="B343" s="168"/>
      <c r="C343" s="172" t="s">
        <v>131</v>
      </c>
      <c r="D343" s="173"/>
      <c r="E343" s="174">
        <v>4.04</v>
      </c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 t="s">
        <v>122</v>
      </c>
      <c r="AH343" s="166">
        <v>1</v>
      </c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</row>
    <row r="344" spans="1:60" ht="22.5" outlineLevel="1" x14ac:dyDescent="0.25">
      <c r="A344" s="157">
        <v>56</v>
      </c>
      <c r="B344" s="158" t="s">
        <v>665</v>
      </c>
      <c r="C344" s="159" t="s">
        <v>666</v>
      </c>
      <c r="D344" s="160" t="s">
        <v>157</v>
      </c>
      <c r="E344" s="161">
        <v>4.04</v>
      </c>
      <c r="F344" s="162"/>
      <c r="G344" s="163">
        <f>ROUND(E344*F344,2)</f>
        <v>0</v>
      </c>
      <c r="H344" s="162"/>
      <c r="I344" s="163">
        <f>ROUND(E344*H344,2)</f>
        <v>0</v>
      </c>
      <c r="J344" s="162"/>
      <c r="K344" s="163">
        <f>ROUND(E344*J344,2)</f>
        <v>0</v>
      </c>
      <c r="L344" s="163">
        <v>21</v>
      </c>
      <c r="M344" s="163">
        <f>G344*(1+L344/100)</f>
        <v>0</v>
      </c>
      <c r="N344" s="163">
        <v>5.3999999999999999E-2</v>
      </c>
      <c r="O344" s="163">
        <f>ROUND(E344*N344,2)</f>
        <v>0.22</v>
      </c>
      <c r="P344" s="163">
        <v>0</v>
      </c>
      <c r="Q344" s="163">
        <f>ROUND(E344*P344,2)</f>
        <v>0</v>
      </c>
      <c r="R344" s="163" t="s">
        <v>298</v>
      </c>
      <c r="S344" s="163" t="s">
        <v>190</v>
      </c>
      <c r="T344" s="164" t="s">
        <v>190</v>
      </c>
      <c r="U344" s="165">
        <v>0</v>
      </c>
      <c r="V344" s="165">
        <f>ROUND(E344*U344,2)</f>
        <v>0</v>
      </c>
      <c r="W344" s="165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 t="s">
        <v>299</v>
      </c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</row>
    <row r="345" spans="1:60" outlineLevel="1" x14ac:dyDescent="0.25">
      <c r="A345" s="167"/>
      <c r="B345" s="168"/>
      <c r="C345" s="169" t="s">
        <v>121</v>
      </c>
      <c r="D345" s="170"/>
      <c r="E345" s="171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 t="s">
        <v>122</v>
      </c>
      <c r="AH345" s="166">
        <v>0</v>
      </c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</row>
    <row r="346" spans="1:60" outlineLevel="1" x14ac:dyDescent="0.25">
      <c r="A346" s="167"/>
      <c r="B346" s="168"/>
      <c r="C346" s="169" t="s">
        <v>585</v>
      </c>
      <c r="D346" s="170"/>
      <c r="E346" s="171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 t="s">
        <v>122</v>
      </c>
      <c r="AH346" s="166">
        <v>0</v>
      </c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</row>
    <row r="347" spans="1:60" outlineLevel="1" x14ac:dyDescent="0.25">
      <c r="A347" s="167"/>
      <c r="B347" s="168"/>
      <c r="C347" s="169" t="s">
        <v>664</v>
      </c>
      <c r="D347" s="170"/>
      <c r="E347" s="171">
        <v>4.04</v>
      </c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 t="s">
        <v>122</v>
      </c>
      <c r="AH347" s="166">
        <v>0</v>
      </c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</row>
    <row r="348" spans="1:60" outlineLevel="1" x14ac:dyDescent="0.25">
      <c r="A348" s="167"/>
      <c r="B348" s="168"/>
      <c r="C348" s="172" t="s">
        <v>131</v>
      </c>
      <c r="D348" s="173"/>
      <c r="E348" s="174">
        <v>4.04</v>
      </c>
      <c r="F348" s="165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 t="s">
        <v>122</v>
      </c>
      <c r="AH348" s="166">
        <v>1</v>
      </c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</row>
    <row r="349" spans="1:60" ht="22.5" outlineLevel="1" x14ac:dyDescent="0.25">
      <c r="A349" s="157">
        <v>57</v>
      </c>
      <c r="B349" s="158" t="s">
        <v>667</v>
      </c>
      <c r="C349" s="159" t="s">
        <v>668</v>
      </c>
      <c r="D349" s="160" t="s">
        <v>157</v>
      </c>
      <c r="E349" s="161">
        <v>3.03</v>
      </c>
      <c r="F349" s="162"/>
      <c r="G349" s="163">
        <f>ROUND(E349*F349,2)</f>
        <v>0</v>
      </c>
      <c r="H349" s="162"/>
      <c r="I349" s="163">
        <f>ROUND(E349*H349,2)</f>
        <v>0</v>
      </c>
      <c r="J349" s="162"/>
      <c r="K349" s="163">
        <f>ROUND(E349*J349,2)</f>
        <v>0</v>
      </c>
      <c r="L349" s="163">
        <v>21</v>
      </c>
      <c r="M349" s="163">
        <f>G349*(1+L349/100)</f>
        <v>0</v>
      </c>
      <c r="N349" s="163">
        <v>6.8000000000000005E-2</v>
      </c>
      <c r="O349" s="163">
        <f>ROUND(E349*N349,2)</f>
        <v>0.21</v>
      </c>
      <c r="P349" s="163">
        <v>0</v>
      </c>
      <c r="Q349" s="163">
        <f>ROUND(E349*P349,2)</f>
        <v>0</v>
      </c>
      <c r="R349" s="163" t="s">
        <v>298</v>
      </c>
      <c r="S349" s="163" t="s">
        <v>190</v>
      </c>
      <c r="T349" s="164" t="s">
        <v>190</v>
      </c>
      <c r="U349" s="165">
        <v>0</v>
      </c>
      <c r="V349" s="165">
        <f>ROUND(E349*U349,2)</f>
        <v>0</v>
      </c>
      <c r="W349" s="165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 t="s">
        <v>299</v>
      </c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</row>
    <row r="350" spans="1:60" outlineLevel="1" x14ac:dyDescent="0.25">
      <c r="A350" s="167"/>
      <c r="B350" s="168"/>
      <c r="C350" s="169" t="s">
        <v>121</v>
      </c>
      <c r="D350" s="170"/>
      <c r="E350" s="171"/>
      <c r="F350" s="165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 t="s">
        <v>122</v>
      </c>
      <c r="AH350" s="166">
        <v>0</v>
      </c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</row>
    <row r="351" spans="1:60" outlineLevel="1" x14ac:dyDescent="0.25">
      <c r="A351" s="167"/>
      <c r="B351" s="168"/>
      <c r="C351" s="169" t="s">
        <v>585</v>
      </c>
      <c r="D351" s="170"/>
      <c r="E351" s="171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 t="s">
        <v>122</v>
      </c>
      <c r="AH351" s="166">
        <v>0</v>
      </c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</row>
    <row r="352" spans="1:60" outlineLevel="1" x14ac:dyDescent="0.25">
      <c r="A352" s="167"/>
      <c r="B352" s="168"/>
      <c r="C352" s="169" t="s">
        <v>669</v>
      </c>
      <c r="D352" s="170"/>
      <c r="E352" s="171">
        <v>3.03</v>
      </c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 t="s">
        <v>122</v>
      </c>
      <c r="AH352" s="166">
        <v>0</v>
      </c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</row>
    <row r="353" spans="1:60" outlineLevel="1" x14ac:dyDescent="0.25">
      <c r="A353" s="167"/>
      <c r="B353" s="168"/>
      <c r="C353" s="172" t="s">
        <v>131</v>
      </c>
      <c r="D353" s="173"/>
      <c r="E353" s="174">
        <v>3.03</v>
      </c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 t="s">
        <v>122</v>
      </c>
      <c r="AH353" s="166">
        <v>1</v>
      </c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</row>
    <row r="354" spans="1:60" outlineLevel="1" x14ac:dyDescent="0.25">
      <c r="A354" s="157">
        <v>58</v>
      </c>
      <c r="B354" s="158" t="s">
        <v>670</v>
      </c>
      <c r="C354" s="159" t="s">
        <v>671</v>
      </c>
      <c r="D354" s="160" t="s">
        <v>157</v>
      </c>
      <c r="E354" s="161">
        <v>1.01</v>
      </c>
      <c r="F354" s="162"/>
      <c r="G354" s="163">
        <f>ROUND(E354*F354,2)</f>
        <v>0</v>
      </c>
      <c r="H354" s="162"/>
      <c r="I354" s="163">
        <f>ROUND(E354*H354,2)</f>
        <v>0</v>
      </c>
      <c r="J354" s="162"/>
      <c r="K354" s="163">
        <f>ROUND(E354*J354,2)</f>
        <v>0</v>
      </c>
      <c r="L354" s="163">
        <v>21</v>
      </c>
      <c r="M354" s="163">
        <f>G354*(1+L354/100)</f>
        <v>0</v>
      </c>
      <c r="N354" s="163">
        <v>8.5000000000000006E-2</v>
      </c>
      <c r="O354" s="163">
        <f>ROUND(E354*N354,2)</f>
        <v>0.09</v>
      </c>
      <c r="P354" s="163">
        <v>0</v>
      </c>
      <c r="Q354" s="163">
        <f>ROUND(E354*P354,2)</f>
        <v>0</v>
      </c>
      <c r="R354" s="163"/>
      <c r="S354" s="163" t="s">
        <v>118</v>
      </c>
      <c r="T354" s="164" t="s">
        <v>119</v>
      </c>
      <c r="U354" s="165">
        <v>0</v>
      </c>
      <c r="V354" s="165">
        <f>ROUND(E354*U354,2)</f>
        <v>0</v>
      </c>
      <c r="W354" s="165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 t="s">
        <v>299</v>
      </c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</row>
    <row r="355" spans="1:60" outlineLevel="1" x14ac:dyDescent="0.25">
      <c r="A355" s="167"/>
      <c r="B355" s="168"/>
      <c r="C355" s="169" t="s">
        <v>121</v>
      </c>
      <c r="D355" s="170"/>
      <c r="E355" s="171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 t="s">
        <v>122</v>
      </c>
      <c r="AH355" s="166">
        <v>0</v>
      </c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</row>
    <row r="356" spans="1:60" outlineLevel="1" x14ac:dyDescent="0.25">
      <c r="A356" s="167"/>
      <c r="B356" s="168"/>
      <c r="C356" s="169" t="s">
        <v>585</v>
      </c>
      <c r="D356" s="170"/>
      <c r="E356" s="171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 t="s">
        <v>122</v>
      </c>
      <c r="AH356" s="166">
        <v>0</v>
      </c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</row>
    <row r="357" spans="1:60" outlineLevel="1" x14ac:dyDescent="0.25">
      <c r="A357" s="167"/>
      <c r="B357" s="168"/>
      <c r="C357" s="169" t="s">
        <v>649</v>
      </c>
      <c r="D357" s="170"/>
      <c r="E357" s="171">
        <v>1.01</v>
      </c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 t="s">
        <v>122</v>
      </c>
      <c r="AH357" s="166">
        <v>0</v>
      </c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</row>
    <row r="358" spans="1:60" outlineLevel="1" x14ac:dyDescent="0.25">
      <c r="A358" s="167"/>
      <c r="B358" s="168"/>
      <c r="C358" s="172" t="s">
        <v>131</v>
      </c>
      <c r="D358" s="173"/>
      <c r="E358" s="174">
        <v>1.01</v>
      </c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 t="s">
        <v>122</v>
      </c>
      <c r="AH358" s="166">
        <v>1</v>
      </c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</row>
    <row r="359" spans="1:60" ht="22.5" outlineLevel="1" x14ac:dyDescent="0.25">
      <c r="A359" s="157">
        <v>59</v>
      </c>
      <c r="B359" s="158" t="s">
        <v>672</v>
      </c>
      <c r="C359" s="159" t="s">
        <v>673</v>
      </c>
      <c r="D359" s="160" t="s">
        <v>157</v>
      </c>
      <c r="E359" s="161">
        <v>3.03</v>
      </c>
      <c r="F359" s="162"/>
      <c r="G359" s="163">
        <f>ROUND(E359*F359,2)</f>
        <v>0</v>
      </c>
      <c r="H359" s="162"/>
      <c r="I359" s="163">
        <f>ROUND(E359*H359,2)</f>
        <v>0</v>
      </c>
      <c r="J359" s="162"/>
      <c r="K359" s="163">
        <f>ROUND(E359*J359,2)</f>
        <v>0</v>
      </c>
      <c r="L359" s="163">
        <v>21</v>
      </c>
      <c r="M359" s="163">
        <f>G359*(1+L359/100)</f>
        <v>0</v>
      </c>
      <c r="N359" s="163">
        <v>0.25</v>
      </c>
      <c r="O359" s="163">
        <f>ROUND(E359*N359,2)</f>
        <v>0.76</v>
      </c>
      <c r="P359" s="163">
        <v>0</v>
      </c>
      <c r="Q359" s="163">
        <f>ROUND(E359*P359,2)</f>
        <v>0</v>
      </c>
      <c r="R359" s="163" t="s">
        <v>298</v>
      </c>
      <c r="S359" s="163" t="s">
        <v>190</v>
      </c>
      <c r="T359" s="164" t="s">
        <v>190</v>
      </c>
      <c r="U359" s="165">
        <v>0</v>
      </c>
      <c r="V359" s="165">
        <f>ROUND(E359*U359,2)</f>
        <v>0</v>
      </c>
      <c r="W359" s="165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 t="s">
        <v>299</v>
      </c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</row>
    <row r="360" spans="1:60" outlineLevel="1" x14ac:dyDescent="0.25">
      <c r="A360" s="167"/>
      <c r="B360" s="168"/>
      <c r="C360" s="169" t="s">
        <v>121</v>
      </c>
      <c r="D360" s="170"/>
      <c r="E360" s="171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 t="s">
        <v>122</v>
      </c>
      <c r="AH360" s="166">
        <v>0</v>
      </c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</row>
    <row r="361" spans="1:60" outlineLevel="1" x14ac:dyDescent="0.25">
      <c r="A361" s="167"/>
      <c r="B361" s="168"/>
      <c r="C361" s="169" t="s">
        <v>585</v>
      </c>
      <c r="D361" s="170"/>
      <c r="E361" s="171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 t="s">
        <v>122</v>
      </c>
      <c r="AH361" s="166">
        <v>0</v>
      </c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</row>
    <row r="362" spans="1:60" outlineLevel="1" x14ac:dyDescent="0.25">
      <c r="A362" s="167"/>
      <c r="B362" s="168"/>
      <c r="C362" s="169" t="s">
        <v>669</v>
      </c>
      <c r="D362" s="170"/>
      <c r="E362" s="171">
        <v>3.03</v>
      </c>
      <c r="F362" s="165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 t="s">
        <v>122</v>
      </c>
      <c r="AH362" s="166">
        <v>0</v>
      </c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</row>
    <row r="363" spans="1:60" outlineLevel="1" x14ac:dyDescent="0.25">
      <c r="A363" s="167"/>
      <c r="B363" s="168"/>
      <c r="C363" s="172" t="s">
        <v>131</v>
      </c>
      <c r="D363" s="173"/>
      <c r="E363" s="174">
        <v>3.03</v>
      </c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 t="s">
        <v>122</v>
      </c>
      <c r="AH363" s="166">
        <v>1</v>
      </c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</row>
    <row r="364" spans="1:60" ht="22.5" outlineLevel="1" x14ac:dyDescent="0.25">
      <c r="A364" s="157">
        <v>60</v>
      </c>
      <c r="B364" s="158" t="s">
        <v>674</v>
      </c>
      <c r="C364" s="159" t="s">
        <v>675</v>
      </c>
      <c r="D364" s="160" t="s">
        <v>157</v>
      </c>
      <c r="E364" s="161">
        <v>2.02</v>
      </c>
      <c r="F364" s="162"/>
      <c r="G364" s="163">
        <f>ROUND(E364*F364,2)</f>
        <v>0</v>
      </c>
      <c r="H364" s="162"/>
      <c r="I364" s="163">
        <f>ROUND(E364*H364,2)</f>
        <v>0</v>
      </c>
      <c r="J364" s="162"/>
      <c r="K364" s="163">
        <f>ROUND(E364*J364,2)</f>
        <v>0</v>
      </c>
      <c r="L364" s="163">
        <v>21</v>
      </c>
      <c r="M364" s="163">
        <f>G364*(1+L364/100)</f>
        <v>0</v>
      </c>
      <c r="N364" s="163">
        <v>0.5</v>
      </c>
      <c r="O364" s="163">
        <f>ROUND(E364*N364,2)</f>
        <v>1.01</v>
      </c>
      <c r="P364" s="163">
        <v>0</v>
      </c>
      <c r="Q364" s="163">
        <f>ROUND(E364*P364,2)</f>
        <v>0</v>
      </c>
      <c r="R364" s="163" t="s">
        <v>298</v>
      </c>
      <c r="S364" s="163" t="s">
        <v>190</v>
      </c>
      <c r="T364" s="164" t="s">
        <v>190</v>
      </c>
      <c r="U364" s="165">
        <v>0</v>
      </c>
      <c r="V364" s="165">
        <f>ROUND(E364*U364,2)</f>
        <v>0</v>
      </c>
      <c r="W364" s="165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 t="s">
        <v>299</v>
      </c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</row>
    <row r="365" spans="1:60" outlineLevel="1" x14ac:dyDescent="0.25">
      <c r="A365" s="167"/>
      <c r="B365" s="168"/>
      <c r="C365" s="169" t="s">
        <v>121</v>
      </c>
      <c r="D365" s="170"/>
      <c r="E365" s="171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 t="s">
        <v>122</v>
      </c>
      <c r="AH365" s="166">
        <v>0</v>
      </c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</row>
    <row r="366" spans="1:60" outlineLevel="1" x14ac:dyDescent="0.25">
      <c r="A366" s="167"/>
      <c r="B366" s="168"/>
      <c r="C366" s="169" t="s">
        <v>585</v>
      </c>
      <c r="D366" s="170"/>
      <c r="E366" s="171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 t="s">
        <v>122</v>
      </c>
      <c r="AH366" s="166">
        <v>0</v>
      </c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</row>
    <row r="367" spans="1:60" outlineLevel="1" x14ac:dyDescent="0.25">
      <c r="A367" s="167"/>
      <c r="B367" s="168"/>
      <c r="C367" s="169" t="s">
        <v>676</v>
      </c>
      <c r="D367" s="170"/>
      <c r="E367" s="171">
        <v>2.02</v>
      </c>
      <c r="F367" s="165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 t="s">
        <v>122</v>
      </c>
      <c r="AH367" s="166">
        <v>0</v>
      </c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</row>
    <row r="368" spans="1:60" outlineLevel="1" x14ac:dyDescent="0.25">
      <c r="A368" s="167"/>
      <c r="B368" s="168"/>
      <c r="C368" s="172" t="s">
        <v>131</v>
      </c>
      <c r="D368" s="173"/>
      <c r="E368" s="174">
        <v>2.02</v>
      </c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 t="s">
        <v>122</v>
      </c>
      <c r="AH368" s="166">
        <v>1</v>
      </c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</row>
    <row r="369" spans="1:60" ht="22.5" outlineLevel="1" x14ac:dyDescent="0.25">
      <c r="A369" s="157">
        <v>61</v>
      </c>
      <c r="B369" s="158" t="s">
        <v>677</v>
      </c>
      <c r="C369" s="159" t="s">
        <v>678</v>
      </c>
      <c r="D369" s="160" t="s">
        <v>157</v>
      </c>
      <c r="E369" s="161">
        <v>6.06</v>
      </c>
      <c r="F369" s="162"/>
      <c r="G369" s="163">
        <f>ROUND(E369*F369,2)</f>
        <v>0</v>
      </c>
      <c r="H369" s="162"/>
      <c r="I369" s="163">
        <f>ROUND(E369*H369,2)</f>
        <v>0</v>
      </c>
      <c r="J369" s="162"/>
      <c r="K369" s="163">
        <f>ROUND(E369*J369,2)</f>
        <v>0</v>
      </c>
      <c r="L369" s="163">
        <v>21</v>
      </c>
      <c r="M369" s="163">
        <f>G369*(1+L369/100)</f>
        <v>0</v>
      </c>
      <c r="N369" s="163">
        <v>1</v>
      </c>
      <c r="O369" s="163">
        <f>ROUND(E369*N369,2)</f>
        <v>6.06</v>
      </c>
      <c r="P369" s="163">
        <v>0</v>
      </c>
      <c r="Q369" s="163">
        <f>ROUND(E369*P369,2)</f>
        <v>0</v>
      </c>
      <c r="R369" s="163" t="s">
        <v>298</v>
      </c>
      <c r="S369" s="163" t="s">
        <v>190</v>
      </c>
      <c r="T369" s="164" t="s">
        <v>190</v>
      </c>
      <c r="U369" s="165">
        <v>0</v>
      </c>
      <c r="V369" s="165">
        <f>ROUND(E369*U369,2)</f>
        <v>0</v>
      </c>
      <c r="W369" s="165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 t="s">
        <v>299</v>
      </c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</row>
    <row r="370" spans="1:60" outlineLevel="1" x14ac:dyDescent="0.25">
      <c r="A370" s="167"/>
      <c r="B370" s="168"/>
      <c r="C370" s="169" t="s">
        <v>121</v>
      </c>
      <c r="D370" s="170"/>
      <c r="E370" s="171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 t="s">
        <v>122</v>
      </c>
      <c r="AH370" s="166">
        <v>0</v>
      </c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</row>
    <row r="371" spans="1:60" outlineLevel="1" x14ac:dyDescent="0.25">
      <c r="A371" s="167"/>
      <c r="B371" s="168"/>
      <c r="C371" s="169" t="s">
        <v>585</v>
      </c>
      <c r="D371" s="170"/>
      <c r="E371" s="171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 t="s">
        <v>122</v>
      </c>
      <c r="AH371" s="166">
        <v>0</v>
      </c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</row>
    <row r="372" spans="1:60" outlineLevel="1" x14ac:dyDescent="0.25">
      <c r="A372" s="167"/>
      <c r="B372" s="168"/>
      <c r="C372" s="169" t="s">
        <v>679</v>
      </c>
      <c r="D372" s="170"/>
      <c r="E372" s="171">
        <v>6.06</v>
      </c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 t="s">
        <v>122</v>
      </c>
      <c r="AH372" s="166">
        <v>0</v>
      </c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</row>
    <row r="373" spans="1:60" outlineLevel="1" x14ac:dyDescent="0.25">
      <c r="A373" s="167"/>
      <c r="B373" s="168"/>
      <c r="C373" s="172" t="s">
        <v>131</v>
      </c>
      <c r="D373" s="173"/>
      <c r="E373" s="174">
        <v>6.06</v>
      </c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 t="s">
        <v>122</v>
      </c>
      <c r="AH373" s="166">
        <v>1</v>
      </c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</row>
    <row r="374" spans="1:60" ht="22.5" outlineLevel="1" x14ac:dyDescent="0.25">
      <c r="A374" s="157">
        <v>62</v>
      </c>
      <c r="B374" s="158" t="s">
        <v>680</v>
      </c>
      <c r="C374" s="159" t="s">
        <v>681</v>
      </c>
      <c r="D374" s="160" t="s">
        <v>157</v>
      </c>
      <c r="E374" s="161">
        <v>9.09</v>
      </c>
      <c r="F374" s="162"/>
      <c r="G374" s="163">
        <f>ROUND(E374*F374,2)</f>
        <v>0</v>
      </c>
      <c r="H374" s="162"/>
      <c r="I374" s="163">
        <f>ROUND(E374*H374,2)</f>
        <v>0</v>
      </c>
      <c r="J374" s="162"/>
      <c r="K374" s="163">
        <f>ROUND(E374*J374,2)</f>
        <v>0</v>
      </c>
      <c r="L374" s="163">
        <v>21</v>
      </c>
      <c r="M374" s="163">
        <f>G374*(1+L374/100)</f>
        <v>0</v>
      </c>
      <c r="N374" s="163">
        <v>1.87</v>
      </c>
      <c r="O374" s="163">
        <f>ROUND(E374*N374,2)</f>
        <v>17</v>
      </c>
      <c r="P374" s="163">
        <v>0</v>
      </c>
      <c r="Q374" s="163">
        <f>ROUND(E374*P374,2)</f>
        <v>0</v>
      </c>
      <c r="R374" s="163" t="s">
        <v>298</v>
      </c>
      <c r="S374" s="163" t="s">
        <v>190</v>
      </c>
      <c r="T374" s="164" t="s">
        <v>190</v>
      </c>
      <c r="U374" s="165">
        <v>0</v>
      </c>
      <c r="V374" s="165">
        <f>ROUND(E374*U374,2)</f>
        <v>0</v>
      </c>
      <c r="W374" s="165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 t="s">
        <v>299</v>
      </c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</row>
    <row r="375" spans="1:60" outlineLevel="1" x14ac:dyDescent="0.25">
      <c r="A375" s="167"/>
      <c r="B375" s="168"/>
      <c r="C375" s="169" t="s">
        <v>121</v>
      </c>
      <c r="D375" s="170"/>
      <c r="E375" s="171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 t="s">
        <v>122</v>
      </c>
      <c r="AH375" s="166">
        <v>0</v>
      </c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</row>
    <row r="376" spans="1:60" outlineLevel="1" x14ac:dyDescent="0.25">
      <c r="A376" s="167"/>
      <c r="B376" s="168"/>
      <c r="C376" s="169" t="s">
        <v>585</v>
      </c>
      <c r="D376" s="170"/>
      <c r="E376" s="171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 t="s">
        <v>122</v>
      </c>
      <c r="AH376" s="166">
        <v>0</v>
      </c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</row>
    <row r="377" spans="1:60" outlineLevel="1" x14ac:dyDescent="0.25">
      <c r="A377" s="167"/>
      <c r="B377" s="168"/>
      <c r="C377" s="169" t="s">
        <v>682</v>
      </c>
      <c r="D377" s="170"/>
      <c r="E377" s="171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 t="s">
        <v>122</v>
      </c>
      <c r="AH377" s="166">
        <v>0</v>
      </c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</row>
    <row r="378" spans="1:60" outlineLevel="1" x14ac:dyDescent="0.25">
      <c r="A378" s="167"/>
      <c r="B378" s="168"/>
      <c r="C378" s="169" t="s">
        <v>683</v>
      </c>
      <c r="D378" s="170"/>
      <c r="E378" s="171"/>
      <c r="F378" s="165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 t="s">
        <v>122</v>
      </c>
      <c r="AH378" s="166">
        <v>0</v>
      </c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</row>
    <row r="379" spans="1:60" outlineLevel="1" x14ac:dyDescent="0.25">
      <c r="A379" s="167"/>
      <c r="B379" s="168"/>
      <c r="C379" s="169" t="s">
        <v>661</v>
      </c>
      <c r="D379" s="170"/>
      <c r="E379" s="171">
        <v>9.09</v>
      </c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 t="s">
        <v>122</v>
      </c>
      <c r="AH379" s="166">
        <v>0</v>
      </c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</row>
    <row r="380" spans="1:60" outlineLevel="1" x14ac:dyDescent="0.25">
      <c r="A380" s="167"/>
      <c r="B380" s="168"/>
      <c r="C380" s="172" t="s">
        <v>131</v>
      </c>
      <c r="D380" s="173"/>
      <c r="E380" s="174">
        <v>9.09</v>
      </c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 t="s">
        <v>122</v>
      </c>
      <c r="AH380" s="166">
        <v>1</v>
      </c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</row>
    <row r="381" spans="1:60" ht="22.5" outlineLevel="1" x14ac:dyDescent="0.25">
      <c r="A381" s="175">
        <v>63</v>
      </c>
      <c r="B381" s="176" t="s">
        <v>684</v>
      </c>
      <c r="C381" s="177" t="s">
        <v>685</v>
      </c>
      <c r="D381" s="178" t="s">
        <v>157</v>
      </c>
      <c r="E381" s="179">
        <v>19</v>
      </c>
      <c r="F381" s="180"/>
      <c r="G381" s="181">
        <f>ROUND(E381*F381,2)</f>
        <v>0</v>
      </c>
      <c r="H381" s="180"/>
      <c r="I381" s="181">
        <f>ROUND(E381*H381,2)</f>
        <v>0</v>
      </c>
      <c r="J381" s="180"/>
      <c r="K381" s="181">
        <f>ROUND(E381*J381,2)</f>
        <v>0</v>
      </c>
      <c r="L381" s="181">
        <v>21</v>
      </c>
      <c r="M381" s="181">
        <f>G381*(1+L381/100)</f>
        <v>0</v>
      </c>
      <c r="N381" s="181">
        <v>2E-3</v>
      </c>
      <c r="O381" s="181">
        <f>ROUND(E381*N381,2)</f>
        <v>0.04</v>
      </c>
      <c r="P381" s="181">
        <v>0</v>
      </c>
      <c r="Q381" s="181">
        <f>ROUND(E381*P381,2)</f>
        <v>0</v>
      </c>
      <c r="R381" s="181" t="s">
        <v>298</v>
      </c>
      <c r="S381" s="181" t="s">
        <v>190</v>
      </c>
      <c r="T381" s="182" t="s">
        <v>190</v>
      </c>
      <c r="U381" s="165">
        <v>0</v>
      </c>
      <c r="V381" s="165">
        <f>ROUND(E381*U381,2)</f>
        <v>0</v>
      </c>
      <c r="W381" s="165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 t="s">
        <v>299</v>
      </c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</row>
    <row r="382" spans="1:60" x14ac:dyDescent="0.25">
      <c r="A382" s="149" t="s">
        <v>113</v>
      </c>
      <c r="B382" s="150" t="s">
        <v>75</v>
      </c>
      <c r="C382" s="151" t="s">
        <v>76</v>
      </c>
      <c r="D382" s="152"/>
      <c r="E382" s="153"/>
      <c r="F382" s="154"/>
      <c r="G382" s="154">
        <f>SUMIF(AG383:AG401,"&lt;&gt;NOR",G383:G401)</f>
        <v>0</v>
      </c>
      <c r="H382" s="154"/>
      <c r="I382" s="154">
        <f>SUM(I383:I401)</f>
        <v>0</v>
      </c>
      <c r="J382" s="154"/>
      <c r="K382" s="154">
        <f>SUM(K383:K401)</f>
        <v>0</v>
      </c>
      <c r="L382" s="154"/>
      <c r="M382" s="154">
        <f>SUM(M383:M401)</f>
        <v>0</v>
      </c>
      <c r="N382" s="154"/>
      <c r="O382" s="154">
        <f>SUM(O383:O401)</f>
        <v>0.21</v>
      </c>
      <c r="P382" s="154"/>
      <c r="Q382" s="154">
        <f>SUM(Q383:Q401)</f>
        <v>49.39</v>
      </c>
      <c r="R382" s="154"/>
      <c r="S382" s="154"/>
      <c r="T382" s="155"/>
      <c r="U382" s="156"/>
      <c r="V382" s="156">
        <f>SUM(V383:V401)</f>
        <v>256.64</v>
      </c>
      <c r="W382" s="156"/>
      <c r="AG382" t="s">
        <v>114</v>
      </c>
    </row>
    <row r="383" spans="1:60" outlineLevel="1" x14ac:dyDescent="0.25">
      <c r="A383" s="157">
        <v>64</v>
      </c>
      <c r="B383" s="158" t="s">
        <v>686</v>
      </c>
      <c r="C383" s="159" t="s">
        <v>687</v>
      </c>
      <c r="D383" s="160" t="s">
        <v>134</v>
      </c>
      <c r="E383" s="161">
        <v>361.5</v>
      </c>
      <c r="F383" s="162"/>
      <c r="G383" s="163">
        <f>ROUND(E383*F383,2)</f>
        <v>0</v>
      </c>
      <c r="H383" s="162"/>
      <c r="I383" s="163">
        <f>ROUND(E383*H383,2)</f>
        <v>0</v>
      </c>
      <c r="J383" s="162"/>
      <c r="K383" s="163">
        <f>ROUND(E383*J383,2)</f>
        <v>0</v>
      </c>
      <c r="L383" s="163">
        <v>21</v>
      </c>
      <c r="M383" s="163">
        <f>G383*(1+L383/100)</f>
        <v>0</v>
      </c>
      <c r="N383" s="163">
        <v>5.9000000000000003E-4</v>
      </c>
      <c r="O383" s="163">
        <f>ROUND(E383*N383,2)</f>
        <v>0.21</v>
      </c>
      <c r="P383" s="163">
        <v>9.2999999999999999E-2</v>
      </c>
      <c r="Q383" s="163">
        <f>ROUND(E383*P383,2)</f>
        <v>33.619999999999997</v>
      </c>
      <c r="R383" s="163" t="s">
        <v>688</v>
      </c>
      <c r="S383" s="163" t="s">
        <v>190</v>
      </c>
      <c r="T383" s="164" t="s">
        <v>190</v>
      </c>
      <c r="U383" s="165">
        <v>0.64300000000000002</v>
      </c>
      <c r="V383" s="165">
        <f>ROUND(E383*U383,2)</f>
        <v>232.44</v>
      </c>
      <c r="W383" s="165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 t="s">
        <v>120</v>
      </c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</row>
    <row r="384" spans="1:60" outlineLevel="1" x14ac:dyDescent="0.25">
      <c r="A384" s="167"/>
      <c r="B384" s="168"/>
      <c r="C384" s="249" t="s">
        <v>689</v>
      </c>
      <c r="D384" s="250"/>
      <c r="E384" s="250"/>
      <c r="F384" s="250"/>
      <c r="G384" s="250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 t="s">
        <v>192</v>
      </c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</row>
    <row r="385" spans="1:60" outlineLevel="1" x14ac:dyDescent="0.25">
      <c r="A385" s="167"/>
      <c r="B385" s="168"/>
      <c r="C385" s="169" t="s">
        <v>690</v>
      </c>
      <c r="D385" s="170"/>
      <c r="E385" s="171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 t="s">
        <v>122</v>
      </c>
      <c r="AH385" s="166">
        <v>0</v>
      </c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</row>
    <row r="386" spans="1:60" outlineLevel="1" x14ac:dyDescent="0.25">
      <c r="A386" s="167"/>
      <c r="B386" s="168"/>
      <c r="C386" s="169" t="s">
        <v>691</v>
      </c>
      <c r="D386" s="170"/>
      <c r="E386" s="171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 t="s">
        <v>122</v>
      </c>
      <c r="AH386" s="166">
        <v>0</v>
      </c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</row>
    <row r="387" spans="1:60" outlineLevel="1" x14ac:dyDescent="0.25">
      <c r="A387" s="167"/>
      <c r="B387" s="168"/>
      <c r="C387" s="169" t="s">
        <v>692</v>
      </c>
      <c r="D387" s="170"/>
      <c r="E387" s="171">
        <v>274</v>
      </c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 t="s">
        <v>122</v>
      </c>
      <c r="AH387" s="166">
        <v>0</v>
      </c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</row>
    <row r="388" spans="1:60" outlineLevel="1" x14ac:dyDescent="0.25">
      <c r="A388" s="167"/>
      <c r="B388" s="168"/>
      <c r="C388" s="169" t="s">
        <v>693</v>
      </c>
      <c r="D388" s="170"/>
      <c r="E388" s="171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 t="s">
        <v>122</v>
      </c>
      <c r="AH388" s="166">
        <v>0</v>
      </c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</row>
    <row r="389" spans="1:60" outlineLevel="1" x14ac:dyDescent="0.25">
      <c r="A389" s="167"/>
      <c r="B389" s="168"/>
      <c r="C389" s="169" t="s">
        <v>694</v>
      </c>
      <c r="D389" s="170"/>
      <c r="E389" s="171">
        <v>87.5</v>
      </c>
      <c r="F389" s="165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 t="s">
        <v>122</v>
      </c>
      <c r="AH389" s="166">
        <v>0</v>
      </c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</row>
    <row r="390" spans="1:60" outlineLevel="1" x14ac:dyDescent="0.25">
      <c r="A390" s="167"/>
      <c r="B390" s="168"/>
      <c r="C390" s="172" t="s">
        <v>131</v>
      </c>
      <c r="D390" s="173"/>
      <c r="E390" s="174">
        <v>361.5</v>
      </c>
      <c r="F390" s="165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 t="s">
        <v>122</v>
      </c>
      <c r="AH390" s="166">
        <v>1</v>
      </c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</row>
    <row r="391" spans="1:60" outlineLevel="1" x14ac:dyDescent="0.25">
      <c r="A391" s="157">
        <v>65</v>
      </c>
      <c r="B391" s="158" t="s">
        <v>695</v>
      </c>
      <c r="C391" s="159" t="s">
        <v>696</v>
      </c>
      <c r="D391" s="160" t="s">
        <v>134</v>
      </c>
      <c r="E391" s="161">
        <v>31.53</v>
      </c>
      <c r="F391" s="162"/>
      <c r="G391" s="163">
        <f>ROUND(E391*F391,2)</f>
        <v>0</v>
      </c>
      <c r="H391" s="162"/>
      <c r="I391" s="163">
        <f>ROUND(E391*H391,2)</f>
        <v>0</v>
      </c>
      <c r="J391" s="162"/>
      <c r="K391" s="163">
        <f>ROUND(E391*J391,2)</f>
        <v>0</v>
      </c>
      <c r="L391" s="163">
        <v>21</v>
      </c>
      <c r="M391" s="163">
        <f>G391*(1+L391/100)</f>
        <v>0</v>
      </c>
      <c r="N391" s="163">
        <v>0</v>
      </c>
      <c r="O391" s="163">
        <f>ROUND(E391*N391,2)</f>
        <v>0</v>
      </c>
      <c r="P391" s="163">
        <v>0.5</v>
      </c>
      <c r="Q391" s="163">
        <f>ROUND(E391*P391,2)</f>
        <v>15.77</v>
      </c>
      <c r="R391" s="163"/>
      <c r="S391" s="163" t="s">
        <v>118</v>
      </c>
      <c r="T391" s="164" t="s">
        <v>119</v>
      </c>
      <c r="U391" s="165">
        <v>0</v>
      </c>
      <c r="V391" s="165">
        <f>ROUND(E391*U391,2)</f>
        <v>0</v>
      </c>
      <c r="W391" s="165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 t="s">
        <v>120</v>
      </c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</row>
    <row r="392" spans="1:60" outlineLevel="1" x14ac:dyDescent="0.25">
      <c r="A392" s="167"/>
      <c r="B392" s="168"/>
      <c r="C392" s="169" t="s">
        <v>690</v>
      </c>
      <c r="D392" s="170"/>
      <c r="E392" s="171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 t="s">
        <v>122</v>
      </c>
      <c r="AH392" s="166">
        <v>0</v>
      </c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</row>
    <row r="393" spans="1:60" outlineLevel="1" x14ac:dyDescent="0.25">
      <c r="A393" s="167"/>
      <c r="B393" s="168"/>
      <c r="C393" s="169" t="s">
        <v>697</v>
      </c>
      <c r="D393" s="170"/>
      <c r="E393" s="171"/>
      <c r="F393" s="165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 t="s">
        <v>122</v>
      </c>
      <c r="AH393" s="166">
        <v>0</v>
      </c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</row>
    <row r="394" spans="1:60" outlineLevel="1" x14ac:dyDescent="0.25">
      <c r="A394" s="167"/>
      <c r="B394" s="168"/>
      <c r="C394" s="169" t="s">
        <v>698</v>
      </c>
      <c r="D394" s="170"/>
      <c r="E394" s="171">
        <v>17.329999999999998</v>
      </c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 t="s">
        <v>122</v>
      </c>
      <c r="AH394" s="166">
        <v>0</v>
      </c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</row>
    <row r="395" spans="1:60" outlineLevel="1" x14ac:dyDescent="0.25">
      <c r="A395" s="167"/>
      <c r="B395" s="168"/>
      <c r="C395" s="169" t="s">
        <v>699</v>
      </c>
      <c r="D395" s="170"/>
      <c r="E395" s="171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 t="s">
        <v>122</v>
      </c>
      <c r="AH395" s="166">
        <v>0</v>
      </c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</row>
    <row r="396" spans="1:60" outlineLevel="1" x14ac:dyDescent="0.25">
      <c r="A396" s="167"/>
      <c r="B396" s="168"/>
      <c r="C396" s="169" t="s">
        <v>700</v>
      </c>
      <c r="D396" s="170"/>
      <c r="E396" s="171">
        <v>14.2</v>
      </c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 t="s">
        <v>122</v>
      </c>
      <c r="AH396" s="166">
        <v>0</v>
      </c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</row>
    <row r="397" spans="1:60" outlineLevel="1" x14ac:dyDescent="0.25">
      <c r="A397" s="167"/>
      <c r="B397" s="168"/>
      <c r="C397" s="172" t="s">
        <v>131</v>
      </c>
      <c r="D397" s="173"/>
      <c r="E397" s="174">
        <v>31.53</v>
      </c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 t="s">
        <v>122</v>
      </c>
      <c r="AH397" s="166">
        <v>1</v>
      </c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</row>
    <row r="398" spans="1:60" outlineLevel="1" x14ac:dyDescent="0.25">
      <c r="A398" s="175">
        <v>66</v>
      </c>
      <c r="B398" s="176" t="s">
        <v>701</v>
      </c>
      <c r="C398" s="177" t="s">
        <v>702</v>
      </c>
      <c r="D398" s="178" t="s">
        <v>297</v>
      </c>
      <c r="E398" s="179">
        <v>49.384500000000003</v>
      </c>
      <c r="F398" s="180"/>
      <c r="G398" s="181">
        <f>ROUND(E398*F398,2)</f>
        <v>0</v>
      </c>
      <c r="H398" s="180"/>
      <c r="I398" s="181">
        <f>ROUND(E398*H398,2)</f>
        <v>0</v>
      </c>
      <c r="J398" s="180"/>
      <c r="K398" s="181">
        <f>ROUND(E398*J398,2)</f>
        <v>0</v>
      </c>
      <c r="L398" s="181">
        <v>21</v>
      </c>
      <c r="M398" s="181">
        <f>G398*(1+L398/100)</f>
        <v>0</v>
      </c>
      <c r="N398" s="181">
        <v>0</v>
      </c>
      <c r="O398" s="181">
        <f>ROUND(E398*N398,2)</f>
        <v>0</v>
      </c>
      <c r="P398" s="181">
        <v>0</v>
      </c>
      <c r="Q398" s="181">
        <f>ROUND(E398*P398,2)</f>
        <v>0</v>
      </c>
      <c r="R398" s="181" t="s">
        <v>688</v>
      </c>
      <c r="S398" s="181" t="s">
        <v>190</v>
      </c>
      <c r="T398" s="182" t="s">
        <v>190</v>
      </c>
      <c r="U398" s="165">
        <v>0.49</v>
      </c>
      <c r="V398" s="165">
        <f>ROUND(E398*U398,2)</f>
        <v>24.2</v>
      </c>
      <c r="W398" s="165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 t="s">
        <v>703</v>
      </c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</row>
    <row r="399" spans="1:60" outlineLevel="1" x14ac:dyDescent="0.25">
      <c r="A399" s="157">
        <v>67</v>
      </c>
      <c r="B399" s="158" t="s">
        <v>704</v>
      </c>
      <c r="C399" s="159" t="s">
        <v>705</v>
      </c>
      <c r="D399" s="160" t="s">
        <v>297</v>
      </c>
      <c r="E399" s="161">
        <v>98.769000000000005</v>
      </c>
      <c r="F399" s="162"/>
      <c r="G399" s="163">
        <f>ROUND(E399*F399,2)</f>
        <v>0</v>
      </c>
      <c r="H399" s="162"/>
      <c r="I399" s="163">
        <f>ROUND(E399*H399,2)</f>
        <v>0</v>
      </c>
      <c r="J399" s="162"/>
      <c r="K399" s="163">
        <f>ROUND(E399*J399,2)</f>
        <v>0</v>
      </c>
      <c r="L399" s="163">
        <v>21</v>
      </c>
      <c r="M399" s="163">
        <f>G399*(1+L399/100)</f>
        <v>0</v>
      </c>
      <c r="N399" s="163">
        <v>0</v>
      </c>
      <c r="O399" s="163">
        <f>ROUND(E399*N399,2)</f>
        <v>0</v>
      </c>
      <c r="P399" s="163">
        <v>0</v>
      </c>
      <c r="Q399" s="163">
        <f>ROUND(E399*P399,2)</f>
        <v>0</v>
      </c>
      <c r="R399" s="163" t="s">
        <v>688</v>
      </c>
      <c r="S399" s="163" t="s">
        <v>190</v>
      </c>
      <c r="T399" s="164" t="s">
        <v>190</v>
      </c>
      <c r="U399" s="165">
        <v>0</v>
      </c>
      <c r="V399" s="165">
        <f>ROUND(E399*U399,2)</f>
        <v>0</v>
      </c>
      <c r="W399" s="165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 t="s">
        <v>120</v>
      </c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</row>
    <row r="400" spans="1:60" outlineLevel="1" x14ac:dyDescent="0.25">
      <c r="A400" s="167"/>
      <c r="B400" s="168"/>
      <c r="C400" s="169" t="s">
        <v>706</v>
      </c>
      <c r="D400" s="170"/>
      <c r="E400" s="171">
        <v>98.769000000000005</v>
      </c>
      <c r="F400" s="165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 t="s">
        <v>122</v>
      </c>
      <c r="AH400" s="166">
        <v>0</v>
      </c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</row>
    <row r="401" spans="1:60" outlineLevel="1" x14ac:dyDescent="0.25">
      <c r="A401" s="167"/>
      <c r="B401" s="168"/>
      <c r="C401" s="172" t="s">
        <v>131</v>
      </c>
      <c r="D401" s="173"/>
      <c r="E401" s="174">
        <v>98.769000000000005</v>
      </c>
      <c r="F401" s="165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 t="s">
        <v>122</v>
      </c>
      <c r="AH401" s="166">
        <v>1</v>
      </c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</row>
    <row r="402" spans="1:60" x14ac:dyDescent="0.25">
      <c r="A402" s="149" t="s">
        <v>113</v>
      </c>
      <c r="B402" s="150" t="s">
        <v>77</v>
      </c>
      <c r="C402" s="151" t="s">
        <v>78</v>
      </c>
      <c r="D402" s="152"/>
      <c r="E402" s="153"/>
      <c r="F402" s="154"/>
      <c r="G402" s="154">
        <f>SUMIF(AG403:AG404,"&lt;&gt;NOR",G403:G404)</f>
        <v>0</v>
      </c>
      <c r="H402" s="154"/>
      <c r="I402" s="154">
        <f>SUM(I403:I404)</f>
        <v>0</v>
      </c>
      <c r="J402" s="154"/>
      <c r="K402" s="154">
        <f>SUM(K403:K404)</f>
        <v>0</v>
      </c>
      <c r="L402" s="154"/>
      <c r="M402" s="154">
        <f>SUM(M403:M404)</f>
        <v>0</v>
      </c>
      <c r="N402" s="154"/>
      <c r="O402" s="154">
        <f>SUM(O403:O404)</f>
        <v>0</v>
      </c>
      <c r="P402" s="154"/>
      <c r="Q402" s="154">
        <f>SUM(Q403:Q404)</f>
        <v>0</v>
      </c>
      <c r="R402" s="154"/>
      <c r="S402" s="154"/>
      <c r="T402" s="155"/>
      <c r="U402" s="156"/>
      <c r="V402" s="156">
        <f>SUM(V403:V404)</f>
        <v>346.16</v>
      </c>
      <c r="W402" s="156"/>
      <c r="AG402" t="s">
        <v>114</v>
      </c>
    </row>
    <row r="403" spans="1:60" ht="22.5" outlineLevel="1" x14ac:dyDescent="0.25">
      <c r="A403" s="157">
        <v>68</v>
      </c>
      <c r="B403" s="158" t="s">
        <v>402</v>
      </c>
      <c r="C403" s="159" t="s">
        <v>403</v>
      </c>
      <c r="D403" s="160" t="s">
        <v>297</v>
      </c>
      <c r="E403" s="161">
        <v>1636.71154</v>
      </c>
      <c r="F403" s="162"/>
      <c r="G403" s="163">
        <f>ROUND(E403*F403,2)</f>
        <v>0</v>
      </c>
      <c r="H403" s="162"/>
      <c r="I403" s="163">
        <f>ROUND(E403*H403,2)</f>
        <v>0</v>
      </c>
      <c r="J403" s="162"/>
      <c r="K403" s="163">
        <f>ROUND(E403*J403,2)</f>
        <v>0</v>
      </c>
      <c r="L403" s="163">
        <v>21</v>
      </c>
      <c r="M403" s="163">
        <f>G403*(1+L403/100)</f>
        <v>0</v>
      </c>
      <c r="N403" s="163">
        <v>0</v>
      </c>
      <c r="O403" s="163">
        <f>ROUND(E403*N403,2)</f>
        <v>0</v>
      </c>
      <c r="P403" s="163">
        <v>0</v>
      </c>
      <c r="Q403" s="163">
        <f>ROUND(E403*P403,2)</f>
        <v>0</v>
      </c>
      <c r="R403" s="163" t="s">
        <v>307</v>
      </c>
      <c r="S403" s="163" t="s">
        <v>190</v>
      </c>
      <c r="T403" s="164" t="s">
        <v>190</v>
      </c>
      <c r="U403" s="165">
        <v>0.21149999999999999</v>
      </c>
      <c r="V403" s="165">
        <f>ROUND(E403*U403,2)</f>
        <v>346.16</v>
      </c>
      <c r="W403" s="165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 t="s">
        <v>404</v>
      </c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</row>
    <row r="404" spans="1:60" outlineLevel="1" x14ac:dyDescent="0.25">
      <c r="A404" s="167"/>
      <c r="B404" s="168"/>
      <c r="C404" s="249" t="s">
        <v>405</v>
      </c>
      <c r="D404" s="250"/>
      <c r="E404" s="250"/>
      <c r="F404" s="250"/>
      <c r="G404" s="250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 t="s">
        <v>192</v>
      </c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</row>
    <row r="405" spans="1:60" x14ac:dyDescent="0.25">
      <c r="A405" s="144"/>
      <c r="B405" s="145"/>
      <c r="C405" s="183"/>
      <c r="D405" s="146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AE405">
        <v>15</v>
      </c>
      <c r="AF405">
        <v>21</v>
      </c>
    </row>
    <row r="406" spans="1:60" x14ac:dyDescent="0.25">
      <c r="A406" s="184"/>
      <c r="B406" s="185" t="s">
        <v>12</v>
      </c>
      <c r="C406" s="186"/>
      <c r="D406" s="187"/>
      <c r="E406" s="188"/>
      <c r="F406" s="188"/>
      <c r="G406" s="189">
        <f>G8+G187+G216+G382+G402</f>
        <v>0</v>
      </c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AE406">
        <f>SUMIF(L7:L404,AE405,G7:G404)</f>
        <v>0</v>
      </c>
      <c r="AF406">
        <f>SUMIF(L7:L404,AF405,G7:G404)</f>
        <v>0</v>
      </c>
      <c r="AG406" t="s">
        <v>184</v>
      </c>
    </row>
    <row r="407" spans="1:60" x14ac:dyDescent="0.25">
      <c r="C407" s="190"/>
      <c r="D407" s="138"/>
      <c r="AG407" t="s">
        <v>185</v>
      </c>
    </row>
    <row r="408" spans="1:60" x14ac:dyDescent="0.25">
      <c r="D408" s="138"/>
    </row>
    <row r="409" spans="1:60" x14ac:dyDescent="0.25">
      <c r="D409" s="138"/>
    </row>
    <row r="410" spans="1:60" x14ac:dyDescent="0.25">
      <c r="D410" s="138"/>
    </row>
    <row r="411" spans="1:60" x14ac:dyDescent="0.25">
      <c r="D411" s="138"/>
    </row>
    <row r="412" spans="1:60" x14ac:dyDescent="0.25">
      <c r="D412" s="138"/>
    </row>
    <row r="413" spans="1:60" x14ac:dyDescent="0.25">
      <c r="D413" s="138"/>
    </row>
    <row r="414" spans="1:60" x14ac:dyDescent="0.25">
      <c r="D414" s="138"/>
    </row>
    <row r="415" spans="1:60" x14ac:dyDescent="0.25">
      <c r="D415" s="138"/>
    </row>
    <row r="416" spans="1:60" x14ac:dyDescent="0.25">
      <c r="D416" s="138"/>
    </row>
    <row r="417" spans="4:4" x14ac:dyDescent="0.25">
      <c r="D417" s="138"/>
    </row>
    <row r="418" spans="4:4" x14ac:dyDescent="0.25">
      <c r="D418" s="138"/>
    </row>
    <row r="419" spans="4:4" x14ac:dyDescent="0.25">
      <c r="D419" s="138"/>
    </row>
    <row r="420" spans="4:4" x14ac:dyDescent="0.25">
      <c r="D420" s="138"/>
    </row>
    <row r="421" spans="4:4" x14ac:dyDescent="0.25">
      <c r="D421" s="138"/>
    </row>
    <row r="422" spans="4:4" x14ac:dyDescent="0.25">
      <c r="D422" s="138"/>
    </row>
    <row r="423" spans="4:4" x14ac:dyDescent="0.25">
      <c r="D423" s="138"/>
    </row>
    <row r="424" spans="4:4" x14ac:dyDescent="0.25">
      <c r="D424" s="138"/>
    </row>
    <row r="425" spans="4:4" x14ac:dyDescent="0.25">
      <c r="D425" s="138"/>
    </row>
    <row r="426" spans="4:4" x14ac:dyDescent="0.25">
      <c r="D426" s="138"/>
    </row>
    <row r="427" spans="4:4" x14ac:dyDescent="0.25">
      <c r="D427" s="138"/>
    </row>
    <row r="428" spans="4:4" x14ac:dyDescent="0.25">
      <c r="D428" s="138"/>
    </row>
    <row r="429" spans="4:4" x14ac:dyDescent="0.25">
      <c r="D429" s="138"/>
    </row>
    <row r="430" spans="4:4" x14ac:dyDescent="0.25">
      <c r="D430" s="138"/>
    </row>
    <row r="431" spans="4:4" x14ac:dyDescent="0.25">
      <c r="D431" s="138"/>
    </row>
    <row r="432" spans="4:4" x14ac:dyDescent="0.25">
      <c r="D432" s="138"/>
    </row>
    <row r="433" spans="4:4" x14ac:dyDescent="0.25">
      <c r="D433" s="138"/>
    </row>
    <row r="434" spans="4:4" x14ac:dyDescent="0.25">
      <c r="D434" s="138"/>
    </row>
    <row r="435" spans="4:4" x14ac:dyDescent="0.25">
      <c r="D435" s="138"/>
    </row>
    <row r="436" spans="4:4" x14ac:dyDescent="0.25">
      <c r="D436" s="138"/>
    </row>
    <row r="437" spans="4:4" x14ac:dyDescent="0.25">
      <c r="D437" s="138"/>
    </row>
    <row r="438" spans="4:4" x14ac:dyDescent="0.25">
      <c r="D438" s="138"/>
    </row>
    <row r="439" spans="4:4" x14ac:dyDescent="0.25">
      <c r="D439" s="138"/>
    </row>
    <row r="440" spans="4:4" x14ac:dyDescent="0.25">
      <c r="D440" s="138"/>
    </row>
    <row r="441" spans="4:4" x14ac:dyDescent="0.25">
      <c r="D441" s="138"/>
    </row>
    <row r="442" spans="4:4" x14ac:dyDescent="0.25">
      <c r="D442" s="138"/>
    </row>
    <row r="443" spans="4:4" x14ac:dyDescent="0.25">
      <c r="D443" s="138"/>
    </row>
    <row r="444" spans="4:4" x14ac:dyDescent="0.25">
      <c r="D444" s="138"/>
    </row>
    <row r="445" spans="4:4" x14ac:dyDescent="0.25">
      <c r="D445" s="138"/>
    </row>
    <row r="446" spans="4:4" x14ac:dyDescent="0.25">
      <c r="D446" s="138"/>
    </row>
    <row r="447" spans="4:4" x14ac:dyDescent="0.25">
      <c r="D447" s="138"/>
    </row>
    <row r="448" spans="4:4" x14ac:dyDescent="0.25">
      <c r="D448" s="138"/>
    </row>
    <row r="449" spans="4:4" x14ac:dyDescent="0.25">
      <c r="D449" s="138"/>
    </row>
    <row r="450" spans="4:4" x14ac:dyDescent="0.25">
      <c r="D450" s="138"/>
    </row>
    <row r="451" spans="4:4" x14ac:dyDescent="0.25">
      <c r="D451" s="138"/>
    </row>
    <row r="452" spans="4:4" x14ac:dyDescent="0.25">
      <c r="D452" s="138"/>
    </row>
    <row r="453" spans="4:4" x14ac:dyDescent="0.25">
      <c r="D453" s="138"/>
    </row>
    <row r="454" spans="4:4" x14ac:dyDescent="0.25">
      <c r="D454" s="138"/>
    </row>
    <row r="455" spans="4:4" x14ac:dyDescent="0.25">
      <c r="D455" s="138"/>
    </row>
    <row r="456" spans="4:4" x14ac:dyDescent="0.25">
      <c r="D456" s="138"/>
    </row>
    <row r="457" spans="4:4" x14ac:dyDescent="0.25">
      <c r="D457" s="138"/>
    </row>
    <row r="458" spans="4:4" x14ac:dyDescent="0.25">
      <c r="D458" s="138"/>
    </row>
    <row r="459" spans="4:4" x14ac:dyDescent="0.25">
      <c r="D459" s="138"/>
    </row>
    <row r="460" spans="4:4" x14ac:dyDescent="0.25">
      <c r="D460" s="138"/>
    </row>
    <row r="461" spans="4:4" x14ac:dyDescent="0.25">
      <c r="D461" s="138"/>
    </row>
    <row r="462" spans="4:4" x14ac:dyDescent="0.25">
      <c r="D462" s="138"/>
    </row>
    <row r="463" spans="4:4" x14ac:dyDescent="0.25">
      <c r="D463" s="138"/>
    </row>
    <row r="464" spans="4:4" x14ac:dyDescent="0.25">
      <c r="D464" s="138"/>
    </row>
    <row r="465" spans="4:4" x14ac:dyDescent="0.25">
      <c r="D465" s="138"/>
    </row>
    <row r="466" spans="4:4" x14ac:dyDescent="0.25">
      <c r="D466" s="138"/>
    </row>
    <row r="467" spans="4:4" x14ac:dyDescent="0.25">
      <c r="D467" s="138"/>
    </row>
    <row r="468" spans="4:4" x14ac:dyDescent="0.25">
      <c r="D468" s="138"/>
    </row>
    <row r="469" spans="4:4" x14ac:dyDescent="0.25">
      <c r="D469" s="138"/>
    </row>
    <row r="470" spans="4:4" x14ac:dyDescent="0.25">
      <c r="D470" s="138"/>
    </row>
    <row r="471" spans="4:4" x14ac:dyDescent="0.25">
      <c r="D471" s="138"/>
    </row>
    <row r="472" spans="4:4" x14ac:dyDescent="0.25">
      <c r="D472" s="138"/>
    </row>
    <row r="473" spans="4:4" x14ac:dyDescent="0.25">
      <c r="D473" s="138"/>
    </row>
    <row r="474" spans="4:4" x14ac:dyDescent="0.25">
      <c r="D474" s="138"/>
    </row>
    <row r="475" spans="4:4" x14ac:dyDescent="0.25">
      <c r="D475" s="138"/>
    </row>
    <row r="476" spans="4:4" x14ac:dyDescent="0.25">
      <c r="D476" s="138"/>
    </row>
    <row r="477" spans="4:4" x14ac:dyDescent="0.25">
      <c r="D477" s="138"/>
    </row>
    <row r="478" spans="4:4" x14ac:dyDescent="0.25">
      <c r="D478" s="138"/>
    </row>
    <row r="479" spans="4:4" x14ac:dyDescent="0.25">
      <c r="D479" s="138"/>
    </row>
    <row r="480" spans="4:4" x14ac:dyDescent="0.25">
      <c r="D480" s="138"/>
    </row>
    <row r="481" spans="4:4" x14ac:dyDescent="0.25">
      <c r="D481" s="138"/>
    </row>
    <row r="482" spans="4:4" x14ac:dyDescent="0.25">
      <c r="D482" s="138"/>
    </row>
    <row r="483" spans="4:4" x14ac:dyDescent="0.25">
      <c r="D483" s="138"/>
    </row>
    <row r="484" spans="4:4" x14ac:dyDescent="0.25">
      <c r="D484" s="138"/>
    </row>
    <row r="485" spans="4:4" x14ac:dyDescent="0.25">
      <c r="D485" s="138"/>
    </row>
    <row r="486" spans="4:4" x14ac:dyDescent="0.25">
      <c r="D486" s="138"/>
    </row>
    <row r="487" spans="4:4" x14ac:dyDescent="0.25">
      <c r="D487" s="138"/>
    </row>
    <row r="488" spans="4:4" x14ac:dyDescent="0.25">
      <c r="D488" s="138"/>
    </row>
    <row r="489" spans="4:4" x14ac:dyDescent="0.25">
      <c r="D489" s="138"/>
    </row>
    <row r="490" spans="4:4" x14ac:dyDescent="0.25">
      <c r="D490" s="138"/>
    </row>
    <row r="491" spans="4:4" x14ac:dyDescent="0.25">
      <c r="D491" s="138"/>
    </row>
    <row r="492" spans="4:4" x14ac:dyDescent="0.25">
      <c r="D492" s="138"/>
    </row>
    <row r="493" spans="4:4" x14ac:dyDescent="0.25">
      <c r="D493" s="138"/>
    </row>
    <row r="494" spans="4:4" x14ac:dyDescent="0.25">
      <c r="D494" s="138"/>
    </row>
    <row r="495" spans="4:4" x14ac:dyDescent="0.25">
      <c r="D495" s="138"/>
    </row>
    <row r="496" spans="4:4" x14ac:dyDescent="0.25">
      <c r="D496" s="138"/>
    </row>
    <row r="497" spans="4:4" x14ac:dyDescent="0.25">
      <c r="D497" s="138"/>
    </row>
    <row r="498" spans="4:4" x14ac:dyDescent="0.25">
      <c r="D498" s="138"/>
    </row>
    <row r="499" spans="4:4" x14ac:dyDescent="0.25">
      <c r="D499" s="138"/>
    </row>
    <row r="500" spans="4:4" x14ac:dyDescent="0.25">
      <c r="D500" s="138"/>
    </row>
    <row r="501" spans="4:4" x14ac:dyDescent="0.25">
      <c r="D501" s="138"/>
    </row>
    <row r="502" spans="4:4" x14ac:dyDescent="0.25">
      <c r="D502" s="138"/>
    </row>
    <row r="503" spans="4:4" x14ac:dyDescent="0.25">
      <c r="D503" s="138"/>
    </row>
    <row r="504" spans="4:4" x14ac:dyDescent="0.25">
      <c r="D504" s="138"/>
    </row>
    <row r="505" spans="4:4" x14ac:dyDescent="0.25">
      <c r="D505" s="138"/>
    </row>
    <row r="506" spans="4:4" x14ac:dyDescent="0.25">
      <c r="D506" s="138"/>
    </row>
    <row r="507" spans="4:4" x14ac:dyDescent="0.25">
      <c r="D507" s="138"/>
    </row>
    <row r="508" spans="4:4" x14ac:dyDescent="0.25">
      <c r="D508" s="138"/>
    </row>
    <row r="509" spans="4:4" x14ac:dyDescent="0.25">
      <c r="D509" s="138"/>
    </row>
    <row r="510" spans="4:4" x14ac:dyDescent="0.25">
      <c r="D510" s="138"/>
    </row>
    <row r="511" spans="4:4" x14ac:dyDescent="0.25">
      <c r="D511" s="138"/>
    </row>
    <row r="512" spans="4:4" x14ac:dyDescent="0.25">
      <c r="D512" s="138"/>
    </row>
    <row r="513" spans="4:4" x14ac:dyDescent="0.25">
      <c r="D513" s="138"/>
    </row>
    <row r="514" spans="4:4" x14ac:dyDescent="0.25">
      <c r="D514" s="138"/>
    </row>
    <row r="515" spans="4:4" x14ac:dyDescent="0.25">
      <c r="D515" s="138"/>
    </row>
    <row r="516" spans="4:4" x14ac:dyDescent="0.25">
      <c r="D516" s="138"/>
    </row>
    <row r="517" spans="4:4" x14ac:dyDescent="0.25">
      <c r="D517" s="138"/>
    </row>
    <row r="518" spans="4:4" x14ac:dyDescent="0.25">
      <c r="D518" s="138"/>
    </row>
    <row r="519" spans="4:4" x14ac:dyDescent="0.25">
      <c r="D519" s="138"/>
    </row>
    <row r="520" spans="4:4" x14ac:dyDescent="0.25">
      <c r="D520" s="138"/>
    </row>
    <row r="521" spans="4:4" x14ac:dyDescent="0.25">
      <c r="D521" s="138"/>
    </row>
    <row r="522" spans="4:4" x14ac:dyDescent="0.25">
      <c r="D522" s="138"/>
    </row>
    <row r="523" spans="4:4" x14ac:dyDescent="0.25">
      <c r="D523" s="138"/>
    </row>
    <row r="524" spans="4:4" x14ac:dyDescent="0.25">
      <c r="D524" s="138"/>
    </row>
    <row r="525" spans="4:4" x14ac:dyDescent="0.25">
      <c r="D525" s="138"/>
    </row>
    <row r="526" spans="4:4" x14ac:dyDescent="0.25">
      <c r="D526" s="138"/>
    </row>
    <row r="527" spans="4:4" x14ac:dyDescent="0.25">
      <c r="D527" s="138"/>
    </row>
    <row r="528" spans="4:4" x14ac:dyDescent="0.25">
      <c r="D528" s="138"/>
    </row>
    <row r="529" spans="4:4" x14ac:dyDescent="0.25">
      <c r="D529" s="138"/>
    </row>
    <row r="530" spans="4:4" x14ac:dyDescent="0.25">
      <c r="D530" s="138"/>
    </row>
    <row r="531" spans="4:4" x14ac:dyDescent="0.25">
      <c r="D531" s="138"/>
    </row>
    <row r="532" spans="4:4" x14ac:dyDescent="0.25">
      <c r="D532" s="138"/>
    </row>
    <row r="533" spans="4:4" x14ac:dyDescent="0.25">
      <c r="D533" s="138"/>
    </row>
    <row r="534" spans="4:4" x14ac:dyDescent="0.25">
      <c r="D534" s="138"/>
    </row>
    <row r="535" spans="4:4" x14ac:dyDescent="0.25">
      <c r="D535" s="138"/>
    </row>
    <row r="536" spans="4:4" x14ac:dyDescent="0.25">
      <c r="D536" s="138"/>
    </row>
    <row r="537" spans="4:4" x14ac:dyDescent="0.25">
      <c r="D537" s="138"/>
    </row>
    <row r="538" spans="4:4" x14ac:dyDescent="0.25">
      <c r="D538" s="138"/>
    </row>
    <row r="539" spans="4:4" x14ac:dyDescent="0.25">
      <c r="D539" s="138"/>
    </row>
    <row r="540" spans="4:4" x14ac:dyDescent="0.25">
      <c r="D540" s="138"/>
    </row>
    <row r="541" spans="4:4" x14ac:dyDescent="0.25">
      <c r="D541" s="138"/>
    </row>
    <row r="542" spans="4:4" x14ac:dyDescent="0.25">
      <c r="D542" s="138"/>
    </row>
    <row r="543" spans="4:4" x14ac:dyDescent="0.25">
      <c r="D543" s="138"/>
    </row>
    <row r="544" spans="4:4" x14ac:dyDescent="0.25">
      <c r="D544" s="138"/>
    </row>
    <row r="545" spans="4:4" x14ac:dyDescent="0.25">
      <c r="D545" s="138"/>
    </row>
    <row r="546" spans="4:4" x14ac:dyDescent="0.25">
      <c r="D546" s="138"/>
    </row>
    <row r="547" spans="4:4" x14ac:dyDescent="0.25">
      <c r="D547" s="138"/>
    </row>
    <row r="548" spans="4:4" x14ac:dyDescent="0.25">
      <c r="D548" s="138"/>
    </row>
    <row r="549" spans="4:4" x14ac:dyDescent="0.25">
      <c r="D549" s="138"/>
    </row>
    <row r="550" spans="4:4" x14ac:dyDescent="0.25">
      <c r="D550" s="138"/>
    </row>
    <row r="551" spans="4:4" x14ac:dyDescent="0.25">
      <c r="D551" s="138"/>
    </row>
    <row r="552" spans="4:4" x14ac:dyDescent="0.25">
      <c r="D552" s="138"/>
    </row>
    <row r="553" spans="4:4" x14ac:dyDescent="0.25">
      <c r="D553" s="138"/>
    </row>
    <row r="554" spans="4:4" x14ac:dyDescent="0.25">
      <c r="D554" s="138"/>
    </row>
    <row r="555" spans="4:4" x14ac:dyDescent="0.25">
      <c r="D555" s="138"/>
    </row>
    <row r="556" spans="4:4" x14ac:dyDescent="0.25">
      <c r="D556" s="138"/>
    </row>
    <row r="557" spans="4:4" x14ac:dyDescent="0.25">
      <c r="D557" s="138"/>
    </row>
    <row r="558" spans="4:4" x14ac:dyDescent="0.25">
      <c r="D558" s="138"/>
    </row>
    <row r="559" spans="4:4" x14ac:dyDescent="0.25">
      <c r="D559" s="138"/>
    </row>
    <row r="560" spans="4:4" x14ac:dyDescent="0.25">
      <c r="D560" s="138"/>
    </row>
    <row r="561" spans="4:4" x14ac:dyDescent="0.25">
      <c r="D561" s="138"/>
    </row>
    <row r="562" spans="4:4" x14ac:dyDescent="0.25">
      <c r="D562" s="138"/>
    </row>
    <row r="563" spans="4:4" x14ac:dyDescent="0.25">
      <c r="D563" s="138"/>
    </row>
    <row r="564" spans="4:4" x14ac:dyDescent="0.25">
      <c r="D564" s="138"/>
    </row>
    <row r="565" spans="4:4" x14ac:dyDescent="0.25">
      <c r="D565" s="138"/>
    </row>
    <row r="566" spans="4:4" x14ac:dyDescent="0.25">
      <c r="D566" s="138"/>
    </row>
    <row r="567" spans="4:4" x14ac:dyDescent="0.25">
      <c r="D567" s="138"/>
    </row>
    <row r="568" spans="4:4" x14ac:dyDescent="0.25">
      <c r="D568" s="138"/>
    </row>
    <row r="569" spans="4:4" x14ac:dyDescent="0.25">
      <c r="D569" s="138"/>
    </row>
    <row r="570" spans="4:4" x14ac:dyDescent="0.25">
      <c r="D570" s="138"/>
    </row>
    <row r="571" spans="4:4" x14ac:dyDescent="0.25">
      <c r="D571" s="138"/>
    </row>
    <row r="572" spans="4:4" x14ac:dyDescent="0.25">
      <c r="D572" s="138"/>
    </row>
    <row r="573" spans="4:4" x14ac:dyDescent="0.25">
      <c r="D573" s="138"/>
    </row>
    <row r="574" spans="4:4" x14ac:dyDescent="0.25">
      <c r="D574" s="138"/>
    </row>
    <row r="575" spans="4:4" x14ac:dyDescent="0.25">
      <c r="D575" s="138"/>
    </row>
    <row r="576" spans="4:4" x14ac:dyDescent="0.25">
      <c r="D576" s="138"/>
    </row>
    <row r="577" spans="4:4" x14ac:dyDescent="0.25">
      <c r="D577" s="138"/>
    </row>
    <row r="578" spans="4:4" x14ac:dyDescent="0.25">
      <c r="D578" s="138"/>
    </row>
    <row r="579" spans="4:4" x14ac:dyDescent="0.25">
      <c r="D579" s="138"/>
    </row>
    <row r="580" spans="4:4" x14ac:dyDescent="0.25">
      <c r="D580" s="138"/>
    </row>
    <row r="581" spans="4:4" x14ac:dyDescent="0.25">
      <c r="D581" s="138"/>
    </row>
    <row r="582" spans="4:4" x14ac:dyDescent="0.25">
      <c r="D582" s="138"/>
    </row>
    <row r="583" spans="4:4" x14ac:dyDescent="0.25">
      <c r="D583" s="138"/>
    </row>
    <row r="584" spans="4:4" x14ac:dyDescent="0.25">
      <c r="D584" s="138"/>
    </row>
    <row r="585" spans="4:4" x14ac:dyDescent="0.25">
      <c r="D585" s="138"/>
    </row>
    <row r="586" spans="4:4" x14ac:dyDescent="0.25">
      <c r="D586" s="138"/>
    </row>
    <row r="587" spans="4:4" x14ac:dyDescent="0.25">
      <c r="D587" s="138"/>
    </row>
    <row r="588" spans="4:4" x14ac:dyDescent="0.25">
      <c r="D588" s="138"/>
    </row>
    <row r="589" spans="4:4" x14ac:dyDescent="0.25">
      <c r="D589" s="138"/>
    </row>
    <row r="590" spans="4:4" x14ac:dyDescent="0.25">
      <c r="D590" s="138"/>
    </row>
    <row r="591" spans="4:4" x14ac:dyDescent="0.25">
      <c r="D591" s="138"/>
    </row>
    <row r="592" spans="4:4" x14ac:dyDescent="0.25">
      <c r="D592" s="138"/>
    </row>
    <row r="593" spans="4:4" x14ac:dyDescent="0.25">
      <c r="D593" s="138"/>
    </row>
    <row r="594" spans="4:4" x14ac:dyDescent="0.25">
      <c r="D594" s="138"/>
    </row>
    <row r="595" spans="4:4" x14ac:dyDescent="0.25">
      <c r="D595" s="138"/>
    </row>
    <row r="596" spans="4:4" x14ac:dyDescent="0.25">
      <c r="D596" s="138"/>
    </row>
    <row r="597" spans="4:4" x14ac:dyDescent="0.25">
      <c r="D597" s="138"/>
    </row>
    <row r="598" spans="4:4" x14ac:dyDescent="0.25">
      <c r="D598" s="138"/>
    </row>
    <row r="599" spans="4:4" x14ac:dyDescent="0.25">
      <c r="D599" s="138"/>
    </row>
    <row r="600" spans="4:4" x14ac:dyDescent="0.25">
      <c r="D600" s="138"/>
    </row>
    <row r="601" spans="4:4" x14ac:dyDescent="0.25">
      <c r="D601" s="138"/>
    </row>
    <row r="602" spans="4:4" x14ac:dyDescent="0.25">
      <c r="D602" s="138"/>
    </row>
    <row r="603" spans="4:4" x14ac:dyDescent="0.25">
      <c r="D603" s="138"/>
    </row>
    <row r="604" spans="4:4" x14ac:dyDescent="0.25">
      <c r="D604" s="138"/>
    </row>
    <row r="605" spans="4:4" x14ac:dyDescent="0.25">
      <c r="D605" s="138"/>
    </row>
    <row r="606" spans="4:4" x14ac:dyDescent="0.25">
      <c r="D606" s="138"/>
    </row>
    <row r="607" spans="4:4" x14ac:dyDescent="0.25">
      <c r="D607" s="138"/>
    </row>
    <row r="608" spans="4:4" x14ac:dyDescent="0.25">
      <c r="D608" s="138"/>
    </row>
    <row r="609" spans="4:4" x14ac:dyDescent="0.25">
      <c r="D609" s="138"/>
    </row>
    <row r="610" spans="4:4" x14ac:dyDescent="0.25">
      <c r="D610" s="138"/>
    </row>
    <row r="611" spans="4:4" x14ac:dyDescent="0.25">
      <c r="D611" s="138"/>
    </row>
    <row r="612" spans="4:4" x14ac:dyDescent="0.25">
      <c r="D612" s="138"/>
    </row>
    <row r="613" spans="4:4" x14ac:dyDescent="0.25">
      <c r="D613" s="138"/>
    </row>
    <row r="614" spans="4:4" x14ac:dyDescent="0.25">
      <c r="D614" s="138"/>
    </row>
    <row r="615" spans="4:4" x14ac:dyDescent="0.25">
      <c r="D615" s="138"/>
    </row>
    <row r="616" spans="4:4" x14ac:dyDescent="0.25">
      <c r="D616" s="138"/>
    </row>
    <row r="617" spans="4:4" x14ac:dyDescent="0.25">
      <c r="D617" s="138"/>
    </row>
    <row r="618" spans="4:4" x14ac:dyDescent="0.25">
      <c r="D618" s="138"/>
    </row>
    <row r="619" spans="4:4" x14ac:dyDescent="0.25">
      <c r="D619" s="138"/>
    </row>
    <row r="620" spans="4:4" x14ac:dyDescent="0.25">
      <c r="D620" s="138"/>
    </row>
    <row r="621" spans="4:4" x14ac:dyDescent="0.25">
      <c r="D621" s="138"/>
    </row>
    <row r="622" spans="4:4" x14ac:dyDescent="0.25">
      <c r="D622" s="138"/>
    </row>
    <row r="623" spans="4:4" x14ac:dyDescent="0.25">
      <c r="D623" s="138"/>
    </row>
    <row r="624" spans="4:4" x14ac:dyDescent="0.25">
      <c r="D624" s="138"/>
    </row>
    <row r="625" spans="4:4" x14ac:dyDescent="0.25">
      <c r="D625" s="138"/>
    </row>
    <row r="626" spans="4:4" x14ac:dyDescent="0.25">
      <c r="D626" s="138"/>
    </row>
    <row r="627" spans="4:4" x14ac:dyDescent="0.25">
      <c r="D627" s="138"/>
    </row>
    <row r="628" spans="4:4" x14ac:dyDescent="0.25">
      <c r="D628" s="138"/>
    </row>
    <row r="629" spans="4:4" x14ac:dyDescent="0.25">
      <c r="D629" s="138"/>
    </row>
    <row r="630" spans="4:4" x14ac:dyDescent="0.25">
      <c r="D630" s="138"/>
    </row>
    <row r="631" spans="4:4" x14ac:dyDescent="0.25">
      <c r="D631" s="138"/>
    </row>
    <row r="632" spans="4:4" x14ac:dyDescent="0.25">
      <c r="D632" s="138"/>
    </row>
    <row r="633" spans="4:4" x14ac:dyDescent="0.25">
      <c r="D633" s="138"/>
    </row>
    <row r="634" spans="4:4" x14ac:dyDescent="0.25">
      <c r="D634" s="138"/>
    </row>
    <row r="635" spans="4:4" x14ac:dyDescent="0.25">
      <c r="D635" s="138"/>
    </row>
    <row r="636" spans="4:4" x14ac:dyDescent="0.25">
      <c r="D636" s="138"/>
    </row>
    <row r="637" spans="4:4" x14ac:dyDescent="0.25">
      <c r="D637" s="138"/>
    </row>
    <row r="638" spans="4:4" x14ac:dyDescent="0.25">
      <c r="D638" s="138"/>
    </row>
    <row r="639" spans="4:4" x14ac:dyDescent="0.25">
      <c r="D639" s="138"/>
    </row>
    <row r="640" spans="4:4" x14ac:dyDescent="0.25">
      <c r="D640" s="138"/>
    </row>
    <row r="641" spans="4:4" x14ac:dyDescent="0.25">
      <c r="D641" s="138"/>
    </row>
    <row r="642" spans="4:4" x14ac:dyDescent="0.25">
      <c r="D642" s="138"/>
    </row>
    <row r="643" spans="4:4" x14ac:dyDescent="0.25">
      <c r="D643" s="138"/>
    </row>
    <row r="644" spans="4:4" x14ac:dyDescent="0.25">
      <c r="D644" s="138"/>
    </row>
    <row r="645" spans="4:4" x14ac:dyDescent="0.25">
      <c r="D645" s="138"/>
    </row>
    <row r="646" spans="4:4" x14ac:dyDescent="0.25">
      <c r="D646" s="138"/>
    </row>
    <row r="647" spans="4:4" x14ac:dyDescent="0.25">
      <c r="D647" s="138"/>
    </row>
    <row r="648" spans="4:4" x14ac:dyDescent="0.25">
      <c r="D648" s="138"/>
    </row>
    <row r="649" spans="4:4" x14ac:dyDescent="0.25">
      <c r="D649" s="138"/>
    </row>
    <row r="650" spans="4:4" x14ac:dyDescent="0.25">
      <c r="D650" s="138"/>
    </row>
    <row r="651" spans="4:4" x14ac:dyDescent="0.25">
      <c r="D651" s="138"/>
    </row>
    <row r="652" spans="4:4" x14ac:dyDescent="0.25">
      <c r="D652" s="138"/>
    </row>
    <row r="653" spans="4:4" x14ac:dyDescent="0.25">
      <c r="D653" s="138"/>
    </row>
    <row r="654" spans="4:4" x14ac:dyDescent="0.25">
      <c r="D654" s="138"/>
    </row>
    <row r="655" spans="4:4" x14ac:dyDescent="0.25">
      <c r="D655" s="138"/>
    </row>
    <row r="656" spans="4:4" x14ac:dyDescent="0.25">
      <c r="D656" s="138"/>
    </row>
    <row r="657" spans="4:4" x14ac:dyDescent="0.25">
      <c r="D657" s="138"/>
    </row>
    <row r="658" spans="4:4" x14ac:dyDescent="0.25">
      <c r="D658" s="138"/>
    </row>
    <row r="659" spans="4:4" x14ac:dyDescent="0.25">
      <c r="D659" s="138"/>
    </row>
    <row r="660" spans="4:4" x14ac:dyDescent="0.25">
      <c r="D660" s="138"/>
    </row>
    <row r="661" spans="4:4" x14ac:dyDescent="0.25">
      <c r="D661" s="138"/>
    </row>
    <row r="662" spans="4:4" x14ac:dyDescent="0.25">
      <c r="D662" s="138"/>
    </row>
    <row r="663" spans="4:4" x14ac:dyDescent="0.25">
      <c r="D663" s="138"/>
    </row>
    <row r="664" spans="4:4" x14ac:dyDescent="0.25">
      <c r="D664" s="138"/>
    </row>
    <row r="665" spans="4:4" x14ac:dyDescent="0.25">
      <c r="D665" s="138"/>
    </row>
    <row r="666" spans="4:4" x14ac:dyDescent="0.25">
      <c r="D666" s="138"/>
    </row>
    <row r="667" spans="4:4" x14ac:dyDescent="0.25">
      <c r="D667" s="138"/>
    </row>
    <row r="668" spans="4:4" x14ac:dyDescent="0.25">
      <c r="D668" s="138"/>
    </row>
    <row r="669" spans="4:4" x14ac:dyDescent="0.25">
      <c r="D669" s="138"/>
    </row>
    <row r="670" spans="4:4" x14ac:dyDescent="0.25">
      <c r="D670" s="138"/>
    </row>
    <row r="671" spans="4:4" x14ac:dyDescent="0.25">
      <c r="D671" s="138"/>
    </row>
    <row r="672" spans="4:4" x14ac:dyDescent="0.25">
      <c r="D672" s="138"/>
    </row>
    <row r="673" spans="4:4" x14ac:dyDescent="0.25">
      <c r="D673" s="138"/>
    </row>
    <row r="674" spans="4:4" x14ac:dyDescent="0.25">
      <c r="D674" s="138"/>
    </row>
    <row r="675" spans="4:4" x14ac:dyDescent="0.25">
      <c r="D675" s="138"/>
    </row>
    <row r="676" spans="4:4" x14ac:dyDescent="0.25">
      <c r="D676" s="138"/>
    </row>
    <row r="677" spans="4:4" x14ac:dyDescent="0.25">
      <c r="D677" s="138"/>
    </row>
    <row r="678" spans="4:4" x14ac:dyDescent="0.25">
      <c r="D678" s="138"/>
    </row>
    <row r="679" spans="4:4" x14ac:dyDescent="0.25">
      <c r="D679" s="138"/>
    </row>
    <row r="680" spans="4:4" x14ac:dyDescent="0.25">
      <c r="D680" s="138"/>
    </row>
    <row r="681" spans="4:4" x14ac:dyDescent="0.25">
      <c r="D681" s="138"/>
    </row>
    <row r="682" spans="4:4" x14ac:dyDescent="0.25">
      <c r="D682" s="138"/>
    </row>
    <row r="683" spans="4:4" x14ac:dyDescent="0.25">
      <c r="D683" s="138"/>
    </row>
    <row r="684" spans="4:4" x14ac:dyDescent="0.25">
      <c r="D684" s="138"/>
    </row>
    <row r="685" spans="4:4" x14ac:dyDescent="0.25">
      <c r="D685" s="138"/>
    </row>
    <row r="686" spans="4:4" x14ac:dyDescent="0.25">
      <c r="D686" s="138"/>
    </row>
    <row r="687" spans="4:4" x14ac:dyDescent="0.25">
      <c r="D687" s="138"/>
    </row>
    <row r="688" spans="4:4" x14ac:dyDescent="0.25">
      <c r="D688" s="138"/>
    </row>
    <row r="689" spans="4:4" x14ac:dyDescent="0.25">
      <c r="D689" s="138"/>
    </row>
    <row r="690" spans="4:4" x14ac:dyDescent="0.25">
      <c r="D690" s="138"/>
    </row>
    <row r="691" spans="4:4" x14ac:dyDescent="0.25">
      <c r="D691" s="138"/>
    </row>
    <row r="692" spans="4:4" x14ac:dyDescent="0.25">
      <c r="D692" s="138"/>
    </row>
    <row r="693" spans="4:4" x14ac:dyDescent="0.25">
      <c r="D693" s="138"/>
    </row>
    <row r="694" spans="4:4" x14ac:dyDescent="0.25">
      <c r="D694" s="138"/>
    </row>
    <row r="695" spans="4:4" x14ac:dyDescent="0.25">
      <c r="D695" s="138"/>
    </row>
    <row r="696" spans="4:4" x14ac:dyDescent="0.25">
      <c r="D696" s="138"/>
    </row>
    <row r="697" spans="4:4" x14ac:dyDescent="0.25">
      <c r="D697" s="138"/>
    </row>
    <row r="698" spans="4:4" x14ac:dyDescent="0.25">
      <c r="D698" s="138"/>
    </row>
    <row r="699" spans="4:4" x14ac:dyDescent="0.25">
      <c r="D699" s="138"/>
    </row>
    <row r="700" spans="4:4" x14ac:dyDescent="0.25">
      <c r="D700" s="138"/>
    </row>
    <row r="701" spans="4:4" x14ac:dyDescent="0.25">
      <c r="D701" s="138"/>
    </row>
    <row r="702" spans="4:4" x14ac:dyDescent="0.25">
      <c r="D702" s="138"/>
    </row>
    <row r="703" spans="4:4" x14ac:dyDescent="0.25">
      <c r="D703" s="138"/>
    </row>
    <row r="704" spans="4:4" x14ac:dyDescent="0.25">
      <c r="D704" s="138"/>
    </row>
    <row r="705" spans="4:4" x14ac:dyDescent="0.25">
      <c r="D705" s="138"/>
    </row>
    <row r="706" spans="4:4" x14ac:dyDescent="0.25">
      <c r="D706" s="138"/>
    </row>
    <row r="707" spans="4:4" x14ac:dyDescent="0.25">
      <c r="D707" s="138"/>
    </row>
    <row r="708" spans="4:4" x14ac:dyDescent="0.25">
      <c r="D708" s="138"/>
    </row>
    <row r="709" spans="4:4" x14ac:dyDescent="0.25">
      <c r="D709" s="138"/>
    </row>
    <row r="710" spans="4:4" x14ac:dyDescent="0.25">
      <c r="D710" s="138"/>
    </row>
    <row r="711" spans="4:4" x14ac:dyDescent="0.25">
      <c r="D711" s="138"/>
    </row>
    <row r="712" spans="4:4" x14ac:dyDescent="0.25">
      <c r="D712" s="138"/>
    </row>
    <row r="713" spans="4:4" x14ac:dyDescent="0.25">
      <c r="D713" s="138"/>
    </row>
    <row r="714" spans="4:4" x14ac:dyDescent="0.25">
      <c r="D714" s="138"/>
    </row>
    <row r="715" spans="4:4" x14ac:dyDescent="0.25">
      <c r="D715" s="138"/>
    </row>
    <row r="716" spans="4:4" x14ac:dyDescent="0.25">
      <c r="D716" s="138"/>
    </row>
    <row r="717" spans="4:4" x14ac:dyDescent="0.25">
      <c r="D717" s="138"/>
    </row>
    <row r="718" spans="4:4" x14ac:dyDescent="0.25">
      <c r="D718" s="138"/>
    </row>
    <row r="719" spans="4:4" x14ac:dyDescent="0.25">
      <c r="D719" s="138"/>
    </row>
    <row r="720" spans="4:4" x14ac:dyDescent="0.25">
      <c r="D720" s="138"/>
    </row>
    <row r="721" spans="4:4" x14ac:dyDescent="0.25">
      <c r="D721" s="138"/>
    </row>
    <row r="722" spans="4:4" x14ac:dyDescent="0.25">
      <c r="D722" s="138"/>
    </row>
    <row r="723" spans="4:4" x14ac:dyDescent="0.25">
      <c r="D723" s="138"/>
    </row>
    <row r="724" spans="4:4" x14ac:dyDescent="0.25">
      <c r="D724" s="138"/>
    </row>
    <row r="725" spans="4:4" x14ac:dyDescent="0.25">
      <c r="D725" s="138"/>
    </row>
    <row r="726" spans="4:4" x14ac:dyDescent="0.25">
      <c r="D726" s="138"/>
    </row>
    <row r="727" spans="4:4" x14ac:dyDescent="0.25">
      <c r="D727" s="138"/>
    </row>
    <row r="728" spans="4:4" x14ac:dyDescent="0.25">
      <c r="D728" s="138"/>
    </row>
    <row r="729" spans="4:4" x14ac:dyDescent="0.25">
      <c r="D729" s="138"/>
    </row>
    <row r="730" spans="4:4" x14ac:dyDescent="0.25">
      <c r="D730" s="138"/>
    </row>
    <row r="731" spans="4:4" x14ac:dyDescent="0.25">
      <c r="D731" s="138"/>
    </row>
    <row r="732" spans="4:4" x14ac:dyDescent="0.25">
      <c r="D732" s="138"/>
    </row>
    <row r="733" spans="4:4" x14ac:dyDescent="0.25">
      <c r="D733" s="138"/>
    </row>
    <row r="734" spans="4:4" x14ac:dyDescent="0.25">
      <c r="D734" s="138"/>
    </row>
    <row r="735" spans="4:4" x14ac:dyDescent="0.25">
      <c r="D735" s="138"/>
    </row>
    <row r="736" spans="4:4" x14ac:dyDescent="0.25">
      <c r="D736" s="138"/>
    </row>
    <row r="737" spans="4:4" x14ac:dyDescent="0.25">
      <c r="D737" s="138"/>
    </row>
    <row r="738" spans="4:4" x14ac:dyDescent="0.25">
      <c r="D738" s="138"/>
    </row>
    <row r="739" spans="4:4" x14ac:dyDescent="0.25">
      <c r="D739" s="138"/>
    </row>
    <row r="740" spans="4:4" x14ac:dyDescent="0.25">
      <c r="D740" s="138"/>
    </row>
    <row r="741" spans="4:4" x14ac:dyDescent="0.25">
      <c r="D741" s="138"/>
    </row>
    <row r="742" spans="4:4" x14ac:dyDescent="0.25">
      <c r="D742" s="138"/>
    </row>
    <row r="743" spans="4:4" x14ac:dyDescent="0.25">
      <c r="D743" s="138"/>
    </row>
    <row r="744" spans="4:4" x14ac:dyDescent="0.25">
      <c r="D744" s="138"/>
    </row>
    <row r="745" spans="4:4" x14ac:dyDescent="0.25">
      <c r="D745" s="138"/>
    </row>
    <row r="746" spans="4:4" x14ac:dyDescent="0.25">
      <c r="D746" s="138"/>
    </row>
    <row r="747" spans="4:4" x14ac:dyDescent="0.25">
      <c r="D747" s="138"/>
    </row>
    <row r="748" spans="4:4" x14ac:dyDescent="0.25">
      <c r="D748" s="138"/>
    </row>
    <row r="749" spans="4:4" x14ac:dyDescent="0.25">
      <c r="D749" s="138"/>
    </row>
    <row r="750" spans="4:4" x14ac:dyDescent="0.25">
      <c r="D750" s="138"/>
    </row>
    <row r="751" spans="4:4" x14ac:dyDescent="0.25">
      <c r="D751" s="138"/>
    </row>
    <row r="752" spans="4:4" x14ac:dyDescent="0.25">
      <c r="D752" s="138"/>
    </row>
    <row r="753" spans="4:4" x14ac:dyDescent="0.25">
      <c r="D753" s="138"/>
    </row>
    <row r="754" spans="4:4" x14ac:dyDescent="0.25">
      <c r="D754" s="138"/>
    </row>
    <row r="755" spans="4:4" x14ac:dyDescent="0.25">
      <c r="D755" s="138"/>
    </row>
    <row r="756" spans="4:4" x14ac:dyDescent="0.25">
      <c r="D756" s="138"/>
    </row>
    <row r="757" spans="4:4" x14ac:dyDescent="0.25">
      <c r="D757" s="138"/>
    </row>
    <row r="758" spans="4:4" x14ac:dyDescent="0.25">
      <c r="D758" s="138"/>
    </row>
    <row r="759" spans="4:4" x14ac:dyDescent="0.25">
      <c r="D759" s="138"/>
    </row>
    <row r="760" spans="4:4" x14ac:dyDescent="0.25">
      <c r="D760" s="138"/>
    </row>
    <row r="761" spans="4:4" x14ac:dyDescent="0.25">
      <c r="D761" s="138"/>
    </row>
    <row r="762" spans="4:4" x14ac:dyDescent="0.25">
      <c r="D762" s="138"/>
    </row>
    <row r="763" spans="4:4" x14ac:dyDescent="0.25">
      <c r="D763" s="138"/>
    </row>
    <row r="764" spans="4:4" x14ac:dyDescent="0.25">
      <c r="D764" s="138"/>
    </row>
    <row r="765" spans="4:4" x14ac:dyDescent="0.25">
      <c r="D765" s="138"/>
    </row>
    <row r="766" spans="4:4" x14ac:dyDescent="0.25">
      <c r="D766" s="138"/>
    </row>
    <row r="767" spans="4:4" x14ac:dyDescent="0.25">
      <c r="D767" s="138"/>
    </row>
    <row r="768" spans="4:4" x14ac:dyDescent="0.25">
      <c r="D768" s="138"/>
    </row>
    <row r="769" spans="4:4" x14ac:dyDescent="0.25">
      <c r="D769" s="138"/>
    </row>
    <row r="770" spans="4:4" x14ac:dyDescent="0.25">
      <c r="D770" s="138"/>
    </row>
    <row r="771" spans="4:4" x14ac:dyDescent="0.25">
      <c r="D771" s="138"/>
    </row>
    <row r="772" spans="4:4" x14ac:dyDescent="0.25">
      <c r="D772" s="138"/>
    </row>
    <row r="773" spans="4:4" x14ac:dyDescent="0.25">
      <c r="D773" s="138"/>
    </row>
    <row r="774" spans="4:4" x14ac:dyDescent="0.25">
      <c r="D774" s="138"/>
    </row>
    <row r="775" spans="4:4" x14ac:dyDescent="0.25">
      <c r="D775" s="138"/>
    </row>
    <row r="776" spans="4:4" x14ac:dyDescent="0.25">
      <c r="D776" s="138"/>
    </row>
    <row r="777" spans="4:4" x14ac:dyDescent="0.25">
      <c r="D777" s="138"/>
    </row>
    <row r="778" spans="4:4" x14ac:dyDescent="0.25">
      <c r="D778" s="138"/>
    </row>
    <row r="779" spans="4:4" x14ac:dyDescent="0.25">
      <c r="D779" s="138"/>
    </row>
    <row r="780" spans="4:4" x14ac:dyDescent="0.25">
      <c r="D780" s="138"/>
    </row>
    <row r="781" spans="4:4" x14ac:dyDescent="0.25">
      <c r="D781" s="138"/>
    </row>
    <row r="782" spans="4:4" x14ac:dyDescent="0.25">
      <c r="D782" s="138"/>
    </row>
    <row r="783" spans="4:4" x14ac:dyDescent="0.25">
      <c r="D783" s="138"/>
    </row>
    <row r="784" spans="4:4" x14ac:dyDescent="0.25">
      <c r="D784" s="138"/>
    </row>
    <row r="785" spans="4:4" x14ac:dyDescent="0.25">
      <c r="D785" s="138"/>
    </row>
    <row r="786" spans="4:4" x14ac:dyDescent="0.25">
      <c r="D786" s="138"/>
    </row>
    <row r="787" spans="4:4" x14ac:dyDescent="0.25">
      <c r="D787" s="138"/>
    </row>
    <row r="788" spans="4:4" x14ac:dyDescent="0.25">
      <c r="D788" s="138"/>
    </row>
    <row r="789" spans="4:4" x14ac:dyDescent="0.25">
      <c r="D789" s="138"/>
    </row>
    <row r="790" spans="4:4" x14ac:dyDescent="0.25">
      <c r="D790" s="138"/>
    </row>
    <row r="791" spans="4:4" x14ac:dyDescent="0.25">
      <c r="D791" s="138"/>
    </row>
    <row r="792" spans="4:4" x14ac:dyDescent="0.25">
      <c r="D792" s="138"/>
    </row>
    <row r="793" spans="4:4" x14ac:dyDescent="0.25">
      <c r="D793" s="138"/>
    </row>
    <row r="794" spans="4:4" x14ac:dyDescent="0.25">
      <c r="D794" s="138"/>
    </row>
    <row r="795" spans="4:4" x14ac:dyDescent="0.25">
      <c r="D795" s="138"/>
    </row>
    <row r="796" spans="4:4" x14ac:dyDescent="0.25">
      <c r="D796" s="138"/>
    </row>
    <row r="797" spans="4:4" x14ac:dyDescent="0.25">
      <c r="D797" s="138"/>
    </row>
    <row r="798" spans="4:4" x14ac:dyDescent="0.25">
      <c r="D798" s="138"/>
    </row>
    <row r="799" spans="4:4" x14ac:dyDescent="0.25">
      <c r="D799" s="138"/>
    </row>
    <row r="800" spans="4:4" x14ac:dyDescent="0.25">
      <c r="D800" s="138"/>
    </row>
    <row r="801" spans="4:4" x14ac:dyDescent="0.25">
      <c r="D801" s="138"/>
    </row>
    <row r="802" spans="4:4" x14ac:dyDescent="0.25">
      <c r="D802" s="138"/>
    </row>
    <row r="803" spans="4:4" x14ac:dyDescent="0.25">
      <c r="D803" s="138"/>
    </row>
    <row r="804" spans="4:4" x14ac:dyDescent="0.25">
      <c r="D804" s="138"/>
    </row>
    <row r="805" spans="4:4" x14ac:dyDescent="0.25">
      <c r="D805" s="138"/>
    </row>
    <row r="806" spans="4:4" x14ac:dyDescent="0.25">
      <c r="D806" s="138"/>
    </row>
    <row r="807" spans="4:4" x14ac:dyDescent="0.25">
      <c r="D807" s="138"/>
    </row>
    <row r="808" spans="4:4" x14ac:dyDescent="0.25">
      <c r="D808" s="138"/>
    </row>
    <row r="809" spans="4:4" x14ac:dyDescent="0.25">
      <c r="D809" s="138"/>
    </row>
    <row r="810" spans="4:4" x14ac:dyDescent="0.25">
      <c r="D810" s="138"/>
    </row>
    <row r="811" spans="4:4" x14ac:dyDescent="0.25">
      <c r="D811" s="138"/>
    </row>
    <row r="812" spans="4:4" x14ac:dyDescent="0.25">
      <c r="D812" s="138"/>
    </row>
    <row r="813" spans="4:4" x14ac:dyDescent="0.25">
      <c r="D813" s="138"/>
    </row>
    <row r="814" spans="4:4" x14ac:dyDescent="0.25">
      <c r="D814" s="138"/>
    </row>
    <row r="815" spans="4:4" x14ac:dyDescent="0.25">
      <c r="D815" s="138"/>
    </row>
    <row r="816" spans="4:4" x14ac:dyDescent="0.25">
      <c r="D816" s="138"/>
    </row>
    <row r="817" spans="4:4" x14ac:dyDescent="0.25">
      <c r="D817" s="138"/>
    </row>
    <row r="818" spans="4:4" x14ac:dyDescent="0.25">
      <c r="D818" s="138"/>
    </row>
    <row r="819" spans="4:4" x14ac:dyDescent="0.25">
      <c r="D819" s="138"/>
    </row>
    <row r="820" spans="4:4" x14ac:dyDescent="0.25">
      <c r="D820" s="138"/>
    </row>
    <row r="821" spans="4:4" x14ac:dyDescent="0.25">
      <c r="D821" s="138"/>
    </row>
    <row r="822" spans="4:4" x14ac:dyDescent="0.25">
      <c r="D822" s="138"/>
    </row>
    <row r="823" spans="4:4" x14ac:dyDescent="0.25">
      <c r="D823" s="138"/>
    </row>
    <row r="824" spans="4:4" x14ac:dyDescent="0.25">
      <c r="D824" s="138"/>
    </row>
    <row r="825" spans="4:4" x14ac:dyDescent="0.25">
      <c r="D825" s="138"/>
    </row>
    <row r="826" spans="4:4" x14ac:dyDescent="0.25">
      <c r="D826" s="138"/>
    </row>
    <row r="827" spans="4:4" x14ac:dyDescent="0.25">
      <c r="D827" s="138"/>
    </row>
    <row r="828" spans="4:4" x14ac:dyDescent="0.25">
      <c r="D828" s="138"/>
    </row>
    <row r="829" spans="4:4" x14ac:dyDescent="0.25">
      <c r="D829" s="138"/>
    </row>
    <row r="830" spans="4:4" x14ac:dyDescent="0.25">
      <c r="D830" s="138"/>
    </row>
    <row r="831" spans="4:4" x14ac:dyDescent="0.25">
      <c r="D831" s="138"/>
    </row>
    <row r="832" spans="4:4" x14ac:dyDescent="0.25">
      <c r="D832" s="138"/>
    </row>
    <row r="833" spans="4:4" x14ac:dyDescent="0.25">
      <c r="D833" s="138"/>
    </row>
    <row r="834" spans="4:4" x14ac:dyDescent="0.25">
      <c r="D834" s="138"/>
    </row>
    <row r="835" spans="4:4" x14ac:dyDescent="0.25">
      <c r="D835" s="138"/>
    </row>
    <row r="836" spans="4:4" x14ac:dyDescent="0.25">
      <c r="D836" s="138"/>
    </row>
    <row r="837" spans="4:4" x14ac:dyDescent="0.25">
      <c r="D837" s="138"/>
    </row>
    <row r="838" spans="4:4" x14ac:dyDescent="0.25">
      <c r="D838" s="138"/>
    </row>
    <row r="839" spans="4:4" x14ac:dyDescent="0.25">
      <c r="D839" s="138"/>
    </row>
    <row r="840" spans="4:4" x14ac:dyDescent="0.25">
      <c r="D840" s="138"/>
    </row>
    <row r="841" spans="4:4" x14ac:dyDescent="0.25">
      <c r="D841" s="138"/>
    </row>
    <row r="842" spans="4:4" x14ac:dyDescent="0.25">
      <c r="D842" s="138"/>
    </row>
    <row r="843" spans="4:4" x14ac:dyDescent="0.25">
      <c r="D843" s="138"/>
    </row>
    <row r="844" spans="4:4" x14ac:dyDescent="0.25">
      <c r="D844" s="138"/>
    </row>
    <row r="845" spans="4:4" x14ac:dyDescent="0.25">
      <c r="D845" s="138"/>
    </row>
    <row r="846" spans="4:4" x14ac:dyDescent="0.25">
      <c r="D846" s="138"/>
    </row>
    <row r="847" spans="4:4" x14ac:dyDescent="0.25">
      <c r="D847" s="138"/>
    </row>
    <row r="848" spans="4:4" x14ac:dyDescent="0.25">
      <c r="D848" s="138"/>
    </row>
    <row r="849" spans="4:4" x14ac:dyDescent="0.25">
      <c r="D849" s="138"/>
    </row>
    <row r="850" spans="4:4" x14ac:dyDescent="0.25">
      <c r="D850" s="138"/>
    </row>
    <row r="851" spans="4:4" x14ac:dyDescent="0.25">
      <c r="D851" s="138"/>
    </row>
    <row r="852" spans="4:4" x14ac:dyDescent="0.25">
      <c r="D852" s="138"/>
    </row>
    <row r="853" spans="4:4" x14ac:dyDescent="0.25">
      <c r="D853" s="138"/>
    </row>
    <row r="854" spans="4:4" x14ac:dyDescent="0.25">
      <c r="D854" s="138"/>
    </row>
    <row r="855" spans="4:4" x14ac:dyDescent="0.25">
      <c r="D855" s="138"/>
    </row>
    <row r="856" spans="4:4" x14ac:dyDescent="0.25">
      <c r="D856" s="138"/>
    </row>
    <row r="857" spans="4:4" x14ac:dyDescent="0.25">
      <c r="D857" s="138"/>
    </row>
    <row r="858" spans="4:4" x14ac:dyDescent="0.25">
      <c r="D858" s="138"/>
    </row>
    <row r="859" spans="4:4" x14ac:dyDescent="0.25">
      <c r="D859" s="138"/>
    </row>
    <row r="860" spans="4:4" x14ac:dyDescent="0.25">
      <c r="D860" s="138"/>
    </row>
    <row r="861" spans="4:4" x14ac:dyDescent="0.25">
      <c r="D861" s="138"/>
    </row>
    <row r="862" spans="4:4" x14ac:dyDescent="0.25">
      <c r="D862" s="138"/>
    </row>
    <row r="863" spans="4:4" x14ac:dyDescent="0.25">
      <c r="D863" s="138"/>
    </row>
    <row r="864" spans="4:4" x14ac:dyDescent="0.25">
      <c r="D864" s="138"/>
    </row>
    <row r="865" spans="4:4" x14ac:dyDescent="0.25">
      <c r="D865" s="138"/>
    </row>
    <row r="866" spans="4:4" x14ac:dyDescent="0.25">
      <c r="D866" s="138"/>
    </row>
    <row r="867" spans="4:4" x14ac:dyDescent="0.25">
      <c r="D867" s="138"/>
    </row>
    <row r="868" spans="4:4" x14ac:dyDescent="0.25">
      <c r="D868" s="138"/>
    </row>
    <row r="869" spans="4:4" x14ac:dyDescent="0.25">
      <c r="D869" s="138"/>
    </row>
    <row r="870" spans="4:4" x14ac:dyDescent="0.25">
      <c r="D870" s="138"/>
    </row>
    <row r="871" spans="4:4" x14ac:dyDescent="0.25">
      <c r="D871" s="138"/>
    </row>
    <row r="872" spans="4:4" x14ac:dyDescent="0.25">
      <c r="D872" s="138"/>
    </row>
    <row r="873" spans="4:4" x14ac:dyDescent="0.25">
      <c r="D873" s="138"/>
    </row>
    <row r="874" spans="4:4" x14ac:dyDescent="0.25">
      <c r="D874" s="138"/>
    </row>
    <row r="875" spans="4:4" x14ac:dyDescent="0.25">
      <c r="D875" s="138"/>
    </row>
    <row r="876" spans="4:4" x14ac:dyDescent="0.25">
      <c r="D876" s="138"/>
    </row>
    <row r="877" spans="4:4" x14ac:dyDescent="0.25">
      <c r="D877" s="138"/>
    </row>
    <row r="878" spans="4:4" x14ac:dyDescent="0.25">
      <c r="D878" s="138"/>
    </row>
    <row r="879" spans="4:4" x14ac:dyDescent="0.25">
      <c r="D879" s="138"/>
    </row>
    <row r="880" spans="4:4" x14ac:dyDescent="0.25">
      <c r="D880" s="138"/>
    </row>
    <row r="881" spans="4:4" x14ac:dyDescent="0.25">
      <c r="D881" s="138"/>
    </row>
    <row r="882" spans="4:4" x14ac:dyDescent="0.25">
      <c r="D882" s="138"/>
    </row>
    <row r="883" spans="4:4" x14ac:dyDescent="0.25">
      <c r="D883" s="138"/>
    </row>
    <row r="884" spans="4:4" x14ac:dyDescent="0.25">
      <c r="D884" s="138"/>
    </row>
    <row r="885" spans="4:4" x14ac:dyDescent="0.25">
      <c r="D885" s="138"/>
    </row>
    <row r="886" spans="4:4" x14ac:dyDescent="0.25">
      <c r="D886" s="138"/>
    </row>
    <row r="887" spans="4:4" x14ac:dyDescent="0.25">
      <c r="D887" s="138"/>
    </row>
    <row r="888" spans="4:4" x14ac:dyDescent="0.25">
      <c r="D888" s="138"/>
    </row>
    <row r="889" spans="4:4" x14ac:dyDescent="0.25">
      <c r="D889" s="138"/>
    </row>
    <row r="890" spans="4:4" x14ac:dyDescent="0.25">
      <c r="D890" s="138"/>
    </row>
    <row r="891" spans="4:4" x14ac:dyDescent="0.25">
      <c r="D891" s="138"/>
    </row>
    <row r="892" spans="4:4" x14ac:dyDescent="0.25">
      <c r="D892" s="138"/>
    </row>
    <row r="893" spans="4:4" x14ac:dyDescent="0.25">
      <c r="D893" s="138"/>
    </row>
    <row r="894" spans="4:4" x14ac:dyDescent="0.25">
      <c r="D894" s="138"/>
    </row>
    <row r="895" spans="4:4" x14ac:dyDescent="0.25">
      <c r="D895" s="138"/>
    </row>
    <row r="896" spans="4:4" x14ac:dyDescent="0.25">
      <c r="D896" s="138"/>
    </row>
    <row r="897" spans="4:4" x14ac:dyDescent="0.25">
      <c r="D897" s="138"/>
    </row>
    <row r="898" spans="4:4" x14ac:dyDescent="0.25">
      <c r="D898" s="138"/>
    </row>
    <row r="899" spans="4:4" x14ac:dyDescent="0.25">
      <c r="D899" s="138"/>
    </row>
    <row r="900" spans="4:4" x14ac:dyDescent="0.25">
      <c r="D900" s="138"/>
    </row>
    <row r="901" spans="4:4" x14ac:dyDescent="0.25">
      <c r="D901" s="138"/>
    </row>
    <row r="902" spans="4:4" x14ac:dyDescent="0.25">
      <c r="D902" s="138"/>
    </row>
    <row r="903" spans="4:4" x14ac:dyDescent="0.25">
      <c r="D903" s="138"/>
    </row>
    <row r="904" spans="4:4" x14ac:dyDescent="0.25">
      <c r="D904" s="138"/>
    </row>
    <row r="905" spans="4:4" x14ac:dyDescent="0.25">
      <c r="D905" s="138"/>
    </row>
    <row r="906" spans="4:4" x14ac:dyDescent="0.25">
      <c r="D906" s="138"/>
    </row>
    <row r="907" spans="4:4" x14ac:dyDescent="0.25">
      <c r="D907" s="138"/>
    </row>
    <row r="908" spans="4:4" x14ac:dyDescent="0.25">
      <c r="D908" s="138"/>
    </row>
    <row r="909" spans="4:4" x14ac:dyDescent="0.25">
      <c r="D909" s="138"/>
    </row>
    <row r="910" spans="4:4" x14ac:dyDescent="0.25">
      <c r="D910" s="138"/>
    </row>
    <row r="911" spans="4:4" x14ac:dyDescent="0.25">
      <c r="D911" s="138"/>
    </row>
    <row r="912" spans="4:4" x14ac:dyDescent="0.25">
      <c r="D912" s="138"/>
    </row>
    <row r="913" spans="4:4" x14ac:dyDescent="0.25">
      <c r="D913" s="138"/>
    </row>
    <row r="914" spans="4:4" x14ac:dyDescent="0.25">
      <c r="D914" s="138"/>
    </row>
    <row r="915" spans="4:4" x14ac:dyDescent="0.25">
      <c r="D915" s="138"/>
    </row>
    <row r="916" spans="4:4" x14ac:dyDescent="0.25">
      <c r="D916" s="138"/>
    </row>
    <row r="917" spans="4:4" x14ac:dyDescent="0.25">
      <c r="D917" s="138"/>
    </row>
    <row r="918" spans="4:4" x14ac:dyDescent="0.25">
      <c r="D918" s="138"/>
    </row>
    <row r="919" spans="4:4" x14ac:dyDescent="0.25">
      <c r="D919" s="138"/>
    </row>
    <row r="920" spans="4:4" x14ac:dyDescent="0.25">
      <c r="D920" s="138"/>
    </row>
    <row r="921" spans="4:4" x14ac:dyDescent="0.25">
      <c r="D921" s="138"/>
    </row>
    <row r="922" spans="4:4" x14ac:dyDescent="0.25">
      <c r="D922" s="138"/>
    </row>
    <row r="923" spans="4:4" x14ac:dyDescent="0.25">
      <c r="D923" s="138"/>
    </row>
    <row r="924" spans="4:4" x14ac:dyDescent="0.25">
      <c r="D924" s="138"/>
    </row>
    <row r="925" spans="4:4" x14ac:dyDescent="0.25">
      <c r="D925" s="138"/>
    </row>
    <row r="926" spans="4:4" x14ac:dyDescent="0.25">
      <c r="D926" s="138"/>
    </row>
    <row r="927" spans="4:4" x14ac:dyDescent="0.25">
      <c r="D927" s="138"/>
    </row>
    <row r="928" spans="4:4" x14ac:dyDescent="0.25">
      <c r="D928" s="138"/>
    </row>
    <row r="929" spans="4:4" x14ac:dyDescent="0.25">
      <c r="D929" s="138"/>
    </row>
    <row r="930" spans="4:4" x14ac:dyDescent="0.25">
      <c r="D930" s="138"/>
    </row>
    <row r="931" spans="4:4" x14ac:dyDescent="0.25">
      <c r="D931" s="138"/>
    </row>
    <row r="932" spans="4:4" x14ac:dyDescent="0.25">
      <c r="D932" s="138"/>
    </row>
    <row r="933" spans="4:4" x14ac:dyDescent="0.25">
      <c r="D933" s="138"/>
    </row>
    <row r="934" spans="4:4" x14ac:dyDescent="0.25">
      <c r="D934" s="138"/>
    </row>
    <row r="935" spans="4:4" x14ac:dyDescent="0.25">
      <c r="D935" s="138"/>
    </row>
    <row r="936" spans="4:4" x14ac:dyDescent="0.25">
      <c r="D936" s="138"/>
    </row>
    <row r="937" spans="4:4" x14ac:dyDescent="0.25">
      <c r="D937" s="138"/>
    </row>
    <row r="938" spans="4:4" x14ac:dyDescent="0.25">
      <c r="D938" s="138"/>
    </row>
    <row r="939" spans="4:4" x14ac:dyDescent="0.25">
      <c r="D939" s="138"/>
    </row>
    <row r="940" spans="4:4" x14ac:dyDescent="0.25">
      <c r="D940" s="138"/>
    </row>
    <row r="941" spans="4:4" x14ac:dyDescent="0.25">
      <c r="D941" s="138"/>
    </row>
    <row r="942" spans="4:4" x14ac:dyDescent="0.25">
      <c r="D942" s="138"/>
    </row>
    <row r="943" spans="4:4" x14ac:dyDescent="0.25">
      <c r="D943" s="138"/>
    </row>
    <row r="944" spans="4:4" x14ac:dyDescent="0.25">
      <c r="D944" s="138"/>
    </row>
    <row r="945" spans="4:4" x14ac:dyDescent="0.25">
      <c r="D945" s="138"/>
    </row>
    <row r="946" spans="4:4" x14ac:dyDescent="0.25">
      <c r="D946" s="138"/>
    </row>
    <row r="947" spans="4:4" x14ac:dyDescent="0.25">
      <c r="D947" s="138"/>
    </row>
    <row r="948" spans="4:4" x14ac:dyDescent="0.25">
      <c r="D948" s="138"/>
    </row>
    <row r="949" spans="4:4" x14ac:dyDescent="0.25">
      <c r="D949" s="138"/>
    </row>
    <row r="950" spans="4:4" x14ac:dyDescent="0.25">
      <c r="D950" s="138"/>
    </row>
    <row r="951" spans="4:4" x14ac:dyDescent="0.25">
      <c r="D951" s="138"/>
    </row>
    <row r="952" spans="4:4" x14ac:dyDescent="0.25">
      <c r="D952" s="138"/>
    </row>
    <row r="953" spans="4:4" x14ac:dyDescent="0.25">
      <c r="D953" s="138"/>
    </row>
    <row r="954" spans="4:4" x14ac:dyDescent="0.25">
      <c r="D954" s="138"/>
    </row>
    <row r="955" spans="4:4" x14ac:dyDescent="0.25">
      <c r="D955" s="138"/>
    </row>
    <row r="956" spans="4:4" x14ac:dyDescent="0.25">
      <c r="D956" s="138"/>
    </row>
    <row r="957" spans="4:4" x14ac:dyDescent="0.25">
      <c r="D957" s="138"/>
    </row>
    <row r="958" spans="4:4" x14ac:dyDescent="0.25">
      <c r="D958" s="138"/>
    </row>
    <row r="959" spans="4:4" x14ac:dyDescent="0.25">
      <c r="D959" s="138"/>
    </row>
    <row r="960" spans="4:4" x14ac:dyDescent="0.25">
      <c r="D960" s="138"/>
    </row>
    <row r="961" spans="4:4" x14ac:dyDescent="0.25">
      <c r="D961" s="138"/>
    </row>
    <row r="962" spans="4:4" x14ac:dyDescent="0.25">
      <c r="D962" s="138"/>
    </row>
    <row r="963" spans="4:4" x14ac:dyDescent="0.25">
      <c r="D963" s="138"/>
    </row>
    <row r="964" spans="4:4" x14ac:dyDescent="0.25">
      <c r="D964" s="138"/>
    </row>
    <row r="965" spans="4:4" x14ac:dyDescent="0.25">
      <c r="D965" s="138"/>
    </row>
    <row r="966" spans="4:4" x14ac:dyDescent="0.25">
      <c r="D966" s="138"/>
    </row>
    <row r="967" spans="4:4" x14ac:dyDescent="0.25">
      <c r="D967" s="138"/>
    </row>
    <row r="968" spans="4:4" x14ac:dyDescent="0.25">
      <c r="D968" s="138"/>
    </row>
    <row r="969" spans="4:4" x14ac:dyDescent="0.25">
      <c r="D969" s="138"/>
    </row>
    <row r="970" spans="4:4" x14ac:dyDescent="0.25">
      <c r="D970" s="138"/>
    </row>
    <row r="971" spans="4:4" x14ac:dyDescent="0.25">
      <c r="D971" s="138"/>
    </row>
    <row r="972" spans="4:4" x14ac:dyDescent="0.25">
      <c r="D972" s="138"/>
    </row>
    <row r="973" spans="4:4" x14ac:dyDescent="0.25">
      <c r="D973" s="138"/>
    </row>
    <row r="974" spans="4:4" x14ac:dyDescent="0.25">
      <c r="D974" s="138"/>
    </row>
    <row r="975" spans="4:4" x14ac:dyDescent="0.25">
      <c r="D975" s="138"/>
    </row>
    <row r="976" spans="4:4" x14ac:dyDescent="0.25">
      <c r="D976" s="138"/>
    </row>
    <row r="977" spans="4:4" x14ac:dyDescent="0.25">
      <c r="D977" s="138"/>
    </row>
    <row r="978" spans="4:4" x14ac:dyDescent="0.25">
      <c r="D978" s="138"/>
    </row>
    <row r="979" spans="4:4" x14ac:dyDescent="0.25">
      <c r="D979" s="138"/>
    </row>
    <row r="980" spans="4:4" x14ac:dyDescent="0.25">
      <c r="D980" s="138"/>
    </row>
    <row r="981" spans="4:4" x14ac:dyDescent="0.25">
      <c r="D981" s="138"/>
    </row>
    <row r="982" spans="4:4" x14ac:dyDescent="0.25">
      <c r="D982" s="138"/>
    </row>
    <row r="983" spans="4:4" x14ac:dyDescent="0.25">
      <c r="D983" s="138"/>
    </row>
    <row r="984" spans="4:4" x14ac:dyDescent="0.25">
      <c r="D984" s="138"/>
    </row>
    <row r="985" spans="4:4" x14ac:dyDescent="0.25">
      <c r="D985" s="138"/>
    </row>
    <row r="986" spans="4:4" x14ac:dyDescent="0.25">
      <c r="D986" s="138"/>
    </row>
    <row r="987" spans="4:4" x14ac:dyDescent="0.25">
      <c r="D987" s="138"/>
    </row>
    <row r="988" spans="4:4" x14ac:dyDescent="0.25">
      <c r="D988" s="138"/>
    </row>
    <row r="989" spans="4:4" x14ac:dyDescent="0.25">
      <c r="D989" s="138"/>
    </row>
    <row r="990" spans="4:4" x14ac:dyDescent="0.25">
      <c r="D990" s="138"/>
    </row>
    <row r="991" spans="4:4" x14ac:dyDescent="0.25">
      <c r="D991" s="138"/>
    </row>
    <row r="992" spans="4:4" x14ac:dyDescent="0.25">
      <c r="D992" s="138"/>
    </row>
    <row r="993" spans="4:4" x14ac:dyDescent="0.25">
      <c r="D993" s="138"/>
    </row>
    <row r="994" spans="4:4" x14ac:dyDescent="0.25">
      <c r="D994" s="138"/>
    </row>
    <row r="995" spans="4:4" x14ac:dyDescent="0.25">
      <c r="D995" s="138"/>
    </row>
    <row r="996" spans="4:4" x14ac:dyDescent="0.25">
      <c r="D996" s="138"/>
    </row>
    <row r="997" spans="4:4" x14ac:dyDescent="0.25">
      <c r="D997" s="138"/>
    </row>
    <row r="998" spans="4:4" x14ac:dyDescent="0.25">
      <c r="D998" s="138"/>
    </row>
    <row r="999" spans="4:4" x14ac:dyDescent="0.25">
      <c r="D999" s="138"/>
    </row>
    <row r="1000" spans="4:4" x14ac:dyDescent="0.25">
      <c r="D1000" s="138"/>
    </row>
    <row r="1001" spans="4:4" x14ac:dyDescent="0.25">
      <c r="D1001" s="138"/>
    </row>
    <row r="1002" spans="4:4" x14ac:dyDescent="0.25">
      <c r="D1002" s="138"/>
    </row>
    <row r="1003" spans="4:4" x14ac:dyDescent="0.25">
      <c r="D1003" s="138"/>
    </row>
    <row r="1004" spans="4:4" x14ac:dyDescent="0.25">
      <c r="D1004" s="138"/>
    </row>
    <row r="1005" spans="4:4" x14ac:dyDescent="0.25">
      <c r="D1005" s="138"/>
    </row>
    <row r="1006" spans="4:4" x14ac:dyDescent="0.25">
      <c r="D1006" s="138"/>
    </row>
    <row r="1007" spans="4:4" x14ac:dyDescent="0.25">
      <c r="D1007" s="138"/>
    </row>
    <row r="1008" spans="4:4" x14ac:dyDescent="0.25">
      <c r="D1008" s="138"/>
    </row>
    <row r="1009" spans="4:4" x14ac:dyDescent="0.25">
      <c r="D1009" s="138"/>
    </row>
    <row r="1010" spans="4:4" x14ac:dyDescent="0.25">
      <c r="D1010" s="138"/>
    </row>
    <row r="1011" spans="4:4" x14ac:dyDescent="0.25">
      <c r="D1011" s="138"/>
    </row>
    <row r="1012" spans="4:4" x14ac:dyDescent="0.25">
      <c r="D1012" s="138"/>
    </row>
    <row r="1013" spans="4:4" x14ac:dyDescent="0.25">
      <c r="D1013" s="138"/>
    </row>
    <row r="1014" spans="4:4" x14ac:dyDescent="0.25">
      <c r="D1014" s="138"/>
    </row>
    <row r="1015" spans="4:4" x14ac:dyDescent="0.25">
      <c r="D1015" s="138"/>
    </row>
    <row r="1016" spans="4:4" x14ac:dyDescent="0.25">
      <c r="D1016" s="138"/>
    </row>
    <row r="1017" spans="4:4" x14ac:dyDescent="0.25">
      <c r="D1017" s="138"/>
    </row>
    <row r="1018" spans="4:4" x14ac:dyDescent="0.25">
      <c r="D1018" s="138"/>
    </row>
    <row r="1019" spans="4:4" x14ac:dyDescent="0.25">
      <c r="D1019" s="138"/>
    </row>
    <row r="1020" spans="4:4" x14ac:dyDescent="0.25">
      <c r="D1020" s="138"/>
    </row>
    <row r="1021" spans="4:4" x14ac:dyDescent="0.25">
      <c r="D1021" s="138"/>
    </row>
    <row r="1022" spans="4:4" x14ac:dyDescent="0.25">
      <c r="D1022" s="138"/>
    </row>
    <row r="1023" spans="4:4" x14ac:dyDescent="0.25">
      <c r="D1023" s="138"/>
    </row>
    <row r="1024" spans="4:4" x14ac:dyDescent="0.25">
      <c r="D1024" s="138"/>
    </row>
    <row r="1025" spans="4:4" x14ac:dyDescent="0.25">
      <c r="D1025" s="138"/>
    </row>
    <row r="1026" spans="4:4" x14ac:dyDescent="0.25">
      <c r="D1026" s="138"/>
    </row>
    <row r="1027" spans="4:4" x14ac:dyDescent="0.25">
      <c r="D1027" s="138"/>
    </row>
    <row r="1028" spans="4:4" x14ac:dyDescent="0.25">
      <c r="D1028" s="138"/>
    </row>
    <row r="1029" spans="4:4" x14ac:dyDescent="0.25">
      <c r="D1029" s="138"/>
    </row>
    <row r="1030" spans="4:4" x14ac:dyDescent="0.25">
      <c r="D1030" s="138"/>
    </row>
    <row r="1031" spans="4:4" x14ac:dyDescent="0.25">
      <c r="D1031" s="138"/>
    </row>
    <row r="1032" spans="4:4" x14ac:dyDescent="0.25">
      <c r="D1032" s="138"/>
    </row>
    <row r="1033" spans="4:4" x14ac:dyDescent="0.25">
      <c r="D1033" s="138"/>
    </row>
    <row r="1034" spans="4:4" x14ac:dyDescent="0.25">
      <c r="D1034" s="138"/>
    </row>
    <row r="1035" spans="4:4" x14ac:dyDescent="0.25">
      <c r="D1035" s="138"/>
    </row>
    <row r="1036" spans="4:4" x14ac:dyDescent="0.25">
      <c r="D1036" s="138"/>
    </row>
    <row r="1037" spans="4:4" x14ac:dyDescent="0.25">
      <c r="D1037" s="138"/>
    </row>
    <row r="1038" spans="4:4" x14ac:dyDescent="0.25">
      <c r="D1038" s="138"/>
    </row>
    <row r="1039" spans="4:4" x14ac:dyDescent="0.25">
      <c r="D1039" s="138"/>
    </row>
    <row r="1040" spans="4:4" x14ac:dyDescent="0.25">
      <c r="D1040" s="138"/>
    </row>
    <row r="1041" spans="4:4" x14ac:dyDescent="0.25">
      <c r="D1041" s="138"/>
    </row>
    <row r="1042" spans="4:4" x14ac:dyDescent="0.25">
      <c r="D1042" s="138"/>
    </row>
    <row r="1043" spans="4:4" x14ac:dyDescent="0.25">
      <c r="D1043" s="138"/>
    </row>
    <row r="1044" spans="4:4" x14ac:dyDescent="0.25">
      <c r="D1044" s="138"/>
    </row>
    <row r="1045" spans="4:4" x14ac:dyDescent="0.25">
      <c r="D1045" s="138"/>
    </row>
    <row r="1046" spans="4:4" x14ac:dyDescent="0.25">
      <c r="D1046" s="138"/>
    </row>
    <row r="1047" spans="4:4" x14ac:dyDescent="0.25">
      <c r="D1047" s="138"/>
    </row>
    <row r="1048" spans="4:4" x14ac:dyDescent="0.25">
      <c r="D1048" s="138"/>
    </row>
    <row r="1049" spans="4:4" x14ac:dyDescent="0.25">
      <c r="D1049" s="138"/>
    </row>
    <row r="1050" spans="4:4" x14ac:dyDescent="0.25">
      <c r="D1050" s="138"/>
    </row>
    <row r="1051" spans="4:4" x14ac:dyDescent="0.25">
      <c r="D1051" s="138"/>
    </row>
    <row r="1052" spans="4:4" x14ac:dyDescent="0.25">
      <c r="D1052" s="138"/>
    </row>
    <row r="1053" spans="4:4" x14ac:dyDescent="0.25">
      <c r="D1053" s="138"/>
    </row>
    <row r="1054" spans="4:4" x14ac:dyDescent="0.25">
      <c r="D1054" s="138"/>
    </row>
    <row r="1055" spans="4:4" x14ac:dyDescent="0.25">
      <c r="D1055" s="138"/>
    </row>
    <row r="1056" spans="4:4" x14ac:dyDescent="0.25">
      <c r="D1056" s="138"/>
    </row>
    <row r="1057" spans="4:4" x14ac:dyDescent="0.25">
      <c r="D1057" s="138"/>
    </row>
    <row r="1058" spans="4:4" x14ac:dyDescent="0.25">
      <c r="D1058" s="138"/>
    </row>
    <row r="1059" spans="4:4" x14ac:dyDescent="0.25">
      <c r="D1059" s="138"/>
    </row>
    <row r="1060" spans="4:4" x14ac:dyDescent="0.25">
      <c r="D1060" s="138"/>
    </row>
    <row r="1061" spans="4:4" x14ac:dyDescent="0.25">
      <c r="D1061" s="138"/>
    </row>
    <row r="1062" spans="4:4" x14ac:dyDescent="0.25">
      <c r="D1062" s="138"/>
    </row>
    <row r="1063" spans="4:4" x14ac:dyDescent="0.25">
      <c r="D1063" s="138"/>
    </row>
    <row r="1064" spans="4:4" x14ac:dyDescent="0.25">
      <c r="D1064" s="138"/>
    </row>
    <row r="1065" spans="4:4" x14ac:dyDescent="0.25">
      <c r="D1065" s="138"/>
    </row>
    <row r="1066" spans="4:4" x14ac:dyDescent="0.25">
      <c r="D1066" s="138"/>
    </row>
    <row r="1067" spans="4:4" x14ac:dyDescent="0.25">
      <c r="D1067" s="138"/>
    </row>
    <row r="1068" spans="4:4" x14ac:dyDescent="0.25">
      <c r="D1068" s="138"/>
    </row>
    <row r="1069" spans="4:4" x14ac:dyDescent="0.25">
      <c r="D1069" s="138"/>
    </row>
    <row r="1070" spans="4:4" x14ac:dyDescent="0.25">
      <c r="D1070" s="138"/>
    </row>
    <row r="1071" spans="4:4" x14ac:dyDescent="0.25">
      <c r="D1071" s="138"/>
    </row>
    <row r="1072" spans="4:4" x14ac:dyDescent="0.25">
      <c r="D1072" s="138"/>
    </row>
    <row r="1073" spans="4:4" x14ac:dyDescent="0.25">
      <c r="D1073" s="138"/>
    </row>
    <row r="1074" spans="4:4" x14ac:dyDescent="0.25">
      <c r="D1074" s="138"/>
    </row>
    <row r="1075" spans="4:4" x14ac:dyDescent="0.25">
      <c r="D1075" s="138"/>
    </row>
    <row r="1076" spans="4:4" x14ac:dyDescent="0.25">
      <c r="D1076" s="138"/>
    </row>
    <row r="1077" spans="4:4" x14ac:dyDescent="0.25">
      <c r="D1077" s="138"/>
    </row>
    <row r="1078" spans="4:4" x14ac:dyDescent="0.25">
      <c r="D1078" s="138"/>
    </row>
    <row r="1079" spans="4:4" x14ac:dyDescent="0.25">
      <c r="D1079" s="138"/>
    </row>
    <row r="1080" spans="4:4" x14ac:dyDescent="0.25">
      <c r="D1080" s="138"/>
    </row>
    <row r="1081" spans="4:4" x14ac:dyDescent="0.25">
      <c r="D1081" s="138"/>
    </row>
    <row r="1082" spans="4:4" x14ac:dyDescent="0.25">
      <c r="D1082" s="138"/>
    </row>
    <row r="1083" spans="4:4" x14ac:dyDescent="0.25">
      <c r="D1083" s="138"/>
    </row>
    <row r="1084" spans="4:4" x14ac:dyDescent="0.25">
      <c r="D1084" s="138"/>
    </row>
    <row r="1085" spans="4:4" x14ac:dyDescent="0.25">
      <c r="D1085" s="138"/>
    </row>
    <row r="1086" spans="4:4" x14ac:dyDescent="0.25">
      <c r="D1086" s="138"/>
    </row>
    <row r="1087" spans="4:4" x14ac:dyDescent="0.25">
      <c r="D1087" s="138"/>
    </row>
    <row r="1088" spans="4:4" x14ac:dyDescent="0.25">
      <c r="D1088" s="138"/>
    </row>
    <row r="1089" spans="4:4" x14ac:dyDescent="0.25">
      <c r="D1089" s="138"/>
    </row>
    <row r="1090" spans="4:4" x14ac:dyDescent="0.25">
      <c r="D1090" s="138"/>
    </row>
    <row r="1091" spans="4:4" x14ac:dyDescent="0.25">
      <c r="D1091" s="138"/>
    </row>
    <row r="1092" spans="4:4" x14ac:dyDescent="0.25">
      <c r="D1092" s="138"/>
    </row>
    <row r="1093" spans="4:4" x14ac:dyDescent="0.25">
      <c r="D1093" s="138"/>
    </row>
    <row r="1094" spans="4:4" x14ac:dyDescent="0.25">
      <c r="D1094" s="138"/>
    </row>
    <row r="1095" spans="4:4" x14ac:dyDescent="0.25">
      <c r="D1095" s="138"/>
    </row>
    <row r="1096" spans="4:4" x14ac:dyDescent="0.25">
      <c r="D1096" s="138"/>
    </row>
    <row r="1097" spans="4:4" x14ac:dyDescent="0.25">
      <c r="D1097" s="138"/>
    </row>
    <row r="1098" spans="4:4" x14ac:dyDescent="0.25">
      <c r="D1098" s="138"/>
    </row>
    <row r="1099" spans="4:4" x14ac:dyDescent="0.25">
      <c r="D1099" s="138"/>
    </row>
    <row r="1100" spans="4:4" x14ac:dyDescent="0.25">
      <c r="D1100" s="138"/>
    </row>
    <row r="1101" spans="4:4" x14ac:dyDescent="0.25">
      <c r="D1101" s="138"/>
    </row>
    <row r="1102" spans="4:4" x14ac:dyDescent="0.25">
      <c r="D1102" s="138"/>
    </row>
    <row r="1103" spans="4:4" x14ac:dyDescent="0.25">
      <c r="D1103" s="138"/>
    </row>
    <row r="1104" spans="4:4" x14ac:dyDescent="0.25">
      <c r="D1104" s="138"/>
    </row>
    <row r="1105" spans="4:4" x14ac:dyDescent="0.25">
      <c r="D1105" s="138"/>
    </row>
    <row r="1106" spans="4:4" x14ac:dyDescent="0.25">
      <c r="D1106" s="138"/>
    </row>
    <row r="1107" spans="4:4" x14ac:dyDescent="0.25">
      <c r="D1107" s="138"/>
    </row>
    <row r="1108" spans="4:4" x14ac:dyDescent="0.25">
      <c r="D1108" s="138"/>
    </row>
    <row r="1109" spans="4:4" x14ac:dyDescent="0.25">
      <c r="D1109" s="138"/>
    </row>
    <row r="1110" spans="4:4" x14ac:dyDescent="0.25">
      <c r="D1110" s="138"/>
    </row>
    <row r="1111" spans="4:4" x14ac:dyDescent="0.25">
      <c r="D1111" s="138"/>
    </row>
    <row r="1112" spans="4:4" x14ac:dyDescent="0.25">
      <c r="D1112" s="138"/>
    </row>
    <row r="1113" spans="4:4" x14ac:dyDescent="0.25">
      <c r="D1113" s="138"/>
    </row>
    <row r="1114" spans="4:4" x14ac:dyDescent="0.25">
      <c r="D1114" s="138"/>
    </row>
    <row r="1115" spans="4:4" x14ac:dyDescent="0.25">
      <c r="D1115" s="138"/>
    </row>
    <row r="1116" spans="4:4" x14ac:dyDescent="0.25">
      <c r="D1116" s="138"/>
    </row>
    <row r="1117" spans="4:4" x14ac:dyDescent="0.25">
      <c r="D1117" s="138"/>
    </row>
    <row r="1118" spans="4:4" x14ac:dyDescent="0.25">
      <c r="D1118" s="138"/>
    </row>
    <row r="1119" spans="4:4" x14ac:dyDescent="0.25">
      <c r="D1119" s="138"/>
    </row>
    <row r="1120" spans="4:4" x14ac:dyDescent="0.25">
      <c r="D1120" s="138"/>
    </row>
    <row r="1121" spans="4:4" x14ac:dyDescent="0.25">
      <c r="D1121" s="138"/>
    </row>
    <row r="1122" spans="4:4" x14ac:dyDescent="0.25">
      <c r="D1122" s="138"/>
    </row>
    <row r="1123" spans="4:4" x14ac:dyDescent="0.25">
      <c r="D1123" s="138"/>
    </row>
    <row r="1124" spans="4:4" x14ac:dyDescent="0.25">
      <c r="D1124" s="138"/>
    </row>
    <row r="1125" spans="4:4" x14ac:dyDescent="0.25">
      <c r="D1125" s="138"/>
    </row>
    <row r="1126" spans="4:4" x14ac:dyDescent="0.25">
      <c r="D1126" s="138"/>
    </row>
    <row r="1127" spans="4:4" x14ac:dyDescent="0.25">
      <c r="D1127" s="138"/>
    </row>
    <row r="1128" spans="4:4" x14ac:dyDescent="0.25">
      <c r="D1128" s="138"/>
    </row>
    <row r="1129" spans="4:4" x14ac:dyDescent="0.25">
      <c r="D1129" s="138"/>
    </row>
    <row r="1130" spans="4:4" x14ac:dyDescent="0.25">
      <c r="D1130" s="138"/>
    </row>
    <row r="1131" spans="4:4" x14ac:dyDescent="0.25">
      <c r="D1131" s="138"/>
    </row>
    <row r="1132" spans="4:4" x14ac:dyDescent="0.25">
      <c r="D1132" s="138"/>
    </row>
    <row r="1133" spans="4:4" x14ac:dyDescent="0.25">
      <c r="D1133" s="138"/>
    </row>
    <row r="1134" spans="4:4" x14ac:dyDescent="0.25">
      <c r="D1134" s="138"/>
    </row>
    <row r="1135" spans="4:4" x14ac:dyDescent="0.25">
      <c r="D1135" s="138"/>
    </row>
    <row r="1136" spans="4:4" x14ac:dyDescent="0.25">
      <c r="D1136" s="138"/>
    </row>
    <row r="1137" spans="4:4" x14ac:dyDescent="0.25">
      <c r="D1137" s="138"/>
    </row>
    <row r="1138" spans="4:4" x14ac:dyDescent="0.25">
      <c r="D1138" s="138"/>
    </row>
    <row r="1139" spans="4:4" x14ac:dyDescent="0.25">
      <c r="D1139" s="138"/>
    </row>
    <row r="1140" spans="4:4" x14ac:dyDescent="0.25">
      <c r="D1140" s="138"/>
    </row>
    <row r="1141" spans="4:4" x14ac:dyDescent="0.25">
      <c r="D1141" s="138"/>
    </row>
    <row r="1142" spans="4:4" x14ac:dyDescent="0.25">
      <c r="D1142" s="138"/>
    </row>
    <row r="1143" spans="4:4" x14ac:dyDescent="0.25">
      <c r="D1143" s="138"/>
    </row>
    <row r="1144" spans="4:4" x14ac:dyDescent="0.25">
      <c r="D1144" s="138"/>
    </row>
    <row r="1145" spans="4:4" x14ac:dyDescent="0.25">
      <c r="D1145" s="138"/>
    </row>
    <row r="1146" spans="4:4" x14ac:dyDescent="0.25">
      <c r="D1146" s="138"/>
    </row>
    <row r="1147" spans="4:4" x14ac:dyDescent="0.25">
      <c r="D1147" s="138"/>
    </row>
    <row r="1148" spans="4:4" x14ac:dyDescent="0.25">
      <c r="D1148" s="138"/>
    </row>
    <row r="1149" spans="4:4" x14ac:dyDescent="0.25">
      <c r="D1149" s="138"/>
    </row>
    <row r="1150" spans="4:4" x14ac:dyDescent="0.25">
      <c r="D1150" s="138"/>
    </row>
    <row r="1151" spans="4:4" x14ac:dyDescent="0.25">
      <c r="D1151" s="138"/>
    </row>
    <row r="1152" spans="4:4" x14ac:dyDescent="0.25">
      <c r="D1152" s="138"/>
    </row>
    <row r="1153" spans="4:4" x14ac:dyDescent="0.25">
      <c r="D1153" s="138"/>
    </row>
    <row r="1154" spans="4:4" x14ac:dyDescent="0.25">
      <c r="D1154" s="138"/>
    </row>
    <row r="1155" spans="4:4" x14ac:dyDescent="0.25">
      <c r="D1155" s="138"/>
    </row>
    <row r="1156" spans="4:4" x14ac:dyDescent="0.25">
      <c r="D1156" s="138"/>
    </row>
    <row r="1157" spans="4:4" x14ac:dyDescent="0.25">
      <c r="D1157" s="138"/>
    </row>
    <row r="1158" spans="4:4" x14ac:dyDescent="0.25">
      <c r="D1158" s="138"/>
    </row>
    <row r="1159" spans="4:4" x14ac:dyDescent="0.25">
      <c r="D1159" s="138"/>
    </row>
    <row r="1160" spans="4:4" x14ac:dyDescent="0.25">
      <c r="D1160" s="138"/>
    </row>
    <row r="1161" spans="4:4" x14ac:dyDescent="0.25">
      <c r="D1161" s="138"/>
    </row>
    <row r="1162" spans="4:4" x14ac:dyDescent="0.25">
      <c r="D1162" s="138"/>
    </row>
    <row r="1163" spans="4:4" x14ac:dyDescent="0.25">
      <c r="D1163" s="138"/>
    </row>
    <row r="1164" spans="4:4" x14ac:dyDescent="0.25">
      <c r="D1164" s="138"/>
    </row>
    <row r="1165" spans="4:4" x14ac:dyDescent="0.25">
      <c r="D1165" s="138"/>
    </row>
    <row r="1166" spans="4:4" x14ac:dyDescent="0.25">
      <c r="D1166" s="138"/>
    </row>
    <row r="1167" spans="4:4" x14ac:dyDescent="0.25">
      <c r="D1167" s="138"/>
    </row>
    <row r="1168" spans="4:4" x14ac:dyDescent="0.25">
      <c r="D1168" s="138"/>
    </row>
    <row r="1169" spans="4:4" x14ac:dyDescent="0.25">
      <c r="D1169" s="138"/>
    </row>
    <row r="1170" spans="4:4" x14ac:dyDescent="0.25">
      <c r="D1170" s="138"/>
    </row>
    <row r="1171" spans="4:4" x14ac:dyDescent="0.25">
      <c r="D1171" s="138"/>
    </row>
    <row r="1172" spans="4:4" x14ac:dyDescent="0.25">
      <c r="D1172" s="138"/>
    </row>
    <row r="1173" spans="4:4" x14ac:dyDescent="0.25">
      <c r="D1173" s="138"/>
    </row>
    <row r="1174" spans="4:4" x14ac:dyDescent="0.25">
      <c r="D1174" s="138"/>
    </row>
    <row r="1175" spans="4:4" x14ac:dyDescent="0.25">
      <c r="D1175" s="138"/>
    </row>
    <row r="1176" spans="4:4" x14ac:dyDescent="0.25">
      <c r="D1176" s="138"/>
    </row>
    <row r="1177" spans="4:4" x14ac:dyDescent="0.25">
      <c r="D1177" s="138"/>
    </row>
    <row r="1178" spans="4:4" x14ac:dyDescent="0.25">
      <c r="D1178" s="138"/>
    </row>
    <row r="1179" spans="4:4" x14ac:dyDescent="0.25">
      <c r="D1179" s="138"/>
    </row>
    <row r="1180" spans="4:4" x14ac:dyDescent="0.25">
      <c r="D1180" s="138"/>
    </row>
    <row r="1181" spans="4:4" x14ac:dyDescent="0.25">
      <c r="D1181" s="138"/>
    </row>
    <row r="1182" spans="4:4" x14ac:dyDescent="0.25">
      <c r="D1182" s="138"/>
    </row>
    <row r="1183" spans="4:4" x14ac:dyDescent="0.25">
      <c r="D1183" s="138"/>
    </row>
    <row r="1184" spans="4:4" x14ac:dyDescent="0.25">
      <c r="D1184" s="138"/>
    </row>
    <row r="1185" spans="4:4" x14ac:dyDescent="0.25">
      <c r="D1185" s="138"/>
    </row>
    <row r="1186" spans="4:4" x14ac:dyDescent="0.25">
      <c r="D1186" s="138"/>
    </row>
    <row r="1187" spans="4:4" x14ac:dyDescent="0.25">
      <c r="D1187" s="138"/>
    </row>
    <row r="1188" spans="4:4" x14ac:dyDescent="0.25">
      <c r="D1188" s="138"/>
    </row>
    <row r="1189" spans="4:4" x14ac:dyDescent="0.25">
      <c r="D1189" s="138"/>
    </row>
    <row r="1190" spans="4:4" x14ac:dyDescent="0.25">
      <c r="D1190" s="138"/>
    </row>
    <row r="1191" spans="4:4" x14ac:dyDescent="0.25">
      <c r="D1191" s="138"/>
    </row>
    <row r="1192" spans="4:4" x14ac:dyDescent="0.25">
      <c r="D1192" s="138"/>
    </row>
    <row r="1193" spans="4:4" x14ac:dyDescent="0.25">
      <c r="D1193" s="138"/>
    </row>
    <row r="1194" spans="4:4" x14ac:dyDescent="0.25">
      <c r="D1194" s="138"/>
    </row>
    <row r="1195" spans="4:4" x14ac:dyDescent="0.25">
      <c r="D1195" s="138"/>
    </row>
    <row r="1196" spans="4:4" x14ac:dyDescent="0.25">
      <c r="D1196" s="138"/>
    </row>
    <row r="1197" spans="4:4" x14ac:dyDescent="0.25">
      <c r="D1197" s="138"/>
    </row>
    <row r="1198" spans="4:4" x14ac:dyDescent="0.25">
      <c r="D1198" s="138"/>
    </row>
    <row r="1199" spans="4:4" x14ac:dyDescent="0.25">
      <c r="D1199" s="138"/>
    </row>
    <row r="1200" spans="4:4" x14ac:dyDescent="0.25">
      <c r="D1200" s="138"/>
    </row>
    <row r="1201" spans="4:4" x14ac:dyDescent="0.25">
      <c r="D1201" s="138"/>
    </row>
    <row r="1202" spans="4:4" x14ac:dyDescent="0.25">
      <c r="D1202" s="138"/>
    </row>
    <row r="1203" spans="4:4" x14ac:dyDescent="0.25">
      <c r="D1203" s="138"/>
    </row>
    <row r="1204" spans="4:4" x14ac:dyDescent="0.25">
      <c r="D1204" s="138"/>
    </row>
    <row r="1205" spans="4:4" x14ac:dyDescent="0.25">
      <c r="D1205" s="138"/>
    </row>
    <row r="1206" spans="4:4" x14ac:dyDescent="0.25">
      <c r="D1206" s="138"/>
    </row>
    <row r="1207" spans="4:4" x14ac:dyDescent="0.25">
      <c r="D1207" s="138"/>
    </row>
    <row r="1208" spans="4:4" x14ac:dyDescent="0.25">
      <c r="D1208" s="138"/>
    </row>
    <row r="1209" spans="4:4" x14ac:dyDescent="0.25">
      <c r="D1209" s="138"/>
    </row>
    <row r="1210" spans="4:4" x14ac:dyDescent="0.25">
      <c r="D1210" s="138"/>
    </row>
    <row r="1211" spans="4:4" x14ac:dyDescent="0.25">
      <c r="D1211" s="138"/>
    </row>
    <row r="1212" spans="4:4" x14ac:dyDescent="0.25">
      <c r="D1212" s="138"/>
    </row>
    <row r="1213" spans="4:4" x14ac:dyDescent="0.25">
      <c r="D1213" s="138"/>
    </row>
    <row r="1214" spans="4:4" x14ac:dyDescent="0.25">
      <c r="D1214" s="138"/>
    </row>
    <row r="1215" spans="4:4" x14ac:dyDescent="0.25">
      <c r="D1215" s="138"/>
    </row>
    <row r="1216" spans="4:4" x14ac:dyDescent="0.25">
      <c r="D1216" s="138"/>
    </row>
    <row r="1217" spans="4:4" x14ac:dyDescent="0.25">
      <c r="D1217" s="138"/>
    </row>
    <row r="1218" spans="4:4" x14ac:dyDescent="0.25">
      <c r="D1218" s="138"/>
    </row>
    <row r="1219" spans="4:4" x14ac:dyDescent="0.25">
      <c r="D1219" s="138"/>
    </row>
    <row r="1220" spans="4:4" x14ac:dyDescent="0.25">
      <c r="D1220" s="138"/>
    </row>
    <row r="1221" spans="4:4" x14ac:dyDescent="0.25">
      <c r="D1221" s="138"/>
    </row>
    <row r="1222" spans="4:4" x14ac:dyDescent="0.25">
      <c r="D1222" s="138"/>
    </row>
    <row r="1223" spans="4:4" x14ac:dyDescent="0.25">
      <c r="D1223" s="138"/>
    </row>
    <row r="1224" spans="4:4" x14ac:dyDescent="0.25">
      <c r="D1224" s="138"/>
    </row>
    <row r="1225" spans="4:4" x14ac:dyDescent="0.25">
      <c r="D1225" s="138"/>
    </row>
    <row r="1226" spans="4:4" x14ac:dyDescent="0.25">
      <c r="D1226" s="138"/>
    </row>
    <row r="1227" spans="4:4" x14ac:dyDescent="0.25">
      <c r="D1227" s="138"/>
    </row>
    <row r="1228" spans="4:4" x14ac:dyDescent="0.25">
      <c r="D1228" s="138"/>
    </row>
    <row r="1229" spans="4:4" x14ac:dyDescent="0.25">
      <c r="D1229" s="138"/>
    </row>
    <row r="1230" spans="4:4" x14ac:dyDescent="0.25">
      <c r="D1230" s="138"/>
    </row>
    <row r="1231" spans="4:4" x14ac:dyDescent="0.25">
      <c r="D1231" s="138"/>
    </row>
    <row r="1232" spans="4:4" x14ac:dyDescent="0.25">
      <c r="D1232" s="138"/>
    </row>
    <row r="1233" spans="4:4" x14ac:dyDescent="0.25">
      <c r="D1233" s="138"/>
    </row>
    <row r="1234" spans="4:4" x14ac:dyDescent="0.25">
      <c r="D1234" s="138"/>
    </row>
    <row r="1235" spans="4:4" x14ac:dyDescent="0.25">
      <c r="D1235" s="138"/>
    </row>
    <row r="1236" spans="4:4" x14ac:dyDescent="0.25">
      <c r="D1236" s="138"/>
    </row>
    <row r="1237" spans="4:4" x14ac:dyDescent="0.25">
      <c r="D1237" s="138"/>
    </row>
    <row r="1238" spans="4:4" x14ac:dyDescent="0.25">
      <c r="D1238" s="138"/>
    </row>
    <row r="1239" spans="4:4" x14ac:dyDescent="0.25">
      <c r="D1239" s="138"/>
    </row>
    <row r="1240" spans="4:4" x14ac:dyDescent="0.25">
      <c r="D1240" s="138"/>
    </row>
    <row r="1241" spans="4:4" x14ac:dyDescent="0.25">
      <c r="D1241" s="138"/>
    </row>
    <row r="1242" spans="4:4" x14ac:dyDescent="0.25">
      <c r="D1242" s="138"/>
    </row>
    <row r="1243" spans="4:4" x14ac:dyDescent="0.25">
      <c r="D1243" s="138"/>
    </row>
    <row r="1244" spans="4:4" x14ac:dyDescent="0.25">
      <c r="D1244" s="138"/>
    </row>
    <row r="1245" spans="4:4" x14ac:dyDescent="0.25">
      <c r="D1245" s="138"/>
    </row>
    <row r="1246" spans="4:4" x14ac:dyDescent="0.25">
      <c r="D1246" s="138"/>
    </row>
    <row r="1247" spans="4:4" x14ac:dyDescent="0.25">
      <c r="D1247" s="138"/>
    </row>
    <row r="1248" spans="4:4" x14ac:dyDescent="0.25">
      <c r="D1248" s="138"/>
    </row>
    <row r="1249" spans="4:4" x14ac:dyDescent="0.25">
      <c r="D1249" s="138"/>
    </row>
    <row r="1250" spans="4:4" x14ac:dyDescent="0.25">
      <c r="D1250" s="138"/>
    </row>
    <row r="1251" spans="4:4" x14ac:dyDescent="0.25">
      <c r="D1251" s="138"/>
    </row>
    <row r="1252" spans="4:4" x14ac:dyDescent="0.25">
      <c r="D1252" s="138"/>
    </row>
    <row r="1253" spans="4:4" x14ac:dyDescent="0.25">
      <c r="D1253" s="138"/>
    </row>
    <row r="1254" spans="4:4" x14ac:dyDescent="0.25">
      <c r="D1254" s="138"/>
    </row>
    <row r="1255" spans="4:4" x14ac:dyDescent="0.25">
      <c r="D1255" s="138"/>
    </row>
    <row r="1256" spans="4:4" x14ac:dyDescent="0.25">
      <c r="D1256" s="138"/>
    </row>
    <row r="1257" spans="4:4" x14ac:dyDescent="0.25">
      <c r="D1257" s="138"/>
    </row>
    <row r="1258" spans="4:4" x14ac:dyDescent="0.25">
      <c r="D1258" s="138"/>
    </row>
    <row r="1259" spans="4:4" x14ac:dyDescent="0.25">
      <c r="D1259" s="138"/>
    </row>
    <row r="1260" spans="4:4" x14ac:dyDescent="0.25">
      <c r="D1260" s="138"/>
    </row>
    <row r="1261" spans="4:4" x14ac:dyDescent="0.25">
      <c r="D1261" s="138"/>
    </row>
    <row r="1262" spans="4:4" x14ac:dyDescent="0.25">
      <c r="D1262" s="138"/>
    </row>
    <row r="1263" spans="4:4" x14ac:dyDescent="0.25">
      <c r="D1263" s="138"/>
    </row>
    <row r="1264" spans="4:4" x14ac:dyDescent="0.25">
      <c r="D1264" s="138"/>
    </row>
    <row r="1265" spans="4:4" x14ac:dyDescent="0.25">
      <c r="D1265" s="138"/>
    </row>
    <row r="1266" spans="4:4" x14ac:dyDescent="0.25">
      <c r="D1266" s="138"/>
    </row>
    <row r="1267" spans="4:4" x14ac:dyDescent="0.25">
      <c r="D1267" s="138"/>
    </row>
    <row r="1268" spans="4:4" x14ac:dyDescent="0.25">
      <c r="D1268" s="138"/>
    </row>
    <row r="1269" spans="4:4" x14ac:dyDescent="0.25">
      <c r="D1269" s="138"/>
    </row>
    <row r="1270" spans="4:4" x14ac:dyDescent="0.25">
      <c r="D1270" s="138"/>
    </row>
    <row r="1271" spans="4:4" x14ac:dyDescent="0.25">
      <c r="D1271" s="138"/>
    </row>
    <row r="1272" spans="4:4" x14ac:dyDescent="0.25">
      <c r="D1272" s="138"/>
    </row>
    <row r="1273" spans="4:4" x14ac:dyDescent="0.25">
      <c r="D1273" s="138"/>
    </row>
    <row r="1274" spans="4:4" x14ac:dyDescent="0.25">
      <c r="D1274" s="138"/>
    </row>
    <row r="1275" spans="4:4" x14ac:dyDescent="0.25">
      <c r="D1275" s="138"/>
    </row>
    <row r="1276" spans="4:4" x14ac:dyDescent="0.25">
      <c r="D1276" s="138"/>
    </row>
    <row r="1277" spans="4:4" x14ac:dyDescent="0.25">
      <c r="D1277" s="138"/>
    </row>
    <row r="1278" spans="4:4" x14ac:dyDescent="0.25">
      <c r="D1278" s="138"/>
    </row>
    <row r="1279" spans="4:4" x14ac:dyDescent="0.25">
      <c r="D1279" s="138"/>
    </row>
    <row r="1280" spans="4:4" x14ac:dyDescent="0.25">
      <c r="D1280" s="138"/>
    </row>
    <row r="1281" spans="4:4" x14ac:dyDescent="0.25">
      <c r="D1281" s="138"/>
    </row>
    <row r="1282" spans="4:4" x14ac:dyDescent="0.25">
      <c r="D1282" s="138"/>
    </row>
    <row r="1283" spans="4:4" x14ac:dyDescent="0.25">
      <c r="D1283" s="138"/>
    </row>
    <row r="1284" spans="4:4" x14ac:dyDescent="0.25">
      <c r="D1284" s="138"/>
    </row>
    <row r="1285" spans="4:4" x14ac:dyDescent="0.25">
      <c r="D1285" s="138"/>
    </row>
    <row r="1286" spans="4:4" x14ac:dyDescent="0.25">
      <c r="D1286" s="138"/>
    </row>
    <row r="1287" spans="4:4" x14ac:dyDescent="0.25">
      <c r="D1287" s="138"/>
    </row>
    <row r="1288" spans="4:4" x14ac:dyDescent="0.25">
      <c r="D1288" s="138"/>
    </row>
    <row r="1289" spans="4:4" x14ac:dyDescent="0.25">
      <c r="D1289" s="138"/>
    </row>
    <row r="1290" spans="4:4" x14ac:dyDescent="0.25">
      <c r="D1290" s="138"/>
    </row>
    <row r="1291" spans="4:4" x14ac:dyDescent="0.25">
      <c r="D1291" s="138"/>
    </row>
    <row r="1292" spans="4:4" x14ac:dyDescent="0.25">
      <c r="D1292" s="138"/>
    </row>
    <row r="1293" spans="4:4" x14ac:dyDescent="0.25">
      <c r="D1293" s="138"/>
    </row>
    <row r="1294" spans="4:4" x14ac:dyDescent="0.25">
      <c r="D1294" s="138"/>
    </row>
    <row r="1295" spans="4:4" x14ac:dyDescent="0.25">
      <c r="D1295" s="138"/>
    </row>
    <row r="1296" spans="4:4" x14ac:dyDescent="0.25">
      <c r="D1296" s="138"/>
    </row>
    <row r="1297" spans="4:4" x14ac:dyDescent="0.25">
      <c r="D1297" s="138"/>
    </row>
    <row r="1298" spans="4:4" x14ac:dyDescent="0.25">
      <c r="D1298" s="138"/>
    </row>
    <row r="1299" spans="4:4" x14ac:dyDescent="0.25">
      <c r="D1299" s="138"/>
    </row>
    <row r="1300" spans="4:4" x14ac:dyDescent="0.25">
      <c r="D1300" s="138"/>
    </row>
    <row r="1301" spans="4:4" x14ac:dyDescent="0.25">
      <c r="D1301" s="138"/>
    </row>
    <row r="1302" spans="4:4" x14ac:dyDescent="0.25">
      <c r="D1302" s="138"/>
    </row>
    <row r="1303" spans="4:4" x14ac:dyDescent="0.25">
      <c r="D1303" s="138"/>
    </row>
    <row r="1304" spans="4:4" x14ac:dyDescent="0.25">
      <c r="D1304" s="138"/>
    </row>
    <row r="1305" spans="4:4" x14ac:dyDescent="0.25">
      <c r="D1305" s="138"/>
    </row>
    <row r="1306" spans="4:4" x14ac:dyDescent="0.25">
      <c r="D1306" s="138"/>
    </row>
    <row r="1307" spans="4:4" x14ac:dyDescent="0.25">
      <c r="D1307" s="138"/>
    </row>
    <row r="1308" spans="4:4" x14ac:dyDescent="0.25">
      <c r="D1308" s="138"/>
    </row>
    <row r="1309" spans="4:4" x14ac:dyDescent="0.25">
      <c r="D1309" s="138"/>
    </row>
    <row r="1310" spans="4:4" x14ac:dyDescent="0.25">
      <c r="D1310" s="138"/>
    </row>
    <row r="1311" spans="4:4" x14ac:dyDescent="0.25">
      <c r="D1311" s="138"/>
    </row>
    <row r="1312" spans="4:4" x14ac:dyDescent="0.25">
      <c r="D1312" s="138"/>
    </row>
    <row r="1313" spans="4:4" x14ac:dyDescent="0.25">
      <c r="D1313" s="138"/>
    </row>
    <row r="1314" spans="4:4" x14ac:dyDescent="0.25">
      <c r="D1314" s="138"/>
    </row>
    <row r="1315" spans="4:4" x14ac:dyDescent="0.25">
      <c r="D1315" s="138"/>
    </row>
    <row r="1316" spans="4:4" x14ac:dyDescent="0.25">
      <c r="D1316" s="138"/>
    </row>
    <row r="1317" spans="4:4" x14ac:dyDescent="0.25">
      <c r="D1317" s="138"/>
    </row>
    <row r="1318" spans="4:4" x14ac:dyDescent="0.25">
      <c r="D1318" s="138"/>
    </row>
    <row r="1319" spans="4:4" x14ac:dyDescent="0.25">
      <c r="D1319" s="138"/>
    </row>
    <row r="1320" spans="4:4" x14ac:dyDescent="0.25">
      <c r="D1320" s="138"/>
    </row>
    <row r="1321" spans="4:4" x14ac:dyDescent="0.25">
      <c r="D1321" s="138"/>
    </row>
    <row r="1322" spans="4:4" x14ac:dyDescent="0.25">
      <c r="D1322" s="138"/>
    </row>
    <row r="1323" spans="4:4" x14ac:dyDescent="0.25">
      <c r="D1323" s="138"/>
    </row>
    <row r="1324" spans="4:4" x14ac:dyDescent="0.25">
      <c r="D1324" s="138"/>
    </row>
    <row r="1325" spans="4:4" x14ac:dyDescent="0.25">
      <c r="D1325" s="138"/>
    </row>
    <row r="1326" spans="4:4" x14ac:dyDescent="0.25">
      <c r="D1326" s="138"/>
    </row>
    <row r="1327" spans="4:4" x14ac:dyDescent="0.25">
      <c r="D1327" s="138"/>
    </row>
    <row r="1328" spans="4:4" x14ac:dyDescent="0.25">
      <c r="D1328" s="138"/>
    </row>
    <row r="1329" spans="4:4" x14ac:dyDescent="0.25">
      <c r="D1329" s="138"/>
    </row>
    <row r="1330" spans="4:4" x14ac:dyDescent="0.25">
      <c r="D1330" s="138"/>
    </row>
    <row r="1331" spans="4:4" x14ac:dyDescent="0.25">
      <c r="D1331" s="138"/>
    </row>
    <row r="1332" spans="4:4" x14ac:dyDescent="0.25">
      <c r="D1332" s="138"/>
    </row>
    <row r="1333" spans="4:4" x14ac:dyDescent="0.25">
      <c r="D1333" s="138"/>
    </row>
    <row r="1334" spans="4:4" x14ac:dyDescent="0.25">
      <c r="D1334" s="138"/>
    </row>
    <row r="1335" spans="4:4" x14ac:dyDescent="0.25">
      <c r="D1335" s="138"/>
    </row>
    <row r="1336" spans="4:4" x14ac:dyDescent="0.25">
      <c r="D1336" s="138"/>
    </row>
    <row r="1337" spans="4:4" x14ac:dyDescent="0.25">
      <c r="D1337" s="138"/>
    </row>
    <row r="1338" spans="4:4" x14ac:dyDescent="0.25">
      <c r="D1338" s="138"/>
    </row>
    <row r="1339" spans="4:4" x14ac:dyDescent="0.25">
      <c r="D1339" s="138"/>
    </row>
    <row r="1340" spans="4:4" x14ac:dyDescent="0.25">
      <c r="D1340" s="138"/>
    </row>
    <row r="1341" spans="4:4" x14ac:dyDescent="0.25">
      <c r="D1341" s="138"/>
    </row>
    <row r="1342" spans="4:4" x14ac:dyDescent="0.25">
      <c r="D1342" s="138"/>
    </row>
    <row r="1343" spans="4:4" x14ac:dyDescent="0.25">
      <c r="D1343" s="138"/>
    </row>
    <row r="1344" spans="4:4" x14ac:dyDescent="0.25">
      <c r="D1344" s="138"/>
    </row>
    <row r="1345" spans="4:4" x14ac:dyDescent="0.25">
      <c r="D1345" s="138"/>
    </row>
    <row r="1346" spans="4:4" x14ac:dyDescent="0.25">
      <c r="D1346" s="138"/>
    </row>
    <row r="1347" spans="4:4" x14ac:dyDescent="0.25">
      <c r="D1347" s="138"/>
    </row>
    <row r="1348" spans="4:4" x14ac:dyDescent="0.25">
      <c r="D1348" s="138"/>
    </row>
    <row r="1349" spans="4:4" x14ac:dyDescent="0.25">
      <c r="D1349" s="138"/>
    </row>
    <row r="1350" spans="4:4" x14ac:dyDescent="0.25">
      <c r="D1350" s="138"/>
    </row>
    <row r="1351" spans="4:4" x14ac:dyDescent="0.25">
      <c r="D1351" s="138"/>
    </row>
    <row r="1352" spans="4:4" x14ac:dyDescent="0.25">
      <c r="D1352" s="138"/>
    </row>
    <row r="1353" spans="4:4" x14ac:dyDescent="0.25">
      <c r="D1353" s="138"/>
    </row>
    <row r="1354" spans="4:4" x14ac:dyDescent="0.25">
      <c r="D1354" s="138"/>
    </row>
    <row r="1355" spans="4:4" x14ac:dyDescent="0.25">
      <c r="D1355" s="138"/>
    </row>
    <row r="1356" spans="4:4" x14ac:dyDescent="0.25">
      <c r="D1356" s="138"/>
    </row>
    <row r="1357" spans="4:4" x14ac:dyDescent="0.25">
      <c r="D1357" s="138"/>
    </row>
    <row r="1358" spans="4:4" x14ac:dyDescent="0.25">
      <c r="D1358" s="138"/>
    </row>
    <row r="1359" spans="4:4" x14ac:dyDescent="0.25">
      <c r="D1359" s="138"/>
    </row>
    <row r="1360" spans="4:4" x14ac:dyDescent="0.25">
      <c r="D1360" s="138"/>
    </row>
    <row r="1361" spans="4:4" x14ac:dyDescent="0.25">
      <c r="D1361" s="138"/>
    </row>
    <row r="1362" spans="4:4" x14ac:dyDescent="0.25">
      <c r="D1362" s="138"/>
    </row>
    <row r="1363" spans="4:4" x14ac:dyDescent="0.25">
      <c r="D1363" s="138"/>
    </row>
    <row r="1364" spans="4:4" x14ac:dyDescent="0.25">
      <c r="D1364" s="138"/>
    </row>
    <row r="1365" spans="4:4" x14ac:dyDescent="0.25">
      <c r="D1365" s="138"/>
    </row>
    <row r="1366" spans="4:4" x14ac:dyDescent="0.25">
      <c r="D1366" s="138"/>
    </row>
    <row r="1367" spans="4:4" x14ac:dyDescent="0.25">
      <c r="D1367" s="138"/>
    </row>
    <row r="1368" spans="4:4" x14ac:dyDescent="0.25">
      <c r="D1368" s="138"/>
    </row>
    <row r="1369" spans="4:4" x14ac:dyDescent="0.25">
      <c r="D1369" s="138"/>
    </row>
    <row r="1370" spans="4:4" x14ac:dyDescent="0.25">
      <c r="D1370" s="138"/>
    </row>
    <row r="1371" spans="4:4" x14ac:dyDescent="0.25">
      <c r="D1371" s="138"/>
    </row>
    <row r="1372" spans="4:4" x14ac:dyDescent="0.25">
      <c r="D1372" s="138"/>
    </row>
    <row r="1373" spans="4:4" x14ac:dyDescent="0.25">
      <c r="D1373" s="138"/>
    </row>
    <row r="1374" spans="4:4" x14ac:dyDescent="0.25">
      <c r="D1374" s="138"/>
    </row>
    <row r="1375" spans="4:4" x14ac:dyDescent="0.25">
      <c r="D1375" s="138"/>
    </row>
    <row r="1376" spans="4:4" x14ac:dyDescent="0.25">
      <c r="D1376" s="138"/>
    </row>
    <row r="1377" spans="4:4" x14ac:dyDescent="0.25">
      <c r="D1377" s="138"/>
    </row>
    <row r="1378" spans="4:4" x14ac:dyDescent="0.25">
      <c r="D1378" s="138"/>
    </row>
    <row r="1379" spans="4:4" x14ac:dyDescent="0.25">
      <c r="D1379" s="138"/>
    </row>
    <row r="1380" spans="4:4" x14ac:dyDescent="0.25">
      <c r="D1380" s="138"/>
    </row>
    <row r="1381" spans="4:4" x14ac:dyDescent="0.25">
      <c r="D1381" s="138"/>
    </row>
    <row r="1382" spans="4:4" x14ac:dyDescent="0.25">
      <c r="D1382" s="138"/>
    </row>
    <row r="1383" spans="4:4" x14ac:dyDescent="0.25">
      <c r="D1383" s="138"/>
    </row>
    <row r="1384" spans="4:4" x14ac:dyDescent="0.25">
      <c r="D1384" s="138"/>
    </row>
    <row r="1385" spans="4:4" x14ac:dyDescent="0.25">
      <c r="D1385" s="138"/>
    </row>
    <row r="1386" spans="4:4" x14ac:dyDescent="0.25">
      <c r="D1386" s="138"/>
    </row>
    <row r="1387" spans="4:4" x14ac:dyDescent="0.25">
      <c r="D1387" s="138"/>
    </row>
    <row r="1388" spans="4:4" x14ac:dyDescent="0.25">
      <c r="D1388" s="138"/>
    </row>
    <row r="1389" spans="4:4" x14ac:dyDescent="0.25">
      <c r="D1389" s="138"/>
    </row>
    <row r="1390" spans="4:4" x14ac:dyDescent="0.25">
      <c r="D1390" s="138"/>
    </row>
    <row r="1391" spans="4:4" x14ac:dyDescent="0.25">
      <c r="D1391" s="138"/>
    </row>
    <row r="1392" spans="4:4" x14ac:dyDescent="0.25">
      <c r="D1392" s="138"/>
    </row>
    <row r="1393" spans="4:4" x14ac:dyDescent="0.25">
      <c r="D1393" s="138"/>
    </row>
    <row r="1394" spans="4:4" x14ac:dyDescent="0.25">
      <c r="D1394" s="138"/>
    </row>
    <row r="1395" spans="4:4" x14ac:dyDescent="0.25">
      <c r="D1395" s="138"/>
    </row>
    <row r="1396" spans="4:4" x14ac:dyDescent="0.25">
      <c r="D1396" s="138"/>
    </row>
    <row r="1397" spans="4:4" x14ac:dyDescent="0.25">
      <c r="D1397" s="138"/>
    </row>
    <row r="1398" spans="4:4" x14ac:dyDescent="0.25">
      <c r="D1398" s="138"/>
    </row>
    <row r="1399" spans="4:4" x14ac:dyDescent="0.25">
      <c r="D1399" s="138"/>
    </row>
    <row r="1400" spans="4:4" x14ac:dyDescent="0.25">
      <c r="D1400" s="138"/>
    </row>
    <row r="1401" spans="4:4" x14ac:dyDescent="0.25">
      <c r="D1401" s="138"/>
    </row>
    <row r="1402" spans="4:4" x14ac:dyDescent="0.25">
      <c r="D1402" s="138"/>
    </row>
    <row r="1403" spans="4:4" x14ac:dyDescent="0.25">
      <c r="D1403" s="138"/>
    </row>
    <row r="1404" spans="4:4" x14ac:dyDescent="0.25">
      <c r="D1404" s="138"/>
    </row>
    <row r="1405" spans="4:4" x14ac:dyDescent="0.25">
      <c r="D1405" s="138"/>
    </row>
    <row r="1406" spans="4:4" x14ac:dyDescent="0.25">
      <c r="D1406" s="138"/>
    </row>
    <row r="1407" spans="4:4" x14ac:dyDescent="0.25">
      <c r="D1407" s="138"/>
    </row>
    <row r="1408" spans="4:4" x14ac:dyDescent="0.25">
      <c r="D1408" s="138"/>
    </row>
    <row r="1409" spans="4:4" x14ac:dyDescent="0.25">
      <c r="D1409" s="138"/>
    </row>
    <row r="1410" spans="4:4" x14ac:dyDescent="0.25">
      <c r="D1410" s="138"/>
    </row>
    <row r="1411" spans="4:4" x14ac:dyDescent="0.25">
      <c r="D1411" s="138"/>
    </row>
    <row r="1412" spans="4:4" x14ac:dyDescent="0.25">
      <c r="D1412" s="138"/>
    </row>
    <row r="1413" spans="4:4" x14ac:dyDescent="0.25">
      <c r="D1413" s="138"/>
    </row>
    <row r="1414" spans="4:4" x14ac:dyDescent="0.25">
      <c r="D1414" s="138"/>
    </row>
    <row r="1415" spans="4:4" x14ac:dyDescent="0.25">
      <c r="D1415" s="138"/>
    </row>
    <row r="1416" spans="4:4" x14ac:dyDescent="0.25">
      <c r="D1416" s="138"/>
    </row>
    <row r="1417" spans="4:4" x14ac:dyDescent="0.25">
      <c r="D1417" s="138"/>
    </row>
    <row r="1418" spans="4:4" x14ac:dyDescent="0.25">
      <c r="D1418" s="138"/>
    </row>
    <row r="1419" spans="4:4" x14ac:dyDescent="0.25">
      <c r="D1419" s="138"/>
    </row>
    <row r="1420" spans="4:4" x14ac:dyDescent="0.25">
      <c r="D1420" s="138"/>
    </row>
    <row r="1421" spans="4:4" x14ac:dyDescent="0.25">
      <c r="D1421" s="138"/>
    </row>
    <row r="1422" spans="4:4" x14ac:dyDescent="0.25">
      <c r="D1422" s="138"/>
    </row>
    <row r="1423" spans="4:4" x14ac:dyDescent="0.25">
      <c r="D1423" s="138"/>
    </row>
    <row r="1424" spans="4:4" x14ac:dyDescent="0.25">
      <c r="D1424" s="138"/>
    </row>
    <row r="1425" spans="4:4" x14ac:dyDescent="0.25">
      <c r="D1425" s="138"/>
    </row>
    <row r="1426" spans="4:4" x14ac:dyDescent="0.25">
      <c r="D1426" s="138"/>
    </row>
    <row r="1427" spans="4:4" x14ac:dyDescent="0.25">
      <c r="D1427" s="138"/>
    </row>
    <row r="1428" spans="4:4" x14ac:dyDescent="0.25">
      <c r="D1428" s="138"/>
    </row>
    <row r="1429" spans="4:4" x14ac:dyDescent="0.25">
      <c r="D1429" s="138"/>
    </row>
    <row r="1430" spans="4:4" x14ac:dyDescent="0.25">
      <c r="D1430" s="138"/>
    </row>
    <row r="1431" spans="4:4" x14ac:dyDescent="0.25">
      <c r="D1431" s="138"/>
    </row>
    <row r="1432" spans="4:4" x14ac:dyDescent="0.25">
      <c r="D1432" s="138"/>
    </row>
    <row r="1433" spans="4:4" x14ac:dyDescent="0.25">
      <c r="D1433" s="138"/>
    </row>
    <row r="1434" spans="4:4" x14ac:dyDescent="0.25">
      <c r="D1434" s="138"/>
    </row>
    <row r="1435" spans="4:4" x14ac:dyDescent="0.25">
      <c r="D1435" s="138"/>
    </row>
    <row r="1436" spans="4:4" x14ac:dyDescent="0.25">
      <c r="D1436" s="138"/>
    </row>
    <row r="1437" spans="4:4" x14ac:dyDescent="0.25">
      <c r="D1437" s="138"/>
    </row>
    <row r="1438" spans="4:4" x14ac:dyDescent="0.25">
      <c r="D1438" s="138"/>
    </row>
    <row r="1439" spans="4:4" x14ac:dyDescent="0.25">
      <c r="D1439" s="138"/>
    </row>
    <row r="1440" spans="4:4" x14ac:dyDescent="0.25">
      <c r="D1440" s="138"/>
    </row>
    <row r="1441" spans="4:4" x14ac:dyDescent="0.25">
      <c r="D1441" s="138"/>
    </row>
    <row r="1442" spans="4:4" x14ac:dyDescent="0.25">
      <c r="D1442" s="138"/>
    </row>
    <row r="1443" spans="4:4" x14ac:dyDescent="0.25">
      <c r="D1443" s="138"/>
    </row>
    <row r="1444" spans="4:4" x14ac:dyDescent="0.25">
      <c r="D1444" s="138"/>
    </row>
    <row r="1445" spans="4:4" x14ac:dyDescent="0.25">
      <c r="D1445" s="138"/>
    </row>
    <row r="1446" spans="4:4" x14ac:dyDescent="0.25">
      <c r="D1446" s="138"/>
    </row>
    <row r="1447" spans="4:4" x14ac:dyDescent="0.25">
      <c r="D1447" s="138"/>
    </row>
    <row r="1448" spans="4:4" x14ac:dyDescent="0.25">
      <c r="D1448" s="138"/>
    </row>
    <row r="1449" spans="4:4" x14ac:dyDescent="0.25">
      <c r="D1449" s="138"/>
    </row>
    <row r="1450" spans="4:4" x14ac:dyDescent="0.25">
      <c r="D1450" s="138"/>
    </row>
    <row r="1451" spans="4:4" x14ac:dyDescent="0.25">
      <c r="D1451" s="138"/>
    </row>
    <row r="1452" spans="4:4" x14ac:dyDescent="0.25">
      <c r="D1452" s="138"/>
    </row>
    <row r="1453" spans="4:4" x14ac:dyDescent="0.25">
      <c r="D1453" s="138"/>
    </row>
    <row r="1454" spans="4:4" x14ac:dyDescent="0.25">
      <c r="D1454" s="138"/>
    </row>
    <row r="1455" spans="4:4" x14ac:dyDescent="0.25">
      <c r="D1455" s="138"/>
    </row>
    <row r="1456" spans="4:4" x14ac:dyDescent="0.25">
      <c r="D1456" s="138"/>
    </row>
    <row r="1457" spans="4:4" x14ac:dyDescent="0.25">
      <c r="D1457" s="138"/>
    </row>
    <row r="1458" spans="4:4" x14ac:dyDescent="0.25">
      <c r="D1458" s="138"/>
    </row>
    <row r="1459" spans="4:4" x14ac:dyDescent="0.25">
      <c r="D1459" s="138"/>
    </row>
    <row r="1460" spans="4:4" x14ac:dyDescent="0.25">
      <c r="D1460" s="138"/>
    </row>
    <row r="1461" spans="4:4" x14ac:dyDescent="0.25">
      <c r="D1461" s="138"/>
    </row>
    <row r="1462" spans="4:4" x14ac:dyDescent="0.25">
      <c r="D1462" s="138"/>
    </row>
    <row r="1463" spans="4:4" x14ac:dyDescent="0.25">
      <c r="D1463" s="138"/>
    </row>
    <row r="1464" spans="4:4" x14ac:dyDescent="0.25">
      <c r="D1464" s="138"/>
    </row>
    <row r="1465" spans="4:4" x14ac:dyDescent="0.25">
      <c r="D1465" s="138"/>
    </row>
    <row r="1466" spans="4:4" x14ac:dyDescent="0.25">
      <c r="D1466" s="138"/>
    </row>
    <row r="1467" spans="4:4" x14ac:dyDescent="0.25">
      <c r="D1467" s="138"/>
    </row>
    <row r="1468" spans="4:4" x14ac:dyDescent="0.25">
      <c r="D1468" s="138"/>
    </row>
    <row r="1469" spans="4:4" x14ac:dyDescent="0.25">
      <c r="D1469" s="138"/>
    </row>
    <row r="1470" spans="4:4" x14ac:dyDescent="0.25">
      <c r="D1470" s="138"/>
    </row>
    <row r="1471" spans="4:4" x14ac:dyDescent="0.25">
      <c r="D1471" s="138"/>
    </row>
    <row r="1472" spans="4:4" x14ac:dyDescent="0.25">
      <c r="D1472" s="138"/>
    </row>
    <row r="1473" spans="4:4" x14ac:dyDescent="0.25">
      <c r="D1473" s="138"/>
    </row>
    <row r="1474" spans="4:4" x14ac:dyDescent="0.25">
      <c r="D1474" s="138"/>
    </row>
    <row r="1475" spans="4:4" x14ac:dyDescent="0.25">
      <c r="D1475" s="138"/>
    </row>
    <row r="1476" spans="4:4" x14ac:dyDescent="0.25">
      <c r="D1476" s="138"/>
    </row>
    <row r="1477" spans="4:4" x14ac:dyDescent="0.25">
      <c r="D1477" s="138"/>
    </row>
    <row r="1478" spans="4:4" x14ac:dyDescent="0.25">
      <c r="D1478" s="138"/>
    </row>
    <row r="1479" spans="4:4" x14ac:dyDescent="0.25">
      <c r="D1479" s="138"/>
    </row>
    <row r="1480" spans="4:4" x14ac:dyDescent="0.25">
      <c r="D1480" s="138"/>
    </row>
    <row r="1481" spans="4:4" x14ac:dyDescent="0.25">
      <c r="D1481" s="138"/>
    </row>
    <row r="1482" spans="4:4" x14ac:dyDescent="0.25">
      <c r="D1482" s="138"/>
    </row>
    <row r="1483" spans="4:4" x14ac:dyDescent="0.25">
      <c r="D1483" s="138"/>
    </row>
    <row r="1484" spans="4:4" x14ac:dyDescent="0.25">
      <c r="D1484" s="138"/>
    </row>
    <row r="1485" spans="4:4" x14ac:dyDescent="0.25">
      <c r="D1485" s="138"/>
    </row>
    <row r="1486" spans="4:4" x14ac:dyDescent="0.25">
      <c r="D1486" s="138"/>
    </row>
    <row r="1487" spans="4:4" x14ac:dyDescent="0.25">
      <c r="D1487" s="138"/>
    </row>
    <row r="1488" spans="4:4" x14ac:dyDescent="0.25">
      <c r="D1488" s="138"/>
    </row>
    <row r="1489" spans="4:4" x14ac:dyDescent="0.25">
      <c r="D1489" s="138"/>
    </row>
    <row r="1490" spans="4:4" x14ac:dyDescent="0.25">
      <c r="D1490" s="138"/>
    </row>
    <row r="1491" spans="4:4" x14ac:dyDescent="0.25">
      <c r="D1491" s="138"/>
    </row>
    <row r="1492" spans="4:4" x14ac:dyDescent="0.25">
      <c r="D1492" s="138"/>
    </row>
    <row r="1493" spans="4:4" x14ac:dyDescent="0.25">
      <c r="D1493" s="138"/>
    </row>
    <row r="1494" spans="4:4" x14ac:dyDescent="0.25">
      <c r="D1494" s="138"/>
    </row>
    <row r="1495" spans="4:4" x14ac:dyDescent="0.25">
      <c r="D1495" s="138"/>
    </row>
    <row r="1496" spans="4:4" x14ac:dyDescent="0.25">
      <c r="D1496" s="138"/>
    </row>
    <row r="1497" spans="4:4" x14ac:dyDescent="0.25">
      <c r="D1497" s="138"/>
    </row>
    <row r="1498" spans="4:4" x14ac:dyDescent="0.25">
      <c r="D1498" s="138"/>
    </row>
    <row r="1499" spans="4:4" x14ac:dyDescent="0.25">
      <c r="D1499" s="138"/>
    </row>
    <row r="1500" spans="4:4" x14ac:dyDescent="0.25">
      <c r="D1500" s="138"/>
    </row>
    <row r="1501" spans="4:4" x14ac:dyDescent="0.25">
      <c r="D1501" s="138"/>
    </row>
    <row r="1502" spans="4:4" x14ac:dyDescent="0.25">
      <c r="D1502" s="138"/>
    </row>
    <row r="1503" spans="4:4" x14ac:dyDescent="0.25">
      <c r="D1503" s="138"/>
    </row>
    <row r="1504" spans="4:4" x14ac:dyDescent="0.25">
      <c r="D1504" s="138"/>
    </row>
    <row r="1505" spans="4:4" x14ac:dyDescent="0.25">
      <c r="D1505" s="138"/>
    </row>
    <row r="1506" spans="4:4" x14ac:dyDescent="0.25">
      <c r="D1506" s="138"/>
    </row>
    <row r="1507" spans="4:4" x14ac:dyDescent="0.25">
      <c r="D1507" s="138"/>
    </row>
    <row r="1508" spans="4:4" x14ac:dyDescent="0.25">
      <c r="D1508" s="138"/>
    </row>
    <row r="1509" spans="4:4" x14ac:dyDescent="0.25">
      <c r="D1509" s="138"/>
    </row>
    <row r="1510" spans="4:4" x14ac:dyDescent="0.25">
      <c r="D1510" s="138"/>
    </row>
    <row r="1511" spans="4:4" x14ac:dyDescent="0.25">
      <c r="D1511" s="138"/>
    </row>
    <row r="1512" spans="4:4" x14ac:dyDescent="0.25">
      <c r="D1512" s="138"/>
    </row>
    <row r="1513" spans="4:4" x14ac:dyDescent="0.25">
      <c r="D1513" s="138"/>
    </row>
    <row r="1514" spans="4:4" x14ac:dyDescent="0.25">
      <c r="D1514" s="138"/>
    </row>
    <row r="1515" spans="4:4" x14ac:dyDescent="0.25">
      <c r="D1515" s="138"/>
    </row>
    <row r="1516" spans="4:4" x14ac:dyDescent="0.25">
      <c r="D1516" s="138"/>
    </row>
    <row r="1517" spans="4:4" x14ac:dyDescent="0.25">
      <c r="D1517" s="138"/>
    </row>
    <row r="1518" spans="4:4" x14ac:dyDescent="0.25">
      <c r="D1518" s="138"/>
    </row>
    <row r="1519" spans="4:4" x14ac:dyDescent="0.25">
      <c r="D1519" s="138"/>
    </row>
    <row r="1520" spans="4:4" x14ac:dyDescent="0.25">
      <c r="D1520" s="138"/>
    </row>
    <row r="1521" spans="4:4" x14ac:dyDescent="0.25">
      <c r="D1521" s="138"/>
    </row>
    <row r="1522" spans="4:4" x14ac:dyDescent="0.25">
      <c r="D1522" s="138"/>
    </row>
    <row r="1523" spans="4:4" x14ac:dyDescent="0.25">
      <c r="D1523" s="138"/>
    </row>
    <row r="1524" spans="4:4" x14ac:dyDescent="0.25">
      <c r="D1524" s="138"/>
    </row>
    <row r="1525" spans="4:4" x14ac:dyDescent="0.25">
      <c r="D1525" s="138"/>
    </row>
    <row r="1526" spans="4:4" x14ac:dyDescent="0.25">
      <c r="D1526" s="138"/>
    </row>
    <row r="1527" spans="4:4" x14ac:dyDescent="0.25">
      <c r="D1527" s="138"/>
    </row>
    <row r="1528" spans="4:4" x14ac:dyDescent="0.25">
      <c r="D1528" s="138"/>
    </row>
    <row r="1529" spans="4:4" x14ac:dyDescent="0.25">
      <c r="D1529" s="138"/>
    </row>
    <row r="1530" spans="4:4" x14ac:dyDescent="0.25">
      <c r="D1530" s="138"/>
    </row>
    <row r="1531" spans="4:4" x14ac:dyDescent="0.25">
      <c r="D1531" s="138"/>
    </row>
    <row r="1532" spans="4:4" x14ac:dyDescent="0.25">
      <c r="D1532" s="138"/>
    </row>
    <row r="1533" spans="4:4" x14ac:dyDescent="0.25">
      <c r="D1533" s="138"/>
    </row>
    <row r="1534" spans="4:4" x14ac:dyDescent="0.25">
      <c r="D1534" s="138"/>
    </row>
    <row r="1535" spans="4:4" x14ac:dyDescent="0.25">
      <c r="D1535" s="138"/>
    </row>
    <row r="1536" spans="4:4" x14ac:dyDescent="0.25">
      <c r="D1536" s="138"/>
    </row>
    <row r="1537" spans="4:4" x14ac:dyDescent="0.25">
      <c r="D1537" s="138"/>
    </row>
    <row r="1538" spans="4:4" x14ac:dyDescent="0.25">
      <c r="D1538" s="138"/>
    </row>
    <row r="1539" spans="4:4" x14ac:dyDescent="0.25">
      <c r="D1539" s="138"/>
    </row>
    <row r="1540" spans="4:4" x14ac:dyDescent="0.25">
      <c r="D1540" s="138"/>
    </row>
    <row r="1541" spans="4:4" x14ac:dyDescent="0.25">
      <c r="D1541" s="138"/>
    </row>
    <row r="1542" spans="4:4" x14ac:dyDescent="0.25">
      <c r="D1542" s="138"/>
    </row>
    <row r="1543" spans="4:4" x14ac:dyDescent="0.25">
      <c r="D1543" s="138"/>
    </row>
    <row r="1544" spans="4:4" x14ac:dyDescent="0.25">
      <c r="D1544" s="138"/>
    </row>
    <row r="1545" spans="4:4" x14ac:dyDescent="0.25">
      <c r="D1545" s="138"/>
    </row>
    <row r="1546" spans="4:4" x14ac:dyDescent="0.25">
      <c r="D1546" s="138"/>
    </row>
    <row r="1547" spans="4:4" x14ac:dyDescent="0.25">
      <c r="D1547" s="138"/>
    </row>
    <row r="1548" spans="4:4" x14ac:dyDescent="0.25">
      <c r="D1548" s="138"/>
    </row>
    <row r="1549" spans="4:4" x14ac:dyDescent="0.25">
      <c r="D1549" s="138"/>
    </row>
    <row r="1550" spans="4:4" x14ac:dyDescent="0.25">
      <c r="D1550" s="138"/>
    </row>
    <row r="1551" spans="4:4" x14ac:dyDescent="0.25">
      <c r="D1551" s="138"/>
    </row>
    <row r="1552" spans="4:4" x14ac:dyDescent="0.25">
      <c r="D1552" s="138"/>
    </row>
    <row r="1553" spans="4:4" x14ac:dyDescent="0.25">
      <c r="D1553" s="138"/>
    </row>
    <row r="1554" spans="4:4" x14ac:dyDescent="0.25">
      <c r="D1554" s="138"/>
    </row>
    <row r="1555" spans="4:4" x14ac:dyDescent="0.25">
      <c r="D1555" s="138"/>
    </row>
    <row r="1556" spans="4:4" x14ac:dyDescent="0.25">
      <c r="D1556" s="138"/>
    </row>
    <row r="1557" spans="4:4" x14ac:dyDescent="0.25">
      <c r="D1557" s="138"/>
    </row>
    <row r="1558" spans="4:4" x14ac:dyDescent="0.25">
      <c r="D1558" s="138"/>
    </row>
    <row r="1559" spans="4:4" x14ac:dyDescent="0.25">
      <c r="D1559" s="138"/>
    </row>
    <row r="1560" spans="4:4" x14ac:dyDescent="0.25">
      <c r="D1560" s="138"/>
    </row>
    <row r="1561" spans="4:4" x14ac:dyDescent="0.25">
      <c r="D1561" s="138"/>
    </row>
    <row r="1562" spans="4:4" x14ac:dyDescent="0.25">
      <c r="D1562" s="138"/>
    </row>
    <row r="1563" spans="4:4" x14ac:dyDescent="0.25">
      <c r="D1563" s="138"/>
    </row>
    <row r="1564" spans="4:4" x14ac:dyDescent="0.25">
      <c r="D1564" s="138"/>
    </row>
    <row r="1565" spans="4:4" x14ac:dyDescent="0.25">
      <c r="D1565" s="138"/>
    </row>
    <row r="1566" spans="4:4" x14ac:dyDescent="0.25">
      <c r="D1566" s="138"/>
    </row>
    <row r="1567" spans="4:4" x14ac:dyDescent="0.25">
      <c r="D1567" s="138"/>
    </row>
    <row r="1568" spans="4:4" x14ac:dyDescent="0.25">
      <c r="D1568" s="138"/>
    </row>
    <row r="1569" spans="4:4" x14ac:dyDescent="0.25">
      <c r="D1569" s="138"/>
    </row>
    <row r="1570" spans="4:4" x14ac:dyDescent="0.25">
      <c r="D1570" s="138"/>
    </row>
    <row r="1571" spans="4:4" x14ac:dyDescent="0.25">
      <c r="D1571" s="138"/>
    </row>
    <row r="1572" spans="4:4" x14ac:dyDescent="0.25">
      <c r="D1572" s="138"/>
    </row>
    <row r="1573" spans="4:4" x14ac:dyDescent="0.25">
      <c r="D1573" s="138"/>
    </row>
    <row r="1574" spans="4:4" x14ac:dyDescent="0.25">
      <c r="D1574" s="138"/>
    </row>
    <row r="1575" spans="4:4" x14ac:dyDescent="0.25">
      <c r="D1575" s="138"/>
    </row>
    <row r="1576" spans="4:4" x14ac:dyDescent="0.25">
      <c r="D1576" s="138"/>
    </row>
    <row r="1577" spans="4:4" x14ac:dyDescent="0.25">
      <c r="D1577" s="138"/>
    </row>
    <row r="1578" spans="4:4" x14ac:dyDescent="0.25">
      <c r="D1578" s="138"/>
    </row>
    <row r="1579" spans="4:4" x14ac:dyDescent="0.25">
      <c r="D1579" s="138"/>
    </row>
    <row r="1580" spans="4:4" x14ac:dyDescent="0.25">
      <c r="D1580" s="138"/>
    </row>
    <row r="1581" spans="4:4" x14ac:dyDescent="0.25">
      <c r="D1581" s="138"/>
    </row>
    <row r="1582" spans="4:4" x14ac:dyDescent="0.25">
      <c r="D1582" s="138"/>
    </row>
    <row r="1583" spans="4:4" x14ac:dyDescent="0.25">
      <c r="D1583" s="138"/>
    </row>
    <row r="1584" spans="4:4" x14ac:dyDescent="0.25">
      <c r="D1584" s="138"/>
    </row>
    <row r="1585" spans="4:4" x14ac:dyDescent="0.25">
      <c r="D1585" s="138"/>
    </row>
    <row r="1586" spans="4:4" x14ac:dyDescent="0.25">
      <c r="D1586" s="138"/>
    </row>
    <row r="1587" spans="4:4" x14ac:dyDescent="0.25">
      <c r="D1587" s="138"/>
    </row>
    <row r="1588" spans="4:4" x14ac:dyDescent="0.25">
      <c r="D1588" s="138"/>
    </row>
    <row r="1589" spans="4:4" x14ac:dyDescent="0.25">
      <c r="D1589" s="138"/>
    </row>
    <row r="1590" spans="4:4" x14ac:dyDescent="0.25">
      <c r="D1590" s="138"/>
    </row>
    <row r="1591" spans="4:4" x14ac:dyDescent="0.25">
      <c r="D1591" s="138"/>
    </row>
    <row r="1592" spans="4:4" x14ac:dyDescent="0.25">
      <c r="D1592" s="138"/>
    </row>
    <row r="1593" spans="4:4" x14ac:dyDescent="0.25">
      <c r="D1593" s="138"/>
    </row>
    <row r="1594" spans="4:4" x14ac:dyDescent="0.25">
      <c r="D1594" s="138"/>
    </row>
    <row r="1595" spans="4:4" x14ac:dyDescent="0.25">
      <c r="D1595" s="138"/>
    </row>
    <row r="1596" spans="4:4" x14ac:dyDescent="0.25">
      <c r="D1596" s="138"/>
    </row>
    <row r="1597" spans="4:4" x14ac:dyDescent="0.25">
      <c r="D1597" s="138"/>
    </row>
    <row r="1598" spans="4:4" x14ac:dyDescent="0.25">
      <c r="D1598" s="138"/>
    </row>
    <row r="1599" spans="4:4" x14ac:dyDescent="0.25">
      <c r="D1599" s="138"/>
    </row>
    <row r="1600" spans="4:4" x14ac:dyDescent="0.25">
      <c r="D1600" s="138"/>
    </row>
    <row r="1601" spans="4:4" x14ac:dyDescent="0.25">
      <c r="D1601" s="138"/>
    </row>
    <row r="1602" spans="4:4" x14ac:dyDescent="0.25">
      <c r="D1602" s="138"/>
    </row>
    <row r="1603" spans="4:4" x14ac:dyDescent="0.25">
      <c r="D1603" s="138"/>
    </row>
    <row r="1604" spans="4:4" x14ac:dyDescent="0.25">
      <c r="D1604" s="138"/>
    </row>
    <row r="1605" spans="4:4" x14ac:dyDescent="0.25">
      <c r="D1605" s="138"/>
    </row>
    <row r="1606" spans="4:4" x14ac:dyDescent="0.25">
      <c r="D1606" s="138"/>
    </row>
    <row r="1607" spans="4:4" x14ac:dyDescent="0.25">
      <c r="D1607" s="138"/>
    </row>
    <row r="1608" spans="4:4" x14ac:dyDescent="0.25">
      <c r="D1608" s="138"/>
    </row>
    <row r="1609" spans="4:4" x14ac:dyDescent="0.25">
      <c r="D1609" s="138"/>
    </row>
    <row r="1610" spans="4:4" x14ac:dyDescent="0.25">
      <c r="D1610" s="138"/>
    </row>
    <row r="1611" spans="4:4" x14ac:dyDescent="0.25">
      <c r="D1611" s="138"/>
    </row>
    <row r="1612" spans="4:4" x14ac:dyDescent="0.25">
      <c r="D1612" s="138"/>
    </row>
    <row r="1613" spans="4:4" x14ac:dyDescent="0.25">
      <c r="D1613" s="138"/>
    </row>
    <row r="1614" spans="4:4" x14ac:dyDescent="0.25">
      <c r="D1614" s="138"/>
    </row>
    <row r="1615" spans="4:4" x14ac:dyDescent="0.25">
      <c r="D1615" s="138"/>
    </row>
    <row r="1616" spans="4:4" x14ac:dyDescent="0.25">
      <c r="D1616" s="138"/>
    </row>
    <row r="1617" spans="4:4" x14ac:dyDescent="0.25">
      <c r="D1617" s="138"/>
    </row>
    <row r="1618" spans="4:4" x14ac:dyDescent="0.25">
      <c r="D1618" s="138"/>
    </row>
    <row r="1619" spans="4:4" x14ac:dyDescent="0.25">
      <c r="D1619" s="138"/>
    </row>
    <row r="1620" spans="4:4" x14ac:dyDescent="0.25">
      <c r="D1620" s="138"/>
    </row>
    <row r="1621" spans="4:4" x14ac:dyDescent="0.25">
      <c r="D1621" s="138"/>
    </row>
    <row r="1622" spans="4:4" x14ac:dyDescent="0.25">
      <c r="D1622" s="138"/>
    </row>
    <row r="1623" spans="4:4" x14ac:dyDescent="0.25">
      <c r="D1623" s="138"/>
    </row>
    <row r="1624" spans="4:4" x14ac:dyDescent="0.25">
      <c r="D1624" s="138"/>
    </row>
    <row r="1625" spans="4:4" x14ac:dyDescent="0.25">
      <c r="D1625" s="138"/>
    </row>
    <row r="1626" spans="4:4" x14ac:dyDescent="0.25">
      <c r="D1626" s="138"/>
    </row>
    <row r="1627" spans="4:4" x14ac:dyDescent="0.25">
      <c r="D1627" s="138"/>
    </row>
    <row r="1628" spans="4:4" x14ac:dyDescent="0.25">
      <c r="D1628" s="138"/>
    </row>
    <row r="1629" spans="4:4" x14ac:dyDescent="0.25">
      <c r="D1629" s="138"/>
    </row>
    <row r="1630" spans="4:4" x14ac:dyDescent="0.25">
      <c r="D1630" s="138"/>
    </row>
    <row r="1631" spans="4:4" x14ac:dyDescent="0.25">
      <c r="D1631" s="138"/>
    </row>
    <row r="1632" spans="4:4" x14ac:dyDescent="0.25">
      <c r="D1632" s="138"/>
    </row>
    <row r="1633" spans="4:4" x14ac:dyDescent="0.25">
      <c r="D1633" s="138"/>
    </row>
    <row r="1634" spans="4:4" x14ac:dyDescent="0.25">
      <c r="D1634" s="138"/>
    </row>
    <row r="1635" spans="4:4" x14ac:dyDescent="0.25">
      <c r="D1635" s="138"/>
    </row>
    <row r="1636" spans="4:4" x14ac:dyDescent="0.25">
      <c r="D1636" s="138"/>
    </row>
    <row r="1637" spans="4:4" x14ac:dyDescent="0.25">
      <c r="D1637" s="138"/>
    </row>
    <row r="1638" spans="4:4" x14ac:dyDescent="0.25">
      <c r="D1638" s="138"/>
    </row>
    <row r="1639" spans="4:4" x14ac:dyDescent="0.25">
      <c r="D1639" s="138"/>
    </row>
    <row r="1640" spans="4:4" x14ac:dyDescent="0.25">
      <c r="D1640" s="138"/>
    </row>
    <row r="1641" spans="4:4" x14ac:dyDescent="0.25">
      <c r="D1641" s="138"/>
    </row>
    <row r="1642" spans="4:4" x14ac:dyDescent="0.25">
      <c r="D1642" s="138"/>
    </row>
    <row r="1643" spans="4:4" x14ac:dyDescent="0.25">
      <c r="D1643" s="138"/>
    </row>
    <row r="1644" spans="4:4" x14ac:dyDescent="0.25">
      <c r="D1644" s="138"/>
    </row>
    <row r="1645" spans="4:4" x14ac:dyDescent="0.25">
      <c r="D1645" s="138"/>
    </row>
    <row r="1646" spans="4:4" x14ac:dyDescent="0.25">
      <c r="D1646" s="138"/>
    </row>
    <row r="1647" spans="4:4" x14ac:dyDescent="0.25">
      <c r="D1647" s="138"/>
    </row>
    <row r="1648" spans="4:4" x14ac:dyDescent="0.25">
      <c r="D1648" s="138"/>
    </row>
    <row r="1649" spans="4:4" x14ac:dyDescent="0.25">
      <c r="D1649" s="138"/>
    </row>
    <row r="1650" spans="4:4" x14ac:dyDescent="0.25">
      <c r="D1650" s="138"/>
    </row>
    <row r="1651" spans="4:4" x14ac:dyDescent="0.25">
      <c r="D1651" s="138"/>
    </row>
    <row r="1652" spans="4:4" x14ac:dyDescent="0.25">
      <c r="D1652" s="138"/>
    </row>
    <row r="1653" spans="4:4" x14ac:dyDescent="0.25">
      <c r="D1653" s="138"/>
    </row>
    <row r="1654" spans="4:4" x14ac:dyDescent="0.25">
      <c r="D1654" s="138"/>
    </row>
    <row r="1655" spans="4:4" x14ac:dyDescent="0.25">
      <c r="D1655" s="138"/>
    </row>
    <row r="1656" spans="4:4" x14ac:dyDescent="0.25">
      <c r="D1656" s="138"/>
    </row>
    <row r="1657" spans="4:4" x14ac:dyDescent="0.25">
      <c r="D1657" s="138"/>
    </row>
    <row r="1658" spans="4:4" x14ac:dyDescent="0.25">
      <c r="D1658" s="138"/>
    </row>
    <row r="1659" spans="4:4" x14ac:dyDescent="0.25">
      <c r="D1659" s="138"/>
    </row>
    <row r="1660" spans="4:4" x14ac:dyDescent="0.25">
      <c r="D1660" s="138"/>
    </row>
    <row r="1661" spans="4:4" x14ac:dyDescent="0.25">
      <c r="D1661" s="138"/>
    </row>
    <row r="1662" spans="4:4" x14ac:dyDescent="0.25">
      <c r="D1662" s="138"/>
    </row>
    <row r="1663" spans="4:4" x14ac:dyDescent="0.25">
      <c r="D1663" s="138"/>
    </row>
    <row r="1664" spans="4:4" x14ac:dyDescent="0.25">
      <c r="D1664" s="138"/>
    </row>
    <row r="1665" spans="4:4" x14ac:dyDescent="0.25">
      <c r="D1665" s="138"/>
    </row>
    <row r="1666" spans="4:4" x14ac:dyDescent="0.25">
      <c r="D1666" s="138"/>
    </row>
    <row r="1667" spans="4:4" x14ac:dyDescent="0.25">
      <c r="D1667" s="138"/>
    </row>
    <row r="1668" spans="4:4" x14ac:dyDescent="0.25">
      <c r="D1668" s="138"/>
    </row>
    <row r="1669" spans="4:4" x14ac:dyDescent="0.25">
      <c r="D1669" s="138"/>
    </row>
    <row r="1670" spans="4:4" x14ac:dyDescent="0.25">
      <c r="D1670" s="138"/>
    </row>
    <row r="1671" spans="4:4" x14ac:dyDescent="0.25">
      <c r="D1671" s="138"/>
    </row>
    <row r="1672" spans="4:4" x14ac:dyDescent="0.25">
      <c r="D1672" s="138"/>
    </row>
    <row r="1673" spans="4:4" x14ac:dyDescent="0.25">
      <c r="D1673" s="138"/>
    </row>
    <row r="1674" spans="4:4" x14ac:dyDescent="0.25">
      <c r="D1674" s="138"/>
    </row>
    <row r="1675" spans="4:4" x14ac:dyDescent="0.25">
      <c r="D1675" s="138"/>
    </row>
    <row r="1676" spans="4:4" x14ac:dyDescent="0.25">
      <c r="D1676" s="138"/>
    </row>
    <row r="1677" spans="4:4" x14ac:dyDescent="0.25">
      <c r="D1677" s="138"/>
    </row>
    <row r="1678" spans="4:4" x14ac:dyDescent="0.25">
      <c r="D1678" s="138"/>
    </row>
    <row r="1679" spans="4:4" x14ac:dyDescent="0.25">
      <c r="D1679" s="138"/>
    </row>
    <row r="1680" spans="4:4" x14ac:dyDescent="0.25">
      <c r="D1680" s="138"/>
    </row>
    <row r="1681" spans="4:4" x14ac:dyDescent="0.25">
      <c r="D1681" s="138"/>
    </row>
    <row r="1682" spans="4:4" x14ac:dyDescent="0.25">
      <c r="D1682" s="138"/>
    </row>
    <row r="1683" spans="4:4" x14ac:dyDescent="0.25">
      <c r="D1683" s="138"/>
    </row>
    <row r="1684" spans="4:4" x14ac:dyDescent="0.25">
      <c r="D1684" s="138"/>
    </row>
    <row r="1685" spans="4:4" x14ac:dyDescent="0.25">
      <c r="D1685" s="138"/>
    </row>
    <row r="1686" spans="4:4" x14ac:dyDescent="0.25">
      <c r="D1686" s="138"/>
    </row>
    <row r="1687" spans="4:4" x14ac:dyDescent="0.25">
      <c r="D1687" s="138"/>
    </row>
    <row r="1688" spans="4:4" x14ac:dyDescent="0.25">
      <c r="D1688" s="138"/>
    </row>
    <row r="1689" spans="4:4" x14ac:dyDescent="0.25">
      <c r="D1689" s="138"/>
    </row>
    <row r="1690" spans="4:4" x14ac:dyDescent="0.25">
      <c r="D1690" s="138"/>
    </row>
    <row r="1691" spans="4:4" x14ac:dyDescent="0.25">
      <c r="D1691" s="138"/>
    </row>
    <row r="1692" spans="4:4" x14ac:dyDescent="0.25">
      <c r="D1692" s="138"/>
    </row>
    <row r="1693" spans="4:4" x14ac:dyDescent="0.25">
      <c r="D1693" s="138"/>
    </row>
    <row r="1694" spans="4:4" x14ac:dyDescent="0.25">
      <c r="D1694" s="138"/>
    </row>
    <row r="1695" spans="4:4" x14ac:dyDescent="0.25">
      <c r="D1695" s="138"/>
    </row>
    <row r="1696" spans="4:4" x14ac:dyDescent="0.25">
      <c r="D1696" s="138"/>
    </row>
    <row r="1697" spans="4:4" x14ac:dyDescent="0.25">
      <c r="D1697" s="138"/>
    </row>
    <row r="1698" spans="4:4" x14ac:dyDescent="0.25">
      <c r="D1698" s="138"/>
    </row>
    <row r="1699" spans="4:4" x14ac:dyDescent="0.25">
      <c r="D1699" s="138"/>
    </row>
    <row r="1700" spans="4:4" x14ac:dyDescent="0.25">
      <c r="D1700" s="138"/>
    </row>
    <row r="1701" spans="4:4" x14ac:dyDescent="0.25">
      <c r="D1701" s="138"/>
    </row>
    <row r="1702" spans="4:4" x14ac:dyDescent="0.25">
      <c r="D1702" s="138"/>
    </row>
    <row r="1703" spans="4:4" x14ac:dyDescent="0.25">
      <c r="D1703" s="138"/>
    </row>
    <row r="1704" spans="4:4" x14ac:dyDescent="0.25">
      <c r="D1704" s="138"/>
    </row>
    <row r="1705" spans="4:4" x14ac:dyDescent="0.25">
      <c r="D1705" s="138"/>
    </row>
    <row r="1706" spans="4:4" x14ac:dyDescent="0.25">
      <c r="D1706" s="138"/>
    </row>
    <row r="1707" spans="4:4" x14ac:dyDescent="0.25">
      <c r="D1707" s="138"/>
    </row>
    <row r="1708" spans="4:4" x14ac:dyDescent="0.25">
      <c r="D1708" s="138"/>
    </row>
    <row r="1709" spans="4:4" x14ac:dyDescent="0.25">
      <c r="D1709" s="138"/>
    </row>
    <row r="1710" spans="4:4" x14ac:dyDescent="0.25">
      <c r="D1710" s="138"/>
    </row>
    <row r="1711" spans="4:4" x14ac:dyDescent="0.25">
      <c r="D1711" s="138"/>
    </row>
    <row r="1712" spans="4:4" x14ac:dyDescent="0.25">
      <c r="D1712" s="138"/>
    </row>
    <row r="1713" spans="4:4" x14ac:dyDescent="0.25">
      <c r="D1713" s="138"/>
    </row>
    <row r="1714" spans="4:4" x14ac:dyDescent="0.25">
      <c r="D1714" s="138"/>
    </row>
    <row r="1715" spans="4:4" x14ac:dyDescent="0.25">
      <c r="D1715" s="138"/>
    </row>
    <row r="1716" spans="4:4" x14ac:dyDescent="0.25">
      <c r="D1716" s="138"/>
    </row>
    <row r="1717" spans="4:4" x14ac:dyDescent="0.25">
      <c r="D1717" s="138"/>
    </row>
    <row r="1718" spans="4:4" x14ac:dyDescent="0.25">
      <c r="D1718" s="138"/>
    </row>
    <row r="1719" spans="4:4" x14ac:dyDescent="0.25">
      <c r="D1719" s="138"/>
    </row>
    <row r="1720" spans="4:4" x14ac:dyDescent="0.25">
      <c r="D1720" s="138"/>
    </row>
    <row r="1721" spans="4:4" x14ac:dyDescent="0.25">
      <c r="D1721" s="138"/>
    </row>
    <row r="1722" spans="4:4" x14ac:dyDescent="0.25">
      <c r="D1722" s="138"/>
    </row>
    <row r="1723" spans="4:4" x14ac:dyDescent="0.25">
      <c r="D1723" s="138"/>
    </row>
    <row r="1724" spans="4:4" x14ac:dyDescent="0.25">
      <c r="D1724" s="138"/>
    </row>
    <row r="1725" spans="4:4" x14ac:dyDescent="0.25">
      <c r="D1725" s="138"/>
    </row>
    <row r="1726" spans="4:4" x14ac:dyDescent="0.25">
      <c r="D1726" s="138"/>
    </row>
    <row r="1727" spans="4:4" x14ac:dyDescent="0.25">
      <c r="D1727" s="138"/>
    </row>
    <row r="1728" spans="4:4" x14ac:dyDescent="0.25">
      <c r="D1728" s="138"/>
    </row>
    <row r="1729" spans="4:4" x14ac:dyDescent="0.25">
      <c r="D1729" s="138"/>
    </row>
    <row r="1730" spans="4:4" x14ac:dyDescent="0.25">
      <c r="D1730" s="138"/>
    </row>
    <row r="1731" spans="4:4" x14ac:dyDescent="0.25">
      <c r="D1731" s="138"/>
    </row>
    <row r="1732" spans="4:4" x14ac:dyDescent="0.25">
      <c r="D1732" s="138"/>
    </row>
    <row r="1733" spans="4:4" x14ac:dyDescent="0.25">
      <c r="D1733" s="138"/>
    </row>
    <row r="1734" spans="4:4" x14ac:dyDescent="0.25">
      <c r="D1734" s="138"/>
    </row>
    <row r="1735" spans="4:4" x14ac:dyDescent="0.25">
      <c r="D1735" s="138"/>
    </row>
    <row r="1736" spans="4:4" x14ac:dyDescent="0.25">
      <c r="D1736" s="138"/>
    </row>
    <row r="1737" spans="4:4" x14ac:dyDescent="0.25">
      <c r="D1737" s="138"/>
    </row>
    <row r="1738" spans="4:4" x14ac:dyDescent="0.25">
      <c r="D1738" s="138"/>
    </row>
    <row r="1739" spans="4:4" x14ac:dyDescent="0.25">
      <c r="D1739" s="138"/>
    </row>
    <row r="1740" spans="4:4" x14ac:dyDescent="0.25">
      <c r="D1740" s="138"/>
    </row>
    <row r="1741" spans="4:4" x14ac:dyDescent="0.25">
      <c r="D1741" s="138"/>
    </row>
    <row r="1742" spans="4:4" x14ac:dyDescent="0.25">
      <c r="D1742" s="138"/>
    </row>
    <row r="1743" spans="4:4" x14ac:dyDescent="0.25">
      <c r="D1743" s="138"/>
    </row>
    <row r="1744" spans="4:4" x14ac:dyDescent="0.25">
      <c r="D1744" s="138"/>
    </row>
    <row r="1745" spans="4:4" x14ac:dyDescent="0.25">
      <c r="D1745" s="138"/>
    </row>
    <row r="1746" spans="4:4" x14ac:dyDescent="0.25">
      <c r="D1746" s="138"/>
    </row>
    <row r="1747" spans="4:4" x14ac:dyDescent="0.25">
      <c r="D1747" s="138"/>
    </row>
    <row r="1748" spans="4:4" x14ac:dyDescent="0.25">
      <c r="D1748" s="138"/>
    </row>
    <row r="1749" spans="4:4" x14ac:dyDescent="0.25">
      <c r="D1749" s="138"/>
    </row>
    <row r="1750" spans="4:4" x14ac:dyDescent="0.25">
      <c r="D1750" s="138"/>
    </row>
    <row r="1751" spans="4:4" x14ac:dyDescent="0.25">
      <c r="D1751" s="138"/>
    </row>
    <row r="1752" spans="4:4" x14ac:dyDescent="0.25">
      <c r="D1752" s="138"/>
    </row>
    <row r="1753" spans="4:4" x14ac:dyDescent="0.25">
      <c r="D1753" s="138"/>
    </row>
    <row r="1754" spans="4:4" x14ac:dyDescent="0.25">
      <c r="D1754" s="138"/>
    </row>
    <row r="1755" spans="4:4" x14ac:dyDescent="0.25">
      <c r="D1755" s="138"/>
    </row>
    <row r="1756" spans="4:4" x14ac:dyDescent="0.25">
      <c r="D1756" s="138"/>
    </row>
    <row r="1757" spans="4:4" x14ac:dyDescent="0.25">
      <c r="D1757" s="138"/>
    </row>
    <row r="1758" spans="4:4" x14ac:dyDescent="0.25">
      <c r="D1758" s="138"/>
    </row>
    <row r="1759" spans="4:4" x14ac:dyDescent="0.25">
      <c r="D1759" s="138"/>
    </row>
    <row r="1760" spans="4:4" x14ac:dyDescent="0.25">
      <c r="D1760" s="138"/>
    </row>
    <row r="1761" spans="4:4" x14ac:dyDescent="0.25">
      <c r="D1761" s="138"/>
    </row>
    <row r="1762" spans="4:4" x14ac:dyDescent="0.25">
      <c r="D1762" s="138"/>
    </row>
    <row r="1763" spans="4:4" x14ac:dyDescent="0.25">
      <c r="D1763" s="138"/>
    </row>
    <row r="1764" spans="4:4" x14ac:dyDescent="0.25">
      <c r="D1764" s="138"/>
    </row>
    <row r="1765" spans="4:4" x14ac:dyDescent="0.25">
      <c r="D1765" s="138"/>
    </row>
    <row r="1766" spans="4:4" x14ac:dyDescent="0.25">
      <c r="D1766" s="138"/>
    </row>
    <row r="1767" spans="4:4" x14ac:dyDescent="0.25">
      <c r="D1767" s="138"/>
    </row>
    <row r="1768" spans="4:4" x14ac:dyDescent="0.25">
      <c r="D1768" s="138"/>
    </row>
    <row r="1769" spans="4:4" x14ac:dyDescent="0.25">
      <c r="D1769" s="138"/>
    </row>
    <row r="1770" spans="4:4" x14ac:dyDescent="0.25">
      <c r="D1770" s="138"/>
    </row>
    <row r="1771" spans="4:4" x14ac:dyDescent="0.25">
      <c r="D1771" s="138"/>
    </row>
    <row r="1772" spans="4:4" x14ac:dyDescent="0.25">
      <c r="D1772" s="138"/>
    </row>
    <row r="1773" spans="4:4" x14ac:dyDescent="0.25">
      <c r="D1773" s="138"/>
    </row>
    <row r="1774" spans="4:4" x14ac:dyDescent="0.25">
      <c r="D1774" s="138"/>
    </row>
    <row r="1775" spans="4:4" x14ac:dyDescent="0.25">
      <c r="D1775" s="138"/>
    </row>
    <row r="1776" spans="4:4" x14ac:dyDescent="0.25">
      <c r="D1776" s="138"/>
    </row>
    <row r="1777" spans="4:4" x14ac:dyDescent="0.25">
      <c r="D1777" s="138"/>
    </row>
    <row r="1778" spans="4:4" x14ac:dyDescent="0.25">
      <c r="D1778" s="138"/>
    </row>
    <row r="1779" spans="4:4" x14ac:dyDescent="0.25">
      <c r="D1779" s="138"/>
    </row>
    <row r="1780" spans="4:4" x14ac:dyDescent="0.25">
      <c r="D1780" s="138"/>
    </row>
    <row r="1781" spans="4:4" x14ac:dyDescent="0.25">
      <c r="D1781" s="138"/>
    </row>
    <row r="1782" spans="4:4" x14ac:dyDescent="0.25">
      <c r="D1782" s="138"/>
    </row>
    <row r="1783" spans="4:4" x14ac:dyDescent="0.25">
      <c r="D1783" s="138"/>
    </row>
    <row r="1784" spans="4:4" x14ac:dyDescent="0.25">
      <c r="D1784" s="138"/>
    </row>
    <row r="1785" spans="4:4" x14ac:dyDescent="0.25">
      <c r="D1785" s="138"/>
    </row>
    <row r="1786" spans="4:4" x14ac:dyDescent="0.25">
      <c r="D1786" s="138"/>
    </row>
    <row r="1787" spans="4:4" x14ac:dyDescent="0.25">
      <c r="D1787" s="138"/>
    </row>
    <row r="1788" spans="4:4" x14ac:dyDescent="0.25">
      <c r="D1788" s="138"/>
    </row>
    <row r="1789" spans="4:4" x14ac:dyDescent="0.25">
      <c r="D1789" s="138"/>
    </row>
    <row r="1790" spans="4:4" x14ac:dyDescent="0.25">
      <c r="D1790" s="138"/>
    </row>
    <row r="1791" spans="4:4" x14ac:dyDescent="0.25">
      <c r="D1791" s="138"/>
    </row>
    <row r="1792" spans="4:4" x14ac:dyDescent="0.25">
      <c r="D1792" s="138"/>
    </row>
    <row r="1793" spans="4:4" x14ac:dyDescent="0.25">
      <c r="D1793" s="138"/>
    </row>
    <row r="1794" spans="4:4" x14ac:dyDescent="0.25">
      <c r="D1794" s="138"/>
    </row>
    <row r="1795" spans="4:4" x14ac:dyDescent="0.25">
      <c r="D1795" s="138"/>
    </row>
    <row r="1796" spans="4:4" x14ac:dyDescent="0.25">
      <c r="D1796" s="138"/>
    </row>
    <row r="1797" spans="4:4" x14ac:dyDescent="0.25">
      <c r="D1797" s="138"/>
    </row>
    <row r="1798" spans="4:4" x14ac:dyDescent="0.25">
      <c r="D1798" s="138"/>
    </row>
    <row r="1799" spans="4:4" x14ac:dyDescent="0.25">
      <c r="D1799" s="138"/>
    </row>
    <row r="1800" spans="4:4" x14ac:dyDescent="0.25">
      <c r="D1800" s="138"/>
    </row>
    <row r="1801" spans="4:4" x14ac:dyDescent="0.25">
      <c r="D1801" s="138"/>
    </row>
    <row r="1802" spans="4:4" x14ac:dyDescent="0.25">
      <c r="D1802" s="138"/>
    </row>
    <row r="1803" spans="4:4" x14ac:dyDescent="0.25">
      <c r="D1803" s="138"/>
    </row>
    <row r="1804" spans="4:4" x14ac:dyDescent="0.25">
      <c r="D1804" s="138"/>
    </row>
    <row r="1805" spans="4:4" x14ac:dyDescent="0.25">
      <c r="D1805" s="138"/>
    </row>
    <row r="1806" spans="4:4" x14ac:dyDescent="0.25">
      <c r="D1806" s="138"/>
    </row>
    <row r="1807" spans="4:4" x14ac:dyDescent="0.25">
      <c r="D1807" s="138"/>
    </row>
    <row r="1808" spans="4:4" x14ac:dyDescent="0.25">
      <c r="D1808" s="138"/>
    </row>
    <row r="1809" spans="4:4" x14ac:dyDescent="0.25">
      <c r="D1809" s="138"/>
    </row>
    <row r="1810" spans="4:4" x14ac:dyDescent="0.25">
      <c r="D1810" s="138"/>
    </row>
    <row r="1811" spans="4:4" x14ac:dyDescent="0.25">
      <c r="D1811" s="138"/>
    </row>
    <row r="1812" spans="4:4" x14ac:dyDescent="0.25">
      <c r="D1812" s="138"/>
    </row>
    <row r="1813" spans="4:4" x14ac:dyDescent="0.25">
      <c r="D1813" s="138"/>
    </row>
    <row r="1814" spans="4:4" x14ac:dyDescent="0.25">
      <c r="D1814" s="138"/>
    </row>
    <row r="1815" spans="4:4" x14ac:dyDescent="0.25">
      <c r="D1815" s="138"/>
    </row>
    <row r="1816" spans="4:4" x14ac:dyDescent="0.25">
      <c r="D1816" s="138"/>
    </row>
    <row r="1817" spans="4:4" x14ac:dyDescent="0.25">
      <c r="D1817" s="138"/>
    </row>
    <row r="1818" spans="4:4" x14ac:dyDescent="0.25">
      <c r="D1818" s="138"/>
    </row>
    <row r="1819" spans="4:4" x14ac:dyDescent="0.25">
      <c r="D1819" s="138"/>
    </row>
    <row r="1820" spans="4:4" x14ac:dyDescent="0.25">
      <c r="D1820" s="138"/>
    </row>
    <row r="1821" spans="4:4" x14ac:dyDescent="0.25">
      <c r="D1821" s="138"/>
    </row>
    <row r="1822" spans="4:4" x14ac:dyDescent="0.25">
      <c r="D1822" s="138"/>
    </row>
    <row r="1823" spans="4:4" x14ac:dyDescent="0.25">
      <c r="D1823" s="138"/>
    </row>
    <row r="1824" spans="4:4" x14ac:dyDescent="0.25">
      <c r="D1824" s="138"/>
    </row>
    <row r="1825" spans="4:4" x14ac:dyDescent="0.25">
      <c r="D1825" s="138"/>
    </row>
    <row r="1826" spans="4:4" x14ac:dyDescent="0.25">
      <c r="D1826" s="138"/>
    </row>
    <row r="1827" spans="4:4" x14ac:dyDescent="0.25">
      <c r="D1827" s="138"/>
    </row>
    <row r="1828" spans="4:4" x14ac:dyDescent="0.25">
      <c r="D1828" s="138"/>
    </row>
    <row r="1829" spans="4:4" x14ac:dyDescent="0.25">
      <c r="D1829" s="138"/>
    </row>
    <row r="1830" spans="4:4" x14ac:dyDescent="0.25">
      <c r="D1830" s="138"/>
    </row>
    <row r="1831" spans="4:4" x14ac:dyDescent="0.25">
      <c r="D1831" s="138"/>
    </row>
    <row r="1832" spans="4:4" x14ac:dyDescent="0.25">
      <c r="D1832" s="138"/>
    </row>
    <row r="1833" spans="4:4" x14ac:dyDescent="0.25">
      <c r="D1833" s="138"/>
    </row>
    <row r="1834" spans="4:4" x14ac:dyDescent="0.25">
      <c r="D1834" s="138"/>
    </row>
    <row r="1835" spans="4:4" x14ac:dyDescent="0.25">
      <c r="D1835" s="138"/>
    </row>
    <row r="1836" spans="4:4" x14ac:dyDescent="0.25">
      <c r="D1836" s="138"/>
    </row>
    <row r="1837" spans="4:4" x14ac:dyDescent="0.25">
      <c r="D1837" s="138"/>
    </row>
    <row r="1838" spans="4:4" x14ac:dyDescent="0.25">
      <c r="D1838" s="138"/>
    </row>
    <row r="1839" spans="4:4" x14ac:dyDescent="0.25">
      <c r="D1839" s="138"/>
    </row>
    <row r="1840" spans="4:4" x14ac:dyDescent="0.25">
      <c r="D1840" s="138"/>
    </row>
    <row r="1841" spans="4:4" x14ac:dyDescent="0.25">
      <c r="D1841" s="138"/>
    </row>
    <row r="1842" spans="4:4" x14ac:dyDescent="0.25">
      <c r="D1842" s="138"/>
    </row>
    <row r="1843" spans="4:4" x14ac:dyDescent="0.25">
      <c r="D1843" s="138"/>
    </row>
    <row r="1844" spans="4:4" x14ac:dyDescent="0.25">
      <c r="D1844" s="138"/>
    </row>
    <row r="1845" spans="4:4" x14ac:dyDescent="0.25">
      <c r="D1845" s="138"/>
    </row>
    <row r="1846" spans="4:4" x14ac:dyDescent="0.25">
      <c r="D1846" s="138"/>
    </row>
    <row r="1847" spans="4:4" x14ac:dyDescent="0.25">
      <c r="D1847" s="138"/>
    </row>
    <row r="1848" spans="4:4" x14ac:dyDescent="0.25">
      <c r="D1848" s="138"/>
    </row>
    <row r="1849" spans="4:4" x14ac:dyDescent="0.25">
      <c r="D1849" s="138"/>
    </row>
    <row r="1850" spans="4:4" x14ac:dyDescent="0.25">
      <c r="D1850" s="138"/>
    </row>
    <row r="1851" spans="4:4" x14ac:dyDescent="0.25">
      <c r="D1851" s="138"/>
    </row>
    <row r="1852" spans="4:4" x14ac:dyDescent="0.25">
      <c r="D1852" s="138"/>
    </row>
    <row r="1853" spans="4:4" x14ac:dyDescent="0.25">
      <c r="D1853" s="138"/>
    </row>
    <row r="1854" spans="4:4" x14ac:dyDescent="0.25">
      <c r="D1854" s="138"/>
    </row>
    <row r="1855" spans="4:4" x14ac:dyDescent="0.25">
      <c r="D1855" s="138"/>
    </row>
    <row r="1856" spans="4:4" x14ac:dyDescent="0.25">
      <c r="D1856" s="138"/>
    </row>
    <row r="1857" spans="4:4" x14ac:dyDescent="0.25">
      <c r="D1857" s="138"/>
    </row>
    <row r="1858" spans="4:4" x14ac:dyDescent="0.25">
      <c r="D1858" s="138"/>
    </row>
    <row r="1859" spans="4:4" x14ac:dyDescent="0.25">
      <c r="D1859" s="138"/>
    </row>
    <row r="1860" spans="4:4" x14ac:dyDescent="0.25">
      <c r="D1860" s="138"/>
    </row>
    <row r="1861" spans="4:4" x14ac:dyDescent="0.25">
      <c r="D1861" s="138"/>
    </row>
    <row r="1862" spans="4:4" x14ac:dyDescent="0.25">
      <c r="D1862" s="138"/>
    </row>
    <row r="1863" spans="4:4" x14ac:dyDescent="0.25">
      <c r="D1863" s="138"/>
    </row>
    <row r="1864" spans="4:4" x14ac:dyDescent="0.25">
      <c r="D1864" s="138"/>
    </row>
    <row r="1865" spans="4:4" x14ac:dyDescent="0.25">
      <c r="D1865" s="138"/>
    </row>
    <row r="1866" spans="4:4" x14ac:dyDescent="0.25">
      <c r="D1866" s="138"/>
    </row>
    <row r="1867" spans="4:4" x14ac:dyDescent="0.25">
      <c r="D1867" s="138"/>
    </row>
    <row r="1868" spans="4:4" x14ac:dyDescent="0.25">
      <c r="D1868" s="138"/>
    </row>
    <row r="1869" spans="4:4" x14ac:dyDescent="0.25">
      <c r="D1869" s="138"/>
    </row>
    <row r="1870" spans="4:4" x14ac:dyDescent="0.25">
      <c r="D1870" s="138"/>
    </row>
    <row r="1871" spans="4:4" x14ac:dyDescent="0.25">
      <c r="D1871" s="138"/>
    </row>
    <row r="1872" spans="4:4" x14ac:dyDescent="0.25">
      <c r="D1872" s="138"/>
    </row>
    <row r="1873" spans="4:4" x14ac:dyDescent="0.25">
      <c r="D1873" s="138"/>
    </row>
    <row r="1874" spans="4:4" x14ac:dyDescent="0.25">
      <c r="D1874" s="138"/>
    </row>
    <row r="1875" spans="4:4" x14ac:dyDescent="0.25">
      <c r="D1875" s="138"/>
    </row>
    <row r="1876" spans="4:4" x14ac:dyDescent="0.25">
      <c r="D1876" s="138"/>
    </row>
    <row r="1877" spans="4:4" x14ac:dyDescent="0.25">
      <c r="D1877" s="138"/>
    </row>
    <row r="1878" spans="4:4" x14ac:dyDescent="0.25">
      <c r="D1878" s="138"/>
    </row>
    <row r="1879" spans="4:4" x14ac:dyDescent="0.25">
      <c r="D1879" s="138"/>
    </row>
    <row r="1880" spans="4:4" x14ac:dyDescent="0.25">
      <c r="D1880" s="138"/>
    </row>
    <row r="1881" spans="4:4" x14ac:dyDescent="0.25">
      <c r="D1881" s="138"/>
    </row>
    <row r="1882" spans="4:4" x14ac:dyDescent="0.25">
      <c r="D1882" s="138"/>
    </row>
    <row r="1883" spans="4:4" x14ac:dyDescent="0.25">
      <c r="D1883" s="138"/>
    </row>
    <row r="1884" spans="4:4" x14ac:dyDescent="0.25">
      <c r="D1884" s="138"/>
    </row>
    <row r="1885" spans="4:4" x14ac:dyDescent="0.25">
      <c r="D1885" s="138"/>
    </row>
    <row r="1886" spans="4:4" x14ac:dyDescent="0.25">
      <c r="D1886" s="138"/>
    </row>
    <row r="1887" spans="4:4" x14ac:dyDescent="0.25">
      <c r="D1887" s="138"/>
    </row>
    <row r="1888" spans="4:4" x14ac:dyDescent="0.25">
      <c r="D1888" s="138"/>
    </row>
    <row r="1889" spans="4:4" x14ac:dyDescent="0.25">
      <c r="D1889" s="138"/>
    </row>
    <row r="1890" spans="4:4" x14ac:dyDescent="0.25">
      <c r="D1890" s="138"/>
    </row>
    <row r="1891" spans="4:4" x14ac:dyDescent="0.25">
      <c r="D1891" s="138"/>
    </row>
    <row r="1892" spans="4:4" x14ac:dyDescent="0.25">
      <c r="D1892" s="138"/>
    </row>
    <row r="1893" spans="4:4" x14ac:dyDescent="0.25">
      <c r="D1893" s="138"/>
    </row>
    <row r="1894" spans="4:4" x14ac:dyDescent="0.25">
      <c r="D1894" s="138"/>
    </row>
    <row r="1895" spans="4:4" x14ac:dyDescent="0.25">
      <c r="D1895" s="138"/>
    </row>
    <row r="1896" spans="4:4" x14ac:dyDescent="0.25">
      <c r="D1896" s="138"/>
    </row>
    <row r="1897" spans="4:4" x14ac:dyDescent="0.25">
      <c r="D1897" s="138"/>
    </row>
    <row r="1898" spans="4:4" x14ac:dyDescent="0.25">
      <c r="D1898" s="138"/>
    </row>
    <row r="1899" spans="4:4" x14ac:dyDescent="0.25">
      <c r="D1899" s="138"/>
    </row>
    <row r="1900" spans="4:4" x14ac:dyDescent="0.25">
      <c r="D1900" s="138"/>
    </row>
    <row r="1901" spans="4:4" x14ac:dyDescent="0.25">
      <c r="D1901" s="138"/>
    </row>
    <row r="1902" spans="4:4" x14ac:dyDescent="0.25">
      <c r="D1902" s="138"/>
    </row>
    <row r="1903" spans="4:4" x14ac:dyDescent="0.25">
      <c r="D1903" s="138"/>
    </row>
    <row r="1904" spans="4:4" x14ac:dyDescent="0.25">
      <c r="D1904" s="138"/>
    </row>
    <row r="1905" spans="4:4" x14ac:dyDescent="0.25">
      <c r="D1905" s="138"/>
    </row>
    <row r="1906" spans="4:4" x14ac:dyDescent="0.25">
      <c r="D1906" s="138"/>
    </row>
    <row r="1907" spans="4:4" x14ac:dyDescent="0.25">
      <c r="D1907" s="138"/>
    </row>
    <row r="1908" spans="4:4" x14ac:dyDescent="0.25">
      <c r="D1908" s="138"/>
    </row>
    <row r="1909" spans="4:4" x14ac:dyDescent="0.25">
      <c r="D1909" s="138"/>
    </row>
    <row r="1910" spans="4:4" x14ac:dyDescent="0.25">
      <c r="D1910" s="138"/>
    </row>
    <row r="1911" spans="4:4" x14ac:dyDescent="0.25">
      <c r="D1911" s="138"/>
    </row>
    <row r="1912" spans="4:4" x14ac:dyDescent="0.25">
      <c r="D1912" s="138"/>
    </row>
    <row r="1913" spans="4:4" x14ac:dyDescent="0.25">
      <c r="D1913" s="138"/>
    </row>
    <row r="1914" spans="4:4" x14ac:dyDescent="0.25">
      <c r="D1914" s="138"/>
    </row>
    <row r="1915" spans="4:4" x14ac:dyDescent="0.25">
      <c r="D1915" s="138"/>
    </row>
    <row r="1916" spans="4:4" x14ac:dyDescent="0.25">
      <c r="D1916" s="138"/>
    </row>
    <row r="1917" spans="4:4" x14ac:dyDescent="0.25">
      <c r="D1917" s="138"/>
    </row>
    <row r="1918" spans="4:4" x14ac:dyDescent="0.25">
      <c r="D1918" s="138"/>
    </row>
    <row r="1919" spans="4:4" x14ac:dyDescent="0.25">
      <c r="D1919" s="138"/>
    </row>
    <row r="1920" spans="4:4" x14ac:dyDescent="0.25">
      <c r="D1920" s="138"/>
    </row>
    <row r="1921" spans="4:4" x14ac:dyDescent="0.25">
      <c r="D1921" s="138"/>
    </row>
    <row r="1922" spans="4:4" x14ac:dyDescent="0.25">
      <c r="D1922" s="138"/>
    </row>
    <row r="1923" spans="4:4" x14ac:dyDescent="0.25">
      <c r="D1923" s="138"/>
    </row>
    <row r="1924" spans="4:4" x14ac:dyDescent="0.25">
      <c r="D1924" s="138"/>
    </row>
    <row r="1925" spans="4:4" x14ac:dyDescent="0.25">
      <c r="D1925" s="138"/>
    </row>
    <row r="1926" spans="4:4" x14ac:dyDescent="0.25">
      <c r="D1926" s="138"/>
    </row>
    <row r="1927" spans="4:4" x14ac:dyDescent="0.25">
      <c r="D1927" s="138"/>
    </row>
    <row r="1928" spans="4:4" x14ac:dyDescent="0.25">
      <c r="D1928" s="138"/>
    </row>
    <row r="1929" spans="4:4" x14ac:dyDescent="0.25">
      <c r="D1929" s="138"/>
    </row>
    <row r="1930" spans="4:4" x14ac:dyDescent="0.25">
      <c r="D1930" s="138"/>
    </row>
    <row r="1931" spans="4:4" x14ac:dyDescent="0.25">
      <c r="D1931" s="138"/>
    </row>
    <row r="1932" spans="4:4" x14ac:dyDescent="0.25">
      <c r="D1932" s="138"/>
    </row>
    <row r="1933" spans="4:4" x14ac:dyDescent="0.25">
      <c r="D1933" s="138"/>
    </row>
    <row r="1934" spans="4:4" x14ac:dyDescent="0.25">
      <c r="D1934" s="138"/>
    </row>
    <row r="1935" spans="4:4" x14ac:dyDescent="0.25">
      <c r="D1935" s="138"/>
    </row>
    <row r="1936" spans="4:4" x14ac:dyDescent="0.25">
      <c r="D1936" s="138"/>
    </row>
    <row r="1937" spans="4:4" x14ac:dyDescent="0.25">
      <c r="D1937" s="138"/>
    </row>
    <row r="1938" spans="4:4" x14ac:dyDescent="0.25">
      <c r="D1938" s="138"/>
    </row>
    <row r="1939" spans="4:4" x14ac:dyDescent="0.25">
      <c r="D1939" s="138"/>
    </row>
    <row r="1940" spans="4:4" x14ac:dyDescent="0.25">
      <c r="D1940" s="138"/>
    </row>
    <row r="1941" spans="4:4" x14ac:dyDescent="0.25">
      <c r="D1941" s="138"/>
    </row>
    <row r="1942" spans="4:4" x14ac:dyDescent="0.25">
      <c r="D1942" s="138"/>
    </row>
    <row r="1943" spans="4:4" x14ac:dyDescent="0.25">
      <c r="D1943" s="138"/>
    </row>
    <row r="1944" spans="4:4" x14ac:dyDescent="0.25">
      <c r="D1944" s="138"/>
    </row>
    <row r="1945" spans="4:4" x14ac:dyDescent="0.25">
      <c r="D1945" s="138"/>
    </row>
    <row r="1946" spans="4:4" x14ac:dyDescent="0.25">
      <c r="D1946" s="138"/>
    </row>
    <row r="1947" spans="4:4" x14ac:dyDescent="0.25">
      <c r="D1947" s="138"/>
    </row>
    <row r="1948" spans="4:4" x14ac:dyDescent="0.25">
      <c r="D1948" s="138"/>
    </row>
    <row r="1949" spans="4:4" x14ac:dyDescent="0.25">
      <c r="D1949" s="138"/>
    </row>
    <row r="1950" spans="4:4" x14ac:dyDescent="0.25">
      <c r="D1950" s="138"/>
    </row>
    <row r="1951" spans="4:4" x14ac:dyDescent="0.25">
      <c r="D1951" s="138"/>
    </row>
    <row r="1952" spans="4:4" x14ac:dyDescent="0.25">
      <c r="D1952" s="138"/>
    </row>
    <row r="1953" spans="4:4" x14ac:dyDescent="0.25">
      <c r="D1953" s="138"/>
    </row>
    <row r="1954" spans="4:4" x14ac:dyDescent="0.25">
      <c r="D1954" s="138"/>
    </row>
    <row r="1955" spans="4:4" x14ac:dyDescent="0.25">
      <c r="D1955" s="138"/>
    </row>
    <row r="1956" spans="4:4" x14ac:dyDescent="0.25">
      <c r="D1956" s="138"/>
    </row>
    <row r="1957" spans="4:4" x14ac:dyDescent="0.25">
      <c r="D1957" s="138"/>
    </row>
    <row r="1958" spans="4:4" x14ac:dyDescent="0.25">
      <c r="D1958" s="138"/>
    </row>
    <row r="1959" spans="4:4" x14ac:dyDescent="0.25">
      <c r="D1959" s="138"/>
    </row>
    <row r="1960" spans="4:4" x14ac:dyDescent="0.25">
      <c r="D1960" s="138"/>
    </row>
    <row r="1961" spans="4:4" x14ac:dyDescent="0.25">
      <c r="D1961" s="138"/>
    </row>
    <row r="1962" spans="4:4" x14ac:dyDescent="0.25">
      <c r="D1962" s="138"/>
    </row>
    <row r="1963" spans="4:4" x14ac:dyDescent="0.25">
      <c r="D1963" s="138"/>
    </row>
    <row r="1964" spans="4:4" x14ac:dyDescent="0.25">
      <c r="D1964" s="138"/>
    </row>
    <row r="1965" spans="4:4" x14ac:dyDescent="0.25">
      <c r="D1965" s="138"/>
    </row>
    <row r="1966" spans="4:4" x14ac:dyDescent="0.25">
      <c r="D1966" s="138"/>
    </row>
    <row r="1967" spans="4:4" x14ac:dyDescent="0.25">
      <c r="D1967" s="138"/>
    </row>
    <row r="1968" spans="4:4" x14ac:dyDescent="0.25">
      <c r="D1968" s="138"/>
    </row>
    <row r="1969" spans="4:4" x14ac:dyDescent="0.25">
      <c r="D1969" s="138"/>
    </row>
    <row r="1970" spans="4:4" x14ac:dyDescent="0.25">
      <c r="D1970" s="138"/>
    </row>
    <row r="1971" spans="4:4" x14ac:dyDescent="0.25">
      <c r="D1971" s="138"/>
    </row>
    <row r="1972" spans="4:4" x14ac:dyDescent="0.25">
      <c r="D1972" s="138"/>
    </row>
    <row r="1973" spans="4:4" x14ac:dyDescent="0.25">
      <c r="D1973" s="138"/>
    </row>
    <row r="1974" spans="4:4" x14ac:dyDescent="0.25">
      <c r="D1974" s="138"/>
    </row>
    <row r="1975" spans="4:4" x14ac:dyDescent="0.25">
      <c r="D1975" s="138"/>
    </row>
    <row r="1976" spans="4:4" x14ac:dyDescent="0.25">
      <c r="D1976" s="138"/>
    </row>
    <row r="1977" spans="4:4" x14ac:dyDescent="0.25">
      <c r="D1977" s="138"/>
    </row>
    <row r="1978" spans="4:4" x14ac:dyDescent="0.25">
      <c r="D1978" s="138"/>
    </row>
    <row r="1979" spans="4:4" x14ac:dyDescent="0.25">
      <c r="D1979" s="138"/>
    </row>
    <row r="1980" spans="4:4" x14ac:dyDescent="0.25">
      <c r="D1980" s="138"/>
    </row>
    <row r="1981" spans="4:4" x14ac:dyDescent="0.25">
      <c r="D1981" s="138"/>
    </row>
    <row r="1982" spans="4:4" x14ac:dyDescent="0.25">
      <c r="D1982" s="138"/>
    </row>
    <row r="1983" spans="4:4" x14ac:dyDescent="0.25">
      <c r="D1983" s="138"/>
    </row>
    <row r="1984" spans="4:4" x14ac:dyDescent="0.25">
      <c r="D1984" s="138"/>
    </row>
    <row r="1985" spans="4:4" x14ac:dyDescent="0.25">
      <c r="D1985" s="138"/>
    </row>
    <row r="1986" spans="4:4" x14ac:dyDescent="0.25">
      <c r="D1986" s="138"/>
    </row>
    <row r="1987" spans="4:4" x14ac:dyDescent="0.25">
      <c r="D1987" s="138"/>
    </row>
    <row r="1988" spans="4:4" x14ac:dyDescent="0.25">
      <c r="D1988" s="138"/>
    </row>
    <row r="1989" spans="4:4" x14ac:dyDescent="0.25">
      <c r="D1989" s="138"/>
    </row>
    <row r="1990" spans="4:4" x14ac:dyDescent="0.25">
      <c r="D1990" s="138"/>
    </row>
    <row r="1991" spans="4:4" x14ac:dyDescent="0.25">
      <c r="D1991" s="138"/>
    </row>
    <row r="1992" spans="4:4" x14ac:dyDescent="0.25">
      <c r="D1992" s="138"/>
    </row>
    <row r="1993" spans="4:4" x14ac:dyDescent="0.25">
      <c r="D1993" s="138"/>
    </row>
    <row r="1994" spans="4:4" x14ac:dyDescent="0.25">
      <c r="D1994" s="138"/>
    </row>
    <row r="1995" spans="4:4" x14ac:dyDescent="0.25">
      <c r="D1995" s="138"/>
    </row>
    <row r="1996" spans="4:4" x14ac:dyDescent="0.25">
      <c r="D1996" s="138"/>
    </row>
    <row r="1997" spans="4:4" x14ac:dyDescent="0.25">
      <c r="D1997" s="138"/>
    </row>
    <row r="1998" spans="4:4" x14ac:dyDescent="0.25">
      <c r="D1998" s="138"/>
    </row>
    <row r="1999" spans="4:4" x14ac:dyDescent="0.25">
      <c r="D1999" s="138"/>
    </row>
    <row r="2000" spans="4:4" x14ac:dyDescent="0.25">
      <c r="D2000" s="138"/>
    </row>
    <row r="2001" spans="4:4" x14ac:dyDescent="0.25">
      <c r="D2001" s="138"/>
    </row>
    <row r="2002" spans="4:4" x14ac:dyDescent="0.25">
      <c r="D2002" s="138"/>
    </row>
    <row r="2003" spans="4:4" x14ac:dyDescent="0.25">
      <c r="D2003" s="138"/>
    </row>
    <row r="2004" spans="4:4" x14ac:dyDescent="0.25">
      <c r="D2004" s="138"/>
    </row>
    <row r="2005" spans="4:4" x14ac:dyDescent="0.25">
      <c r="D2005" s="138"/>
    </row>
    <row r="2006" spans="4:4" x14ac:dyDescent="0.25">
      <c r="D2006" s="138"/>
    </row>
    <row r="2007" spans="4:4" x14ac:dyDescent="0.25">
      <c r="D2007" s="138"/>
    </row>
    <row r="2008" spans="4:4" x14ac:dyDescent="0.25">
      <c r="D2008" s="138"/>
    </row>
    <row r="2009" spans="4:4" x14ac:dyDescent="0.25">
      <c r="D2009" s="138"/>
    </row>
    <row r="2010" spans="4:4" x14ac:dyDescent="0.25">
      <c r="D2010" s="138"/>
    </row>
    <row r="2011" spans="4:4" x14ac:dyDescent="0.25">
      <c r="D2011" s="138"/>
    </row>
    <row r="2012" spans="4:4" x14ac:dyDescent="0.25">
      <c r="D2012" s="138"/>
    </row>
    <row r="2013" spans="4:4" x14ac:dyDescent="0.25">
      <c r="D2013" s="138"/>
    </row>
    <row r="2014" spans="4:4" x14ac:dyDescent="0.25">
      <c r="D2014" s="138"/>
    </row>
    <row r="2015" spans="4:4" x14ac:dyDescent="0.25">
      <c r="D2015" s="138"/>
    </row>
    <row r="2016" spans="4:4" x14ac:dyDescent="0.25">
      <c r="D2016" s="138"/>
    </row>
    <row r="2017" spans="4:4" x14ac:dyDescent="0.25">
      <c r="D2017" s="138"/>
    </row>
    <row r="2018" spans="4:4" x14ac:dyDescent="0.25">
      <c r="D2018" s="138"/>
    </row>
    <row r="2019" spans="4:4" x14ac:dyDescent="0.25">
      <c r="D2019" s="138"/>
    </row>
    <row r="2020" spans="4:4" x14ac:dyDescent="0.25">
      <c r="D2020" s="138"/>
    </row>
    <row r="2021" spans="4:4" x14ac:dyDescent="0.25">
      <c r="D2021" s="138"/>
    </row>
    <row r="2022" spans="4:4" x14ac:dyDescent="0.25">
      <c r="D2022" s="138"/>
    </row>
    <row r="2023" spans="4:4" x14ac:dyDescent="0.25">
      <c r="D2023" s="138"/>
    </row>
    <row r="2024" spans="4:4" x14ac:dyDescent="0.25">
      <c r="D2024" s="138"/>
    </row>
    <row r="2025" spans="4:4" x14ac:dyDescent="0.25">
      <c r="D2025" s="138"/>
    </row>
    <row r="2026" spans="4:4" x14ac:dyDescent="0.25">
      <c r="D2026" s="138"/>
    </row>
    <row r="2027" spans="4:4" x14ac:dyDescent="0.25">
      <c r="D2027" s="138"/>
    </row>
    <row r="2028" spans="4:4" x14ac:dyDescent="0.25">
      <c r="D2028" s="138"/>
    </row>
    <row r="2029" spans="4:4" x14ac:dyDescent="0.25">
      <c r="D2029" s="138"/>
    </row>
    <row r="2030" spans="4:4" x14ac:dyDescent="0.25">
      <c r="D2030" s="138"/>
    </row>
    <row r="2031" spans="4:4" x14ac:dyDescent="0.25">
      <c r="D2031" s="138"/>
    </row>
    <row r="2032" spans="4:4" x14ac:dyDescent="0.25">
      <c r="D2032" s="138"/>
    </row>
    <row r="2033" spans="4:4" x14ac:dyDescent="0.25">
      <c r="D2033" s="138"/>
    </row>
    <row r="2034" spans="4:4" x14ac:dyDescent="0.25">
      <c r="D2034" s="138"/>
    </row>
    <row r="2035" spans="4:4" x14ac:dyDescent="0.25">
      <c r="D2035" s="138"/>
    </row>
    <row r="2036" spans="4:4" x14ac:dyDescent="0.25">
      <c r="D2036" s="138"/>
    </row>
    <row r="2037" spans="4:4" x14ac:dyDescent="0.25">
      <c r="D2037" s="138"/>
    </row>
    <row r="2038" spans="4:4" x14ac:dyDescent="0.25">
      <c r="D2038" s="138"/>
    </row>
    <row r="2039" spans="4:4" x14ac:dyDescent="0.25">
      <c r="D2039" s="138"/>
    </row>
    <row r="2040" spans="4:4" x14ac:dyDescent="0.25">
      <c r="D2040" s="138"/>
    </row>
    <row r="2041" spans="4:4" x14ac:dyDescent="0.25">
      <c r="D2041" s="138"/>
    </row>
    <row r="2042" spans="4:4" x14ac:dyDescent="0.25">
      <c r="D2042" s="138"/>
    </row>
    <row r="2043" spans="4:4" x14ac:dyDescent="0.25">
      <c r="D2043" s="138"/>
    </row>
    <row r="2044" spans="4:4" x14ac:dyDescent="0.25">
      <c r="D2044" s="138"/>
    </row>
    <row r="2045" spans="4:4" x14ac:dyDescent="0.25">
      <c r="D2045" s="138"/>
    </row>
    <row r="2046" spans="4:4" x14ac:dyDescent="0.25">
      <c r="D2046" s="138"/>
    </row>
    <row r="2047" spans="4:4" x14ac:dyDescent="0.25">
      <c r="D2047" s="138"/>
    </row>
    <row r="2048" spans="4:4" x14ac:dyDescent="0.25">
      <c r="D2048" s="138"/>
    </row>
    <row r="2049" spans="4:4" x14ac:dyDescent="0.25">
      <c r="D2049" s="138"/>
    </row>
    <row r="2050" spans="4:4" x14ac:dyDescent="0.25">
      <c r="D2050" s="138"/>
    </row>
    <row r="2051" spans="4:4" x14ac:dyDescent="0.25">
      <c r="D2051" s="138"/>
    </row>
    <row r="2052" spans="4:4" x14ac:dyDescent="0.25">
      <c r="D2052" s="138"/>
    </row>
    <row r="2053" spans="4:4" x14ac:dyDescent="0.25">
      <c r="D2053" s="138"/>
    </row>
    <row r="2054" spans="4:4" x14ac:dyDescent="0.25">
      <c r="D2054" s="138"/>
    </row>
    <row r="2055" spans="4:4" x14ac:dyDescent="0.25">
      <c r="D2055" s="138"/>
    </row>
    <row r="2056" spans="4:4" x14ac:dyDescent="0.25">
      <c r="D2056" s="138"/>
    </row>
    <row r="2057" spans="4:4" x14ac:dyDescent="0.25">
      <c r="D2057" s="138"/>
    </row>
    <row r="2058" spans="4:4" x14ac:dyDescent="0.25">
      <c r="D2058" s="138"/>
    </row>
    <row r="2059" spans="4:4" x14ac:dyDescent="0.25">
      <c r="D2059" s="138"/>
    </row>
    <row r="2060" spans="4:4" x14ac:dyDescent="0.25">
      <c r="D2060" s="138"/>
    </row>
    <row r="2061" spans="4:4" x14ac:dyDescent="0.25">
      <c r="D2061" s="138"/>
    </row>
    <row r="2062" spans="4:4" x14ac:dyDescent="0.25">
      <c r="D2062" s="138"/>
    </row>
    <row r="2063" spans="4:4" x14ac:dyDescent="0.25">
      <c r="D2063" s="138"/>
    </row>
    <row r="2064" spans="4:4" x14ac:dyDescent="0.25">
      <c r="D2064" s="138"/>
    </row>
    <row r="2065" spans="4:4" x14ac:dyDescent="0.25">
      <c r="D2065" s="138"/>
    </row>
    <row r="2066" spans="4:4" x14ac:dyDescent="0.25">
      <c r="D2066" s="138"/>
    </row>
    <row r="2067" spans="4:4" x14ac:dyDescent="0.25">
      <c r="D2067" s="138"/>
    </row>
    <row r="2068" spans="4:4" x14ac:dyDescent="0.25">
      <c r="D2068" s="138"/>
    </row>
    <row r="2069" spans="4:4" x14ac:dyDescent="0.25">
      <c r="D2069" s="138"/>
    </row>
    <row r="2070" spans="4:4" x14ac:dyDescent="0.25">
      <c r="D2070" s="138"/>
    </row>
    <row r="2071" spans="4:4" x14ac:dyDescent="0.25">
      <c r="D2071" s="138"/>
    </row>
    <row r="2072" spans="4:4" x14ac:dyDescent="0.25">
      <c r="D2072" s="138"/>
    </row>
    <row r="2073" spans="4:4" x14ac:dyDescent="0.25">
      <c r="D2073" s="138"/>
    </row>
    <row r="2074" spans="4:4" x14ac:dyDescent="0.25">
      <c r="D2074" s="138"/>
    </row>
    <row r="2075" spans="4:4" x14ac:dyDescent="0.25">
      <c r="D2075" s="138"/>
    </row>
    <row r="2076" spans="4:4" x14ac:dyDescent="0.25">
      <c r="D2076" s="138"/>
    </row>
    <row r="2077" spans="4:4" x14ac:dyDescent="0.25">
      <c r="D2077" s="138"/>
    </row>
    <row r="2078" spans="4:4" x14ac:dyDescent="0.25">
      <c r="D2078" s="138"/>
    </row>
    <row r="2079" spans="4:4" x14ac:dyDescent="0.25">
      <c r="D2079" s="138"/>
    </row>
    <row r="2080" spans="4:4" x14ac:dyDescent="0.25">
      <c r="D2080" s="138"/>
    </row>
    <row r="2081" spans="4:4" x14ac:dyDescent="0.25">
      <c r="D2081" s="138"/>
    </row>
    <row r="2082" spans="4:4" x14ac:dyDescent="0.25">
      <c r="D2082" s="138"/>
    </row>
    <row r="2083" spans="4:4" x14ac:dyDescent="0.25">
      <c r="D2083" s="138"/>
    </row>
    <row r="2084" spans="4:4" x14ac:dyDescent="0.25">
      <c r="D2084" s="138"/>
    </row>
    <row r="2085" spans="4:4" x14ac:dyDescent="0.25">
      <c r="D2085" s="138"/>
    </row>
    <row r="2086" spans="4:4" x14ac:dyDescent="0.25">
      <c r="D2086" s="138"/>
    </row>
    <row r="2087" spans="4:4" x14ac:dyDescent="0.25">
      <c r="D2087" s="138"/>
    </row>
    <row r="2088" spans="4:4" x14ac:dyDescent="0.25">
      <c r="D2088" s="138"/>
    </row>
    <row r="2089" spans="4:4" x14ac:dyDescent="0.25">
      <c r="D2089" s="138"/>
    </row>
    <row r="2090" spans="4:4" x14ac:dyDescent="0.25">
      <c r="D2090" s="138"/>
    </row>
    <row r="2091" spans="4:4" x14ac:dyDescent="0.25">
      <c r="D2091" s="138"/>
    </row>
    <row r="2092" spans="4:4" x14ac:dyDescent="0.25">
      <c r="D2092" s="138"/>
    </row>
    <row r="2093" spans="4:4" x14ac:dyDescent="0.25">
      <c r="D2093" s="138"/>
    </row>
    <row r="2094" spans="4:4" x14ac:dyDescent="0.25">
      <c r="D2094" s="138"/>
    </row>
    <row r="2095" spans="4:4" x14ac:dyDescent="0.25">
      <c r="D2095" s="138"/>
    </row>
    <row r="2096" spans="4:4" x14ac:dyDescent="0.25">
      <c r="D2096" s="138"/>
    </row>
    <row r="2097" spans="4:4" x14ac:dyDescent="0.25">
      <c r="D2097" s="138"/>
    </row>
    <row r="2098" spans="4:4" x14ac:dyDescent="0.25">
      <c r="D2098" s="138"/>
    </row>
    <row r="2099" spans="4:4" x14ac:dyDescent="0.25">
      <c r="D2099" s="138"/>
    </row>
    <row r="2100" spans="4:4" x14ac:dyDescent="0.25">
      <c r="D2100" s="138"/>
    </row>
    <row r="2101" spans="4:4" x14ac:dyDescent="0.25">
      <c r="D2101" s="138"/>
    </row>
    <row r="2102" spans="4:4" x14ac:dyDescent="0.25">
      <c r="D2102" s="138"/>
    </row>
    <row r="2103" spans="4:4" x14ac:dyDescent="0.25">
      <c r="D2103" s="138"/>
    </row>
    <row r="2104" spans="4:4" x14ac:dyDescent="0.25">
      <c r="D2104" s="138"/>
    </row>
    <row r="2105" spans="4:4" x14ac:dyDescent="0.25">
      <c r="D2105" s="138"/>
    </row>
    <row r="2106" spans="4:4" x14ac:dyDescent="0.25">
      <c r="D2106" s="138"/>
    </row>
    <row r="2107" spans="4:4" x14ac:dyDescent="0.25">
      <c r="D2107" s="138"/>
    </row>
    <row r="2108" spans="4:4" x14ac:dyDescent="0.25">
      <c r="D2108" s="138"/>
    </row>
    <row r="2109" spans="4:4" x14ac:dyDescent="0.25">
      <c r="D2109" s="138"/>
    </row>
    <row r="2110" spans="4:4" x14ac:dyDescent="0.25">
      <c r="D2110" s="138"/>
    </row>
    <row r="2111" spans="4:4" x14ac:dyDescent="0.25">
      <c r="D2111" s="138"/>
    </row>
    <row r="2112" spans="4:4" x14ac:dyDescent="0.25">
      <c r="D2112" s="138"/>
    </row>
    <row r="2113" spans="4:4" x14ac:dyDescent="0.25">
      <c r="D2113" s="138"/>
    </row>
    <row r="2114" spans="4:4" x14ac:dyDescent="0.25">
      <c r="D2114" s="138"/>
    </row>
    <row r="2115" spans="4:4" x14ac:dyDescent="0.25">
      <c r="D2115" s="138"/>
    </row>
    <row r="2116" spans="4:4" x14ac:dyDescent="0.25">
      <c r="D2116" s="138"/>
    </row>
    <row r="2117" spans="4:4" x14ac:dyDescent="0.25">
      <c r="D2117" s="138"/>
    </row>
    <row r="2118" spans="4:4" x14ac:dyDescent="0.25">
      <c r="D2118" s="138"/>
    </row>
    <row r="2119" spans="4:4" x14ac:dyDescent="0.25">
      <c r="D2119" s="138"/>
    </row>
    <row r="2120" spans="4:4" x14ac:dyDescent="0.25">
      <c r="D2120" s="138"/>
    </row>
    <row r="2121" spans="4:4" x14ac:dyDescent="0.25">
      <c r="D2121" s="138"/>
    </row>
    <row r="2122" spans="4:4" x14ac:dyDescent="0.25">
      <c r="D2122" s="138"/>
    </row>
    <row r="2123" spans="4:4" x14ac:dyDescent="0.25">
      <c r="D2123" s="138"/>
    </row>
    <row r="2124" spans="4:4" x14ac:dyDescent="0.25">
      <c r="D2124" s="138"/>
    </row>
    <row r="2125" spans="4:4" x14ac:dyDescent="0.25">
      <c r="D2125" s="138"/>
    </row>
    <row r="2126" spans="4:4" x14ac:dyDescent="0.25">
      <c r="D2126" s="138"/>
    </row>
    <row r="2127" spans="4:4" x14ac:dyDescent="0.25">
      <c r="D2127" s="138"/>
    </row>
    <row r="2128" spans="4:4" x14ac:dyDescent="0.25">
      <c r="D2128" s="138"/>
    </row>
    <row r="2129" spans="4:4" x14ac:dyDescent="0.25">
      <c r="D2129" s="138"/>
    </row>
    <row r="2130" spans="4:4" x14ac:dyDescent="0.25">
      <c r="D2130" s="138"/>
    </row>
    <row r="2131" spans="4:4" x14ac:dyDescent="0.25">
      <c r="D2131" s="138"/>
    </row>
    <row r="2132" spans="4:4" x14ac:dyDescent="0.25">
      <c r="D2132" s="138"/>
    </row>
    <row r="2133" spans="4:4" x14ac:dyDescent="0.25">
      <c r="D2133" s="138"/>
    </row>
    <row r="2134" spans="4:4" x14ac:dyDescent="0.25">
      <c r="D2134" s="138"/>
    </row>
    <row r="2135" spans="4:4" x14ac:dyDescent="0.25">
      <c r="D2135" s="138"/>
    </row>
    <row r="2136" spans="4:4" x14ac:dyDescent="0.25">
      <c r="D2136" s="138"/>
    </row>
    <row r="2137" spans="4:4" x14ac:dyDescent="0.25">
      <c r="D2137" s="138"/>
    </row>
    <row r="2138" spans="4:4" x14ac:dyDescent="0.25">
      <c r="D2138" s="138"/>
    </row>
    <row r="2139" spans="4:4" x14ac:dyDescent="0.25">
      <c r="D2139" s="138"/>
    </row>
    <row r="2140" spans="4:4" x14ac:dyDescent="0.25">
      <c r="D2140" s="138"/>
    </row>
    <row r="2141" spans="4:4" x14ac:dyDescent="0.25">
      <c r="D2141" s="138"/>
    </row>
    <row r="2142" spans="4:4" x14ac:dyDescent="0.25">
      <c r="D2142" s="138"/>
    </row>
    <row r="2143" spans="4:4" x14ac:dyDescent="0.25">
      <c r="D2143" s="138"/>
    </row>
    <row r="2144" spans="4:4" x14ac:dyDescent="0.25">
      <c r="D2144" s="138"/>
    </row>
    <row r="2145" spans="4:4" x14ac:dyDescent="0.25">
      <c r="D2145" s="138"/>
    </row>
    <row r="2146" spans="4:4" x14ac:dyDescent="0.25">
      <c r="D2146" s="138"/>
    </row>
    <row r="2147" spans="4:4" x14ac:dyDescent="0.25">
      <c r="D2147" s="138"/>
    </row>
    <row r="2148" spans="4:4" x14ac:dyDescent="0.25">
      <c r="D2148" s="138"/>
    </row>
    <row r="2149" spans="4:4" x14ac:dyDescent="0.25">
      <c r="D2149" s="138"/>
    </row>
    <row r="2150" spans="4:4" x14ac:dyDescent="0.25">
      <c r="D2150" s="138"/>
    </row>
    <row r="2151" spans="4:4" x14ac:dyDescent="0.25">
      <c r="D2151" s="138"/>
    </row>
    <row r="2152" spans="4:4" x14ac:dyDescent="0.25">
      <c r="D2152" s="138"/>
    </row>
    <row r="2153" spans="4:4" x14ac:dyDescent="0.25">
      <c r="D2153" s="138"/>
    </row>
    <row r="2154" spans="4:4" x14ac:dyDescent="0.25">
      <c r="D2154" s="138"/>
    </row>
    <row r="2155" spans="4:4" x14ac:dyDescent="0.25">
      <c r="D2155" s="138"/>
    </row>
    <row r="2156" spans="4:4" x14ac:dyDescent="0.25">
      <c r="D2156" s="138"/>
    </row>
    <row r="2157" spans="4:4" x14ac:dyDescent="0.25">
      <c r="D2157" s="138"/>
    </row>
    <row r="2158" spans="4:4" x14ac:dyDescent="0.25">
      <c r="D2158" s="138"/>
    </row>
    <row r="2159" spans="4:4" x14ac:dyDescent="0.25">
      <c r="D2159" s="138"/>
    </row>
    <row r="2160" spans="4:4" x14ac:dyDescent="0.25">
      <c r="D2160" s="138"/>
    </row>
    <row r="2161" spans="4:4" x14ac:dyDescent="0.25">
      <c r="D2161" s="138"/>
    </row>
    <row r="2162" spans="4:4" x14ac:dyDescent="0.25">
      <c r="D2162" s="138"/>
    </row>
    <row r="2163" spans="4:4" x14ac:dyDescent="0.25">
      <c r="D2163" s="138"/>
    </row>
    <row r="2164" spans="4:4" x14ac:dyDescent="0.25">
      <c r="D2164" s="138"/>
    </row>
    <row r="2165" spans="4:4" x14ac:dyDescent="0.25">
      <c r="D2165" s="138"/>
    </row>
    <row r="2166" spans="4:4" x14ac:dyDescent="0.25">
      <c r="D2166" s="138"/>
    </row>
    <row r="2167" spans="4:4" x14ac:dyDescent="0.25">
      <c r="D2167" s="138"/>
    </row>
    <row r="2168" spans="4:4" x14ac:dyDescent="0.25">
      <c r="D2168" s="138"/>
    </row>
    <row r="2169" spans="4:4" x14ac:dyDescent="0.25">
      <c r="D2169" s="138"/>
    </row>
    <row r="2170" spans="4:4" x14ac:dyDescent="0.25">
      <c r="D2170" s="138"/>
    </row>
    <row r="2171" spans="4:4" x14ac:dyDescent="0.25">
      <c r="D2171" s="138"/>
    </row>
    <row r="2172" spans="4:4" x14ac:dyDescent="0.25">
      <c r="D2172" s="138"/>
    </row>
    <row r="2173" spans="4:4" x14ac:dyDescent="0.25">
      <c r="D2173" s="138"/>
    </row>
    <row r="2174" spans="4:4" x14ac:dyDescent="0.25">
      <c r="D2174" s="138"/>
    </row>
    <row r="2175" spans="4:4" x14ac:dyDescent="0.25">
      <c r="D2175" s="138"/>
    </row>
    <row r="2176" spans="4:4" x14ac:dyDescent="0.25">
      <c r="D2176" s="138"/>
    </row>
    <row r="2177" spans="4:4" x14ac:dyDescent="0.25">
      <c r="D2177" s="138"/>
    </row>
    <row r="2178" spans="4:4" x14ac:dyDescent="0.25">
      <c r="D2178" s="138"/>
    </row>
    <row r="2179" spans="4:4" x14ac:dyDescent="0.25">
      <c r="D2179" s="138"/>
    </row>
    <row r="2180" spans="4:4" x14ac:dyDescent="0.25">
      <c r="D2180" s="138"/>
    </row>
    <row r="2181" spans="4:4" x14ac:dyDescent="0.25">
      <c r="D2181" s="138"/>
    </row>
    <row r="2182" spans="4:4" x14ac:dyDescent="0.25">
      <c r="D2182" s="138"/>
    </row>
    <row r="2183" spans="4:4" x14ac:dyDescent="0.25">
      <c r="D2183" s="138"/>
    </row>
    <row r="2184" spans="4:4" x14ac:dyDescent="0.25">
      <c r="D2184" s="138"/>
    </row>
    <row r="2185" spans="4:4" x14ac:dyDescent="0.25">
      <c r="D2185" s="138"/>
    </row>
    <row r="2186" spans="4:4" x14ac:dyDescent="0.25">
      <c r="D2186" s="138"/>
    </row>
    <row r="2187" spans="4:4" x14ac:dyDescent="0.25">
      <c r="D2187" s="138"/>
    </row>
    <row r="2188" spans="4:4" x14ac:dyDescent="0.25">
      <c r="D2188" s="138"/>
    </row>
    <row r="2189" spans="4:4" x14ac:dyDescent="0.25">
      <c r="D2189" s="138"/>
    </row>
    <row r="2190" spans="4:4" x14ac:dyDescent="0.25">
      <c r="D2190" s="138"/>
    </row>
    <row r="2191" spans="4:4" x14ac:dyDescent="0.25">
      <c r="D2191" s="138"/>
    </row>
    <row r="2192" spans="4:4" x14ac:dyDescent="0.25">
      <c r="D2192" s="138"/>
    </row>
    <row r="2193" spans="4:4" x14ac:dyDescent="0.25">
      <c r="D2193" s="138"/>
    </row>
    <row r="2194" spans="4:4" x14ac:dyDescent="0.25">
      <c r="D2194" s="138"/>
    </row>
    <row r="2195" spans="4:4" x14ac:dyDescent="0.25">
      <c r="D2195" s="138"/>
    </row>
    <row r="2196" spans="4:4" x14ac:dyDescent="0.25">
      <c r="D2196" s="138"/>
    </row>
    <row r="2197" spans="4:4" x14ac:dyDescent="0.25">
      <c r="D2197" s="138"/>
    </row>
    <row r="2198" spans="4:4" x14ac:dyDescent="0.25">
      <c r="D2198" s="138"/>
    </row>
    <row r="2199" spans="4:4" x14ac:dyDescent="0.25">
      <c r="D2199" s="138"/>
    </row>
    <row r="2200" spans="4:4" x14ac:dyDescent="0.25">
      <c r="D2200" s="138"/>
    </row>
    <row r="2201" spans="4:4" x14ac:dyDescent="0.25">
      <c r="D2201" s="138"/>
    </row>
    <row r="2202" spans="4:4" x14ac:dyDescent="0.25">
      <c r="D2202" s="138"/>
    </row>
    <row r="2203" spans="4:4" x14ac:dyDescent="0.25">
      <c r="D2203" s="138"/>
    </row>
    <row r="2204" spans="4:4" x14ac:dyDescent="0.25">
      <c r="D2204" s="138"/>
    </row>
    <row r="2205" spans="4:4" x14ac:dyDescent="0.25">
      <c r="D2205" s="138"/>
    </row>
    <row r="2206" spans="4:4" x14ac:dyDescent="0.25">
      <c r="D2206" s="138"/>
    </row>
    <row r="2207" spans="4:4" x14ac:dyDescent="0.25">
      <c r="D2207" s="138"/>
    </row>
    <row r="2208" spans="4:4" x14ac:dyDescent="0.25">
      <c r="D2208" s="138"/>
    </row>
    <row r="2209" spans="4:4" x14ac:dyDescent="0.25">
      <c r="D2209" s="138"/>
    </row>
    <row r="2210" spans="4:4" x14ac:dyDescent="0.25">
      <c r="D2210" s="138"/>
    </row>
    <row r="2211" spans="4:4" x14ac:dyDescent="0.25">
      <c r="D2211" s="138"/>
    </row>
    <row r="2212" spans="4:4" x14ac:dyDescent="0.25">
      <c r="D2212" s="138"/>
    </row>
    <row r="2213" spans="4:4" x14ac:dyDescent="0.25">
      <c r="D2213" s="138"/>
    </row>
    <row r="2214" spans="4:4" x14ac:dyDescent="0.25">
      <c r="D2214" s="138"/>
    </row>
    <row r="2215" spans="4:4" x14ac:dyDescent="0.25">
      <c r="D2215" s="138"/>
    </row>
    <row r="2216" spans="4:4" x14ac:dyDescent="0.25">
      <c r="D2216" s="138"/>
    </row>
    <row r="2217" spans="4:4" x14ac:dyDescent="0.25">
      <c r="D2217" s="138"/>
    </row>
    <row r="2218" spans="4:4" x14ac:dyDescent="0.25">
      <c r="D2218" s="138"/>
    </row>
    <row r="2219" spans="4:4" x14ac:dyDescent="0.25">
      <c r="D2219" s="138"/>
    </row>
    <row r="2220" spans="4:4" x14ac:dyDescent="0.25">
      <c r="D2220" s="138"/>
    </row>
    <row r="2221" spans="4:4" x14ac:dyDescent="0.25">
      <c r="D2221" s="138"/>
    </row>
    <row r="2222" spans="4:4" x14ac:dyDescent="0.25">
      <c r="D2222" s="138"/>
    </row>
    <row r="2223" spans="4:4" x14ac:dyDescent="0.25">
      <c r="D2223" s="138"/>
    </row>
    <row r="2224" spans="4:4" x14ac:dyDescent="0.25">
      <c r="D2224" s="138"/>
    </row>
    <row r="2225" spans="4:4" x14ac:dyDescent="0.25">
      <c r="D2225" s="138"/>
    </row>
    <row r="2226" spans="4:4" x14ac:dyDescent="0.25">
      <c r="D2226" s="138"/>
    </row>
    <row r="2227" spans="4:4" x14ac:dyDescent="0.25">
      <c r="D2227" s="138"/>
    </row>
    <row r="2228" spans="4:4" x14ac:dyDescent="0.25">
      <c r="D2228" s="138"/>
    </row>
    <row r="2229" spans="4:4" x14ac:dyDescent="0.25">
      <c r="D2229" s="138"/>
    </row>
    <row r="2230" spans="4:4" x14ac:dyDescent="0.25">
      <c r="D2230" s="138"/>
    </row>
    <row r="2231" spans="4:4" x14ac:dyDescent="0.25">
      <c r="D2231" s="138"/>
    </row>
    <row r="2232" spans="4:4" x14ac:dyDescent="0.25">
      <c r="D2232" s="138"/>
    </row>
    <row r="2233" spans="4:4" x14ac:dyDescent="0.25">
      <c r="D2233" s="138"/>
    </row>
    <row r="2234" spans="4:4" x14ac:dyDescent="0.25">
      <c r="D2234" s="138"/>
    </row>
    <row r="2235" spans="4:4" x14ac:dyDescent="0.25">
      <c r="D2235" s="138"/>
    </row>
    <row r="2236" spans="4:4" x14ac:dyDescent="0.25">
      <c r="D2236" s="138"/>
    </row>
    <row r="2237" spans="4:4" x14ac:dyDescent="0.25">
      <c r="D2237" s="138"/>
    </row>
    <row r="2238" spans="4:4" x14ac:dyDescent="0.25">
      <c r="D2238" s="138"/>
    </row>
    <row r="2239" spans="4:4" x14ac:dyDescent="0.25">
      <c r="D2239" s="138"/>
    </row>
    <row r="2240" spans="4:4" x14ac:dyDescent="0.25">
      <c r="D2240" s="138"/>
    </row>
    <row r="2241" spans="4:4" x14ac:dyDescent="0.25">
      <c r="D2241" s="138"/>
    </row>
    <row r="2242" spans="4:4" x14ac:dyDescent="0.25">
      <c r="D2242" s="138"/>
    </row>
    <row r="2243" spans="4:4" x14ac:dyDescent="0.25">
      <c r="D2243" s="138"/>
    </row>
    <row r="2244" spans="4:4" x14ac:dyDescent="0.25">
      <c r="D2244" s="138"/>
    </row>
    <row r="2245" spans="4:4" x14ac:dyDescent="0.25">
      <c r="D2245" s="138"/>
    </row>
    <row r="2246" spans="4:4" x14ac:dyDescent="0.25">
      <c r="D2246" s="138"/>
    </row>
    <row r="2247" spans="4:4" x14ac:dyDescent="0.25">
      <c r="D2247" s="138"/>
    </row>
    <row r="2248" spans="4:4" x14ac:dyDescent="0.25">
      <c r="D2248" s="138"/>
    </row>
    <row r="2249" spans="4:4" x14ac:dyDescent="0.25">
      <c r="D2249" s="138"/>
    </row>
    <row r="2250" spans="4:4" x14ac:dyDescent="0.25">
      <c r="D2250" s="138"/>
    </row>
    <row r="2251" spans="4:4" x14ac:dyDescent="0.25">
      <c r="D2251" s="138"/>
    </row>
    <row r="2252" spans="4:4" x14ac:dyDescent="0.25">
      <c r="D2252" s="138"/>
    </row>
    <row r="2253" spans="4:4" x14ac:dyDescent="0.25">
      <c r="D2253" s="138"/>
    </row>
    <row r="2254" spans="4:4" x14ac:dyDescent="0.25">
      <c r="D2254" s="138"/>
    </row>
    <row r="2255" spans="4:4" x14ac:dyDescent="0.25">
      <c r="D2255" s="138"/>
    </row>
    <row r="2256" spans="4:4" x14ac:dyDescent="0.25">
      <c r="D2256" s="138"/>
    </row>
    <row r="2257" spans="4:4" x14ac:dyDescent="0.25">
      <c r="D2257" s="138"/>
    </row>
    <row r="2258" spans="4:4" x14ac:dyDescent="0.25">
      <c r="D2258" s="138"/>
    </row>
    <row r="2259" spans="4:4" x14ac:dyDescent="0.25">
      <c r="D2259" s="138"/>
    </row>
    <row r="2260" spans="4:4" x14ac:dyDescent="0.25">
      <c r="D2260" s="138"/>
    </row>
    <row r="2261" spans="4:4" x14ac:dyDescent="0.25">
      <c r="D2261" s="138"/>
    </row>
    <row r="2262" spans="4:4" x14ac:dyDescent="0.25">
      <c r="D2262" s="138"/>
    </row>
    <row r="2263" spans="4:4" x14ac:dyDescent="0.25">
      <c r="D2263" s="138"/>
    </row>
    <row r="2264" spans="4:4" x14ac:dyDescent="0.25">
      <c r="D2264" s="138"/>
    </row>
    <row r="2265" spans="4:4" x14ac:dyDescent="0.25">
      <c r="D2265" s="138"/>
    </row>
    <row r="2266" spans="4:4" x14ac:dyDescent="0.25">
      <c r="D2266" s="138"/>
    </row>
    <row r="2267" spans="4:4" x14ac:dyDescent="0.25">
      <c r="D2267" s="138"/>
    </row>
    <row r="2268" spans="4:4" x14ac:dyDescent="0.25">
      <c r="D2268" s="138"/>
    </row>
    <row r="2269" spans="4:4" x14ac:dyDescent="0.25">
      <c r="D2269" s="138"/>
    </row>
    <row r="2270" spans="4:4" x14ac:dyDescent="0.25">
      <c r="D2270" s="138"/>
    </row>
    <row r="2271" spans="4:4" x14ac:dyDescent="0.25">
      <c r="D2271" s="138"/>
    </row>
    <row r="2272" spans="4:4" x14ac:dyDescent="0.25">
      <c r="D2272" s="138"/>
    </row>
    <row r="2273" spans="4:4" x14ac:dyDescent="0.25">
      <c r="D2273" s="138"/>
    </row>
    <row r="2274" spans="4:4" x14ac:dyDescent="0.25">
      <c r="D2274" s="138"/>
    </row>
    <row r="2275" spans="4:4" x14ac:dyDescent="0.25">
      <c r="D2275" s="138"/>
    </row>
    <row r="2276" spans="4:4" x14ac:dyDescent="0.25">
      <c r="D2276" s="138"/>
    </row>
    <row r="2277" spans="4:4" x14ac:dyDescent="0.25">
      <c r="D2277" s="138"/>
    </row>
    <row r="2278" spans="4:4" x14ac:dyDescent="0.25">
      <c r="D2278" s="138"/>
    </row>
    <row r="2279" spans="4:4" x14ac:dyDescent="0.25">
      <c r="D2279" s="138"/>
    </row>
    <row r="2280" spans="4:4" x14ac:dyDescent="0.25">
      <c r="D2280" s="138"/>
    </row>
    <row r="2281" spans="4:4" x14ac:dyDescent="0.25">
      <c r="D2281" s="138"/>
    </row>
    <row r="2282" spans="4:4" x14ac:dyDescent="0.25">
      <c r="D2282" s="138"/>
    </row>
    <row r="2283" spans="4:4" x14ac:dyDescent="0.25">
      <c r="D2283" s="138"/>
    </row>
    <row r="2284" spans="4:4" x14ac:dyDescent="0.25">
      <c r="D2284" s="138"/>
    </row>
    <row r="2285" spans="4:4" x14ac:dyDescent="0.25">
      <c r="D2285" s="138"/>
    </row>
    <row r="2286" spans="4:4" x14ac:dyDescent="0.25">
      <c r="D2286" s="138"/>
    </row>
    <row r="2287" spans="4:4" x14ac:dyDescent="0.25">
      <c r="D2287" s="138"/>
    </row>
    <row r="2288" spans="4:4" x14ac:dyDescent="0.25">
      <c r="D2288" s="138"/>
    </row>
    <row r="2289" spans="4:4" x14ac:dyDescent="0.25">
      <c r="D2289" s="138"/>
    </row>
    <row r="2290" spans="4:4" x14ac:dyDescent="0.25">
      <c r="D2290" s="138"/>
    </row>
    <row r="2291" spans="4:4" x14ac:dyDescent="0.25">
      <c r="D2291" s="138"/>
    </row>
    <row r="2292" spans="4:4" x14ac:dyDescent="0.25">
      <c r="D2292" s="138"/>
    </row>
    <row r="2293" spans="4:4" x14ac:dyDescent="0.25">
      <c r="D2293" s="138"/>
    </row>
    <row r="2294" spans="4:4" x14ac:dyDescent="0.25">
      <c r="D2294" s="138"/>
    </row>
    <row r="2295" spans="4:4" x14ac:dyDescent="0.25">
      <c r="D2295" s="138"/>
    </row>
    <row r="2296" spans="4:4" x14ac:dyDescent="0.25">
      <c r="D2296" s="138"/>
    </row>
    <row r="2297" spans="4:4" x14ac:dyDescent="0.25">
      <c r="D2297" s="138"/>
    </row>
    <row r="2298" spans="4:4" x14ac:dyDescent="0.25">
      <c r="D2298" s="138"/>
    </row>
    <row r="2299" spans="4:4" x14ac:dyDescent="0.25">
      <c r="D2299" s="138"/>
    </row>
    <row r="2300" spans="4:4" x14ac:dyDescent="0.25">
      <c r="D2300" s="138"/>
    </row>
    <row r="2301" spans="4:4" x14ac:dyDescent="0.25">
      <c r="D2301" s="138"/>
    </row>
    <row r="2302" spans="4:4" x14ac:dyDescent="0.25">
      <c r="D2302" s="138"/>
    </row>
    <row r="2303" spans="4:4" x14ac:dyDescent="0.25">
      <c r="D2303" s="138"/>
    </row>
    <row r="2304" spans="4:4" x14ac:dyDescent="0.25">
      <c r="D2304" s="138"/>
    </row>
    <row r="2305" spans="4:4" x14ac:dyDescent="0.25">
      <c r="D2305" s="138"/>
    </row>
    <row r="2306" spans="4:4" x14ac:dyDescent="0.25">
      <c r="D2306" s="138"/>
    </row>
    <row r="2307" spans="4:4" x14ac:dyDescent="0.25">
      <c r="D2307" s="138"/>
    </row>
    <row r="2308" spans="4:4" x14ac:dyDescent="0.25">
      <c r="D2308" s="138"/>
    </row>
    <row r="2309" spans="4:4" x14ac:dyDescent="0.25">
      <c r="D2309" s="138"/>
    </row>
    <row r="2310" spans="4:4" x14ac:dyDescent="0.25">
      <c r="D2310" s="138"/>
    </row>
    <row r="2311" spans="4:4" x14ac:dyDescent="0.25">
      <c r="D2311" s="138"/>
    </row>
    <row r="2312" spans="4:4" x14ac:dyDescent="0.25">
      <c r="D2312" s="138"/>
    </row>
    <row r="2313" spans="4:4" x14ac:dyDescent="0.25">
      <c r="D2313" s="138"/>
    </row>
    <row r="2314" spans="4:4" x14ac:dyDescent="0.25">
      <c r="D2314" s="138"/>
    </row>
    <row r="2315" spans="4:4" x14ac:dyDescent="0.25">
      <c r="D2315" s="138"/>
    </row>
    <row r="2316" spans="4:4" x14ac:dyDescent="0.25">
      <c r="D2316" s="138"/>
    </row>
    <row r="2317" spans="4:4" x14ac:dyDescent="0.25">
      <c r="D2317" s="138"/>
    </row>
    <row r="2318" spans="4:4" x14ac:dyDescent="0.25">
      <c r="D2318" s="138"/>
    </row>
    <row r="2319" spans="4:4" x14ac:dyDescent="0.25">
      <c r="D2319" s="138"/>
    </row>
    <row r="2320" spans="4:4" x14ac:dyDescent="0.25">
      <c r="D2320" s="138"/>
    </row>
    <row r="2321" spans="4:4" x14ac:dyDescent="0.25">
      <c r="D2321" s="138"/>
    </row>
    <row r="2322" spans="4:4" x14ac:dyDescent="0.25">
      <c r="D2322" s="138"/>
    </row>
    <row r="2323" spans="4:4" x14ac:dyDescent="0.25">
      <c r="D2323" s="138"/>
    </row>
    <row r="2324" spans="4:4" x14ac:dyDescent="0.25">
      <c r="D2324" s="138"/>
    </row>
    <row r="2325" spans="4:4" x14ac:dyDescent="0.25">
      <c r="D2325" s="138"/>
    </row>
    <row r="2326" spans="4:4" x14ac:dyDescent="0.25">
      <c r="D2326" s="138"/>
    </row>
    <row r="2327" spans="4:4" x14ac:dyDescent="0.25">
      <c r="D2327" s="138"/>
    </row>
    <row r="2328" spans="4:4" x14ac:dyDescent="0.25">
      <c r="D2328" s="138"/>
    </row>
    <row r="2329" spans="4:4" x14ac:dyDescent="0.25">
      <c r="D2329" s="138"/>
    </row>
    <row r="2330" spans="4:4" x14ac:dyDescent="0.25">
      <c r="D2330" s="138"/>
    </row>
    <row r="2331" spans="4:4" x14ac:dyDescent="0.25">
      <c r="D2331" s="138"/>
    </row>
    <row r="2332" spans="4:4" x14ac:dyDescent="0.25">
      <c r="D2332" s="138"/>
    </row>
    <row r="2333" spans="4:4" x14ac:dyDescent="0.25">
      <c r="D2333" s="138"/>
    </row>
    <row r="2334" spans="4:4" x14ac:dyDescent="0.25">
      <c r="D2334" s="138"/>
    </row>
    <row r="2335" spans="4:4" x14ac:dyDescent="0.25">
      <c r="D2335" s="138"/>
    </row>
    <row r="2336" spans="4:4" x14ac:dyDescent="0.25">
      <c r="D2336" s="138"/>
    </row>
    <row r="2337" spans="4:4" x14ac:dyDescent="0.25">
      <c r="D2337" s="138"/>
    </row>
    <row r="2338" spans="4:4" x14ac:dyDescent="0.25">
      <c r="D2338" s="138"/>
    </row>
    <row r="2339" spans="4:4" x14ac:dyDescent="0.25">
      <c r="D2339" s="138"/>
    </row>
    <row r="2340" spans="4:4" x14ac:dyDescent="0.25">
      <c r="D2340" s="138"/>
    </row>
    <row r="2341" spans="4:4" x14ac:dyDescent="0.25">
      <c r="D2341" s="138"/>
    </row>
    <row r="2342" spans="4:4" x14ac:dyDescent="0.25">
      <c r="D2342" s="138"/>
    </row>
    <row r="2343" spans="4:4" x14ac:dyDescent="0.25">
      <c r="D2343" s="138"/>
    </row>
    <row r="2344" spans="4:4" x14ac:dyDescent="0.25">
      <c r="D2344" s="138"/>
    </row>
    <row r="2345" spans="4:4" x14ac:dyDescent="0.25">
      <c r="D2345" s="138"/>
    </row>
    <row r="2346" spans="4:4" x14ac:dyDescent="0.25">
      <c r="D2346" s="138"/>
    </row>
    <row r="2347" spans="4:4" x14ac:dyDescent="0.25">
      <c r="D2347" s="138"/>
    </row>
    <row r="2348" spans="4:4" x14ac:dyDescent="0.25">
      <c r="D2348" s="138"/>
    </row>
    <row r="2349" spans="4:4" x14ac:dyDescent="0.25">
      <c r="D2349" s="138"/>
    </row>
    <row r="2350" spans="4:4" x14ac:dyDescent="0.25">
      <c r="D2350" s="138"/>
    </row>
    <row r="2351" spans="4:4" x14ac:dyDescent="0.25">
      <c r="D2351" s="138"/>
    </row>
    <row r="2352" spans="4:4" x14ac:dyDescent="0.25">
      <c r="D2352" s="138"/>
    </row>
    <row r="2353" spans="4:4" x14ac:dyDescent="0.25">
      <c r="D2353" s="138"/>
    </row>
    <row r="2354" spans="4:4" x14ac:dyDescent="0.25">
      <c r="D2354" s="138"/>
    </row>
    <row r="2355" spans="4:4" x14ac:dyDescent="0.25">
      <c r="D2355" s="138"/>
    </row>
    <row r="2356" spans="4:4" x14ac:dyDescent="0.25">
      <c r="D2356" s="138"/>
    </row>
    <row r="2357" spans="4:4" x14ac:dyDescent="0.25">
      <c r="D2357" s="138"/>
    </row>
    <row r="2358" spans="4:4" x14ac:dyDescent="0.25">
      <c r="D2358" s="138"/>
    </row>
    <row r="2359" spans="4:4" x14ac:dyDescent="0.25">
      <c r="D2359" s="138"/>
    </row>
    <row r="2360" spans="4:4" x14ac:dyDescent="0.25">
      <c r="D2360" s="138"/>
    </row>
    <row r="2361" spans="4:4" x14ac:dyDescent="0.25">
      <c r="D2361" s="138"/>
    </row>
    <row r="2362" spans="4:4" x14ac:dyDescent="0.25">
      <c r="D2362" s="138"/>
    </row>
    <row r="2363" spans="4:4" x14ac:dyDescent="0.25">
      <c r="D2363" s="138"/>
    </row>
    <row r="2364" spans="4:4" x14ac:dyDescent="0.25">
      <c r="D2364" s="138"/>
    </row>
    <row r="2365" spans="4:4" x14ac:dyDescent="0.25">
      <c r="D2365" s="138"/>
    </row>
    <row r="2366" spans="4:4" x14ac:dyDescent="0.25">
      <c r="D2366" s="138"/>
    </row>
    <row r="2367" spans="4:4" x14ac:dyDescent="0.25">
      <c r="D2367" s="138"/>
    </row>
    <row r="2368" spans="4:4" x14ac:dyDescent="0.25">
      <c r="D2368" s="138"/>
    </row>
    <row r="2369" spans="4:4" x14ac:dyDescent="0.25">
      <c r="D2369" s="138"/>
    </row>
    <row r="2370" spans="4:4" x14ac:dyDescent="0.25">
      <c r="D2370" s="138"/>
    </row>
    <row r="2371" spans="4:4" x14ac:dyDescent="0.25">
      <c r="D2371" s="138"/>
    </row>
    <row r="2372" spans="4:4" x14ac:dyDescent="0.25">
      <c r="D2372" s="138"/>
    </row>
    <row r="2373" spans="4:4" x14ac:dyDescent="0.25">
      <c r="D2373" s="138"/>
    </row>
    <row r="2374" spans="4:4" x14ac:dyDescent="0.25">
      <c r="D2374" s="138"/>
    </row>
    <row r="2375" spans="4:4" x14ac:dyDescent="0.25">
      <c r="D2375" s="138"/>
    </row>
    <row r="2376" spans="4:4" x14ac:dyDescent="0.25">
      <c r="D2376" s="138"/>
    </row>
    <row r="2377" spans="4:4" x14ac:dyDescent="0.25">
      <c r="D2377" s="138"/>
    </row>
    <row r="2378" spans="4:4" x14ac:dyDescent="0.25">
      <c r="D2378" s="138"/>
    </row>
    <row r="2379" spans="4:4" x14ac:dyDescent="0.25">
      <c r="D2379" s="138"/>
    </row>
    <row r="2380" spans="4:4" x14ac:dyDescent="0.25">
      <c r="D2380" s="138"/>
    </row>
    <row r="2381" spans="4:4" x14ac:dyDescent="0.25">
      <c r="D2381" s="138"/>
    </row>
    <row r="2382" spans="4:4" x14ac:dyDescent="0.25">
      <c r="D2382" s="138"/>
    </row>
    <row r="2383" spans="4:4" x14ac:dyDescent="0.25">
      <c r="D2383" s="138"/>
    </row>
    <row r="2384" spans="4:4" x14ac:dyDescent="0.25">
      <c r="D2384" s="138"/>
    </row>
    <row r="2385" spans="4:4" x14ac:dyDescent="0.25">
      <c r="D2385" s="138"/>
    </row>
    <row r="2386" spans="4:4" x14ac:dyDescent="0.25">
      <c r="D2386" s="138"/>
    </row>
    <row r="2387" spans="4:4" x14ac:dyDescent="0.25">
      <c r="D2387" s="138"/>
    </row>
    <row r="2388" spans="4:4" x14ac:dyDescent="0.25">
      <c r="D2388" s="138"/>
    </row>
    <row r="2389" spans="4:4" x14ac:dyDescent="0.25">
      <c r="D2389" s="138"/>
    </row>
    <row r="2390" spans="4:4" x14ac:dyDescent="0.25">
      <c r="D2390" s="138"/>
    </row>
    <row r="2391" spans="4:4" x14ac:dyDescent="0.25">
      <c r="D2391" s="138"/>
    </row>
    <row r="2392" spans="4:4" x14ac:dyDescent="0.25">
      <c r="D2392" s="138"/>
    </row>
    <row r="2393" spans="4:4" x14ac:dyDescent="0.25">
      <c r="D2393" s="138"/>
    </row>
    <row r="2394" spans="4:4" x14ac:dyDescent="0.25">
      <c r="D2394" s="138"/>
    </row>
    <row r="2395" spans="4:4" x14ac:dyDescent="0.25">
      <c r="D2395" s="138"/>
    </row>
    <row r="2396" spans="4:4" x14ac:dyDescent="0.25">
      <c r="D2396" s="138"/>
    </row>
    <row r="2397" spans="4:4" x14ac:dyDescent="0.25">
      <c r="D2397" s="138"/>
    </row>
    <row r="2398" spans="4:4" x14ac:dyDescent="0.25">
      <c r="D2398" s="138"/>
    </row>
    <row r="2399" spans="4:4" x14ac:dyDescent="0.25">
      <c r="D2399" s="138"/>
    </row>
    <row r="2400" spans="4:4" x14ac:dyDescent="0.25">
      <c r="D2400" s="138"/>
    </row>
    <row r="2401" spans="4:4" x14ac:dyDescent="0.25">
      <c r="D2401" s="138"/>
    </row>
    <row r="2402" spans="4:4" x14ac:dyDescent="0.25">
      <c r="D2402" s="138"/>
    </row>
    <row r="2403" spans="4:4" x14ac:dyDescent="0.25">
      <c r="D2403" s="138"/>
    </row>
    <row r="2404" spans="4:4" x14ac:dyDescent="0.25">
      <c r="D2404" s="138"/>
    </row>
    <row r="2405" spans="4:4" x14ac:dyDescent="0.25">
      <c r="D2405" s="138"/>
    </row>
    <row r="2406" spans="4:4" x14ac:dyDescent="0.25">
      <c r="D2406" s="138"/>
    </row>
    <row r="2407" spans="4:4" x14ac:dyDescent="0.25">
      <c r="D2407" s="138"/>
    </row>
    <row r="2408" spans="4:4" x14ac:dyDescent="0.25">
      <c r="D2408" s="138"/>
    </row>
    <row r="2409" spans="4:4" x14ac:dyDescent="0.25">
      <c r="D2409" s="138"/>
    </row>
    <row r="2410" spans="4:4" x14ac:dyDescent="0.25">
      <c r="D2410" s="138"/>
    </row>
    <row r="2411" spans="4:4" x14ac:dyDescent="0.25">
      <c r="D2411" s="138"/>
    </row>
    <row r="2412" spans="4:4" x14ac:dyDescent="0.25">
      <c r="D2412" s="138"/>
    </row>
    <row r="2413" spans="4:4" x14ac:dyDescent="0.25">
      <c r="D2413" s="138"/>
    </row>
    <row r="2414" spans="4:4" x14ac:dyDescent="0.25">
      <c r="D2414" s="138"/>
    </row>
    <row r="2415" spans="4:4" x14ac:dyDescent="0.25">
      <c r="D2415" s="138"/>
    </row>
    <row r="2416" spans="4:4" x14ac:dyDescent="0.25">
      <c r="D2416" s="138"/>
    </row>
    <row r="2417" spans="4:4" x14ac:dyDescent="0.25">
      <c r="D2417" s="138"/>
    </row>
    <row r="2418" spans="4:4" x14ac:dyDescent="0.25">
      <c r="D2418" s="138"/>
    </row>
    <row r="2419" spans="4:4" x14ac:dyDescent="0.25">
      <c r="D2419" s="138"/>
    </row>
    <row r="2420" spans="4:4" x14ac:dyDescent="0.25">
      <c r="D2420" s="138"/>
    </row>
    <row r="2421" spans="4:4" x14ac:dyDescent="0.25">
      <c r="D2421" s="138"/>
    </row>
    <row r="2422" spans="4:4" x14ac:dyDescent="0.25">
      <c r="D2422" s="138"/>
    </row>
    <row r="2423" spans="4:4" x14ac:dyDescent="0.25">
      <c r="D2423" s="138"/>
    </row>
    <row r="2424" spans="4:4" x14ac:dyDescent="0.25">
      <c r="D2424" s="138"/>
    </row>
    <row r="2425" spans="4:4" x14ac:dyDescent="0.25">
      <c r="D2425" s="138"/>
    </row>
    <row r="2426" spans="4:4" x14ac:dyDescent="0.25">
      <c r="D2426" s="138"/>
    </row>
    <row r="2427" spans="4:4" x14ac:dyDescent="0.25">
      <c r="D2427" s="138"/>
    </row>
    <row r="2428" spans="4:4" x14ac:dyDescent="0.25">
      <c r="D2428" s="138"/>
    </row>
    <row r="2429" spans="4:4" x14ac:dyDescent="0.25">
      <c r="D2429" s="138"/>
    </row>
    <row r="2430" spans="4:4" x14ac:dyDescent="0.25">
      <c r="D2430" s="138"/>
    </row>
    <row r="2431" spans="4:4" x14ac:dyDescent="0.25">
      <c r="D2431" s="138"/>
    </row>
    <row r="2432" spans="4:4" x14ac:dyDescent="0.25">
      <c r="D2432" s="138"/>
    </row>
    <row r="2433" spans="4:4" x14ac:dyDescent="0.25">
      <c r="D2433" s="138"/>
    </row>
    <row r="2434" spans="4:4" x14ac:dyDescent="0.25">
      <c r="D2434" s="138"/>
    </row>
    <row r="2435" spans="4:4" x14ac:dyDescent="0.25">
      <c r="D2435" s="138"/>
    </row>
    <row r="2436" spans="4:4" x14ac:dyDescent="0.25">
      <c r="D2436" s="138"/>
    </row>
    <row r="2437" spans="4:4" x14ac:dyDescent="0.25">
      <c r="D2437" s="138"/>
    </row>
    <row r="2438" spans="4:4" x14ac:dyDescent="0.25">
      <c r="D2438" s="138"/>
    </row>
    <row r="2439" spans="4:4" x14ac:dyDescent="0.25">
      <c r="D2439" s="138"/>
    </row>
    <row r="2440" spans="4:4" x14ac:dyDescent="0.25">
      <c r="D2440" s="138"/>
    </row>
    <row r="2441" spans="4:4" x14ac:dyDescent="0.25">
      <c r="D2441" s="138"/>
    </row>
    <row r="2442" spans="4:4" x14ac:dyDescent="0.25">
      <c r="D2442" s="138"/>
    </row>
    <row r="2443" spans="4:4" x14ac:dyDescent="0.25">
      <c r="D2443" s="138"/>
    </row>
    <row r="2444" spans="4:4" x14ac:dyDescent="0.25">
      <c r="D2444" s="138"/>
    </row>
    <row r="2445" spans="4:4" x14ac:dyDescent="0.25">
      <c r="D2445" s="138"/>
    </row>
    <row r="2446" spans="4:4" x14ac:dyDescent="0.25">
      <c r="D2446" s="138"/>
    </row>
    <row r="2447" spans="4:4" x14ac:dyDescent="0.25">
      <c r="D2447" s="138"/>
    </row>
    <row r="2448" spans="4:4" x14ac:dyDescent="0.25">
      <c r="D2448" s="138"/>
    </row>
    <row r="2449" spans="4:4" x14ac:dyDescent="0.25">
      <c r="D2449" s="138"/>
    </row>
    <row r="2450" spans="4:4" x14ac:dyDescent="0.25">
      <c r="D2450" s="138"/>
    </row>
    <row r="2451" spans="4:4" x14ac:dyDescent="0.25">
      <c r="D2451" s="138"/>
    </row>
    <row r="2452" spans="4:4" x14ac:dyDescent="0.25">
      <c r="D2452" s="138"/>
    </row>
    <row r="2453" spans="4:4" x14ac:dyDescent="0.25">
      <c r="D2453" s="138"/>
    </row>
    <row r="2454" spans="4:4" x14ac:dyDescent="0.25">
      <c r="D2454" s="138"/>
    </row>
    <row r="2455" spans="4:4" x14ac:dyDescent="0.25">
      <c r="D2455" s="138"/>
    </row>
    <row r="2456" spans="4:4" x14ac:dyDescent="0.25">
      <c r="D2456" s="138"/>
    </row>
    <row r="2457" spans="4:4" x14ac:dyDescent="0.25">
      <c r="D2457" s="138"/>
    </row>
    <row r="2458" spans="4:4" x14ac:dyDescent="0.25">
      <c r="D2458" s="138"/>
    </row>
    <row r="2459" spans="4:4" x14ac:dyDescent="0.25">
      <c r="D2459" s="138"/>
    </row>
    <row r="2460" spans="4:4" x14ac:dyDescent="0.25">
      <c r="D2460" s="138"/>
    </row>
    <row r="2461" spans="4:4" x14ac:dyDescent="0.25">
      <c r="D2461" s="138"/>
    </row>
    <row r="2462" spans="4:4" x14ac:dyDescent="0.25">
      <c r="D2462" s="138"/>
    </row>
    <row r="2463" spans="4:4" x14ac:dyDescent="0.25">
      <c r="D2463" s="138"/>
    </row>
    <row r="2464" spans="4:4" x14ac:dyDescent="0.25">
      <c r="D2464" s="138"/>
    </row>
    <row r="2465" spans="4:4" x14ac:dyDescent="0.25">
      <c r="D2465" s="138"/>
    </row>
    <row r="2466" spans="4:4" x14ac:dyDescent="0.25">
      <c r="D2466" s="138"/>
    </row>
    <row r="2467" spans="4:4" x14ac:dyDescent="0.25">
      <c r="D2467" s="138"/>
    </row>
    <row r="2468" spans="4:4" x14ac:dyDescent="0.25">
      <c r="D2468" s="138"/>
    </row>
    <row r="2469" spans="4:4" x14ac:dyDescent="0.25">
      <c r="D2469" s="138"/>
    </row>
    <row r="2470" spans="4:4" x14ac:dyDescent="0.25">
      <c r="D2470" s="138"/>
    </row>
    <row r="2471" spans="4:4" x14ac:dyDescent="0.25">
      <c r="D2471" s="138"/>
    </row>
    <row r="2472" spans="4:4" x14ac:dyDescent="0.25">
      <c r="D2472" s="138"/>
    </row>
    <row r="2473" spans="4:4" x14ac:dyDescent="0.25">
      <c r="D2473" s="138"/>
    </row>
    <row r="2474" spans="4:4" x14ac:dyDescent="0.25">
      <c r="D2474" s="138"/>
    </row>
    <row r="2475" spans="4:4" x14ac:dyDescent="0.25">
      <c r="D2475" s="138"/>
    </row>
    <row r="2476" spans="4:4" x14ac:dyDescent="0.25">
      <c r="D2476" s="138"/>
    </row>
    <row r="2477" spans="4:4" x14ac:dyDescent="0.25">
      <c r="D2477" s="138"/>
    </row>
    <row r="2478" spans="4:4" x14ac:dyDescent="0.25">
      <c r="D2478" s="138"/>
    </row>
    <row r="2479" spans="4:4" x14ac:dyDescent="0.25">
      <c r="D2479" s="138"/>
    </row>
    <row r="2480" spans="4:4" x14ac:dyDescent="0.25">
      <c r="D2480" s="138"/>
    </row>
    <row r="2481" spans="4:4" x14ac:dyDescent="0.25">
      <c r="D2481" s="138"/>
    </row>
    <row r="2482" spans="4:4" x14ac:dyDescent="0.25">
      <c r="D2482" s="138"/>
    </row>
    <row r="2483" spans="4:4" x14ac:dyDescent="0.25">
      <c r="D2483" s="138"/>
    </row>
    <row r="2484" spans="4:4" x14ac:dyDescent="0.25">
      <c r="D2484" s="138"/>
    </row>
    <row r="2485" spans="4:4" x14ac:dyDescent="0.25">
      <c r="D2485" s="138"/>
    </row>
    <row r="2486" spans="4:4" x14ac:dyDescent="0.25">
      <c r="D2486" s="138"/>
    </row>
    <row r="2487" spans="4:4" x14ac:dyDescent="0.25">
      <c r="D2487" s="138"/>
    </row>
    <row r="2488" spans="4:4" x14ac:dyDescent="0.25">
      <c r="D2488" s="138"/>
    </row>
    <row r="2489" spans="4:4" x14ac:dyDescent="0.25">
      <c r="D2489" s="138"/>
    </row>
    <row r="2490" spans="4:4" x14ac:dyDescent="0.25">
      <c r="D2490" s="138"/>
    </row>
    <row r="2491" spans="4:4" x14ac:dyDescent="0.25">
      <c r="D2491" s="138"/>
    </row>
    <row r="2492" spans="4:4" x14ac:dyDescent="0.25">
      <c r="D2492" s="138"/>
    </row>
    <row r="2493" spans="4:4" x14ac:dyDescent="0.25">
      <c r="D2493" s="138"/>
    </row>
    <row r="2494" spans="4:4" x14ac:dyDescent="0.25">
      <c r="D2494" s="138"/>
    </row>
    <row r="2495" spans="4:4" x14ac:dyDescent="0.25">
      <c r="D2495" s="138"/>
    </row>
    <row r="2496" spans="4:4" x14ac:dyDescent="0.25">
      <c r="D2496" s="138"/>
    </row>
    <row r="2497" spans="4:4" x14ac:dyDescent="0.25">
      <c r="D2497" s="138"/>
    </row>
    <row r="2498" spans="4:4" x14ac:dyDescent="0.25">
      <c r="D2498" s="138"/>
    </row>
    <row r="2499" spans="4:4" x14ac:dyDescent="0.25">
      <c r="D2499" s="138"/>
    </row>
    <row r="2500" spans="4:4" x14ac:dyDescent="0.25">
      <c r="D2500" s="138"/>
    </row>
    <row r="2501" spans="4:4" x14ac:dyDescent="0.25">
      <c r="D2501" s="138"/>
    </row>
    <row r="2502" spans="4:4" x14ac:dyDescent="0.25">
      <c r="D2502" s="138"/>
    </row>
    <row r="2503" spans="4:4" x14ac:dyDescent="0.25">
      <c r="D2503" s="138"/>
    </row>
    <row r="2504" spans="4:4" x14ac:dyDescent="0.25">
      <c r="D2504" s="138"/>
    </row>
    <row r="2505" spans="4:4" x14ac:dyDescent="0.25">
      <c r="D2505" s="138"/>
    </row>
    <row r="2506" spans="4:4" x14ac:dyDescent="0.25">
      <c r="D2506" s="138"/>
    </row>
    <row r="2507" spans="4:4" x14ac:dyDescent="0.25">
      <c r="D2507" s="138"/>
    </row>
    <row r="2508" spans="4:4" x14ac:dyDescent="0.25">
      <c r="D2508" s="138"/>
    </row>
    <row r="2509" spans="4:4" x14ac:dyDescent="0.25">
      <c r="D2509" s="138"/>
    </row>
    <row r="2510" spans="4:4" x14ac:dyDescent="0.25">
      <c r="D2510" s="138"/>
    </row>
    <row r="2511" spans="4:4" x14ac:dyDescent="0.25">
      <c r="D2511" s="138"/>
    </row>
    <row r="2512" spans="4:4" x14ac:dyDescent="0.25">
      <c r="D2512" s="138"/>
    </row>
    <row r="2513" spans="4:4" x14ac:dyDescent="0.25">
      <c r="D2513" s="138"/>
    </row>
    <row r="2514" spans="4:4" x14ac:dyDescent="0.25">
      <c r="D2514" s="138"/>
    </row>
    <row r="2515" spans="4:4" x14ac:dyDescent="0.25">
      <c r="D2515" s="138"/>
    </row>
    <row r="2516" spans="4:4" x14ac:dyDescent="0.25">
      <c r="D2516" s="138"/>
    </row>
    <row r="2517" spans="4:4" x14ac:dyDescent="0.25">
      <c r="D2517" s="138"/>
    </row>
    <row r="2518" spans="4:4" x14ac:dyDescent="0.25">
      <c r="D2518" s="138"/>
    </row>
    <row r="2519" spans="4:4" x14ac:dyDescent="0.25">
      <c r="D2519" s="138"/>
    </row>
    <row r="2520" spans="4:4" x14ac:dyDescent="0.25">
      <c r="D2520" s="138"/>
    </row>
    <row r="2521" spans="4:4" x14ac:dyDescent="0.25">
      <c r="D2521" s="138"/>
    </row>
    <row r="2522" spans="4:4" x14ac:dyDescent="0.25">
      <c r="D2522" s="138"/>
    </row>
    <row r="2523" spans="4:4" x14ac:dyDescent="0.25">
      <c r="D2523" s="138"/>
    </row>
    <row r="2524" spans="4:4" x14ac:dyDescent="0.25">
      <c r="D2524" s="138"/>
    </row>
    <row r="2525" spans="4:4" x14ac:dyDescent="0.25">
      <c r="D2525" s="138"/>
    </row>
    <row r="2526" spans="4:4" x14ac:dyDescent="0.25">
      <c r="D2526" s="138"/>
    </row>
    <row r="2527" spans="4:4" x14ac:dyDescent="0.25">
      <c r="D2527" s="138"/>
    </row>
    <row r="2528" spans="4:4" x14ac:dyDescent="0.25">
      <c r="D2528" s="138"/>
    </row>
    <row r="2529" spans="4:4" x14ac:dyDescent="0.25">
      <c r="D2529" s="138"/>
    </row>
    <row r="2530" spans="4:4" x14ac:dyDescent="0.25">
      <c r="D2530" s="138"/>
    </row>
    <row r="2531" spans="4:4" x14ac:dyDescent="0.25">
      <c r="D2531" s="138"/>
    </row>
    <row r="2532" spans="4:4" x14ac:dyDescent="0.25">
      <c r="D2532" s="138"/>
    </row>
    <row r="2533" spans="4:4" x14ac:dyDescent="0.25">
      <c r="D2533" s="138"/>
    </row>
    <row r="2534" spans="4:4" x14ac:dyDescent="0.25">
      <c r="D2534" s="138"/>
    </row>
    <row r="2535" spans="4:4" x14ac:dyDescent="0.25">
      <c r="D2535" s="138"/>
    </row>
    <row r="2536" spans="4:4" x14ac:dyDescent="0.25">
      <c r="D2536" s="138"/>
    </row>
    <row r="2537" spans="4:4" x14ac:dyDescent="0.25">
      <c r="D2537" s="138"/>
    </row>
    <row r="2538" spans="4:4" x14ac:dyDescent="0.25">
      <c r="D2538" s="138"/>
    </row>
    <row r="2539" spans="4:4" x14ac:dyDescent="0.25">
      <c r="D2539" s="138"/>
    </row>
    <row r="2540" spans="4:4" x14ac:dyDescent="0.25">
      <c r="D2540" s="138"/>
    </row>
    <row r="2541" spans="4:4" x14ac:dyDescent="0.25">
      <c r="D2541" s="138"/>
    </row>
    <row r="2542" spans="4:4" x14ac:dyDescent="0.25">
      <c r="D2542" s="138"/>
    </row>
    <row r="2543" spans="4:4" x14ac:dyDescent="0.25">
      <c r="D2543" s="138"/>
    </row>
    <row r="2544" spans="4:4" x14ac:dyDescent="0.25">
      <c r="D2544" s="138"/>
    </row>
    <row r="2545" spans="4:4" x14ac:dyDescent="0.25">
      <c r="D2545" s="138"/>
    </row>
    <row r="2546" spans="4:4" x14ac:dyDescent="0.25">
      <c r="D2546" s="138"/>
    </row>
    <row r="2547" spans="4:4" x14ac:dyDescent="0.25">
      <c r="D2547" s="138"/>
    </row>
    <row r="2548" spans="4:4" x14ac:dyDescent="0.25">
      <c r="D2548" s="138"/>
    </row>
    <row r="2549" spans="4:4" x14ac:dyDescent="0.25">
      <c r="D2549" s="138"/>
    </row>
    <row r="2550" spans="4:4" x14ac:dyDescent="0.25">
      <c r="D2550" s="138"/>
    </row>
    <row r="2551" spans="4:4" x14ac:dyDescent="0.25">
      <c r="D2551" s="138"/>
    </row>
    <row r="2552" spans="4:4" x14ac:dyDescent="0.25">
      <c r="D2552" s="138"/>
    </row>
    <row r="2553" spans="4:4" x14ac:dyDescent="0.25">
      <c r="D2553" s="138"/>
    </row>
    <row r="2554" spans="4:4" x14ac:dyDescent="0.25">
      <c r="D2554" s="138"/>
    </row>
    <row r="2555" spans="4:4" x14ac:dyDescent="0.25">
      <c r="D2555" s="138"/>
    </row>
    <row r="2556" spans="4:4" x14ac:dyDescent="0.25">
      <c r="D2556" s="138"/>
    </row>
    <row r="2557" spans="4:4" x14ac:dyDescent="0.25">
      <c r="D2557" s="138"/>
    </row>
    <row r="2558" spans="4:4" x14ac:dyDescent="0.25">
      <c r="D2558" s="138"/>
    </row>
    <row r="2559" spans="4:4" x14ac:dyDescent="0.25">
      <c r="D2559" s="138"/>
    </row>
    <row r="2560" spans="4:4" x14ac:dyDescent="0.25">
      <c r="D2560" s="138"/>
    </row>
    <row r="2561" spans="4:4" x14ac:dyDescent="0.25">
      <c r="D2561" s="138"/>
    </row>
    <row r="2562" spans="4:4" x14ac:dyDescent="0.25">
      <c r="D2562" s="138"/>
    </row>
    <row r="2563" spans="4:4" x14ac:dyDescent="0.25">
      <c r="D2563" s="138"/>
    </row>
    <row r="2564" spans="4:4" x14ac:dyDescent="0.25">
      <c r="D2564" s="138"/>
    </row>
    <row r="2565" spans="4:4" x14ac:dyDescent="0.25">
      <c r="D2565" s="138"/>
    </row>
    <row r="2566" spans="4:4" x14ac:dyDescent="0.25">
      <c r="D2566" s="138"/>
    </row>
    <row r="2567" spans="4:4" x14ac:dyDescent="0.25">
      <c r="D2567" s="138"/>
    </row>
    <row r="2568" spans="4:4" x14ac:dyDescent="0.25">
      <c r="D2568" s="138"/>
    </row>
    <row r="2569" spans="4:4" x14ac:dyDescent="0.25">
      <c r="D2569" s="138"/>
    </row>
    <row r="2570" spans="4:4" x14ac:dyDescent="0.25">
      <c r="D2570" s="138"/>
    </row>
    <row r="2571" spans="4:4" x14ac:dyDescent="0.25">
      <c r="D2571" s="138"/>
    </row>
    <row r="2572" spans="4:4" x14ac:dyDescent="0.25">
      <c r="D2572" s="138"/>
    </row>
    <row r="2573" spans="4:4" x14ac:dyDescent="0.25">
      <c r="D2573" s="138"/>
    </row>
    <row r="2574" spans="4:4" x14ac:dyDescent="0.25">
      <c r="D2574" s="138"/>
    </row>
    <row r="2575" spans="4:4" x14ac:dyDescent="0.25">
      <c r="D2575" s="138"/>
    </row>
    <row r="2576" spans="4:4" x14ac:dyDescent="0.25">
      <c r="D2576" s="138"/>
    </row>
    <row r="2577" spans="4:4" x14ac:dyDescent="0.25">
      <c r="D2577" s="138"/>
    </row>
    <row r="2578" spans="4:4" x14ac:dyDescent="0.25">
      <c r="D2578" s="138"/>
    </row>
    <row r="2579" spans="4:4" x14ac:dyDescent="0.25">
      <c r="D2579" s="138"/>
    </row>
    <row r="2580" spans="4:4" x14ac:dyDescent="0.25">
      <c r="D2580" s="138"/>
    </row>
    <row r="2581" spans="4:4" x14ac:dyDescent="0.25">
      <c r="D2581" s="138"/>
    </row>
    <row r="2582" spans="4:4" x14ac:dyDescent="0.25">
      <c r="D2582" s="138"/>
    </row>
    <row r="2583" spans="4:4" x14ac:dyDescent="0.25">
      <c r="D2583" s="138"/>
    </row>
    <row r="2584" spans="4:4" x14ac:dyDescent="0.25">
      <c r="D2584" s="138"/>
    </row>
    <row r="2585" spans="4:4" x14ac:dyDescent="0.25">
      <c r="D2585" s="138"/>
    </row>
    <row r="2586" spans="4:4" x14ac:dyDescent="0.25">
      <c r="D2586" s="138"/>
    </row>
    <row r="2587" spans="4:4" x14ac:dyDescent="0.25">
      <c r="D2587" s="138"/>
    </row>
    <row r="2588" spans="4:4" x14ac:dyDescent="0.25">
      <c r="D2588" s="138"/>
    </row>
    <row r="2589" spans="4:4" x14ac:dyDescent="0.25">
      <c r="D2589" s="138"/>
    </row>
    <row r="2590" spans="4:4" x14ac:dyDescent="0.25">
      <c r="D2590" s="138"/>
    </row>
    <row r="2591" spans="4:4" x14ac:dyDescent="0.25">
      <c r="D2591" s="138"/>
    </row>
    <row r="2592" spans="4:4" x14ac:dyDescent="0.25">
      <c r="D2592" s="138"/>
    </row>
    <row r="2593" spans="4:4" x14ac:dyDescent="0.25">
      <c r="D2593" s="138"/>
    </row>
    <row r="2594" spans="4:4" x14ac:dyDescent="0.25">
      <c r="D2594" s="138"/>
    </row>
    <row r="2595" spans="4:4" x14ac:dyDescent="0.25">
      <c r="D2595" s="138"/>
    </row>
    <row r="2596" spans="4:4" x14ac:dyDescent="0.25">
      <c r="D2596" s="138"/>
    </row>
    <row r="2597" spans="4:4" x14ac:dyDescent="0.25">
      <c r="D2597" s="138"/>
    </row>
    <row r="2598" spans="4:4" x14ac:dyDescent="0.25">
      <c r="D2598" s="138"/>
    </row>
    <row r="2599" spans="4:4" x14ac:dyDescent="0.25">
      <c r="D2599" s="138"/>
    </row>
    <row r="2600" spans="4:4" x14ac:dyDescent="0.25">
      <c r="D2600" s="138"/>
    </row>
    <row r="2601" spans="4:4" x14ac:dyDescent="0.25">
      <c r="D2601" s="138"/>
    </row>
    <row r="2602" spans="4:4" x14ac:dyDescent="0.25">
      <c r="D2602" s="138"/>
    </row>
    <row r="2603" spans="4:4" x14ac:dyDescent="0.25">
      <c r="D2603" s="138"/>
    </row>
    <row r="2604" spans="4:4" x14ac:dyDescent="0.25">
      <c r="D2604" s="138"/>
    </row>
    <row r="2605" spans="4:4" x14ac:dyDescent="0.25">
      <c r="D2605" s="138"/>
    </row>
    <row r="2606" spans="4:4" x14ac:dyDescent="0.25">
      <c r="D2606" s="138"/>
    </row>
    <row r="2607" spans="4:4" x14ac:dyDescent="0.25">
      <c r="D2607" s="138"/>
    </row>
    <row r="2608" spans="4:4" x14ac:dyDescent="0.25">
      <c r="D2608" s="138"/>
    </row>
    <row r="2609" spans="4:4" x14ac:dyDescent="0.25">
      <c r="D2609" s="138"/>
    </row>
    <row r="2610" spans="4:4" x14ac:dyDescent="0.25">
      <c r="D2610" s="138"/>
    </row>
    <row r="2611" spans="4:4" x14ac:dyDescent="0.25">
      <c r="D2611" s="138"/>
    </row>
    <row r="2612" spans="4:4" x14ac:dyDescent="0.25">
      <c r="D2612" s="138"/>
    </row>
    <row r="2613" spans="4:4" x14ac:dyDescent="0.25">
      <c r="D2613" s="138"/>
    </row>
    <row r="2614" spans="4:4" x14ac:dyDescent="0.25">
      <c r="D2614" s="138"/>
    </row>
    <row r="2615" spans="4:4" x14ac:dyDescent="0.25">
      <c r="D2615" s="138"/>
    </row>
    <row r="2616" spans="4:4" x14ac:dyDescent="0.25">
      <c r="D2616" s="138"/>
    </row>
    <row r="2617" spans="4:4" x14ac:dyDescent="0.25">
      <c r="D2617" s="138"/>
    </row>
    <row r="2618" spans="4:4" x14ac:dyDescent="0.25">
      <c r="D2618" s="138"/>
    </row>
    <row r="2619" spans="4:4" x14ac:dyDescent="0.25">
      <c r="D2619" s="138"/>
    </row>
    <row r="2620" spans="4:4" x14ac:dyDescent="0.25">
      <c r="D2620" s="138"/>
    </row>
    <row r="2621" spans="4:4" x14ac:dyDescent="0.25">
      <c r="D2621" s="138"/>
    </row>
    <row r="2622" spans="4:4" x14ac:dyDescent="0.25">
      <c r="D2622" s="138"/>
    </row>
    <row r="2623" spans="4:4" x14ac:dyDescent="0.25">
      <c r="D2623" s="138"/>
    </row>
    <row r="2624" spans="4:4" x14ac:dyDescent="0.25">
      <c r="D2624" s="138"/>
    </row>
    <row r="2625" spans="4:4" x14ac:dyDescent="0.25">
      <c r="D2625" s="138"/>
    </row>
    <row r="2626" spans="4:4" x14ac:dyDescent="0.25">
      <c r="D2626" s="138"/>
    </row>
    <row r="2627" spans="4:4" x14ac:dyDescent="0.25">
      <c r="D2627" s="138"/>
    </row>
    <row r="2628" spans="4:4" x14ac:dyDescent="0.25">
      <c r="D2628" s="138"/>
    </row>
    <row r="2629" spans="4:4" x14ac:dyDescent="0.25">
      <c r="D2629" s="138"/>
    </row>
    <row r="2630" spans="4:4" x14ac:dyDescent="0.25">
      <c r="D2630" s="138"/>
    </row>
    <row r="2631" spans="4:4" x14ac:dyDescent="0.25">
      <c r="D2631" s="138"/>
    </row>
    <row r="2632" spans="4:4" x14ac:dyDescent="0.25">
      <c r="D2632" s="138"/>
    </row>
    <row r="2633" spans="4:4" x14ac:dyDescent="0.25">
      <c r="D2633" s="138"/>
    </row>
    <row r="2634" spans="4:4" x14ac:dyDescent="0.25">
      <c r="D2634" s="138"/>
    </row>
    <row r="2635" spans="4:4" x14ac:dyDescent="0.25">
      <c r="D2635" s="138"/>
    </row>
    <row r="2636" spans="4:4" x14ac:dyDescent="0.25">
      <c r="D2636" s="138"/>
    </row>
    <row r="2637" spans="4:4" x14ac:dyDescent="0.25">
      <c r="D2637" s="138"/>
    </row>
    <row r="2638" spans="4:4" x14ac:dyDescent="0.25">
      <c r="D2638" s="138"/>
    </row>
    <row r="2639" spans="4:4" x14ac:dyDescent="0.25">
      <c r="D2639" s="138"/>
    </row>
    <row r="2640" spans="4:4" x14ac:dyDescent="0.25">
      <c r="D2640" s="138"/>
    </row>
    <row r="2641" spans="4:4" x14ac:dyDescent="0.25">
      <c r="D2641" s="138"/>
    </row>
    <row r="2642" spans="4:4" x14ac:dyDescent="0.25">
      <c r="D2642" s="138"/>
    </row>
    <row r="2643" spans="4:4" x14ac:dyDescent="0.25">
      <c r="D2643" s="138"/>
    </row>
    <row r="2644" spans="4:4" x14ac:dyDescent="0.25">
      <c r="D2644" s="138"/>
    </row>
    <row r="2645" spans="4:4" x14ac:dyDescent="0.25">
      <c r="D2645" s="138"/>
    </row>
    <row r="2646" spans="4:4" x14ac:dyDescent="0.25">
      <c r="D2646" s="138"/>
    </row>
    <row r="2647" spans="4:4" x14ac:dyDescent="0.25">
      <c r="D2647" s="138"/>
    </row>
    <row r="2648" spans="4:4" x14ac:dyDescent="0.25">
      <c r="D2648" s="138"/>
    </row>
    <row r="2649" spans="4:4" x14ac:dyDescent="0.25">
      <c r="D2649" s="138"/>
    </row>
    <row r="2650" spans="4:4" x14ac:dyDescent="0.25">
      <c r="D2650" s="138"/>
    </row>
    <row r="2651" spans="4:4" x14ac:dyDescent="0.25">
      <c r="D2651" s="138"/>
    </row>
    <row r="2652" spans="4:4" x14ac:dyDescent="0.25">
      <c r="D2652" s="138"/>
    </row>
    <row r="2653" spans="4:4" x14ac:dyDescent="0.25">
      <c r="D2653" s="138"/>
    </row>
    <row r="2654" spans="4:4" x14ac:dyDescent="0.25">
      <c r="D2654" s="138"/>
    </row>
    <row r="2655" spans="4:4" x14ac:dyDescent="0.25">
      <c r="D2655" s="138"/>
    </row>
    <row r="2656" spans="4:4" x14ac:dyDescent="0.25">
      <c r="D2656" s="138"/>
    </row>
    <row r="2657" spans="4:4" x14ac:dyDescent="0.25">
      <c r="D2657" s="138"/>
    </row>
    <row r="2658" spans="4:4" x14ac:dyDescent="0.25">
      <c r="D2658" s="138"/>
    </row>
    <row r="2659" spans="4:4" x14ac:dyDescent="0.25">
      <c r="D2659" s="138"/>
    </row>
    <row r="2660" spans="4:4" x14ac:dyDescent="0.25">
      <c r="D2660" s="138"/>
    </row>
    <row r="2661" spans="4:4" x14ac:dyDescent="0.25">
      <c r="D2661" s="138"/>
    </row>
    <row r="2662" spans="4:4" x14ac:dyDescent="0.25">
      <c r="D2662" s="138"/>
    </row>
    <row r="2663" spans="4:4" x14ac:dyDescent="0.25">
      <c r="D2663" s="138"/>
    </row>
    <row r="2664" spans="4:4" x14ac:dyDescent="0.25">
      <c r="D2664" s="138"/>
    </row>
    <row r="2665" spans="4:4" x14ac:dyDescent="0.25">
      <c r="D2665" s="138"/>
    </row>
    <row r="2666" spans="4:4" x14ac:dyDescent="0.25">
      <c r="D2666" s="138"/>
    </row>
    <row r="2667" spans="4:4" x14ac:dyDescent="0.25">
      <c r="D2667" s="138"/>
    </row>
    <row r="2668" spans="4:4" x14ac:dyDescent="0.25">
      <c r="D2668" s="138"/>
    </row>
    <row r="2669" spans="4:4" x14ac:dyDescent="0.25">
      <c r="D2669" s="138"/>
    </row>
    <row r="2670" spans="4:4" x14ac:dyDescent="0.25">
      <c r="D2670" s="138"/>
    </row>
    <row r="2671" spans="4:4" x14ac:dyDescent="0.25">
      <c r="D2671" s="138"/>
    </row>
    <row r="2672" spans="4:4" x14ac:dyDescent="0.25">
      <c r="D2672" s="138"/>
    </row>
    <row r="2673" spans="4:4" x14ac:dyDescent="0.25">
      <c r="D2673" s="138"/>
    </row>
    <row r="2674" spans="4:4" x14ac:dyDescent="0.25">
      <c r="D2674" s="138"/>
    </row>
    <row r="2675" spans="4:4" x14ac:dyDescent="0.25">
      <c r="D2675" s="138"/>
    </row>
    <row r="2676" spans="4:4" x14ac:dyDescent="0.25">
      <c r="D2676" s="138"/>
    </row>
    <row r="2677" spans="4:4" x14ac:dyDescent="0.25">
      <c r="D2677" s="138"/>
    </row>
    <row r="2678" spans="4:4" x14ac:dyDescent="0.25">
      <c r="D2678" s="138"/>
    </row>
    <row r="2679" spans="4:4" x14ac:dyDescent="0.25">
      <c r="D2679" s="138"/>
    </row>
    <row r="2680" spans="4:4" x14ac:dyDescent="0.25">
      <c r="D2680" s="138"/>
    </row>
    <row r="2681" spans="4:4" x14ac:dyDescent="0.25">
      <c r="D2681" s="138"/>
    </row>
    <row r="2682" spans="4:4" x14ac:dyDescent="0.25">
      <c r="D2682" s="138"/>
    </row>
    <row r="2683" spans="4:4" x14ac:dyDescent="0.25">
      <c r="D2683" s="138"/>
    </row>
    <row r="2684" spans="4:4" x14ac:dyDescent="0.25">
      <c r="D2684" s="138"/>
    </row>
    <row r="2685" spans="4:4" x14ac:dyDescent="0.25">
      <c r="D2685" s="138"/>
    </row>
    <row r="2686" spans="4:4" x14ac:dyDescent="0.25">
      <c r="D2686" s="138"/>
    </row>
    <row r="2687" spans="4:4" x14ac:dyDescent="0.25">
      <c r="D2687" s="138"/>
    </row>
    <row r="2688" spans="4:4" x14ac:dyDescent="0.25">
      <c r="D2688" s="138"/>
    </row>
    <row r="2689" spans="4:4" x14ac:dyDescent="0.25">
      <c r="D2689" s="138"/>
    </row>
    <row r="2690" spans="4:4" x14ac:dyDescent="0.25">
      <c r="D2690" s="138"/>
    </row>
    <row r="2691" spans="4:4" x14ac:dyDescent="0.25">
      <c r="D2691" s="138"/>
    </row>
    <row r="2692" spans="4:4" x14ac:dyDescent="0.25">
      <c r="D2692" s="138"/>
    </row>
    <row r="2693" spans="4:4" x14ac:dyDescent="0.25">
      <c r="D2693" s="138"/>
    </row>
    <row r="2694" spans="4:4" x14ac:dyDescent="0.25">
      <c r="D2694" s="138"/>
    </row>
    <row r="2695" spans="4:4" x14ac:dyDescent="0.25">
      <c r="D2695" s="138"/>
    </row>
    <row r="2696" spans="4:4" x14ac:dyDescent="0.25">
      <c r="D2696" s="138"/>
    </row>
    <row r="2697" spans="4:4" x14ac:dyDescent="0.25">
      <c r="D2697" s="138"/>
    </row>
    <row r="2698" spans="4:4" x14ac:dyDescent="0.25">
      <c r="D2698" s="138"/>
    </row>
    <row r="2699" spans="4:4" x14ac:dyDescent="0.25">
      <c r="D2699" s="138"/>
    </row>
    <row r="2700" spans="4:4" x14ac:dyDescent="0.25">
      <c r="D2700" s="138"/>
    </row>
    <row r="2701" spans="4:4" x14ac:dyDescent="0.25">
      <c r="D2701" s="138"/>
    </row>
    <row r="2702" spans="4:4" x14ac:dyDescent="0.25">
      <c r="D2702" s="138"/>
    </row>
    <row r="2703" spans="4:4" x14ac:dyDescent="0.25">
      <c r="D2703" s="138"/>
    </row>
    <row r="2704" spans="4:4" x14ac:dyDescent="0.25">
      <c r="D2704" s="138"/>
    </row>
    <row r="2705" spans="4:4" x14ac:dyDescent="0.25">
      <c r="D2705" s="138"/>
    </row>
    <row r="2706" spans="4:4" x14ac:dyDescent="0.25">
      <c r="D2706" s="138"/>
    </row>
    <row r="2707" spans="4:4" x14ac:dyDescent="0.25">
      <c r="D2707" s="138"/>
    </row>
    <row r="2708" spans="4:4" x14ac:dyDescent="0.25">
      <c r="D2708" s="138"/>
    </row>
    <row r="2709" spans="4:4" x14ac:dyDescent="0.25">
      <c r="D2709" s="138"/>
    </row>
    <row r="2710" spans="4:4" x14ac:dyDescent="0.25">
      <c r="D2710" s="138"/>
    </row>
    <row r="2711" spans="4:4" x14ac:dyDescent="0.25">
      <c r="D2711" s="138"/>
    </row>
    <row r="2712" spans="4:4" x14ac:dyDescent="0.25">
      <c r="D2712" s="138"/>
    </row>
    <row r="2713" spans="4:4" x14ac:dyDescent="0.25">
      <c r="D2713" s="138"/>
    </row>
    <row r="2714" spans="4:4" x14ac:dyDescent="0.25">
      <c r="D2714" s="138"/>
    </row>
    <row r="2715" spans="4:4" x14ac:dyDescent="0.25">
      <c r="D2715" s="138"/>
    </row>
    <row r="2716" spans="4:4" x14ac:dyDescent="0.25">
      <c r="D2716" s="138"/>
    </row>
    <row r="2717" spans="4:4" x14ac:dyDescent="0.25">
      <c r="D2717" s="138"/>
    </row>
    <row r="2718" spans="4:4" x14ac:dyDescent="0.25">
      <c r="D2718" s="138"/>
    </row>
    <row r="2719" spans="4:4" x14ac:dyDescent="0.25">
      <c r="D2719" s="138"/>
    </row>
    <row r="2720" spans="4:4" x14ac:dyDescent="0.25">
      <c r="D2720" s="138"/>
    </row>
    <row r="2721" spans="4:4" x14ac:dyDescent="0.25">
      <c r="D2721" s="138"/>
    </row>
    <row r="2722" spans="4:4" x14ac:dyDescent="0.25">
      <c r="D2722" s="138"/>
    </row>
    <row r="2723" spans="4:4" x14ac:dyDescent="0.25">
      <c r="D2723" s="138"/>
    </row>
    <row r="2724" spans="4:4" x14ac:dyDescent="0.25">
      <c r="D2724" s="138"/>
    </row>
    <row r="2725" spans="4:4" x14ac:dyDescent="0.25">
      <c r="D2725" s="138"/>
    </row>
    <row r="2726" spans="4:4" x14ac:dyDescent="0.25">
      <c r="D2726" s="138"/>
    </row>
    <row r="2727" spans="4:4" x14ac:dyDescent="0.25">
      <c r="D2727" s="138"/>
    </row>
    <row r="2728" spans="4:4" x14ac:dyDescent="0.25">
      <c r="D2728" s="138"/>
    </row>
    <row r="2729" spans="4:4" x14ac:dyDescent="0.25">
      <c r="D2729" s="138"/>
    </row>
    <row r="2730" spans="4:4" x14ac:dyDescent="0.25">
      <c r="D2730" s="138"/>
    </row>
    <row r="2731" spans="4:4" x14ac:dyDescent="0.25">
      <c r="D2731" s="138"/>
    </row>
    <row r="2732" spans="4:4" x14ac:dyDescent="0.25">
      <c r="D2732" s="138"/>
    </row>
    <row r="2733" spans="4:4" x14ac:dyDescent="0.25">
      <c r="D2733" s="138"/>
    </row>
    <row r="2734" spans="4:4" x14ac:dyDescent="0.25">
      <c r="D2734" s="138"/>
    </row>
    <row r="2735" spans="4:4" x14ac:dyDescent="0.25">
      <c r="D2735" s="138"/>
    </row>
    <row r="2736" spans="4:4" x14ac:dyDescent="0.25">
      <c r="D2736" s="138"/>
    </row>
    <row r="2737" spans="4:4" x14ac:dyDescent="0.25">
      <c r="D2737" s="138"/>
    </row>
    <row r="2738" spans="4:4" x14ac:dyDescent="0.25">
      <c r="D2738" s="138"/>
    </row>
    <row r="2739" spans="4:4" x14ac:dyDescent="0.25">
      <c r="D2739" s="138"/>
    </row>
    <row r="2740" spans="4:4" x14ac:dyDescent="0.25">
      <c r="D2740" s="138"/>
    </row>
    <row r="2741" spans="4:4" x14ac:dyDescent="0.25">
      <c r="D2741" s="138"/>
    </row>
    <row r="2742" spans="4:4" x14ac:dyDescent="0.25">
      <c r="D2742" s="138"/>
    </row>
    <row r="2743" spans="4:4" x14ac:dyDescent="0.25">
      <c r="D2743" s="138"/>
    </row>
    <row r="2744" spans="4:4" x14ac:dyDescent="0.25">
      <c r="D2744" s="138"/>
    </row>
    <row r="2745" spans="4:4" x14ac:dyDescent="0.25">
      <c r="D2745" s="138"/>
    </row>
    <row r="2746" spans="4:4" x14ac:dyDescent="0.25">
      <c r="D2746" s="138"/>
    </row>
    <row r="2747" spans="4:4" x14ac:dyDescent="0.25">
      <c r="D2747" s="138"/>
    </row>
    <row r="2748" spans="4:4" x14ac:dyDescent="0.25">
      <c r="D2748" s="138"/>
    </row>
    <row r="2749" spans="4:4" x14ac:dyDescent="0.25">
      <c r="D2749" s="138"/>
    </row>
    <row r="2750" spans="4:4" x14ac:dyDescent="0.25">
      <c r="D2750" s="138"/>
    </row>
    <row r="2751" spans="4:4" x14ac:dyDescent="0.25">
      <c r="D2751" s="138"/>
    </row>
    <row r="2752" spans="4:4" x14ac:dyDescent="0.25">
      <c r="D2752" s="138"/>
    </row>
    <row r="2753" spans="4:4" x14ac:dyDescent="0.25">
      <c r="D2753" s="138"/>
    </row>
    <row r="2754" spans="4:4" x14ac:dyDescent="0.25">
      <c r="D2754" s="138"/>
    </row>
    <row r="2755" spans="4:4" x14ac:dyDescent="0.25">
      <c r="D2755" s="138"/>
    </row>
    <row r="2756" spans="4:4" x14ac:dyDescent="0.25">
      <c r="D2756" s="138"/>
    </row>
    <row r="2757" spans="4:4" x14ac:dyDescent="0.25">
      <c r="D2757" s="138"/>
    </row>
    <row r="2758" spans="4:4" x14ac:dyDescent="0.25">
      <c r="D2758" s="138"/>
    </row>
    <row r="2759" spans="4:4" x14ac:dyDescent="0.25">
      <c r="D2759" s="138"/>
    </row>
    <row r="2760" spans="4:4" x14ac:dyDescent="0.25">
      <c r="D2760" s="138"/>
    </row>
    <row r="2761" spans="4:4" x14ac:dyDescent="0.25">
      <c r="D2761" s="138"/>
    </row>
    <row r="2762" spans="4:4" x14ac:dyDescent="0.25">
      <c r="D2762" s="138"/>
    </row>
    <row r="2763" spans="4:4" x14ac:dyDescent="0.25">
      <c r="D2763" s="138"/>
    </row>
    <row r="2764" spans="4:4" x14ac:dyDescent="0.25">
      <c r="D2764" s="138"/>
    </row>
    <row r="2765" spans="4:4" x14ac:dyDescent="0.25">
      <c r="D2765" s="138"/>
    </row>
    <row r="2766" spans="4:4" x14ac:dyDescent="0.25">
      <c r="D2766" s="138"/>
    </row>
    <row r="2767" spans="4:4" x14ac:dyDescent="0.25">
      <c r="D2767" s="138"/>
    </row>
    <row r="2768" spans="4:4" x14ac:dyDescent="0.25">
      <c r="D2768" s="138"/>
    </row>
    <row r="2769" spans="4:4" x14ac:dyDescent="0.25">
      <c r="D2769" s="138"/>
    </row>
    <row r="2770" spans="4:4" x14ac:dyDescent="0.25">
      <c r="D2770" s="138"/>
    </row>
    <row r="2771" spans="4:4" x14ac:dyDescent="0.25">
      <c r="D2771" s="138"/>
    </row>
    <row r="2772" spans="4:4" x14ac:dyDescent="0.25">
      <c r="D2772" s="138"/>
    </row>
    <row r="2773" spans="4:4" x14ac:dyDescent="0.25">
      <c r="D2773" s="138"/>
    </row>
    <row r="2774" spans="4:4" x14ac:dyDescent="0.25">
      <c r="D2774" s="138"/>
    </row>
    <row r="2775" spans="4:4" x14ac:dyDescent="0.25">
      <c r="D2775" s="138"/>
    </row>
    <row r="2776" spans="4:4" x14ac:dyDescent="0.25">
      <c r="D2776" s="138"/>
    </row>
    <row r="2777" spans="4:4" x14ac:dyDescent="0.25">
      <c r="D2777" s="138"/>
    </row>
    <row r="2778" spans="4:4" x14ac:dyDescent="0.25">
      <c r="D2778" s="138"/>
    </row>
    <row r="2779" spans="4:4" x14ac:dyDescent="0.25">
      <c r="D2779" s="138"/>
    </row>
    <row r="2780" spans="4:4" x14ac:dyDescent="0.25">
      <c r="D2780" s="138"/>
    </row>
    <row r="2781" spans="4:4" x14ac:dyDescent="0.25">
      <c r="D2781" s="138"/>
    </row>
    <row r="2782" spans="4:4" x14ac:dyDescent="0.25">
      <c r="D2782" s="138"/>
    </row>
    <row r="2783" spans="4:4" x14ac:dyDescent="0.25">
      <c r="D2783" s="138"/>
    </row>
    <row r="2784" spans="4:4" x14ac:dyDescent="0.25">
      <c r="D2784" s="138"/>
    </row>
    <row r="2785" spans="4:4" x14ac:dyDescent="0.25">
      <c r="D2785" s="138"/>
    </row>
    <row r="2786" spans="4:4" x14ac:dyDescent="0.25">
      <c r="D2786" s="138"/>
    </row>
    <row r="2787" spans="4:4" x14ac:dyDescent="0.25">
      <c r="D2787" s="138"/>
    </row>
    <row r="2788" spans="4:4" x14ac:dyDescent="0.25">
      <c r="D2788" s="138"/>
    </row>
    <row r="2789" spans="4:4" x14ac:dyDescent="0.25">
      <c r="D2789" s="138"/>
    </row>
    <row r="2790" spans="4:4" x14ac:dyDescent="0.25">
      <c r="D2790" s="138"/>
    </row>
    <row r="2791" spans="4:4" x14ac:dyDescent="0.25">
      <c r="D2791" s="138"/>
    </row>
    <row r="2792" spans="4:4" x14ac:dyDescent="0.25">
      <c r="D2792" s="138"/>
    </row>
    <row r="2793" spans="4:4" x14ac:dyDescent="0.25">
      <c r="D2793" s="138"/>
    </row>
    <row r="2794" spans="4:4" x14ac:dyDescent="0.25">
      <c r="D2794" s="138"/>
    </row>
    <row r="2795" spans="4:4" x14ac:dyDescent="0.25">
      <c r="D2795" s="138"/>
    </row>
    <row r="2796" spans="4:4" x14ac:dyDescent="0.25">
      <c r="D2796" s="138"/>
    </row>
    <row r="2797" spans="4:4" x14ac:dyDescent="0.25">
      <c r="D2797" s="138"/>
    </row>
    <row r="2798" spans="4:4" x14ac:dyDescent="0.25">
      <c r="D2798" s="138"/>
    </row>
    <row r="2799" spans="4:4" x14ac:dyDescent="0.25">
      <c r="D2799" s="138"/>
    </row>
    <row r="2800" spans="4:4" x14ac:dyDescent="0.25">
      <c r="D2800" s="138"/>
    </row>
    <row r="2801" spans="4:4" x14ac:dyDescent="0.25">
      <c r="D2801" s="138"/>
    </row>
    <row r="2802" spans="4:4" x14ac:dyDescent="0.25">
      <c r="D2802" s="138"/>
    </row>
    <row r="2803" spans="4:4" x14ac:dyDescent="0.25">
      <c r="D2803" s="138"/>
    </row>
    <row r="2804" spans="4:4" x14ac:dyDescent="0.25">
      <c r="D2804" s="138"/>
    </row>
    <row r="2805" spans="4:4" x14ac:dyDescent="0.25">
      <c r="D2805" s="138"/>
    </row>
    <row r="2806" spans="4:4" x14ac:dyDescent="0.25">
      <c r="D2806" s="138"/>
    </row>
    <row r="2807" spans="4:4" x14ac:dyDescent="0.25">
      <c r="D2807" s="138"/>
    </row>
    <row r="2808" spans="4:4" x14ac:dyDescent="0.25">
      <c r="D2808" s="138"/>
    </row>
    <row r="2809" spans="4:4" x14ac:dyDescent="0.25">
      <c r="D2809" s="138"/>
    </row>
    <row r="2810" spans="4:4" x14ac:dyDescent="0.25">
      <c r="D2810" s="138"/>
    </row>
    <row r="2811" spans="4:4" x14ac:dyDescent="0.25">
      <c r="D2811" s="138"/>
    </row>
    <row r="2812" spans="4:4" x14ac:dyDescent="0.25">
      <c r="D2812" s="138"/>
    </row>
    <row r="2813" spans="4:4" x14ac:dyDescent="0.25">
      <c r="D2813" s="138"/>
    </row>
    <row r="2814" spans="4:4" x14ac:dyDescent="0.25">
      <c r="D2814" s="138"/>
    </row>
    <row r="2815" spans="4:4" x14ac:dyDescent="0.25">
      <c r="D2815" s="138"/>
    </row>
    <row r="2816" spans="4:4" x14ac:dyDescent="0.25">
      <c r="D2816" s="138"/>
    </row>
    <row r="2817" spans="4:4" x14ac:dyDescent="0.25">
      <c r="D2817" s="138"/>
    </row>
    <row r="2818" spans="4:4" x14ac:dyDescent="0.25">
      <c r="D2818" s="138"/>
    </row>
    <row r="2819" spans="4:4" x14ac:dyDescent="0.25">
      <c r="D2819" s="138"/>
    </row>
    <row r="2820" spans="4:4" x14ac:dyDescent="0.25">
      <c r="D2820" s="138"/>
    </row>
    <row r="2821" spans="4:4" x14ac:dyDescent="0.25">
      <c r="D2821" s="138"/>
    </row>
    <row r="2822" spans="4:4" x14ac:dyDescent="0.25">
      <c r="D2822" s="138"/>
    </row>
    <row r="2823" spans="4:4" x14ac:dyDescent="0.25">
      <c r="D2823" s="138"/>
    </row>
    <row r="2824" spans="4:4" x14ac:dyDescent="0.25">
      <c r="D2824" s="138"/>
    </row>
    <row r="2825" spans="4:4" x14ac:dyDescent="0.25">
      <c r="D2825" s="138"/>
    </row>
    <row r="2826" spans="4:4" x14ac:dyDescent="0.25">
      <c r="D2826" s="138"/>
    </row>
    <row r="2827" spans="4:4" x14ac:dyDescent="0.25">
      <c r="D2827" s="138"/>
    </row>
    <row r="2828" spans="4:4" x14ac:dyDescent="0.25">
      <c r="D2828" s="138"/>
    </row>
    <row r="2829" spans="4:4" x14ac:dyDescent="0.25">
      <c r="D2829" s="138"/>
    </row>
    <row r="2830" spans="4:4" x14ac:dyDescent="0.25">
      <c r="D2830" s="138"/>
    </row>
    <row r="2831" spans="4:4" x14ac:dyDescent="0.25">
      <c r="D2831" s="138"/>
    </row>
    <row r="2832" spans="4:4" x14ac:dyDescent="0.25">
      <c r="D2832" s="138"/>
    </row>
    <row r="2833" spans="4:4" x14ac:dyDescent="0.25">
      <c r="D2833" s="138"/>
    </row>
    <row r="2834" spans="4:4" x14ac:dyDescent="0.25">
      <c r="D2834" s="138"/>
    </row>
    <row r="2835" spans="4:4" x14ac:dyDescent="0.25">
      <c r="D2835" s="138"/>
    </row>
    <row r="2836" spans="4:4" x14ac:dyDescent="0.25">
      <c r="D2836" s="138"/>
    </row>
    <row r="2837" spans="4:4" x14ac:dyDescent="0.25">
      <c r="D2837" s="138"/>
    </row>
    <row r="2838" spans="4:4" x14ac:dyDescent="0.25">
      <c r="D2838" s="138"/>
    </row>
    <row r="2839" spans="4:4" x14ac:dyDescent="0.25">
      <c r="D2839" s="138"/>
    </row>
    <row r="2840" spans="4:4" x14ac:dyDescent="0.25">
      <c r="D2840" s="138"/>
    </row>
    <row r="2841" spans="4:4" x14ac:dyDescent="0.25">
      <c r="D2841" s="138"/>
    </row>
    <row r="2842" spans="4:4" x14ac:dyDescent="0.25">
      <c r="D2842" s="138"/>
    </row>
    <row r="2843" spans="4:4" x14ac:dyDescent="0.25">
      <c r="D2843" s="138"/>
    </row>
    <row r="2844" spans="4:4" x14ac:dyDescent="0.25">
      <c r="D2844" s="138"/>
    </row>
    <row r="2845" spans="4:4" x14ac:dyDescent="0.25">
      <c r="D2845" s="138"/>
    </row>
    <row r="2846" spans="4:4" x14ac:dyDescent="0.25">
      <c r="D2846" s="138"/>
    </row>
    <row r="2847" spans="4:4" x14ac:dyDescent="0.25">
      <c r="D2847" s="138"/>
    </row>
    <row r="2848" spans="4:4" x14ac:dyDescent="0.25">
      <c r="D2848" s="138"/>
    </row>
    <row r="2849" spans="4:4" x14ac:dyDescent="0.25">
      <c r="D2849" s="138"/>
    </row>
    <row r="2850" spans="4:4" x14ac:dyDescent="0.25">
      <c r="D2850" s="138"/>
    </row>
    <row r="2851" spans="4:4" x14ac:dyDescent="0.25">
      <c r="D2851" s="138"/>
    </row>
    <row r="2852" spans="4:4" x14ac:dyDescent="0.25">
      <c r="D2852" s="138"/>
    </row>
    <row r="2853" spans="4:4" x14ac:dyDescent="0.25">
      <c r="D2853" s="138"/>
    </row>
    <row r="2854" spans="4:4" x14ac:dyDescent="0.25">
      <c r="D2854" s="138"/>
    </row>
    <row r="2855" spans="4:4" x14ac:dyDescent="0.25">
      <c r="D2855" s="138"/>
    </row>
    <row r="2856" spans="4:4" x14ac:dyDescent="0.25">
      <c r="D2856" s="138"/>
    </row>
    <row r="2857" spans="4:4" x14ac:dyDescent="0.25">
      <c r="D2857" s="138"/>
    </row>
    <row r="2858" spans="4:4" x14ac:dyDescent="0.25">
      <c r="D2858" s="138"/>
    </row>
    <row r="2859" spans="4:4" x14ac:dyDescent="0.25">
      <c r="D2859" s="138"/>
    </row>
    <row r="2860" spans="4:4" x14ac:dyDescent="0.25">
      <c r="D2860" s="138"/>
    </row>
    <row r="2861" spans="4:4" x14ac:dyDescent="0.25">
      <c r="D2861" s="138"/>
    </row>
    <row r="2862" spans="4:4" x14ac:dyDescent="0.25">
      <c r="D2862" s="138"/>
    </row>
    <row r="2863" spans="4:4" x14ac:dyDescent="0.25">
      <c r="D2863" s="138"/>
    </row>
    <row r="2864" spans="4:4" x14ac:dyDescent="0.25">
      <c r="D2864" s="138"/>
    </row>
    <row r="2865" spans="4:4" x14ac:dyDescent="0.25">
      <c r="D2865" s="138"/>
    </row>
    <row r="2866" spans="4:4" x14ac:dyDescent="0.25">
      <c r="D2866" s="138"/>
    </row>
    <row r="2867" spans="4:4" x14ac:dyDescent="0.25">
      <c r="D2867" s="138"/>
    </row>
    <row r="2868" spans="4:4" x14ac:dyDescent="0.25">
      <c r="D2868" s="138"/>
    </row>
    <row r="2869" spans="4:4" x14ac:dyDescent="0.25">
      <c r="D2869" s="138"/>
    </row>
    <row r="2870" spans="4:4" x14ac:dyDescent="0.25">
      <c r="D2870" s="138"/>
    </row>
    <row r="2871" spans="4:4" x14ac:dyDescent="0.25">
      <c r="D2871" s="138"/>
    </row>
    <row r="2872" spans="4:4" x14ac:dyDescent="0.25">
      <c r="D2872" s="138"/>
    </row>
    <row r="2873" spans="4:4" x14ac:dyDescent="0.25">
      <c r="D2873" s="138"/>
    </row>
    <row r="2874" spans="4:4" x14ac:dyDescent="0.25">
      <c r="D2874" s="138"/>
    </row>
    <row r="2875" spans="4:4" x14ac:dyDescent="0.25">
      <c r="D2875" s="138"/>
    </row>
    <row r="2876" spans="4:4" x14ac:dyDescent="0.25">
      <c r="D2876" s="138"/>
    </row>
    <row r="2877" spans="4:4" x14ac:dyDescent="0.25">
      <c r="D2877" s="138"/>
    </row>
    <row r="2878" spans="4:4" x14ac:dyDescent="0.25">
      <c r="D2878" s="138"/>
    </row>
    <row r="2879" spans="4:4" x14ac:dyDescent="0.25">
      <c r="D2879" s="138"/>
    </row>
    <row r="2880" spans="4:4" x14ac:dyDescent="0.25">
      <c r="D2880" s="138"/>
    </row>
    <row r="2881" spans="4:4" x14ac:dyDescent="0.25">
      <c r="D2881" s="138"/>
    </row>
    <row r="2882" spans="4:4" x14ac:dyDescent="0.25">
      <c r="D2882" s="138"/>
    </row>
    <row r="2883" spans="4:4" x14ac:dyDescent="0.25">
      <c r="D2883" s="138"/>
    </row>
    <row r="2884" spans="4:4" x14ac:dyDescent="0.25">
      <c r="D2884" s="138"/>
    </row>
    <row r="2885" spans="4:4" x14ac:dyDescent="0.25">
      <c r="D2885" s="138"/>
    </row>
    <row r="2886" spans="4:4" x14ac:dyDescent="0.25">
      <c r="D2886" s="138"/>
    </row>
    <row r="2887" spans="4:4" x14ac:dyDescent="0.25">
      <c r="D2887" s="138"/>
    </row>
    <row r="2888" spans="4:4" x14ac:dyDescent="0.25">
      <c r="D2888" s="138"/>
    </row>
    <row r="2889" spans="4:4" x14ac:dyDescent="0.25">
      <c r="D2889" s="138"/>
    </row>
    <row r="2890" spans="4:4" x14ac:dyDescent="0.25">
      <c r="D2890" s="138"/>
    </row>
    <row r="2891" spans="4:4" x14ac:dyDescent="0.25">
      <c r="D2891" s="138"/>
    </row>
    <row r="2892" spans="4:4" x14ac:dyDescent="0.25">
      <c r="D2892" s="138"/>
    </row>
    <row r="2893" spans="4:4" x14ac:dyDescent="0.25">
      <c r="D2893" s="138"/>
    </row>
    <row r="2894" spans="4:4" x14ac:dyDescent="0.25">
      <c r="D2894" s="138"/>
    </row>
    <row r="2895" spans="4:4" x14ac:dyDescent="0.25">
      <c r="D2895" s="138"/>
    </row>
    <row r="2896" spans="4:4" x14ac:dyDescent="0.25">
      <c r="D2896" s="138"/>
    </row>
    <row r="2897" spans="4:4" x14ac:dyDescent="0.25">
      <c r="D2897" s="138"/>
    </row>
    <row r="2898" spans="4:4" x14ac:dyDescent="0.25">
      <c r="D2898" s="138"/>
    </row>
    <row r="2899" spans="4:4" x14ac:dyDescent="0.25">
      <c r="D2899" s="138"/>
    </row>
    <row r="2900" spans="4:4" x14ac:dyDescent="0.25">
      <c r="D2900" s="138"/>
    </row>
    <row r="2901" spans="4:4" x14ac:dyDescent="0.25">
      <c r="D2901" s="138"/>
    </row>
    <row r="2902" spans="4:4" x14ac:dyDescent="0.25">
      <c r="D2902" s="138"/>
    </row>
    <row r="2903" spans="4:4" x14ac:dyDescent="0.25">
      <c r="D2903" s="138"/>
    </row>
    <row r="2904" spans="4:4" x14ac:dyDescent="0.25">
      <c r="D2904" s="138"/>
    </row>
    <row r="2905" spans="4:4" x14ac:dyDescent="0.25">
      <c r="D2905" s="138"/>
    </row>
    <row r="2906" spans="4:4" x14ac:dyDescent="0.25">
      <c r="D2906" s="138"/>
    </row>
    <row r="2907" spans="4:4" x14ac:dyDescent="0.25">
      <c r="D2907" s="138"/>
    </row>
    <row r="2908" spans="4:4" x14ac:dyDescent="0.25">
      <c r="D2908" s="138"/>
    </row>
    <row r="2909" spans="4:4" x14ac:dyDescent="0.25">
      <c r="D2909" s="138"/>
    </row>
    <row r="2910" spans="4:4" x14ac:dyDescent="0.25">
      <c r="D2910" s="138"/>
    </row>
    <row r="2911" spans="4:4" x14ac:dyDescent="0.25">
      <c r="D2911" s="138"/>
    </row>
    <row r="2912" spans="4:4" x14ac:dyDescent="0.25">
      <c r="D2912" s="138"/>
    </row>
    <row r="2913" spans="4:4" x14ac:dyDescent="0.25">
      <c r="D2913" s="138"/>
    </row>
    <row r="2914" spans="4:4" x14ac:dyDescent="0.25">
      <c r="D2914" s="138"/>
    </row>
    <row r="2915" spans="4:4" x14ac:dyDescent="0.25">
      <c r="D2915" s="138"/>
    </row>
    <row r="2916" spans="4:4" x14ac:dyDescent="0.25">
      <c r="D2916" s="138"/>
    </row>
    <row r="2917" spans="4:4" x14ac:dyDescent="0.25">
      <c r="D2917" s="138"/>
    </row>
    <row r="2918" spans="4:4" x14ac:dyDescent="0.25">
      <c r="D2918" s="138"/>
    </row>
    <row r="2919" spans="4:4" x14ac:dyDescent="0.25">
      <c r="D2919" s="138"/>
    </row>
    <row r="2920" spans="4:4" x14ac:dyDescent="0.25">
      <c r="D2920" s="138"/>
    </row>
    <row r="2921" spans="4:4" x14ac:dyDescent="0.25">
      <c r="D2921" s="138"/>
    </row>
    <row r="2922" spans="4:4" x14ac:dyDescent="0.25">
      <c r="D2922" s="138"/>
    </row>
    <row r="2923" spans="4:4" x14ac:dyDescent="0.25">
      <c r="D2923" s="138"/>
    </row>
    <row r="2924" spans="4:4" x14ac:dyDescent="0.25">
      <c r="D2924" s="138"/>
    </row>
    <row r="2925" spans="4:4" x14ac:dyDescent="0.25">
      <c r="D2925" s="138"/>
    </row>
    <row r="2926" spans="4:4" x14ac:dyDescent="0.25">
      <c r="D2926" s="138"/>
    </row>
    <row r="2927" spans="4:4" x14ac:dyDescent="0.25">
      <c r="D2927" s="138"/>
    </row>
    <row r="2928" spans="4:4" x14ac:dyDescent="0.25">
      <c r="D2928" s="138"/>
    </row>
    <row r="2929" spans="4:4" x14ac:dyDescent="0.25">
      <c r="D2929" s="138"/>
    </row>
    <row r="2930" spans="4:4" x14ac:dyDescent="0.25">
      <c r="D2930" s="138"/>
    </row>
    <row r="2931" spans="4:4" x14ac:dyDescent="0.25">
      <c r="D2931" s="138"/>
    </row>
    <row r="2932" spans="4:4" x14ac:dyDescent="0.25">
      <c r="D2932" s="138"/>
    </row>
    <row r="2933" spans="4:4" x14ac:dyDescent="0.25">
      <c r="D2933" s="138"/>
    </row>
    <row r="2934" spans="4:4" x14ac:dyDescent="0.25">
      <c r="D2934" s="138"/>
    </row>
    <row r="2935" spans="4:4" x14ac:dyDescent="0.25">
      <c r="D2935" s="138"/>
    </row>
    <row r="2936" spans="4:4" x14ac:dyDescent="0.25">
      <c r="D2936" s="138"/>
    </row>
    <row r="2937" spans="4:4" x14ac:dyDescent="0.25">
      <c r="D2937" s="138"/>
    </row>
    <row r="2938" spans="4:4" x14ac:dyDescent="0.25">
      <c r="D2938" s="138"/>
    </row>
    <row r="2939" spans="4:4" x14ac:dyDescent="0.25">
      <c r="D2939" s="138"/>
    </row>
    <row r="2940" spans="4:4" x14ac:dyDescent="0.25">
      <c r="D2940" s="138"/>
    </row>
    <row r="2941" spans="4:4" x14ac:dyDescent="0.25">
      <c r="D2941" s="138"/>
    </row>
    <row r="2942" spans="4:4" x14ac:dyDescent="0.25">
      <c r="D2942" s="138"/>
    </row>
    <row r="2943" spans="4:4" x14ac:dyDescent="0.25">
      <c r="D2943" s="138"/>
    </row>
    <row r="2944" spans="4:4" x14ac:dyDescent="0.25">
      <c r="D2944" s="138"/>
    </row>
    <row r="2945" spans="4:4" x14ac:dyDescent="0.25">
      <c r="D2945" s="138"/>
    </row>
    <row r="2946" spans="4:4" x14ac:dyDescent="0.25">
      <c r="D2946" s="138"/>
    </row>
    <row r="2947" spans="4:4" x14ac:dyDescent="0.25">
      <c r="D2947" s="138"/>
    </row>
    <row r="2948" spans="4:4" x14ac:dyDescent="0.25">
      <c r="D2948" s="138"/>
    </row>
    <row r="2949" spans="4:4" x14ac:dyDescent="0.25">
      <c r="D2949" s="138"/>
    </row>
    <row r="2950" spans="4:4" x14ac:dyDescent="0.25">
      <c r="D2950" s="138"/>
    </row>
    <row r="2951" spans="4:4" x14ac:dyDescent="0.25">
      <c r="D2951" s="138"/>
    </row>
    <row r="2952" spans="4:4" x14ac:dyDescent="0.25">
      <c r="D2952" s="138"/>
    </row>
    <row r="2953" spans="4:4" x14ac:dyDescent="0.25">
      <c r="D2953" s="138"/>
    </row>
    <row r="2954" spans="4:4" x14ac:dyDescent="0.25">
      <c r="D2954" s="138"/>
    </row>
    <row r="2955" spans="4:4" x14ac:dyDescent="0.25">
      <c r="D2955" s="138"/>
    </row>
    <row r="2956" spans="4:4" x14ac:dyDescent="0.25">
      <c r="D2956" s="138"/>
    </row>
    <row r="2957" spans="4:4" x14ac:dyDescent="0.25">
      <c r="D2957" s="138"/>
    </row>
    <row r="2958" spans="4:4" x14ac:dyDescent="0.25">
      <c r="D2958" s="138"/>
    </row>
    <row r="2959" spans="4:4" x14ac:dyDescent="0.25">
      <c r="D2959" s="138"/>
    </row>
    <row r="2960" spans="4:4" x14ac:dyDescent="0.25">
      <c r="D2960" s="138"/>
    </row>
    <row r="2961" spans="4:4" x14ac:dyDescent="0.25">
      <c r="D2961" s="138"/>
    </row>
    <row r="2962" spans="4:4" x14ac:dyDescent="0.25">
      <c r="D2962" s="138"/>
    </row>
    <row r="2963" spans="4:4" x14ac:dyDescent="0.25">
      <c r="D2963" s="138"/>
    </row>
    <row r="2964" spans="4:4" x14ac:dyDescent="0.25">
      <c r="D2964" s="138"/>
    </row>
    <row r="2965" spans="4:4" x14ac:dyDescent="0.25">
      <c r="D2965" s="138"/>
    </row>
    <row r="2966" spans="4:4" x14ac:dyDescent="0.25">
      <c r="D2966" s="138"/>
    </row>
    <row r="2967" spans="4:4" x14ac:dyDescent="0.25">
      <c r="D2967" s="138"/>
    </row>
    <row r="2968" spans="4:4" x14ac:dyDescent="0.25">
      <c r="D2968" s="138"/>
    </row>
    <row r="2969" spans="4:4" x14ac:dyDescent="0.25">
      <c r="D2969" s="138"/>
    </row>
    <row r="2970" spans="4:4" x14ac:dyDescent="0.25">
      <c r="D2970" s="138"/>
    </row>
    <row r="2971" spans="4:4" x14ac:dyDescent="0.25">
      <c r="D2971" s="138"/>
    </row>
    <row r="2972" spans="4:4" x14ac:dyDescent="0.25">
      <c r="D2972" s="138"/>
    </row>
    <row r="2973" spans="4:4" x14ac:dyDescent="0.25">
      <c r="D2973" s="138"/>
    </row>
    <row r="2974" spans="4:4" x14ac:dyDescent="0.25">
      <c r="D2974" s="138"/>
    </row>
    <row r="2975" spans="4:4" x14ac:dyDescent="0.25">
      <c r="D2975" s="138"/>
    </row>
    <row r="2976" spans="4:4" x14ac:dyDescent="0.25">
      <c r="D2976" s="138"/>
    </row>
    <row r="2977" spans="4:4" x14ac:dyDescent="0.25">
      <c r="D2977" s="138"/>
    </row>
    <row r="2978" spans="4:4" x14ac:dyDescent="0.25">
      <c r="D2978" s="138"/>
    </row>
    <row r="2979" spans="4:4" x14ac:dyDescent="0.25">
      <c r="D2979" s="138"/>
    </row>
    <row r="2980" spans="4:4" x14ac:dyDescent="0.25">
      <c r="D2980" s="138"/>
    </row>
    <row r="2981" spans="4:4" x14ac:dyDescent="0.25">
      <c r="D2981" s="138"/>
    </row>
    <row r="2982" spans="4:4" x14ac:dyDescent="0.25">
      <c r="D2982" s="138"/>
    </row>
    <row r="2983" spans="4:4" x14ac:dyDescent="0.25">
      <c r="D2983" s="138"/>
    </row>
    <row r="2984" spans="4:4" x14ac:dyDescent="0.25">
      <c r="D2984" s="138"/>
    </row>
    <row r="2985" spans="4:4" x14ac:dyDescent="0.25">
      <c r="D2985" s="138"/>
    </row>
    <row r="2986" spans="4:4" x14ac:dyDescent="0.25">
      <c r="D2986" s="138"/>
    </row>
    <row r="2987" spans="4:4" x14ac:dyDescent="0.25">
      <c r="D2987" s="138"/>
    </row>
    <row r="2988" spans="4:4" x14ac:dyDescent="0.25">
      <c r="D2988" s="138"/>
    </row>
    <row r="2989" spans="4:4" x14ac:dyDescent="0.25">
      <c r="D2989" s="138"/>
    </row>
    <row r="2990" spans="4:4" x14ac:dyDescent="0.25">
      <c r="D2990" s="138"/>
    </row>
    <row r="2991" spans="4:4" x14ac:dyDescent="0.25">
      <c r="D2991" s="138"/>
    </row>
    <row r="2992" spans="4:4" x14ac:dyDescent="0.25">
      <c r="D2992" s="138"/>
    </row>
    <row r="2993" spans="4:4" x14ac:dyDescent="0.25">
      <c r="D2993" s="138"/>
    </row>
    <row r="2994" spans="4:4" x14ac:dyDescent="0.25">
      <c r="D2994" s="138"/>
    </row>
    <row r="2995" spans="4:4" x14ac:dyDescent="0.25">
      <c r="D2995" s="138"/>
    </row>
    <row r="2996" spans="4:4" x14ac:dyDescent="0.25">
      <c r="D2996" s="138"/>
    </row>
    <row r="2997" spans="4:4" x14ac:dyDescent="0.25">
      <c r="D2997" s="138"/>
    </row>
    <row r="2998" spans="4:4" x14ac:dyDescent="0.25">
      <c r="D2998" s="138"/>
    </row>
    <row r="2999" spans="4:4" x14ac:dyDescent="0.25">
      <c r="D2999" s="138"/>
    </row>
    <row r="3000" spans="4:4" x14ac:dyDescent="0.25">
      <c r="D3000" s="138"/>
    </row>
    <row r="3001" spans="4:4" x14ac:dyDescent="0.25">
      <c r="D3001" s="138"/>
    </row>
    <row r="3002" spans="4:4" x14ac:dyDescent="0.25">
      <c r="D3002" s="138"/>
    </row>
    <row r="3003" spans="4:4" x14ac:dyDescent="0.25">
      <c r="D3003" s="138"/>
    </row>
    <row r="3004" spans="4:4" x14ac:dyDescent="0.25">
      <c r="D3004" s="138"/>
    </row>
    <row r="3005" spans="4:4" x14ac:dyDescent="0.25">
      <c r="D3005" s="138"/>
    </row>
    <row r="3006" spans="4:4" x14ac:dyDescent="0.25">
      <c r="D3006" s="138"/>
    </row>
    <row r="3007" spans="4:4" x14ac:dyDescent="0.25">
      <c r="D3007" s="138"/>
    </row>
    <row r="3008" spans="4:4" x14ac:dyDescent="0.25">
      <c r="D3008" s="138"/>
    </row>
    <row r="3009" spans="4:4" x14ac:dyDescent="0.25">
      <c r="D3009" s="138"/>
    </row>
    <row r="3010" spans="4:4" x14ac:dyDescent="0.25">
      <c r="D3010" s="138"/>
    </row>
    <row r="3011" spans="4:4" x14ac:dyDescent="0.25">
      <c r="D3011" s="138"/>
    </row>
    <row r="3012" spans="4:4" x14ac:dyDescent="0.25">
      <c r="D3012" s="138"/>
    </row>
    <row r="3013" spans="4:4" x14ac:dyDescent="0.25">
      <c r="D3013" s="138"/>
    </row>
    <row r="3014" spans="4:4" x14ac:dyDescent="0.25">
      <c r="D3014" s="138"/>
    </row>
    <row r="3015" spans="4:4" x14ac:dyDescent="0.25">
      <c r="D3015" s="138"/>
    </row>
    <row r="3016" spans="4:4" x14ac:dyDescent="0.25">
      <c r="D3016" s="138"/>
    </row>
    <row r="3017" spans="4:4" x14ac:dyDescent="0.25">
      <c r="D3017" s="138"/>
    </row>
    <row r="3018" spans="4:4" x14ac:dyDescent="0.25">
      <c r="D3018" s="138"/>
    </row>
    <row r="3019" spans="4:4" x14ac:dyDescent="0.25">
      <c r="D3019" s="138"/>
    </row>
    <row r="3020" spans="4:4" x14ac:dyDescent="0.25">
      <c r="D3020" s="138"/>
    </row>
    <row r="3021" spans="4:4" x14ac:dyDescent="0.25">
      <c r="D3021" s="138"/>
    </row>
    <row r="3022" spans="4:4" x14ac:dyDescent="0.25">
      <c r="D3022" s="138"/>
    </row>
    <row r="3023" spans="4:4" x14ac:dyDescent="0.25">
      <c r="D3023" s="138"/>
    </row>
    <row r="3024" spans="4:4" x14ac:dyDescent="0.25">
      <c r="D3024" s="138"/>
    </row>
    <row r="3025" spans="4:4" x14ac:dyDescent="0.25">
      <c r="D3025" s="138"/>
    </row>
    <row r="3026" spans="4:4" x14ac:dyDescent="0.25">
      <c r="D3026" s="138"/>
    </row>
    <row r="3027" spans="4:4" x14ac:dyDescent="0.25">
      <c r="D3027" s="138"/>
    </row>
    <row r="3028" spans="4:4" x14ac:dyDescent="0.25">
      <c r="D3028" s="138"/>
    </row>
    <row r="3029" spans="4:4" x14ac:dyDescent="0.25">
      <c r="D3029" s="138"/>
    </row>
    <row r="3030" spans="4:4" x14ac:dyDescent="0.25">
      <c r="D3030" s="138"/>
    </row>
    <row r="3031" spans="4:4" x14ac:dyDescent="0.25">
      <c r="D3031" s="138"/>
    </row>
    <row r="3032" spans="4:4" x14ac:dyDescent="0.25">
      <c r="D3032" s="138"/>
    </row>
    <row r="3033" spans="4:4" x14ac:dyDescent="0.25">
      <c r="D3033" s="138"/>
    </row>
    <row r="3034" spans="4:4" x14ac:dyDescent="0.25">
      <c r="D3034" s="138"/>
    </row>
    <row r="3035" spans="4:4" x14ac:dyDescent="0.25">
      <c r="D3035" s="138"/>
    </row>
    <row r="3036" spans="4:4" x14ac:dyDescent="0.25">
      <c r="D3036" s="138"/>
    </row>
    <row r="3037" spans="4:4" x14ac:dyDescent="0.25">
      <c r="D3037" s="138"/>
    </row>
    <row r="3038" spans="4:4" x14ac:dyDescent="0.25">
      <c r="D3038" s="138"/>
    </row>
    <row r="3039" spans="4:4" x14ac:dyDescent="0.25">
      <c r="D3039" s="138"/>
    </row>
    <row r="3040" spans="4:4" x14ac:dyDescent="0.25">
      <c r="D3040" s="138"/>
    </row>
    <row r="3041" spans="4:4" x14ac:dyDescent="0.25">
      <c r="D3041" s="138"/>
    </row>
    <row r="3042" spans="4:4" x14ac:dyDescent="0.25">
      <c r="D3042" s="138"/>
    </row>
    <row r="3043" spans="4:4" x14ac:dyDescent="0.25">
      <c r="D3043" s="138"/>
    </row>
    <row r="3044" spans="4:4" x14ac:dyDescent="0.25">
      <c r="D3044" s="138"/>
    </row>
    <row r="3045" spans="4:4" x14ac:dyDescent="0.25">
      <c r="D3045" s="138"/>
    </row>
    <row r="3046" spans="4:4" x14ac:dyDescent="0.25">
      <c r="D3046" s="138"/>
    </row>
    <row r="3047" spans="4:4" x14ac:dyDescent="0.25">
      <c r="D3047" s="138"/>
    </row>
    <row r="3048" spans="4:4" x14ac:dyDescent="0.25">
      <c r="D3048" s="138"/>
    </row>
    <row r="3049" spans="4:4" x14ac:dyDescent="0.25">
      <c r="D3049" s="138"/>
    </row>
    <row r="3050" spans="4:4" x14ac:dyDescent="0.25">
      <c r="D3050" s="138"/>
    </row>
    <row r="3051" spans="4:4" x14ac:dyDescent="0.25">
      <c r="D3051" s="138"/>
    </row>
    <row r="3052" spans="4:4" x14ac:dyDescent="0.25">
      <c r="D3052" s="138"/>
    </row>
    <row r="3053" spans="4:4" x14ac:dyDescent="0.25">
      <c r="D3053" s="138"/>
    </row>
    <row r="3054" spans="4:4" x14ac:dyDescent="0.25">
      <c r="D3054" s="138"/>
    </row>
    <row r="3055" spans="4:4" x14ac:dyDescent="0.25">
      <c r="D3055" s="138"/>
    </row>
    <row r="3056" spans="4:4" x14ac:dyDescent="0.25">
      <c r="D3056" s="138"/>
    </row>
    <row r="3057" spans="4:4" x14ac:dyDescent="0.25">
      <c r="D3057" s="138"/>
    </row>
    <row r="3058" spans="4:4" x14ac:dyDescent="0.25">
      <c r="D3058" s="138"/>
    </row>
    <row r="3059" spans="4:4" x14ac:dyDescent="0.25">
      <c r="D3059" s="138"/>
    </row>
    <row r="3060" spans="4:4" x14ac:dyDescent="0.25">
      <c r="D3060" s="138"/>
    </row>
    <row r="3061" spans="4:4" x14ac:dyDescent="0.25">
      <c r="D3061" s="138"/>
    </row>
    <row r="3062" spans="4:4" x14ac:dyDescent="0.25">
      <c r="D3062" s="138"/>
    </row>
    <row r="3063" spans="4:4" x14ac:dyDescent="0.25">
      <c r="D3063" s="138"/>
    </row>
    <row r="3064" spans="4:4" x14ac:dyDescent="0.25">
      <c r="D3064" s="138"/>
    </row>
    <row r="3065" spans="4:4" x14ac:dyDescent="0.25">
      <c r="D3065" s="138"/>
    </row>
    <row r="3066" spans="4:4" x14ac:dyDescent="0.25">
      <c r="D3066" s="138"/>
    </row>
    <row r="3067" spans="4:4" x14ac:dyDescent="0.25">
      <c r="D3067" s="138"/>
    </row>
    <row r="3068" spans="4:4" x14ac:dyDescent="0.25">
      <c r="D3068" s="138"/>
    </row>
    <row r="3069" spans="4:4" x14ac:dyDescent="0.25">
      <c r="D3069" s="138"/>
    </row>
    <row r="3070" spans="4:4" x14ac:dyDescent="0.25">
      <c r="D3070" s="138"/>
    </row>
    <row r="3071" spans="4:4" x14ac:dyDescent="0.25">
      <c r="D3071" s="138"/>
    </row>
    <row r="3072" spans="4:4" x14ac:dyDescent="0.25">
      <c r="D3072" s="138"/>
    </row>
    <row r="3073" spans="4:4" x14ac:dyDescent="0.25">
      <c r="D3073" s="138"/>
    </row>
    <row r="3074" spans="4:4" x14ac:dyDescent="0.25">
      <c r="D3074" s="138"/>
    </row>
    <row r="3075" spans="4:4" x14ac:dyDescent="0.25">
      <c r="D3075" s="138"/>
    </row>
    <row r="3076" spans="4:4" x14ac:dyDescent="0.25">
      <c r="D3076" s="138"/>
    </row>
    <row r="3077" spans="4:4" x14ac:dyDescent="0.25">
      <c r="D3077" s="138"/>
    </row>
    <row r="3078" spans="4:4" x14ac:dyDescent="0.25">
      <c r="D3078" s="138"/>
    </row>
    <row r="3079" spans="4:4" x14ac:dyDescent="0.25">
      <c r="D3079" s="138"/>
    </row>
    <row r="3080" spans="4:4" x14ac:dyDescent="0.25">
      <c r="D3080" s="138"/>
    </row>
    <row r="3081" spans="4:4" x14ac:dyDescent="0.25">
      <c r="D3081" s="138"/>
    </row>
    <row r="3082" spans="4:4" x14ac:dyDescent="0.25">
      <c r="D3082" s="138"/>
    </row>
    <row r="3083" spans="4:4" x14ac:dyDescent="0.25">
      <c r="D3083" s="138"/>
    </row>
    <row r="3084" spans="4:4" x14ac:dyDescent="0.25">
      <c r="D3084" s="138"/>
    </row>
    <row r="3085" spans="4:4" x14ac:dyDescent="0.25">
      <c r="D3085" s="138"/>
    </row>
    <row r="3086" spans="4:4" x14ac:dyDescent="0.25">
      <c r="D3086" s="138"/>
    </row>
    <row r="3087" spans="4:4" x14ac:dyDescent="0.25">
      <c r="D3087" s="138"/>
    </row>
    <row r="3088" spans="4:4" x14ac:dyDescent="0.25">
      <c r="D3088" s="138"/>
    </row>
    <row r="3089" spans="4:4" x14ac:dyDescent="0.25">
      <c r="D3089" s="138"/>
    </row>
    <row r="3090" spans="4:4" x14ac:dyDescent="0.25">
      <c r="D3090" s="138"/>
    </row>
    <row r="3091" spans="4:4" x14ac:dyDescent="0.25">
      <c r="D3091" s="138"/>
    </row>
    <row r="3092" spans="4:4" x14ac:dyDescent="0.25">
      <c r="D3092" s="138"/>
    </row>
    <row r="3093" spans="4:4" x14ac:dyDescent="0.25">
      <c r="D3093" s="138"/>
    </row>
    <row r="3094" spans="4:4" x14ac:dyDescent="0.25">
      <c r="D3094" s="138"/>
    </row>
    <row r="3095" spans="4:4" x14ac:dyDescent="0.25">
      <c r="D3095" s="138"/>
    </row>
    <row r="3096" spans="4:4" x14ac:dyDescent="0.25">
      <c r="D3096" s="138"/>
    </row>
    <row r="3097" spans="4:4" x14ac:dyDescent="0.25">
      <c r="D3097" s="138"/>
    </row>
    <row r="3098" spans="4:4" x14ac:dyDescent="0.25">
      <c r="D3098" s="138"/>
    </row>
    <row r="3099" spans="4:4" x14ac:dyDescent="0.25">
      <c r="D3099" s="138"/>
    </row>
    <row r="3100" spans="4:4" x14ac:dyDescent="0.25">
      <c r="D3100" s="138"/>
    </row>
    <row r="3101" spans="4:4" x14ac:dyDescent="0.25">
      <c r="D3101" s="138"/>
    </row>
    <row r="3102" spans="4:4" x14ac:dyDescent="0.25">
      <c r="D3102" s="138"/>
    </row>
    <row r="3103" spans="4:4" x14ac:dyDescent="0.25">
      <c r="D3103" s="138"/>
    </row>
    <row r="3104" spans="4:4" x14ac:dyDescent="0.25">
      <c r="D3104" s="138"/>
    </row>
    <row r="3105" spans="4:4" x14ac:dyDescent="0.25">
      <c r="D3105" s="138"/>
    </row>
    <row r="3106" spans="4:4" x14ac:dyDescent="0.25">
      <c r="D3106" s="138"/>
    </row>
    <row r="3107" spans="4:4" x14ac:dyDescent="0.25">
      <c r="D3107" s="138"/>
    </row>
    <row r="3108" spans="4:4" x14ac:dyDescent="0.25">
      <c r="D3108" s="138"/>
    </row>
    <row r="3109" spans="4:4" x14ac:dyDescent="0.25">
      <c r="D3109" s="138"/>
    </row>
    <row r="3110" spans="4:4" x14ac:dyDescent="0.25">
      <c r="D3110" s="138"/>
    </row>
    <row r="3111" spans="4:4" x14ac:dyDescent="0.25">
      <c r="D3111" s="138"/>
    </row>
    <row r="3112" spans="4:4" x14ac:dyDescent="0.25">
      <c r="D3112" s="138"/>
    </row>
    <row r="3113" spans="4:4" x14ac:dyDescent="0.25">
      <c r="D3113" s="138"/>
    </row>
    <row r="3114" spans="4:4" x14ac:dyDescent="0.25">
      <c r="D3114" s="138"/>
    </row>
    <row r="3115" spans="4:4" x14ac:dyDescent="0.25">
      <c r="D3115" s="138"/>
    </row>
    <row r="3116" spans="4:4" x14ac:dyDescent="0.25">
      <c r="D3116" s="138"/>
    </row>
    <row r="3117" spans="4:4" x14ac:dyDescent="0.25">
      <c r="D3117" s="138"/>
    </row>
    <row r="3118" spans="4:4" x14ac:dyDescent="0.25">
      <c r="D3118" s="138"/>
    </row>
    <row r="3119" spans="4:4" x14ac:dyDescent="0.25">
      <c r="D3119" s="138"/>
    </row>
    <row r="3120" spans="4:4" x14ac:dyDescent="0.25">
      <c r="D3120" s="138"/>
    </row>
    <row r="3121" spans="4:4" x14ac:dyDescent="0.25">
      <c r="D3121" s="138"/>
    </row>
    <row r="3122" spans="4:4" x14ac:dyDescent="0.25">
      <c r="D3122" s="138"/>
    </row>
    <row r="3123" spans="4:4" x14ac:dyDescent="0.25">
      <c r="D3123" s="138"/>
    </row>
    <row r="3124" spans="4:4" x14ac:dyDescent="0.25">
      <c r="D3124" s="138"/>
    </row>
    <row r="3125" spans="4:4" x14ac:dyDescent="0.25">
      <c r="D3125" s="138"/>
    </row>
    <row r="3126" spans="4:4" x14ac:dyDescent="0.25">
      <c r="D3126" s="138"/>
    </row>
    <row r="3127" spans="4:4" x14ac:dyDescent="0.25">
      <c r="D3127" s="138"/>
    </row>
    <row r="3128" spans="4:4" x14ac:dyDescent="0.25">
      <c r="D3128" s="138"/>
    </row>
    <row r="3129" spans="4:4" x14ac:dyDescent="0.25">
      <c r="D3129" s="138"/>
    </row>
    <row r="3130" spans="4:4" x14ac:dyDescent="0.25">
      <c r="D3130" s="138"/>
    </row>
    <row r="3131" spans="4:4" x14ac:dyDescent="0.25">
      <c r="D3131" s="138"/>
    </row>
    <row r="3132" spans="4:4" x14ac:dyDescent="0.25">
      <c r="D3132" s="138"/>
    </row>
    <row r="3133" spans="4:4" x14ac:dyDescent="0.25">
      <c r="D3133" s="138"/>
    </row>
    <row r="3134" spans="4:4" x14ac:dyDescent="0.25">
      <c r="D3134" s="138"/>
    </row>
    <row r="3135" spans="4:4" x14ac:dyDescent="0.25">
      <c r="D3135" s="138"/>
    </row>
    <row r="3136" spans="4:4" x14ac:dyDescent="0.25">
      <c r="D3136" s="138"/>
    </row>
    <row r="3137" spans="4:4" x14ac:dyDescent="0.25">
      <c r="D3137" s="138"/>
    </row>
    <row r="3138" spans="4:4" x14ac:dyDescent="0.25">
      <c r="D3138" s="138"/>
    </row>
    <row r="3139" spans="4:4" x14ac:dyDescent="0.25">
      <c r="D3139" s="138"/>
    </row>
    <row r="3140" spans="4:4" x14ac:dyDescent="0.25">
      <c r="D3140" s="138"/>
    </row>
    <row r="3141" spans="4:4" x14ac:dyDescent="0.25">
      <c r="D3141" s="138"/>
    </row>
    <row r="3142" spans="4:4" x14ac:dyDescent="0.25">
      <c r="D3142" s="138"/>
    </row>
    <row r="3143" spans="4:4" x14ac:dyDescent="0.25">
      <c r="D3143" s="138"/>
    </row>
    <row r="3144" spans="4:4" x14ac:dyDescent="0.25">
      <c r="D3144" s="138"/>
    </row>
    <row r="3145" spans="4:4" x14ac:dyDescent="0.25">
      <c r="D3145" s="138"/>
    </row>
    <row r="3146" spans="4:4" x14ac:dyDescent="0.25">
      <c r="D3146" s="138"/>
    </row>
    <row r="3147" spans="4:4" x14ac:dyDescent="0.25">
      <c r="D3147" s="138"/>
    </row>
    <row r="3148" spans="4:4" x14ac:dyDescent="0.25">
      <c r="D3148" s="138"/>
    </row>
    <row r="3149" spans="4:4" x14ac:dyDescent="0.25">
      <c r="D3149" s="138"/>
    </row>
    <row r="3150" spans="4:4" x14ac:dyDescent="0.25">
      <c r="D3150" s="138"/>
    </row>
    <row r="3151" spans="4:4" x14ac:dyDescent="0.25">
      <c r="D3151" s="138"/>
    </row>
    <row r="3152" spans="4:4" x14ac:dyDescent="0.25">
      <c r="D3152" s="138"/>
    </row>
    <row r="3153" spans="4:4" x14ac:dyDescent="0.25">
      <c r="D3153" s="138"/>
    </row>
    <row r="3154" spans="4:4" x14ac:dyDescent="0.25">
      <c r="D3154" s="138"/>
    </row>
    <row r="3155" spans="4:4" x14ac:dyDescent="0.25">
      <c r="D3155" s="138"/>
    </row>
    <row r="3156" spans="4:4" x14ac:dyDescent="0.25">
      <c r="D3156" s="138"/>
    </row>
    <row r="3157" spans="4:4" x14ac:dyDescent="0.25">
      <c r="D3157" s="138"/>
    </row>
    <row r="3158" spans="4:4" x14ac:dyDescent="0.25">
      <c r="D3158" s="138"/>
    </row>
    <row r="3159" spans="4:4" x14ac:dyDescent="0.25">
      <c r="D3159" s="138"/>
    </row>
    <row r="3160" spans="4:4" x14ac:dyDescent="0.25">
      <c r="D3160" s="138"/>
    </row>
    <row r="3161" spans="4:4" x14ac:dyDescent="0.25">
      <c r="D3161" s="138"/>
    </row>
    <row r="3162" spans="4:4" x14ac:dyDescent="0.25">
      <c r="D3162" s="138"/>
    </row>
    <row r="3163" spans="4:4" x14ac:dyDescent="0.25">
      <c r="D3163" s="138"/>
    </row>
    <row r="3164" spans="4:4" x14ac:dyDescent="0.25">
      <c r="D3164" s="138"/>
    </row>
    <row r="3165" spans="4:4" x14ac:dyDescent="0.25">
      <c r="D3165" s="138"/>
    </row>
    <row r="3166" spans="4:4" x14ac:dyDescent="0.25">
      <c r="D3166" s="138"/>
    </row>
    <row r="3167" spans="4:4" x14ac:dyDescent="0.25">
      <c r="D3167" s="138"/>
    </row>
    <row r="3168" spans="4:4" x14ac:dyDescent="0.25">
      <c r="D3168" s="138"/>
    </row>
    <row r="3169" spans="4:4" x14ac:dyDescent="0.25">
      <c r="D3169" s="138"/>
    </row>
    <row r="3170" spans="4:4" x14ac:dyDescent="0.25">
      <c r="D3170" s="138"/>
    </row>
    <row r="3171" spans="4:4" x14ac:dyDescent="0.25">
      <c r="D3171" s="138"/>
    </row>
    <row r="3172" spans="4:4" x14ac:dyDescent="0.25">
      <c r="D3172" s="138"/>
    </row>
    <row r="3173" spans="4:4" x14ac:dyDescent="0.25">
      <c r="D3173" s="138"/>
    </row>
    <row r="3174" spans="4:4" x14ac:dyDescent="0.25">
      <c r="D3174" s="138"/>
    </row>
    <row r="3175" spans="4:4" x14ac:dyDescent="0.25">
      <c r="D3175" s="138"/>
    </row>
    <row r="3176" spans="4:4" x14ac:dyDescent="0.25">
      <c r="D3176" s="138"/>
    </row>
    <row r="3177" spans="4:4" x14ac:dyDescent="0.25">
      <c r="D3177" s="138"/>
    </row>
    <row r="3178" spans="4:4" x14ac:dyDescent="0.25">
      <c r="D3178" s="138"/>
    </row>
    <row r="3179" spans="4:4" x14ac:dyDescent="0.25">
      <c r="D3179" s="138"/>
    </row>
    <row r="3180" spans="4:4" x14ac:dyDescent="0.25">
      <c r="D3180" s="138"/>
    </row>
    <row r="3181" spans="4:4" x14ac:dyDescent="0.25">
      <c r="D3181" s="138"/>
    </row>
    <row r="3182" spans="4:4" x14ac:dyDescent="0.25">
      <c r="D3182" s="138"/>
    </row>
    <row r="3183" spans="4:4" x14ac:dyDescent="0.25">
      <c r="D3183" s="138"/>
    </row>
    <row r="3184" spans="4:4" x14ac:dyDescent="0.25">
      <c r="D3184" s="138"/>
    </row>
    <row r="3185" spans="4:4" x14ac:dyDescent="0.25">
      <c r="D3185" s="138"/>
    </row>
    <row r="3186" spans="4:4" x14ac:dyDescent="0.25">
      <c r="D3186" s="138"/>
    </row>
    <row r="3187" spans="4:4" x14ac:dyDescent="0.25">
      <c r="D3187" s="138"/>
    </row>
    <row r="3188" spans="4:4" x14ac:dyDescent="0.25">
      <c r="D3188" s="138"/>
    </row>
    <row r="3189" spans="4:4" x14ac:dyDescent="0.25">
      <c r="D3189" s="138"/>
    </row>
    <row r="3190" spans="4:4" x14ac:dyDescent="0.25">
      <c r="D3190" s="138"/>
    </row>
    <row r="3191" spans="4:4" x14ac:dyDescent="0.25">
      <c r="D3191" s="138"/>
    </row>
    <row r="3192" spans="4:4" x14ac:dyDescent="0.25">
      <c r="D3192" s="138"/>
    </row>
    <row r="3193" spans="4:4" x14ac:dyDescent="0.25">
      <c r="D3193" s="138"/>
    </row>
    <row r="3194" spans="4:4" x14ac:dyDescent="0.25">
      <c r="D3194" s="138"/>
    </row>
    <row r="3195" spans="4:4" x14ac:dyDescent="0.25">
      <c r="D3195" s="138"/>
    </row>
    <row r="3196" spans="4:4" x14ac:dyDescent="0.25">
      <c r="D3196" s="138"/>
    </row>
    <row r="3197" spans="4:4" x14ac:dyDescent="0.25">
      <c r="D3197" s="138"/>
    </row>
    <row r="3198" spans="4:4" x14ac:dyDescent="0.25">
      <c r="D3198" s="138"/>
    </row>
    <row r="3199" spans="4:4" x14ac:dyDescent="0.25">
      <c r="D3199" s="138"/>
    </row>
    <row r="3200" spans="4:4" x14ac:dyDescent="0.25">
      <c r="D3200" s="138"/>
    </row>
    <row r="3201" spans="4:4" x14ac:dyDescent="0.25">
      <c r="D3201" s="138"/>
    </row>
    <row r="3202" spans="4:4" x14ac:dyDescent="0.25">
      <c r="D3202" s="138"/>
    </row>
    <row r="3203" spans="4:4" x14ac:dyDescent="0.25">
      <c r="D3203" s="138"/>
    </row>
    <row r="3204" spans="4:4" x14ac:dyDescent="0.25">
      <c r="D3204" s="138"/>
    </row>
    <row r="3205" spans="4:4" x14ac:dyDescent="0.25">
      <c r="D3205" s="138"/>
    </row>
    <row r="3206" spans="4:4" x14ac:dyDescent="0.25">
      <c r="D3206" s="138"/>
    </row>
    <row r="3207" spans="4:4" x14ac:dyDescent="0.25">
      <c r="D3207" s="138"/>
    </row>
    <row r="3208" spans="4:4" x14ac:dyDescent="0.25">
      <c r="D3208" s="138"/>
    </row>
    <row r="3209" spans="4:4" x14ac:dyDescent="0.25">
      <c r="D3209" s="138"/>
    </row>
    <row r="3210" spans="4:4" x14ac:dyDescent="0.25">
      <c r="D3210" s="138"/>
    </row>
    <row r="3211" spans="4:4" x14ac:dyDescent="0.25">
      <c r="D3211" s="138"/>
    </row>
    <row r="3212" spans="4:4" x14ac:dyDescent="0.25">
      <c r="D3212" s="138"/>
    </row>
    <row r="3213" spans="4:4" x14ac:dyDescent="0.25">
      <c r="D3213" s="138"/>
    </row>
    <row r="3214" spans="4:4" x14ac:dyDescent="0.25">
      <c r="D3214" s="138"/>
    </row>
    <row r="3215" spans="4:4" x14ac:dyDescent="0.25">
      <c r="D3215" s="138"/>
    </row>
    <row r="3216" spans="4:4" x14ac:dyDescent="0.25">
      <c r="D3216" s="138"/>
    </row>
    <row r="3217" spans="4:4" x14ac:dyDescent="0.25">
      <c r="D3217" s="138"/>
    </row>
    <row r="3218" spans="4:4" x14ac:dyDescent="0.25">
      <c r="D3218" s="138"/>
    </row>
    <row r="3219" spans="4:4" x14ac:dyDescent="0.25">
      <c r="D3219" s="138"/>
    </row>
    <row r="3220" spans="4:4" x14ac:dyDescent="0.25">
      <c r="D3220" s="138"/>
    </row>
    <row r="3221" spans="4:4" x14ac:dyDescent="0.25">
      <c r="D3221" s="138"/>
    </row>
    <row r="3222" spans="4:4" x14ac:dyDescent="0.25">
      <c r="D3222" s="138"/>
    </row>
    <row r="3223" spans="4:4" x14ac:dyDescent="0.25">
      <c r="D3223" s="138"/>
    </row>
    <row r="3224" spans="4:4" x14ac:dyDescent="0.25">
      <c r="D3224" s="138"/>
    </row>
    <row r="3225" spans="4:4" x14ac:dyDescent="0.25">
      <c r="D3225" s="138"/>
    </row>
    <row r="3226" spans="4:4" x14ac:dyDescent="0.25">
      <c r="D3226" s="138"/>
    </row>
    <row r="3227" spans="4:4" x14ac:dyDescent="0.25">
      <c r="D3227" s="138"/>
    </row>
    <row r="3228" spans="4:4" x14ac:dyDescent="0.25">
      <c r="D3228" s="138"/>
    </row>
    <row r="3229" spans="4:4" x14ac:dyDescent="0.25">
      <c r="D3229" s="138"/>
    </row>
    <row r="3230" spans="4:4" x14ac:dyDescent="0.25">
      <c r="D3230" s="138"/>
    </row>
    <row r="3231" spans="4:4" x14ac:dyDescent="0.25">
      <c r="D3231" s="138"/>
    </row>
    <row r="3232" spans="4:4" x14ac:dyDescent="0.25">
      <c r="D3232" s="138"/>
    </row>
    <row r="3233" spans="4:4" x14ac:dyDescent="0.25">
      <c r="D3233" s="138"/>
    </row>
    <row r="3234" spans="4:4" x14ac:dyDescent="0.25">
      <c r="D3234" s="138"/>
    </row>
    <row r="3235" spans="4:4" x14ac:dyDescent="0.25">
      <c r="D3235" s="138"/>
    </row>
    <row r="3236" spans="4:4" x14ac:dyDescent="0.25">
      <c r="D3236" s="138"/>
    </row>
    <row r="3237" spans="4:4" x14ac:dyDescent="0.25">
      <c r="D3237" s="138"/>
    </row>
    <row r="3238" spans="4:4" x14ac:dyDescent="0.25">
      <c r="D3238" s="138"/>
    </row>
    <row r="3239" spans="4:4" x14ac:dyDescent="0.25">
      <c r="D3239" s="138"/>
    </row>
    <row r="3240" spans="4:4" x14ac:dyDescent="0.25">
      <c r="D3240" s="138"/>
    </row>
    <row r="3241" spans="4:4" x14ac:dyDescent="0.25">
      <c r="D3241" s="138"/>
    </row>
    <row r="3242" spans="4:4" x14ac:dyDescent="0.25">
      <c r="D3242" s="138"/>
    </row>
    <row r="3243" spans="4:4" x14ac:dyDescent="0.25">
      <c r="D3243" s="138"/>
    </row>
    <row r="3244" spans="4:4" x14ac:dyDescent="0.25">
      <c r="D3244" s="138"/>
    </row>
    <row r="3245" spans="4:4" x14ac:dyDescent="0.25">
      <c r="D3245" s="138"/>
    </row>
    <row r="3246" spans="4:4" x14ac:dyDescent="0.25">
      <c r="D3246" s="138"/>
    </row>
    <row r="3247" spans="4:4" x14ac:dyDescent="0.25">
      <c r="D3247" s="138"/>
    </row>
    <row r="3248" spans="4:4" x14ac:dyDescent="0.25">
      <c r="D3248" s="138"/>
    </row>
    <row r="3249" spans="4:4" x14ac:dyDescent="0.25">
      <c r="D3249" s="138"/>
    </row>
    <row r="3250" spans="4:4" x14ac:dyDescent="0.25">
      <c r="D3250" s="138"/>
    </row>
    <row r="3251" spans="4:4" x14ac:dyDescent="0.25">
      <c r="D3251" s="138"/>
    </row>
    <row r="3252" spans="4:4" x14ac:dyDescent="0.25">
      <c r="D3252" s="138"/>
    </row>
    <row r="3253" spans="4:4" x14ac:dyDescent="0.25">
      <c r="D3253" s="138"/>
    </row>
    <row r="3254" spans="4:4" x14ac:dyDescent="0.25">
      <c r="D3254" s="138"/>
    </row>
    <row r="3255" spans="4:4" x14ac:dyDescent="0.25">
      <c r="D3255" s="138"/>
    </row>
    <row r="3256" spans="4:4" x14ac:dyDescent="0.25">
      <c r="D3256" s="138"/>
    </row>
    <row r="3257" spans="4:4" x14ac:dyDescent="0.25">
      <c r="D3257" s="138"/>
    </row>
    <row r="3258" spans="4:4" x14ac:dyDescent="0.25">
      <c r="D3258" s="138"/>
    </row>
    <row r="3259" spans="4:4" x14ac:dyDescent="0.25">
      <c r="D3259" s="138"/>
    </row>
    <row r="3260" spans="4:4" x14ac:dyDescent="0.25">
      <c r="D3260" s="138"/>
    </row>
    <row r="3261" spans="4:4" x14ac:dyDescent="0.25">
      <c r="D3261" s="138"/>
    </row>
    <row r="3262" spans="4:4" x14ac:dyDescent="0.25">
      <c r="D3262" s="138"/>
    </row>
    <row r="3263" spans="4:4" x14ac:dyDescent="0.25">
      <c r="D3263" s="138"/>
    </row>
    <row r="3264" spans="4:4" x14ac:dyDescent="0.25">
      <c r="D3264" s="138"/>
    </row>
    <row r="3265" spans="4:4" x14ac:dyDescent="0.25">
      <c r="D3265" s="138"/>
    </row>
    <row r="3266" spans="4:4" x14ac:dyDescent="0.25">
      <c r="D3266" s="138"/>
    </row>
    <row r="3267" spans="4:4" x14ac:dyDescent="0.25">
      <c r="D3267" s="138"/>
    </row>
    <row r="3268" spans="4:4" x14ac:dyDescent="0.25">
      <c r="D3268" s="138"/>
    </row>
    <row r="3269" spans="4:4" x14ac:dyDescent="0.25">
      <c r="D3269" s="138"/>
    </row>
    <row r="3270" spans="4:4" x14ac:dyDescent="0.25">
      <c r="D3270" s="138"/>
    </row>
    <row r="3271" spans="4:4" x14ac:dyDescent="0.25">
      <c r="D3271" s="138"/>
    </row>
    <row r="3272" spans="4:4" x14ac:dyDescent="0.25">
      <c r="D3272" s="138"/>
    </row>
    <row r="3273" spans="4:4" x14ac:dyDescent="0.25">
      <c r="D3273" s="138"/>
    </row>
    <row r="3274" spans="4:4" x14ac:dyDescent="0.25">
      <c r="D3274" s="138"/>
    </row>
    <row r="3275" spans="4:4" x14ac:dyDescent="0.25">
      <c r="D3275" s="138"/>
    </row>
    <row r="3276" spans="4:4" x14ac:dyDescent="0.25">
      <c r="D3276" s="138"/>
    </row>
    <row r="3277" spans="4:4" x14ac:dyDescent="0.25">
      <c r="D3277" s="138"/>
    </row>
    <row r="3278" spans="4:4" x14ac:dyDescent="0.25">
      <c r="D3278" s="138"/>
    </row>
    <row r="3279" spans="4:4" x14ac:dyDescent="0.25">
      <c r="D3279" s="138"/>
    </row>
    <row r="3280" spans="4:4" x14ac:dyDescent="0.25">
      <c r="D3280" s="138"/>
    </row>
    <row r="3281" spans="4:4" x14ac:dyDescent="0.25">
      <c r="D3281" s="138"/>
    </row>
    <row r="3282" spans="4:4" x14ac:dyDescent="0.25">
      <c r="D3282" s="138"/>
    </row>
    <row r="3283" spans="4:4" x14ac:dyDescent="0.25">
      <c r="D3283" s="138"/>
    </row>
    <row r="3284" spans="4:4" x14ac:dyDescent="0.25">
      <c r="D3284" s="138"/>
    </row>
    <row r="3285" spans="4:4" x14ac:dyDescent="0.25">
      <c r="D3285" s="138"/>
    </row>
    <row r="3286" spans="4:4" x14ac:dyDescent="0.25">
      <c r="D3286" s="138"/>
    </row>
    <row r="3287" spans="4:4" x14ac:dyDescent="0.25">
      <c r="D3287" s="138"/>
    </row>
    <row r="3288" spans="4:4" x14ac:dyDescent="0.25">
      <c r="D3288" s="138"/>
    </row>
    <row r="3289" spans="4:4" x14ac:dyDescent="0.25">
      <c r="D3289" s="138"/>
    </row>
    <row r="3290" spans="4:4" x14ac:dyDescent="0.25">
      <c r="D3290" s="138"/>
    </row>
    <row r="3291" spans="4:4" x14ac:dyDescent="0.25">
      <c r="D3291" s="138"/>
    </row>
    <row r="3292" spans="4:4" x14ac:dyDescent="0.25">
      <c r="D3292" s="138"/>
    </row>
    <row r="3293" spans="4:4" x14ac:dyDescent="0.25">
      <c r="D3293" s="138"/>
    </row>
    <row r="3294" spans="4:4" x14ac:dyDescent="0.25">
      <c r="D3294" s="138"/>
    </row>
    <row r="3295" spans="4:4" x14ac:dyDescent="0.25">
      <c r="D3295" s="138"/>
    </row>
    <row r="3296" spans="4:4" x14ac:dyDescent="0.25">
      <c r="D3296" s="138"/>
    </row>
    <row r="3297" spans="4:4" x14ac:dyDescent="0.25">
      <c r="D3297" s="138"/>
    </row>
    <row r="3298" spans="4:4" x14ac:dyDescent="0.25">
      <c r="D3298" s="138"/>
    </row>
    <row r="3299" spans="4:4" x14ac:dyDescent="0.25">
      <c r="D3299" s="138"/>
    </row>
    <row r="3300" spans="4:4" x14ac:dyDescent="0.25">
      <c r="D3300" s="138"/>
    </row>
    <row r="3301" spans="4:4" x14ac:dyDescent="0.25">
      <c r="D3301" s="138"/>
    </row>
    <row r="3302" spans="4:4" x14ac:dyDescent="0.25">
      <c r="D3302" s="138"/>
    </row>
    <row r="3303" spans="4:4" x14ac:dyDescent="0.25">
      <c r="D3303" s="138"/>
    </row>
    <row r="3304" spans="4:4" x14ac:dyDescent="0.25">
      <c r="D3304" s="138"/>
    </row>
    <row r="3305" spans="4:4" x14ac:dyDescent="0.25">
      <c r="D3305" s="138"/>
    </row>
    <row r="3306" spans="4:4" x14ac:dyDescent="0.25">
      <c r="D3306" s="138"/>
    </row>
    <row r="3307" spans="4:4" x14ac:dyDescent="0.25">
      <c r="D3307" s="138"/>
    </row>
    <row r="3308" spans="4:4" x14ac:dyDescent="0.25">
      <c r="D3308" s="138"/>
    </row>
    <row r="3309" spans="4:4" x14ac:dyDescent="0.25">
      <c r="D3309" s="138"/>
    </row>
    <row r="3310" spans="4:4" x14ac:dyDescent="0.25">
      <c r="D3310" s="138"/>
    </row>
    <row r="3311" spans="4:4" x14ac:dyDescent="0.25">
      <c r="D3311" s="138"/>
    </row>
    <row r="3312" spans="4:4" x14ac:dyDescent="0.25">
      <c r="D3312" s="138"/>
    </row>
    <row r="3313" spans="4:4" x14ac:dyDescent="0.25">
      <c r="D3313" s="138"/>
    </row>
    <row r="3314" spans="4:4" x14ac:dyDescent="0.25">
      <c r="D3314" s="138"/>
    </row>
    <row r="3315" spans="4:4" x14ac:dyDescent="0.25">
      <c r="D3315" s="138"/>
    </row>
    <row r="3316" spans="4:4" x14ac:dyDescent="0.25">
      <c r="D3316" s="138"/>
    </row>
    <row r="3317" spans="4:4" x14ac:dyDescent="0.25">
      <c r="D3317" s="138"/>
    </row>
    <row r="3318" spans="4:4" x14ac:dyDescent="0.25">
      <c r="D3318" s="138"/>
    </row>
    <row r="3319" spans="4:4" x14ac:dyDescent="0.25">
      <c r="D3319" s="138"/>
    </row>
    <row r="3320" spans="4:4" x14ac:dyDescent="0.25">
      <c r="D3320" s="138"/>
    </row>
    <row r="3321" spans="4:4" x14ac:dyDescent="0.25">
      <c r="D3321" s="138"/>
    </row>
    <row r="3322" spans="4:4" x14ac:dyDescent="0.25">
      <c r="D3322" s="138"/>
    </row>
    <row r="3323" spans="4:4" x14ac:dyDescent="0.25">
      <c r="D3323" s="138"/>
    </row>
    <row r="3324" spans="4:4" x14ac:dyDescent="0.25">
      <c r="D3324" s="138"/>
    </row>
    <row r="3325" spans="4:4" x14ac:dyDescent="0.25">
      <c r="D3325" s="138"/>
    </row>
    <row r="3326" spans="4:4" x14ac:dyDescent="0.25">
      <c r="D3326" s="138"/>
    </row>
    <row r="3327" spans="4:4" x14ac:dyDescent="0.25">
      <c r="D3327" s="138"/>
    </row>
    <row r="3328" spans="4:4" x14ac:dyDescent="0.25">
      <c r="D3328" s="138"/>
    </row>
    <row r="3329" spans="4:4" x14ac:dyDescent="0.25">
      <c r="D3329" s="138"/>
    </row>
    <row r="3330" spans="4:4" x14ac:dyDescent="0.25">
      <c r="D3330" s="138"/>
    </row>
    <row r="3331" spans="4:4" x14ac:dyDescent="0.25">
      <c r="D3331" s="138"/>
    </row>
    <row r="3332" spans="4:4" x14ac:dyDescent="0.25">
      <c r="D3332" s="138"/>
    </row>
    <row r="3333" spans="4:4" x14ac:dyDescent="0.25">
      <c r="D3333" s="138"/>
    </row>
    <row r="3334" spans="4:4" x14ac:dyDescent="0.25">
      <c r="D3334" s="138"/>
    </row>
    <row r="3335" spans="4:4" x14ac:dyDescent="0.25">
      <c r="D3335" s="138"/>
    </row>
    <row r="3336" spans="4:4" x14ac:dyDescent="0.25">
      <c r="D3336" s="138"/>
    </row>
    <row r="3337" spans="4:4" x14ac:dyDescent="0.25">
      <c r="D3337" s="138"/>
    </row>
    <row r="3338" spans="4:4" x14ac:dyDescent="0.25">
      <c r="D3338" s="138"/>
    </row>
    <row r="3339" spans="4:4" x14ac:dyDescent="0.25">
      <c r="D3339" s="138"/>
    </row>
    <row r="3340" spans="4:4" x14ac:dyDescent="0.25">
      <c r="D3340" s="138"/>
    </row>
    <row r="3341" spans="4:4" x14ac:dyDescent="0.25">
      <c r="D3341" s="138"/>
    </row>
    <row r="3342" spans="4:4" x14ac:dyDescent="0.25">
      <c r="D3342" s="138"/>
    </row>
    <row r="3343" spans="4:4" x14ac:dyDescent="0.25">
      <c r="D3343" s="138"/>
    </row>
    <row r="3344" spans="4:4" x14ac:dyDescent="0.25">
      <c r="D3344" s="138"/>
    </row>
    <row r="3345" spans="4:4" x14ac:dyDescent="0.25">
      <c r="D3345" s="138"/>
    </row>
    <row r="3346" spans="4:4" x14ac:dyDescent="0.25">
      <c r="D3346" s="138"/>
    </row>
    <row r="3347" spans="4:4" x14ac:dyDescent="0.25">
      <c r="D3347" s="138"/>
    </row>
    <row r="3348" spans="4:4" x14ac:dyDescent="0.25">
      <c r="D3348" s="138"/>
    </row>
    <row r="3349" spans="4:4" x14ac:dyDescent="0.25">
      <c r="D3349" s="138"/>
    </row>
    <row r="3350" spans="4:4" x14ac:dyDescent="0.25">
      <c r="D3350" s="138"/>
    </row>
    <row r="3351" spans="4:4" x14ac:dyDescent="0.25">
      <c r="D3351" s="138"/>
    </row>
    <row r="3352" spans="4:4" x14ac:dyDescent="0.25">
      <c r="D3352" s="138"/>
    </row>
    <row r="3353" spans="4:4" x14ac:dyDescent="0.25">
      <c r="D3353" s="138"/>
    </row>
    <row r="3354" spans="4:4" x14ac:dyDescent="0.25">
      <c r="D3354" s="138"/>
    </row>
    <row r="3355" spans="4:4" x14ac:dyDescent="0.25">
      <c r="D3355" s="138"/>
    </row>
    <row r="3356" spans="4:4" x14ac:dyDescent="0.25">
      <c r="D3356" s="138"/>
    </row>
    <row r="3357" spans="4:4" x14ac:dyDescent="0.25">
      <c r="D3357" s="138"/>
    </row>
    <row r="3358" spans="4:4" x14ac:dyDescent="0.25">
      <c r="D3358" s="138"/>
    </row>
    <row r="3359" spans="4:4" x14ac:dyDescent="0.25">
      <c r="D3359" s="138"/>
    </row>
    <row r="3360" spans="4:4" x14ac:dyDescent="0.25">
      <c r="D3360" s="138"/>
    </row>
    <row r="3361" spans="4:4" x14ac:dyDescent="0.25">
      <c r="D3361" s="138"/>
    </row>
    <row r="3362" spans="4:4" x14ac:dyDescent="0.25">
      <c r="D3362" s="138"/>
    </row>
    <row r="3363" spans="4:4" x14ac:dyDescent="0.25">
      <c r="D3363" s="138"/>
    </row>
    <row r="3364" spans="4:4" x14ac:dyDescent="0.25">
      <c r="D3364" s="138"/>
    </row>
    <row r="3365" spans="4:4" x14ac:dyDescent="0.25">
      <c r="D3365" s="138"/>
    </row>
    <row r="3366" spans="4:4" x14ac:dyDescent="0.25">
      <c r="D3366" s="138"/>
    </row>
    <row r="3367" spans="4:4" x14ac:dyDescent="0.25">
      <c r="D3367" s="138"/>
    </row>
    <row r="3368" spans="4:4" x14ac:dyDescent="0.25">
      <c r="D3368" s="138"/>
    </row>
    <row r="3369" spans="4:4" x14ac:dyDescent="0.25">
      <c r="D3369" s="138"/>
    </row>
    <row r="3370" spans="4:4" x14ac:dyDescent="0.25">
      <c r="D3370" s="138"/>
    </row>
    <row r="3371" spans="4:4" x14ac:dyDescent="0.25">
      <c r="D3371" s="138"/>
    </row>
    <row r="3372" spans="4:4" x14ac:dyDescent="0.25">
      <c r="D3372" s="138"/>
    </row>
    <row r="3373" spans="4:4" x14ac:dyDescent="0.25">
      <c r="D3373" s="138"/>
    </row>
    <row r="3374" spans="4:4" x14ac:dyDescent="0.25">
      <c r="D3374" s="138"/>
    </row>
    <row r="3375" spans="4:4" x14ac:dyDescent="0.25">
      <c r="D3375" s="138"/>
    </row>
    <row r="3376" spans="4:4" x14ac:dyDescent="0.25">
      <c r="D3376" s="138"/>
    </row>
    <row r="3377" spans="4:4" x14ac:dyDescent="0.25">
      <c r="D3377" s="138"/>
    </row>
    <row r="3378" spans="4:4" x14ac:dyDescent="0.25">
      <c r="D3378" s="138"/>
    </row>
    <row r="3379" spans="4:4" x14ac:dyDescent="0.25">
      <c r="D3379" s="138"/>
    </row>
    <row r="3380" spans="4:4" x14ac:dyDescent="0.25">
      <c r="D3380" s="138"/>
    </row>
    <row r="3381" spans="4:4" x14ac:dyDescent="0.25">
      <c r="D3381" s="138"/>
    </row>
    <row r="3382" spans="4:4" x14ac:dyDescent="0.25">
      <c r="D3382" s="138"/>
    </row>
    <row r="3383" spans="4:4" x14ac:dyDescent="0.25">
      <c r="D3383" s="138"/>
    </row>
    <row r="3384" spans="4:4" x14ac:dyDescent="0.25">
      <c r="D3384" s="138"/>
    </row>
    <row r="3385" spans="4:4" x14ac:dyDescent="0.25">
      <c r="D3385" s="138"/>
    </row>
    <row r="3386" spans="4:4" x14ac:dyDescent="0.25">
      <c r="D3386" s="138"/>
    </row>
    <row r="3387" spans="4:4" x14ac:dyDescent="0.25">
      <c r="D3387" s="138"/>
    </row>
    <row r="3388" spans="4:4" x14ac:dyDescent="0.25">
      <c r="D3388" s="138"/>
    </row>
    <row r="3389" spans="4:4" x14ac:dyDescent="0.25">
      <c r="D3389" s="138"/>
    </row>
    <row r="3390" spans="4:4" x14ac:dyDescent="0.25">
      <c r="D3390" s="138"/>
    </row>
    <row r="3391" spans="4:4" x14ac:dyDescent="0.25">
      <c r="D3391" s="138"/>
    </row>
    <row r="3392" spans="4:4" x14ac:dyDescent="0.25">
      <c r="D3392" s="138"/>
    </row>
    <row r="3393" spans="4:4" x14ac:dyDescent="0.25">
      <c r="D3393" s="138"/>
    </row>
    <row r="3394" spans="4:4" x14ac:dyDescent="0.25">
      <c r="D3394" s="138"/>
    </row>
    <row r="3395" spans="4:4" x14ac:dyDescent="0.25">
      <c r="D3395" s="138"/>
    </row>
    <row r="3396" spans="4:4" x14ac:dyDescent="0.25">
      <c r="D3396" s="138"/>
    </row>
    <row r="3397" spans="4:4" x14ac:dyDescent="0.25">
      <c r="D3397" s="138"/>
    </row>
    <row r="3398" spans="4:4" x14ac:dyDescent="0.25">
      <c r="D3398" s="138"/>
    </row>
    <row r="3399" spans="4:4" x14ac:dyDescent="0.25">
      <c r="D3399" s="138"/>
    </row>
    <row r="3400" spans="4:4" x14ac:dyDescent="0.25">
      <c r="D3400" s="138"/>
    </row>
    <row r="3401" spans="4:4" x14ac:dyDescent="0.25">
      <c r="D3401" s="138"/>
    </row>
    <row r="3402" spans="4:4" x14ac:dyDescent="0.25">
      <c r="D3402" s="138"/>
    </row>
    <row r="3403" spans="4:4" x14ac:dyDescent="0.25">
      <c r="D3403" s="138"/>
    </row>
    <row r="3404" spans="4:4" x14ac:dyDescent="0.25">
      <c r="D3404" s="138"/>
    </row>
    <row r="3405" spans="4:4" x14ac:dyDescent="0.25">
      <c r="D3405" s="138"/>
    </row>
    <row r="3406" spans="4:4" x14ac:dyDescent="0.25">
      <c r="D3406" s="138"/>
    </row>
    <row r="3407" spans="4:4" x14ac:dyDescent="0.25">
      <c r="D3407" s="138"/>
    </row>
    <row r="3408" spans="4:4" x14ac:dyDescent="0.25">
      <c r="D3408" s="138"/>
    </row>
    <row r="3409" spans="4:4" x14ac:dyDescent="0.25">
      <c r="D3409" s="138"/>
    </row>
    <row r="3410" spans="4:4" x14ac:dyDescent="0.25">
      <c r="D3410" s="138"/>
    </row>
    <row r="3411" spans="4:4" x14ac:dyDescent="0.25">
      <c r="D3411" s="138"/>
    </row>
    <row r="3412" spans="4:4" x14ac:dyDescent="0.25">
      <c r="D3412" s="138"/>
    </row>
    <row r="3413" spans="4:4" x14ac:dyDescent="0.25">
      <c r="D3413" s="138"/>
    </row>
    <row r="3414" spans="4:4" x14ac:dyDescent="0.25">
      <c r="D3414" s="138"/>
    </row>
    <row r="3415" spans="4:4" x14ac:dyDescent="0.25">
      <c r="D3415" s="138"/>
    </row>
    <row r="3416" spans="4:4" x14ac:dyDescent="0.25">
      <c r="D3416" s="138"/>
    </row>
    <row r="3417" spans="4:4" x14ac:dyDescent="0.25">
      <c r="D3417" s="138"/>
    </row>
    <row r="3418" spans="4:4" x14ac:dyDescent="0.25">
      <c r="D3418" s="138"/>
    </row>
    <row r="3419" spans="4:4" x14ac:dyDescent="0.25">
      <c r="D3419" s="138"/>
    </row>
    <row r="3420" spans="4:4" x14ac:dyDescent="0.25">
      <c r="D3420" s="138"/>
    </row>
    <row r="3421" spans="4:4" x14ac:dyDescent="0.25">
      <c r="D3421" s="138"/>
    </row>
    <row r="3422" spans="4:4" x14ac:dyDescent="0.25">
      <c r="D3422" s="138"/>
    </row>
    <row r="3423" spans="4:4" x14ac:dyDescent="0.25">
      <c r="D3423" s="138"/>
    </row>
    <row r="3424" spans="4:4" x14ac:dyDescent="0.25">
      <c r="D3424" s="138"/>
    </row>
    <row r="3425" spans="4:4" x14ac:dyDescent="0.25">
      <c r="D3425" s="138"/>
    </row>
    <row r="3426" spans="4:4" x14ac:dyDescent="0.25">
      <c r="D3426" s="138"/>
    </row>
    <row r="3427" spans="4:4" x14ac:dyDescent="0.25">
      <c r="D3427" s="138"/>
    </row>
    <row r="3428" spans="4:4" x14ac:dyDescent="0.25">
      <c r="D3428" s="138"/>
    </row>
    <row r="3429" spans="4:4" x14ac:dyDescent="0.25">
      <c r="D3429" s="138"/>
    </row>
    <row r="3430" spans="4:4" x14ac:dyDescent="0.25">
      <c r="D3430" s="138"/>
    </row>
    <row r="3431" spans="4:4" x14ac:dyDescent="0.25">
      <c r="D3431" s="138"/>
    </row>
    <row r="3432" spans="4:4" x14ac:dyDescent="0.25">
      <c r="D3432" s="138"/>
    </row>
    <row r="3433" spans="4:4" x14ac:dyDescent="0.25">
      <c r="D3433" s="138"/>
    </row>
    <row r="3434" spans="4:4" x14ac:dyDescent="0.25">
      <c r="D3434" s="138"/>
    </row>
    <row r="3435" spans="4:4" x14ac:dyDescent="0.25">
      <c r="D3435" s="138"/>
    </row>
    <row r="3436" spans="4:4" x14ac:dyDescent="0.25">
      <c r="D3436" s="138"/>
    </row>
    <row r="3437" spans="4:4" x14ac:dyDescent="0.25">
      <c r="D3437" s="138"/>
    </row>
    <row r="3438" spans="4:4" x14ac:dyDescent="0.25">
      <c r="D3438" s="138"/>
    </row>
    <row r="3439" spans="4:4" x14ac:dyDescent="0.25">
      <c r="D3439" s="138"/>
    </row>
    <row r="3440" spans="4:4" x14ac:dyDescent="0.25">
      <c r="D3440" s="138"/>
    </row>
    <row r="3441" spans="4:4" x14ac:dyDescent="0.25">
      <c r="D3441" s="138"/>
    </row>
    <row r="3442" spans="4:4" x14ac:dyDescent="0.25">
      <c r="D3442" s="138"/>
    </row>
    <row r="3443" spans="4:4" x14ac:dyDescent="0.25">
      <c r="D3443" s="138"/>
    </row>
    <row r="3444" spans="4:4" x14ac:dyDescent="0.25">
      <c r="D3444" s="138"/>
    </row>
    <row r="3445" spans="4:4" x14ac:dyDescent="0.25">
      <c r="D3445" s="138"/>
    </row>
    <row r="3446" spans="4:4" x14ac:dyDescent="0.25">
      <c r="D3446" s="138"/>
    </row>
    <row r="3447" spans="4:4" x14ac:dyDescent="0.25">
      <c r="D3447" s="138"/>
    </row>
    <row r="3448" spans="4:4" x14ac:dyDescent="0.25">
      <c r="D3448" s="138"/>
    </row>
    <row r="3449" spans="4:4" x14ac:dyDescent="0.25">
      <c r="D3449" s="138"/>
    </row>
    <row r="3450" spans="4:4" x14ac:dyDescent="0.25">
      <c r="D3450" s="138"/>
    </row>
    <row r="3451" spans="4:4" x14ac:dyDescent="0.25">
      <c r="D3451" s="138"/>
    </row>
    <row r="3452" spans="4:4" x14ac:dyDescent="0.25">
      <c r="D3452" s="138"/>
    </row>
    <row r="3453" spans="4:4" x14ac:dyDescent="0.25">
      <c r="D3453" s="138"/>
    </row>
    <row r="3454" spans="4:4" x14ac:dyDescent="0.25">
      <c r="D3454" s="138"/>
    </row>
    <row r="3455" spans="4:4" x14ac:dyDescent="0.25">
      <c r="D3455" s="138"/>
    </row>
    <row r="3456" spans="4:4" x14ac:dyDescent="0.25">
      <c r="D3456" s="138"/>
    </row>
    <row r="3457" spans="4:4" x14ac:dyDescent="0.25">
      <c r="D3457" s="138"/>
    </row>
    <row r="3458" spans="4:4" x14ac:dyDescent="0.25">
      <c r="D3458" s="138"/>
    </row>
    <row r="3459" spans="4:4" x14ac:dyDescent="0.25">
      <c r="D3459" s="138"/>
    </row>
    <row r="3460" spans="4:4" x14ac:dyDescent="0.25">
      <c r="D3460" s="138"/>
    </row>
    <row r="3461" spans="4:4" x14ac:dyDescent="0.25">
      <c r="D3461" s="138"/>
    </row>
    <row r="3462" spans="4:4" x14ac:dyDescent="0.25">
      <c r="D3462" s="138"/>
    </row>
    <row r="3463" spans="4:4" x14ac:dyDescent="0.25">
      <c r="D3463" s="138"/>
    </row>
    <row r="3464" spans="4:4" x14ac:dyDescent="0.25">
      <c r="D3464" s="138"/>
    </row>
    <row r="3465" spans="4:4" x14ac:dyDescent="0.25">
      <c r="D3465" s="138"/>
    </row>
    <row r="3466" spans="4:4" x14ac:dyDescent="0.25">
      <c r="D3466" s="138"/>
    </row>
    <row r="3467" spans="4:4" x14ac:dyDescent="0.25">
      <c r="D3467" s="138"/>
    </row>
    <row r="3468" spans="4:4" x14ac:dyDescent="0.25">
      <c r="D3468" s="138"/>
    </row>
    <row r="3469" spans="4:4" x14ac:dyDescent="0.25">
      <c r="D3469" s="138"/>
    </row>
    <row r="3470" spans="4:4" x14ac:dyDescent="0.25">
      <c r="D3470" s="138"/>
    </row>
    <row r="3471" spans="4:4" x14ac:dyDescent="0.25">
      <c r="D3471" s="138"/>
    </row>
    <row r="3472" spans="4:4" x14ac:dyDescent="0.25">
      <c r="D3472" s="138"/>
    </row>
    <row r="3473" spans="4:4" x14ac:dyDescent="0.25">
      <c r="D3473" s="138"/>
    </row>
    <row r="3474" spans="4:4" x14ac:dyDescent="0.25">
      <c r="D3474" s="138"/>
    </row>
    <row r="3475" spans="4:4" x14ac:dyDescent="0.25">
      <c r="D3475" s="138"/>
    </row>
    <row r="3476" spans="4:4" x14ac:dyDescent="0.25">
      <c r="D3476" s="138"/>
    </row>
    <row r="3477" spans="4:4" x14ac:dyDescent="0.25">
      <c r="D3477" s="138"/>
    </row>
    <row r="3478" spans="4:4" x14ac:dyDescent="0.25">
      <c r="D3478" s="138"/>
    </row>
    <row r="3479" spans="4:4" x14ac:dyDescent="0.25">
      <c r="D3479" s="138"/>
    </row>
    <row r="3480" spans="4:4" x14ac:dyDescent="0.25">
      <c r="D3480" s="138"/>
    </row>
    <row r="3481" spans="4:4" x14ac:dyDescent="0.25">
      <c r="D3481" s="138"/>
    </row>
    <row r="3482" spans="4:4" x14ac:dyDescent="0.25">
      <c r="D3482" s="138"/>
    </row>
    <row r="3483" spans="4:4" x14ac:dyDescent="0.25">
      <c r="D3483" s="138"/>
    </row>
    <row r="3484" spans="4:4" x14ac:dyDescent="0.25">
      <c r="D3484" s="138"/>
    </row>
    <row r="3485" spans="4:4" x14ac:dyDescent="0.25">
      <c r="D3485" s="138"/>
    </row>
    <row r="3486" spans="4:4" x14ac:dyDescent="0.25">
      <c r="D3486" s="138"/>
    </row>
    <row r="3487" spans="4:4" x14ac:dyDescent="0.25">
      <c r="D3487" s="138"/>
    </row>
    <row r="3488" spans="4:4" x14ac:dyDescent="0.25">
      <c r="D3488" s="138"/>
    </row>
    <row r="3489" spans="4:4" x14ac:dyDescent="0.25">
      <c r="D3489" s="138"/>
    </row>
    <row r="3490" spans="4:4" x14ac:dyDescent="0.25">
      <c r="D3490" s="138"/>
    </row>
    <row r="3491" spans="4:4" x14ac:dyDescent="0.25">
      <c r="D3491" s="138"/>
    </row>
    <row r="3492" spans="4:4" x14ac:dyDescent="0.25">
      <c r="D3492" s="138"/>
    </row>
    <row r="3493" spans="4:4" x14ac:dyDescent="0.25">
      <c r="D3493" s="138"/>
    </row>
    <row r="3494" spans="4:4" x14ac:dyDescent="0.25">
      <c r="D3494" s="138"/>
    </row>
    <row r="3495" spans="4:4" x14ac:dyDescent="0.25">
      <c r="D3495" s="138"/>
    </row>
    <row r="3496" spans="4:4" x14ac:dyDescent="0.25">
      <c r="D3496" s="138"/>
    </row>
    <row r="3497" spans="4:4" x14ac:dyDescent="0.25">
      <c r="D3497" s="138"/>
    </row>
    <row r="3498" spans="4:4" x14ac:dyDescent="0.25">
      <c r="D3498" s="138"/>
    </row>
    <row r="3499" spans="4:4" x14ac:dyDescent="0.25">
      <c r="D3499" s="138"/>
    </row>
    <row r="3500" spans="4:4" x14ac:dyDescent="0.25">
      <c r="D3500" s="138"/>
    </row>
    <row r="3501" spans="4:4" x14ac:dyDescent="0.25">
      <c r="D3501" s="138"/>
    </row>
    <row r="3502" spans="4:4" x14ac:dyDescent="0.25">
      <c r="D3502" s="138"/>
    </row>
    <row r="3503" spans="4:4" x14ac:dyDescent="0.25">
      <c r="D3503" s="138"/>
    </row>
    <row r="3504" spans="4:4" x14ac:dyDescent="0.25">
      <c r="D3504" s="138"/>
    </row>
    <row r="3505" spans="4:4" x14ac:dyDescent="0.25">
      <c r="D3505" s="138"/>
    </row>
    <row r="3506" spans="4:4" x14ac:dyDescent="0.25">
      <c r="D3506" s="138"/>
    </row>
    <row r="3507" spans="4:4" x14ac:dyDescent="0.25">
      <c r="D3507" s="138"/>
    </row>
    <row r="3508" spans="4:4" x14ac:dyDescent="0.25">
      <c r="D3508" s="138"/>
    </row>
    <row r="3509" spans="4:4" x14ac:dyDescent="0.25">
      <c r="D3509" s="138"/>
    </row>
    <row r="3510" spans="4:4" x14ac:dyDescent="0.25">
      <c r="D3510" s="138"/>
    </row>
    <row r="3511" spans="4:4" x14ac:dyDescent="0.25">
      <c r="D3511" s="138"/>
    </row>
    <row r="3512" spans="4:4" x14ac:dyDescent="0.25">
      <c r="D3512" s="138"/>
    </row>
    <row r="3513" spans="4:4" x14ac:dyDescent="0.25">
      <c r="D3513" s="138"/>
    </row>
    <row r="3514" spans="4:4" x14ac:dyDescent="0.25">
      <c r="D3514" s="138"/>
    </row>
    <row r="3515" spans="4:4" x14ac:dyDescent="0.25">
      <c r="D3515" s="138"/>
    </row>
    <row r="3516" spans="4:4" x14ac:dyDescent="0.25">
      <c r="D3516" s="138"/>
    </row>
    <row r="3517" spans="4:4" x14ac:dyDescent="0.25">
      <c r="D3517" s="138"/>
    </row>
    <row r="3518" spans="4:4" x14ac:dyDescent="0.25">
      <c r="D3518" s="138"/>
    </row>
    <row r="3519" spans="4:4" x14ac:dyDescent="0.25">
      <c r="D3519" s="138"/>
    </row>
    <row r="3520" spans="4:4" x14ac:dyDescent="0.25">
      <c r="D3520" s="138"/>
    </row>
    <row r="3521" spans="4:4" x14ac:dyDescent="0.25">
      <c r="D3521" s="138"/>
    </row>
    <row r="3522" spans="4:4" x14ac:dyDescent="0.25">
      <c r="D3522" s="138"/>
    </row>
    <row r="3523" spans="4:4" x14ac:dyDescent="0.25">
      <c r="D3523" s="138"/>
    </row>
    <row r="3524" spans="4:4" x14ac:dyDescent="0.25">
      <c r="D3524" s="138"/>
    </row>
    <row r="3525" spans="4:4" x14ac:dyDescent="0.25">
      <c r="D3525" s="138"/>
    </row>
    <row r="3526" spans="4:4" x14ac:dyDescent="0.25">
      <c r="D3526" s="138"/>
    </row>
    <row r="3527" spans="4:4" x14ac:dyDescent="0.25">
      <c r="D3527" s="138"/>
    </row>
    <row r="3528" spans="4:4" x14ac:dyDescent="0.25">
      <c r="D3528" s="138"/>
    </row>
    <row r="3529" spans="4:4" x14ac:dyDescent="0.25">
      <c r="D3529" s="138"/>
    </row>
    <row r="3530" spans="4:4" x14ac:dyDescent="0.25">
      <c r="D3530" s="138"/>
    </row>
    <row r="3531" spans="4:4" x14ac:dyDescent="0.25">
      <c r="D3531" s="138"/>
    </row>
    <row r="3532" spans="4:4" x14ac:dyDescent="0.25">
      <c r="D3532" s="138"/>
    </row>
    <row r="3533" spans="4:4" x14ac:dyDescent="0.25">
      <c r="D3533" s="138"/>
    </row>
    <row r="3534" spans="4:4" x14ac:dyDescent="0.25">
      <c r="D3534" s="138"/>
    </row>
    <row r="3535" spans="4:4" x14ac:dyDescent="0.25">
      <c r="D3535" s="138"/>
    </row>
    <row r="3536" spans="4:4" x14ac:dyDescent="0.25">
      <c r="D3536" s="138"/>
    </row>
    <row r="3537" spans="4:4" x14ac:dyDescent="0.25">
      <c r="D3537" s="138"/>
    </row>
    <row r="3538" spans="4:4" x14ac:dyDescent="0.25">
      <c r="D3538" s="138"/>
    </row>
    <row r="3539" spans="4:4" x14ac:dyDescent="0.25">
      <c r="D3539" s="138"/>
    </row>
    <row r="3540" spans="4:4" x14ac:dyDescent="0.25">
      <c r="D3540" s="138"/>
    </row>
    <row r="3541" spans="4:4" x14ac:dyDescent="0.25">
      <c r="D3541" s="138"/>
    </row>
    <row r="3542" spans="4:4" x14ac:dyDescent="0.25">
      <c r="D3542" s="138"/>
    </row>
    <row r="3543" spans="4:4" x14ac:dyDescent="0.25">
      <c r="D3543" s="138"/>
    </row>
    <row r="3544" spans="4:4" x14ac:dyDescent="0.25">
      <c r="D3544" s="138"/>
    </row>
    <row r="3545" spans="4:4" x14ac:dyDescent="0.25">
      <c r="D3545" s="138"/>
    </row>
    <row r="3546" spans="4:4" x14ac:dyDescent="0.25">
      <c r="D3546" s="138"/>
    </row>
    <row r="3547" spans="4:4" x14ac:dyDescent="0.25">
      <c r="D3547" s="138"/>
    </row>
    <row r="3548" spans="4:4" x14ac:dyDescent="0.25">
      <c r="D3548" s="138"/>
    </row>
    <row r="3549" spans="4:4" x14ac:dyDescent="0.25">
      <c r="D3549" s="138"/>
    </row>
    <row r="3550" spans="4:4" x14ac:dyDescent="0.25">
      <c r="D3550" s="138"/>
    </row>
    <row r="3551" spans="4:4" x14ac:dyDescent="0.25">
      <c r="D3551" s="138"/>
    </row>
    <row r="3552" spans="4:4" x14ac:dyDescent="0.25">
      <c r="D3552" s="138"/>
    </row>
    <row r="3553" spans="4:4" x14ac:dyDescent="0.25">
      <c r="D3553" s="138"/>
    </row>
    <row r="3554" spans="4:4" x14ac:dyDescent="0.25">
      <c r="D3554" s="138"/>
    </row>
    <row r="3555" spans="4:4" x14ac:dyDescent="0.25">
      <c r="D3555" s="138"/>
    </row>
    <row r="3556" spans="4:4" x14ac:dyDescent="0.25">
      <c r="D3556" s="138"/>
    </row>
    <row r="3557" spans="4:4" x14ac:dyDescent="0.25">
      <c r="D3557" s="138"/>
    </row>
    <row r="3558" spans="4:4" x14ac:dyDescent="0.25">
      <c r="D3558" s="138"/>
    </row>
    <row r="3559" spans="4:4" x14ac:dyDescent="0.25">
      <c r="D3559" s="138"/>
    </row>
    <row r="3560" spans="4:4" x14ac:dyDescent="0.25">
      <c r="D3560" s="138"/>
    </row>
    <row r="3561" spans="4:4" x14ac:dyDescent="0.25">
      <c r="D3561" s="138"/>
    </row>
    <row r="3562" spans="4:4" x14ac:dyDescent="0.25">
      <c r="D3562" s="138"/>
    </row>
    <row r="3563" spans="4:4" x14ac:dyDescent="0.25">
      <c r="D3563" s="138"/>
    </row>
    <row r="3564" spans="4:4" x14ac:dyDescent="0.25">
      <c r="D3564" s="138"/>
    </row>
    <row r="3565" spans="4:4" x14ac:dyDescent="0.25">
      <c r="D3565" s="138"/>
    </row>
    <row r="3566" spans="4:4" x14ac:dyDescent="0.25">
      <c r="D3566" s="138"/>
    </row>
    <row r="3567" spans="4:4" x14ac:dyDescent="0.25">
      <c r="D3567" s="138"/>
    </row>
    <row r="3568" spans="4:4" x14ac:dyDescent="0.25">
      <c r="D3568" s="138"/>
    </row>
    <row r="3569" spans="4:4" x14ac:dyDescent="0.25">
      <c r="D3569" s="138"/>
    </row>
    <row r="3570" spans="4:4" x14ac:dyDescent="0.25">
      <c r="D3570" s="138"/>
    </row>
    <row r="3571" spans="4:4" x14ac:dyDescent="0.25">
      <c r="D3571" s="138"/>
    </row>
    <row r="3572" spans="4:4" x14ac:dyDescent="0.25">
      <c r="D3572" s="138"/>
    </row>
    <row r="3573" spans="4:4" x14ac:dyDescent="0.25">
      <c r="D3573" s="138"/>
    </row>
    <row r="3574" spans="4:4" x14ac:dyDescent="0.25">
      <c r="D3574" s="138"/>
    </row>
    <row r="3575" spans="4:4" x14ac:dyDescent="0.25">
      <c r="D3575" s="138"/>
    </row>
    <row r="3576" spans="4:4" x14ac:dyDescent="0.25">
      <c r="D3576" s="138"/>
    </row>
    <row r="3577" spans="4:4" x14ac:dyDescent="0.25">
      <c r="D3577" s="138"/>
    </row>
    <row r="3578" spans="4:4" x14ac:dyDescent="0.25">
      <c r="D3578" s="138"/>
    </row>
    <row r="3579" spans="4:4" x14ac:dyDescent="0.25">
      <c r="D3579" s="138"/>
    </row>
    <row r="3580" spans="4:4" x14ac:dyDescent="0.25">
      <c r="D3580" s="138"/>
    </row>
    <row r="3581" spans="4:4" x14ac:dyDescent="0.25">
      <c r="D3581" s="138"/>
    </row>
    <row r="3582" spans="4:4" x14ac:dyDescent="0.25">
      <c r="D3582" s="138"/>
    </row>
    <row r="3583" spans="4:4" x14ac:dyDescent="0.25">
      <c r="D3583" s="138"/>
    </row>
    <row r="3584" spans="4:4" x14ac:dyDescent="0.25">
      <c r="D3584" s="138"/>
    </row>
    <row r="3585" spans="4:4" x14ac:dyDescent="0.25">
      <c r="D3585" s="138"/>
    </row>
    <row r="3586" spans="4:4" x14ac:dyDescent="0.25">
      <c r="D3586" s="138"/>
    </row>
    <row r="3587" spans="4:4" x14ac:dyDescent="0.25">
      <c r="D3587" s="138"/>
    </row>
    <row r="3588" spans="4:4" x14ac:dyDescent="0.25">
      <c r="D3588" s="138"/>
    </row>
    <row r="3589" spans="4:4" x14ac:dyDescent="0.25">
      <c r="D3589" s="138"/>
    </row>
    <row r="3590" spans="4:4" x14ac:dyDescent="0.25">
      <c r="D3590" s="138"/>
    </row>
    <row r="3591" spans="4:4" x14ac:dyDescent="0.25">
      <c r="D3591" s="138"/>
    </row>
    <row r="3592" spans="4:4" x14ac:dyDescent="0.25">
      <c r="D3592" s="138"/>
    </row>
    <row r="3593" spans="4:4" x14ac:dyDescent="0.25">
      <c r="D3593" s="138"/>
    </row>
    <row r="3594" spans="4:4" x14ac:dyDescent="0.25">
      <c r="D3594" s="138"/>
    </row>
    <row r="3595" spans="4:4" x14ac:dyDescent="0.25">
      <c r="D3595" s="138"/>
    </row>
    <row r="3596" spans="4:4" x14ac:dyDescent="0.25">
      <c r="D3596" s="138"/>
    </row>
    <row r="3597" spans="4:4" x14ac:dyDescent="0.25">
      <c r="D3597" s="138"/>
    </row>
    <row r="3598" spans="4:4" x14ac:dyDescent="0.25">
      <c r="D3598" s="138"/>
    </row>
    <row r="3599" spans="4:4" x14ac:dyDescent="0.25">
      <c r="D3599" s="138"/>
    </row>
    <row r="3600" spans="4:4" x14ac:dyDescent="0.25">
      <c r="D3600" s="138"/>
    </row>
    <row r="3601" spans="4:4" x14ac:dyDescent="0.25">
      <c r="D3601" s="138"/>
    </row>
    <row r="3602" spans="4:4" x14ac:dyDescent="0.25">
      <c r="D3602" s="138"/>
    </row>
    <row r="3603" spans="4:4" x14ac:dyDescent="0.25">
      <c r="D3603" s="138"/>
    </row>
    <row r="3604" spans="4:4" x14ac:dyDescent="0.25">
      <c r="D3604" s="138"/>
    </row>
    <row r="3605" spans="4:4" x14ac:dyDescent="0.25">
      <c r="D3605" s="138"/>
    </row>
    <row r="3606" spans="4:4" x14ac:dyDescent="0.25">
      <c r="D3606" s="138"/>
    </row>
    <row r="3607" spans="4:4" x14ac:dyDescent="0.25">
      <c r="D3607" s="138"/>
    </row>
    <row r="3608" spans="4:4" x14ac:dyDescent="0.25">
      <c r="D3608" s="138"/>
    </row>
    <row r="3609" spans="4:4" x14ac:dyDescent="0.25">
      <c r="D3609" s="138"/>
    </row>
    <row r="3610" spans="4:4" x14ac:dyDescent="0.25">
      <c r="D3610" s="138"/>
    </row>
    <row r="3611" spans="4:4" x14ac:dyDescent="0.25">
      <c r="D3611" s="138"/>
    </row>
    <row r="3612" spans="4:4" x14ac:dyDescent="0.25">
      <c r="D3612" s="138"/>
    </row>
    <row r="3613" spans="4:4" x14ac:dyDescent="0.25">
      <c r="D3613" s="138"/>
    </row>
    <row r="3614" spans="4:4" x14ac:dyDescent="0.25">
      <c r="D3614" s="138"/>
    </row>
    <row r="3615" spans="4:4" x14ac:dyDescent="0.25">
      <c r="D3615" s="138"/>
    </row>
    <row r="3616" spans="4:4" x14ac:dyDescent="0.25">
      <c r="D3616" s="138"/>
    </row>
    <row r="3617" spans="4:4" x14ac:dyDescent="0.25">
      <c r="D3617" s="138"/>
    </row>
    <row r="3618" spans="4:4" x14ac:dyDescent="0.25">
      <c r="D3618" s="138"/>
    </row>
    <row r="3619" spans="4:4" x14ac:dyDescent="0.25">
      <c r="D3619" s="138"/>
    </row>
    <row r="3620" spans="4:4" x14ac:dyDescent="0.25">
      <c r="D3620" s="138"/>
    </row>
    <row r="3621" spans="4:4" x14ac:dyDescent="0.25">
      <c r="D3621" s="138"/>
    </row>
    <row r="3622" spans="4:4" x14ac:dyDescent="0.25">
      <c r="D3622" s="138"/>
    </row>
    <row r="3623" spans="4:4" x14ac:dyDescent="0.25">
      <c r="D3623" s="138"/>
    </row>
    <row r="3624" spans="4:4" x14ac:dyDescent="0.25">
      <c r="D3624" s="138"/>
    </row>
    <row r="3625" spans="4:4" x14ac:dyDescent="0.25">
      <c r="D3625" s="138"/>
    </row>
    <row r="3626" spans="4:4" x14ac:dyDescent="0.25">
      <c r="D3626" s="138"/>
    </row>
    <row r="3627" spans="4:4" x14ac:dyDescent="0.25">
      <c r="D3627" s="138"/>
    </row>
    <row r="3628" spans="4:4" x14ac:dyDescent="0.25">
      <c r="D3628" s="138"/>
    </row>
    <row r="3629" spans="4:4" x14ac:dyDescent="0.25">
      <c r="D3629" s="138"/>
    </row>
    <row r="3630" spans="4:4" x14ac:dyDescent="0.25">
      <c r="D3630" s="138"/>
    </row>
    <row r="3631" spans="4:4" x14ac:dyDescent="0.25">
      <c r="D3631" s="138"/>
    </row>
    <row r="3632" spans="4:4" x14ac:dyDescent="0.25">
      <c r="D3632" s="138"/>
    </row>
    <row r="3633" spans="4:4" x14ac:dyDescent="0.25">
      <c r="D3633" s="138"/>
    </row>
    <row r="3634" spans="4:4" x14ac:dyDescent="0.25">
      <c r="D3634" s="138"/>
    </row>
    <row r="3635" spans="4:4" x14ac:dyDescent="0.25">
      <c r="D3635" s="138"/>
    </row>
    <row r="3636" spans="4:4" x14ac:dyDescent="0.25">
      <c r="D3636" s="138"/>
    </row>
    <row r="3637" spans="4:4" x14ac:dyDescent="0.25">
      <c r="D3637" s="138"/>
    </row>
    <row r="3638" spans="4:4" x14ac:dyDescent="0.25">
      <c r="D3638" s="138"/>
    </row>
    <row r="3639" spans="4:4" x14ac:dyDescent="0.25">
      <c r="D3639" s="138"/>
    </row>
    <row r="3640" spans="4:4" x14ac:dyDescent="0.25">
      <c r="D3640" s="138"/>
    </row>
    <row r="3641" spans="4:4" x14ac:dyDescent="0.25">
      <c r="D3641" s="138"/>
    </row>
    <row r="3642" spans="4:4" x14ac:dyDescent="0.25">
      <c r="D3642" s="138"/>
    </row>
    <row r="3643" spans="4:4" x14ac:dyDescent="0.25">
      <c r="D3643" s="138"/>
    </row>
    <row r="3644" spans="4:4" x14ac:dyDescent="0.25">
      <c r="D3644" s="138"/>
    </row>
    <row r="3645" spans="4:4" x14ac:dyDescent="0.25">
      <c r="D3645" s="138"/>
    </row>
    <row r="3646" spans="4:4" x14ac:dyDescent="0.25">
      <c r="D3646" s="138"/>
    </row>
    <row r="3647" spans="4:4" x14ac:dyDescent="0.25">
      <c r="D3647" s="138"/>
    </row>
    <row r="3648" spans="4:4" x14ac:dyDescent="0.25">
      <c r="D3648" s="138"/>
    </row>
    <row r="3649" spans="4:4" x14ac:dyDescent="0.25">
      <c r="D3649" s="138"/>
    </row>
    <row r="3650" spans="4:4" x14ac:dyDescent="0.25">
      <c r="D3650" s="138"/>
    </row>
    <row r="3651" spans="4:4" x14ac:dyDescent="0.25">
      <c r="D3651" s="138"/>
    </row>
    <row r="3652" spans="4:4" x14ac:dyDescent="0.25">
      <c r="D3652" s="138"/>
    </row>
    <row r="3653" spans="4:4" x14ac:dyDescent="0.25">
      <c r="D3653" s="138"/>
    </row>
    <row r="3654" spans="4:4" x14ac:dyDescent="0.25">
      <c r="D3654" s="138"/>
    </row>
    <row r="3655" spans="4:4" x14ac:dyDescent="0.25">
      <c r="D3655" s="138"/>
    </row>
    <row r="3656" spans="4:4" x14ac:dyDescent="0.25">
      <c r="D3656" s="138"/>
    </row>
    <row r="3657" spans="4:4" x14ac:dyDescent="0.25">
      <c r="D3657" s="138"/>
    </row>
    <row r="3658" spans="4:4" x14ac:dyDescent="0.25">
      <c r="D3658" s="138"/>
    </row>
    <row r="3659" spans="4:4" x14ac:dyDescent="0.25">
      <c r="D3659" s="138"/>
    </row>
    <row r="3660" spans="4:4" x14ac:dyDescent="0.25">
      <c r="D3660" s="138"/>
    </row>
    <row r="3661" spans="4:4" x14ac:dyDescent="0.25">
      <c r="D3661" s="138"/>
    </row>
    <row r="3662" spans="4:4" x14ac:dyDescent="0.25">
      <c r="D3662" s="138"/>
    </row>
    <row r="3663" spans="4:4" x14ac:dyDescent="0.25">
      <c r="D3663" s="138"/>
    </row>
    <row r="3664" spans="4:4" x14ac:dyDescent="0.25">
      <c r="D3664" s="138"/>
    </row>
    <row r="3665" spans="4:4" x14ac:dyDescent="0.25">
      <c r="D3665" s="138"/>
    </row>
    <row r="3666" spans="4:4" x14ac:dyDescent="0.25">
      <c r="D3666" s="138"/>
    </row>
    <row r="3667" spans="4:4" x14ac:dyDescent="0.25">
      <c r="D3667" s="138"/>
    </row>
    <row r="3668" spans="4:4" x14ac:dyDescent="0.25">
      <c r="D3668" s="138"/>
    </row>
    <row r="3669" spans="4:4" x14ac:dyDescent="0.25">
      <c r="D3669" s="138"/>
    </row>
    <row r="3670" spans="4:4" x14ac:dyDescent="0.25">
      <c r="D3670" s="138"/>
    </row>
    <row r="3671" spans="4:4" x14ac:dyDescent="0.25">
      <c r="D3671" s="138"/>
    </row>
    <row r="3672" spans="4:4" x14ac:dyDescent="0.25">
      <c r="D3672" s="138"/>
    </row>
    <row r="3673" spans="4:4" x14ac:dyDescent="0.25">
      <c r="D3673" s="138"/>
    </row>
    <row r="3674" spans="4:4" x14ac:dyDescent="0.25">
      <c r="D3674" s="138"/>
    </row>
    <row r="3675" spans="4:4" x14ac:dyDescent="0.25">
      <c r="D3675" s="138"/>
    </row>
    <row r="3676" spans="4:4" x14ac:dyDescent="0.25">
      <c r="D3676" s="138"/>
    </row>
    <row r="3677" spans="4:4" x14ac:dyDescent="0.25">
      <c r="D3677" s="138"/>
    </row>
    <row r="3678" spans="4:4" x14ac:dyDescent="0.25">
      <c r="D3678" s="138"/>
    </row>
    <row r="3679" spans="4:4" x14ac:dyDescent="0.25">
      <c r="D3679" s="138"/>
    </row>
    <row r="3680" spans="4:4" x14ac:dyDescent="0.25">
      <c r="D3680" s="138"/>
    </row>
    <row r="3681" spans="4:4" x14ac:dyDescent="0.25">
      <c r="D3681" s="138"/>
    </row>
    <row r="3682" spans="4:4" x14ac:dyDescent="0.25">
      <c r="D3682" s="138"/>
    </row>
    <row r="3683" spans="4:4" x14ac:dyDescent="0.25">
      <c r="D3683" s="138"/>
    </row>
    <row r="3684" spans="4:4" x14ac:dyDescent="0.25">
      <c r="D3684" s="138"/>
    </row>
    <row r="3685" spans="4:4" x14ac:dyDescent="0.25">
      <c r="D3685" s="138"/>
    </row>
    <row r="3686" spans="4:4" x14ac:dyDescent="0.25">
      <c r="D3686" s="138"/>
    </row>
    <row r="3687" spans="4:4" x14ac:dyDescent="0.25">
      <c r="D3687" s="138"/>
    </row>
    <row r="3688" spans="4:4" x14ac:dyDescent="0.25">
      <c r="D3688" s="138"/>
    </row>
    <row r="3689" spans="4:4" x14ac:dyDescent="0.25">
      <c r="D3689" s="138"/>
    </row>
    <row r="3690" spans="4:4" x14ac:dyDescent="0.25">
      <c r="D3690" s="138"/>
    </row>
    <row r="3691" spans="4:4" x14ac:dyDescent="0.25">
      <c r="D3691" s="138"/>
    </row>
    <row r="3692" spans="4:4" x14ac:dyDescent="0.25">
      <c r="D3692" s="138"/>
    </row>
    <row r="3693" spans="4:4" x14ac:dyDescent="0.25">
      <c r="D3693" s="138"/>
    </row>
    <row r="3694" spans="4:4" x14ac:dyDescent="0.25">
      <c r="D3694" s="138"/>
    </row>
    <row r="3695" spans="4:4" x14ac:dyDescent="0.25">
      <c r="D3695" s="138"/>
    </row>
    <row r="3696" spans="4:4" x14ac:dyDescent="0.25">
      <c r="D3696" s="138"/>
    </row>
    <row r="3697" spans="4:4" x14ac:dyDescent="0.25">
      <c r="D3697" s="138"/>
    </row>
    <row r="3698" spans="4:4" x14ac:dyDescent="0.25">
      <c r="D3698" s="138"/>
    </row>
    <row r="3699" spans="4:4" x14ac:dyDescent="0.25">
      <c r="D3699" s="138"/>
    </row>
    <row r="3700" spans="4:4" x14ac:dyDescent="0.25">
      <c r="D3700" s="138"/>
    </row>
    <row r="3701" spans="4:4" x14ac:dyDescent="0.25">
      <c r="D3701" s="138"/>
    </row>
    <row r="3702" spans="4:4" x14ac:dyDescent="0.25">
      <c r="D3702" s="138"/>
    </row>
    <row r="3703" spans="4:4" x14ac:dyDescent="0.25">
      <c r="D3703" s="138"/>
    </row>
    <row r="3704" spans="4:4" x14ac:dyDescent="0.25">
      <c r="D3704" s="138"/>
    </row>
    <row r="3705" spans="4:4" x14ac:dyDescent="0.25">
      <c r="D3705" s="138"/>
    </row>
    <row r="3706" spans="4:4" x14ac:dyDescent="0.25">
      <c r="D3706" s="138"/>
    </row>
    <row r="3707" spans="4:4" x14ac:dyDescent="0.25">
      <c r="D3707" s="138"/>
    </row>
    <row r="3708" spans="4:4" x14ac:dyDescent="0.25">
      <c r="D3708" s="138"/>
    </row>
    <row r="3709" spans="4:4" x14ac:dyDescent="0.25">
      <c r="D3709" s="138"/>
    </row>
    <row r="3710" spans="4:4" x14ac:dyDescent="0.25">
      <c r="D3710" s="138"/>
    </row>
    <row r="3711" spans="4:4" x14ac:dyDescent="0.25">
      <c r="D3711" s="138"/>
    </row>
    <row r="3712" spans="4:4" x14ac:dyDescent="0.25">
      <c r="D3712" s="138"/>
    </row>
    <row r="3713" spans="4:4" x14ac:dyDescent="0.25">
      <c r="D3713" s="138"/>
    </row>
    <row r="3714" spans="4:4" x14ac:dyDescent="0.25">
      <c r="D3714" s="138"/>
    </row>
    <row r="3715" spans="4:4" x14ac:dyDescent="0.25">
      <c r="D3715" s="138"/>
    </row>
    <row r="3716" spans="4:4" x14ac:dyDescent="0.25">
      <c r="D3716" s="138"/>
    </row>
    <row r="3717" spans="4:4" x14ac:dyDescent="0.25">
      <c r="D3717" s="138"/>
    </row>
    <row r="3718" spans="4:4" x14ac:dyDescent="0.25">
      <c r="D3718" s="138"/>
    </row>
    <row r="3719" spans="4:4" x14ac:dyDescent="0.25">
      <c r="D3719" s="138"/>
    </row>
    <row r="3720" spans="4:4" x14ac:dyDescent="0.25">
      <c r="D3720" s="138"/>
    </row>
    <row r="3721" spans="4:4" x14ac:dyDescent="0.25">
      <c r="D3721" s="138"/>
    </row>
    <row r="3722" spans="4:4" x14ac:dyDescent="0.25">
      <c r="D3722" s="138"/>
    </row>
    <row r="3723" spans="4:4" x14ac:dyDescent="0.25">
      <c r="D3723" s="138"/>
    </row>
    <row r="3724" spans="4:4" x14ac:dyDescent="0.25">
      <c r="D3724" s="138"/>
    </row>
    <row r="3725" spans="4:4" x14ac:dyDescent="0.25">
      <c r="D3725" s="138"/>
    </row>
    <row r="3726" spans="4:4" x14ac:dyDescent="0.25">
      <c r="D3726" s="138"/>
    </row>
    <row r="3727" spans="4:4" x14ac:dyDescent="0.25">
      <c r="D3727" s="138"/>
    </row>
    <row r="3728" spans="4:4" x14ac:dyDescent="0.25">
      <c r="D3728" s="138"/>
    </row>
    <row r="3729" spans="4:4" x14ac:dyDescent="0.25">
      <c r="D3729" s="138"/>
    </row>
    <row r="3730" spans="4:4" x14ac:dyDescent="0.25">
      <c r="D3730" s="138"/>
    </row>
    <row r="3731" spans="4:4" x14ac:dyDescent="0.25">
      <c r="D3731" s="138"/>
    </row>
    <row r="3732" spans="4:4" x14ac:dyDescent="0.25">
      <c r="D3732" s="138"/>
    </row>
    <row r="3733" spans="4:4" x14ac:dyDescent="0.25">
      <c r="D3733" s="138"/>
    </row>
    <row r="3734" spans="4:4" x14ac:dyDescent="0.25">
      <c r="D3734" s="138"/>
    </row>
    <row r="3735" spans="4:4" x14ac:dyDescent="0.25">
      <c r="D3735" s="138"/>
    </row>
    <row r="3736" spans="4:4" x14ac:dyDescent="0.25">
      <c r="D3736" s="138"/>
    </row>
    <row r="3737" spans="4:4" x14ac:dyDescent="0.25">
      <c r="D3737" s="138"/>
    </row>
    <row r="3738" spans="4:4" x14ac:dyDescent="0.25">
      <c r="D3738" s="138"/>
    </row>
    <row r="3739" spans="4:4" x14ac:dyDescent="0.25">
      <c r="D3739" s="138"/>
    </row>
    <row r="3740" spans="4:4" x14ac:dyDescent="0.25">
      <c r="D3740" s="138"/>
    </row>
    <row r="3741" spans="4:4" x14ac:dyDescent="0.25">
      <c r="D3741" s="138"/>
    </row>
    <row r="3742" spans="4:4" x14ac:dyDescent="0.25">
      <c r="D3742" s="138"/>
    </row>
    <row r="3743" spans="4:4" x14ac:dyDescent="0.25">
      <c r="D3743" s="138"/>
    </row>
    <row r="3744" spans="4:4" x14ac:dyDescent="0.25">
      <c r="D3744" s="138"/>
    </row>
    <row r="3745" spans="4:4" x14ac:dyDescent="0.25">
      <c r="D3745" s="138"/>
    </row>
    <row r="3746" spans="4:4" x14ac:dyDescent="0.25">
      <c r="D3746" s="138"/>
    </row>
    <row r="3747" spans="4:4" x14ac:dyDescent="0.25">
      <c r="D3747" s="138"/>
    </row>
    <row r="3748" spans="4:4" x14ac:dyDescent="0.25">
      <c r="D3748" s="138"/>
    </row>
    <row r="3749" spans="4:4" x14ac:dyDescent="0.25">
      <c r="D3749" s="138"/>
    </row>
    <row r="3750" spans="4:4" x14ac:dyDescent="0.25">
      <c r="D3750" s="138"/>
    </row>
    <row r="3751" spans="4:4" x14ac:dyDescent="0.25">
      <c r="D3751" s="138"/>
    </row>
    <row r="3752" spans="4:4" x14ac:dyDescent="0.25">
      <c r="D3752" s="138"/>
    </row>
    <row r="3753" spans="4:4" x14ac:dyDescent="0.25">
      <c r="D3753" s="138"/>
    </row>
    <row r="3754" spans="4:4" x14ac:dyDescent="0.25">
      <c r="D3754" s="138"/>
    </row>
    <row r="3755" spans="4:4" x14ac:dyDescent="0.25">
      <c r="D3755" s="138"/>
    </row>
    <row r="3756" spans="4:4" x14ac:dyDescent="0.25">
      <c r="D3756" s="138"/>
    </row>
    <row r="3757" spans="4:4" x14ac:dyDescent="0.25">
      <c r="D3757" s="138"/>
    </row>
    <row r="3758" spans="4:4" x14ac:dyDescent="0.25">
      <c r="D3758" s="138"/>
    </row>
    <row r="3759" spans="4:4" x14ac:dyDescent="0.25">
      <c r="D3759" s="138"/>
    </row>
    <row r="3760" spans="4:4" x14ac:dyDescent="0.25">
      <c r="D3760" s="138"/>
    </row>
    <row r="3761" spans="4:4" x14ac:dyDescent="0.25">
      <c r="D3761" s="138"/>
    </row>
    <row r="3762" spans="4:4" x14ac:dyDescent="0.25">
      <c r="D3762" s="138"/>
    </row>
    <row r="3763" spans="4:4" x14ac:dyDescent="0.25">
      <c r="D3763" s="138"/>
    </row>
    <row r="3764" spans="4:4" x14ac:dyDescent="0.25">
      <c r="D3764" s="138"/>
    </row>
    <row r="3765" spans="4:4" x14ac:dyDescent="0.25">
      <c r="D3765" s="138"/>
    </row>
    <row r="3766" spans="4:4" x14ac:dyDescent="0.25">
      <c r="D3766" s="138"/>
    </row>
    <row r="3767" spans="4:4" x14ac:dyDescent="0.25">
      <c r="D3767" s="138"/>
    </row>
    <row r="3768" spans="4:4" x14ac:dyDescent="0.25">
      <c r="D3768" s="138"/>
    </row>
    <row r="3769" spans="4:4" x14ac:dyDescent="0.25">
      <c r="D3769" s="138"/>
    </row>
    <row r="3770" spans="4:4" x14ac:dyDescent="0.25">
      <c r="D3770" s="138"/>
    </row>
    <row r="3771" spans="4:4" x14ac:dyDescent="0.25">
      <c r="D3771" s="138"/>
    </row>
    <row r="3772" spans="4:4" x14ac:dyDescent="0.25">
      <c r="D3772" s="138"/>
    </row>
    <row r="3773" spans="4:4" x14ac:dyDescent="0.25">
      <c r="D3773" s="138"/>
    </row>
    <row r="3774" spans="4:4" x14ac:dyDescent="0.25">
      <c r="D3774" s="138"/>
    </row>
    <row r="3775" spans="4:4" x14ac:dyDescent="0.25">
      <c r="D3775" s="138"/>
    </row>
    <row r="3776" spans="4:4" x14ac:dyDescent="0.25">
      <c r="D3776" s="138"/>
    </row>
    <row r="3777" spans="4:4" x14ac:dyDescent="0.25">
      <c r="D3777" s="138"/>
    </row>
    <row r="3778" spans="4:4" x14ac:dyDescent="0.25">
      <c r="D3778" s="138"/>
    </row>
    <row r="3779" spans="4:4" x14ac:dyDescent="0.25">
      <c r="D3779" s="138"/>
    </row>
    <row r="3780" spans="4:4" x14ac:dyDescent="0.25">
      <c r="D3780" s="138"/>
    </row>
    <row r="3781" spans="4:4" x14ac:dyDescent="0.25">
      <c r="D3781" s="138"/>
    </row>
    <row r="3782" spans="4:4" x14ac:dyDescent="0.25">
      <c r="D3782" s="138"/>
    </row>
    <row r="3783" spans="4:4" x14ac:dyDescent="0.25">
      <c r="D3783" s="138"/>
    </row>
    <row r="3784" spans="4:4" x14ac:dyDescent="0.25">
      <c r="D3784" s="138"/>
    </row>
    <row r="3785" spans="4:4" x14ac:dyDescent="0.25">
      <c r="D3785" s="138"/>
    </row>
    <row r="3786" spans="4:4" x14ac:dyDescent="0.25">
      <c r="D3786" s="138"/>
    </row>
    <row r="3787" spans="4:4" x14ac:dyDescent="0.25">
      <c r="D3787" s="138"/>
    </row>
    <row r="3788" spans="4:4" x14ac:dyDescent="0.25">
      <c r="D3788" s="138"/>
    </row>
    <row r="3789" spans="4:4" x14ac:dyDescent="0.25">
      <c r="D3789" s="138"/>
    </row>
    <row r="3790" spans="4:4" x14ac:dyDescent="0.25">
      <c r="D3790" s="138"/>
    </row>
    <row r="3791" spans="4:4" x14ac:dyDescent="0.25">
      <c r="D3791" s="138"/>
    </row>
    <row r="3792" spans="4:4" x14ac:dyDescent="0.25">
      <c r="D3792" s="138"/>
    </row>
    <row r="3793" spans="4:4" x14ac:dyDescent="0.25">
      <c r="D3793" s="138"/>
    </row>
    <row r="3794" spans="4:4" x14ac:dyDescent="0.25">
      <c r="D3794" s="138"/>
    </row>
    <row r="3795" spans="4:4" x14ac:dyDescent="0.25">
      <c r="D3795" s="138"/>
    </row>
    <row r="3796" spans="4:4" x14ac:dyDescent="0.25">
      <c r="D3796" s="138"/>
    </row>
    <row r="3797" spans="4:4" x14ac:dyDescent="0.25">
      <c r="D3797" s="138"/>
    </row>
    <row r="3798" spans="4:4" x14ac:dyDescent="0.25">
      <c r="D3798" s="138"/>
    </row>
    <row r="3799" spans="4:4" x14ac:dyDescent="0.25">
      <c r="D3799" s="138"/>
    </row>
    <row r="3800" spans="4:4" x14ac:dyDescent="0.25">
      <c r="D3800" s="138"/>
    </row>
    <row r="3801" spans="4:4" x14ac:dyDescent="0.25">
      <c r="D3801" s="138"/>
    </row>
    <row r="3802" spans="4:4" x14ac:dyDescent="0.25">
      <c r="D3802" s="138"/>
    </row>
    <row r="3803" spans="4:4" x14ac:dyDescent="0.25">
      <c r="D3803" s="138"/>
    </row>
    <row r="3804" spans="4:4" x14ac:dyDescent="0.25">
      <c r="D3804" s="138"/>
    </row>
    <row r="3805" spans="4:4" x14ac:dyDescent="0.25">
      <c r="D3805" s="138"/>
    </row>
    <row r="3806" spans="4:4" x14ac:dyDescent="0.25">
      <c r="D3806" s="138"/>
    </row>
    <row r="3807" spans="4:4" x14ac:dyDescent="0.25">
      <c r="D3807" s="138"/>
    </row>
    <row r="3808" spans="4:4" x14ac:dyDescent="0.25">
      <c r="D3808" s="138"/>
    </row>
    <row r="3809" spans="4:4" x14ac:dyDescent="0.25">
      <c r="D3809" s="138"/>
    </row>
    <row r="3810" spans="4:4" x14ac:dyDescent="0.25">
      <c r="D3810" s="138"/>
    </row>
    <row r="3811" spans="4:4" x14ac:dyDescent="0.25">
      <c r="D3811" s="138"/>
    </row>
    <row r="3812" spans="4:4" x14ac:dyDescent="0.25">
      <c r="D3812" s="138"/>
    </row>
    <row r="3813" spans="4:4" x14ac:dyDescent="0.25">
      <c r="D3813" s="138"/>
    </row>
    <row r="3814" spans="4:4" x14ac:dyDescent="0.25">
      <c r="D3814" s="138"/>
    </row>
    <row r="3815" spans="4:4" x14ac:dyDescent="0.25">
      <c r="D3815" s="138"/>
    </row>
    <row r="3816" spans="4:4" x14ac:dyDescent="0.25">
      <c r="D3816" s="138"/>
    </row>
    <row r="3817" spans="4:4" x14ac:dyDescent="0.25">
      <c r="D3817" s="138"/>
    </row>
    <row r="3818" spans="4:4" x14ac:dyDescent="0.25">
      <c r="D3818" s="138"/>
    </row>
    <row r="3819" spans="4:4" x14ac:dyDescent="0.25">
      <c r="D3819" s="138"/>
    </row>
    <row r="3820" spans="4:4" x14ac:dyDescent="0.25">
      <c r="D3820" s="138"/>
    </row>
    <row r="3821" spans="4:4" x14ac:dyDescent="0.25">
      <c r="D3821" s="138"/>
    </row>
    <row r="3822" spans="4:4" x14ac:dyDescent="0.25">
      <c r="D3822" s="138"/>
    </row>
    <row r="3823" spans="4:4" x14ac:dyDescent="0.25">
      <c r="D3823" s="138"/>
    </row>
    <row r="3824" spans="4:4" x14ac:dyDescent="0.25">
      <c r="D3824" s="138"/>
    </row>
    <row r="3825" spans="4:4" x14ac:dyDescent="0.25">
      <c r="D3825" s="138"/>
    </row>
    <row r="3826" spans="4:4" x14ac:dyDescent="0.25">
      <c r="D3826" s="138"/>
    </row>
    <row r="3827" spans="4:4" x14ac:dyDescent="0.25">
      <c r="D3827" s="138"/>
    </row>
    <row r="3828" spans="4:4" x14ac:dyDescent="0.25">
      <c r="D3828" s="138"/>
    </row>
    <row r="3829" spans="4:4" x14ac:dyDescent="0.25">
      <c r="D3829" s="138"/>
    </row>
    <row r="3830" spans="4:4" x14ac:dyDescent="0.25">
      <c r="D3830" s="138"/>
    </row>
    <row r="3831" spans="4:4" x14ac:dyDescent="0.25">
      <c r="D3831" s="138"/>
    </row>
    <row r="3832" spans="4:4" x14ac:dyDescent="0.25">
      <c r="D3832" s="138"/>
    </row>
    <row r="3833" spans="4:4" x14ac:dyDescent="0.25">
      <c r="D3833" s="138"/>
    </row>
    <row r="3834" spans="4:4" x14ac:dyDescent="0.25">
      <c r="D3834" s="138"/>
    </row>
    <row r="3835" spans="4:4" x14ac:dyDescent="0.25">
      <c r="D3835" s="138"/>
    </row>
    <row r="3836" spans="4:4" x14ac:dyDescent="0.25">
      <c r="D3836" s="138"/>
    </row>
    <row r="3837" spans="4:4" x14ac:dyDescent="0.25">
      <c r="D3837" s="138"/>
    </row>
    <row r="3838" spans="4:4" x14ac:dyDescent="0.25">
      <c r="D3838" s="138"/>
    </row>
    <row r="3839" spans="4:4" x14ac:dyDescent="0.25">
      <c r="D3839" s="138"/>
    </row>
    <row r="3840" spans="4:4" x14ac:dyDescent="0.25">
      <c r="D3840" s="138"/>
    </row>
    <row r="3841" spans="4:4" x14ac:dyDescent="0.25">
      <c r="D3841" s="138"/>
    </row>
    <row r="3842" spans="4:4" x14ac:dyDescent="0.25">
      <c r="D3842" s="138"/>
    </row>
    <row r="3843" spans="4:4" x14ac:dyDescent="0.25">
      <c r="D3843" s="138"/>
    </row>
    <row r="3844" spans="4:4" x14ac:dyDescent="0.25">
      <c r="D3844" s="138"/>
    </row>
    <row r="3845" spans="4:4" x14ac:dyDescent="0.25">
      <c r="D3845" s="138"/>
    </row>
    <row r="3846" spans="4:4" x14ac:dyDescent="0.25">
      <c r="D3846" s="138"/>
    </row>
    <row r="3847" spans="4:4" x14ac:dyDescent="0.25">
      <c r="D3847" s="138"/>
    </row>
    <row r="3848" spans="4:4" x14ac:dyDescent="0.25">
      <c r="D3848" s="138"/>
    </row>
    <row r="3849" spans="4:4" x14ac:dyDescent="0.25">
      <c r="D3849" s="138"/>
    </row>
    <row r="3850" spans="4:4" x14ac:dyDescent="0.25">
      <c r="D3850" s="138"/>
    </row>
    <row r="3851" spans="4:4" x14ac:dyDescent="0.25">
      <c r="D3851" s="138"/>
    </row>
    <row r="3852" spans="4:4" x14ac:dyDescent="0.25">
      <c r="D3852" s="138"/>
    </row>
    <row r="3853" spans="4:4" x14ac:dyDescent="0.25">
      <c r="D3853" s="138"/>
    </row>
    <row r="3854" spans="4:4" x14ac:dyDescent="0.25">
      <c r="D3854" s="138"/>
    </row>
    <row r="3855" spans="4:4" x14ac:dyDescent="0.25">
      <c r="D3855" s="138"/>
    </row>
    <row r="3856" spans="4:4" x14ac:dyDescent="0.25">
      <c r="D3856" s="138"/>
    </row>
    <row r="3857" spans="4:4" x14ac:dyDescent="0.25">
      <c r="D3857" s="138"/>
    </row>
    <row r="3858" spans="4:4" x14ac:dyDescent="0.25">
      <c r="D3858" s="138"/>
    </row>
    <row r="3859" spans="4:4" x14ac:dyDescent="0.25">
      <c r="D3859" s="138"/>
    </row>
    <row r="3860" spans="4:4" x14ac:dyDescent="0.25">
      <c r="D3860" s="138"/>
    </row>
    <row r="3861" spans="4:4" x14ac:dyDescent="0.25">
      <c r="D3861" s="138"/>
    </row>
    <row r="3862" spans="4:4" x14ac:dyDescent="0.25">
      <c r="D3862" s="138"/>
    </row>
    <row r="3863" spans="4:4" x14ac:dyDescent="0.25">
      <c r="D3863" s="138"/>
    </row>
    <row r="3864" spans="4:4" x14ac:dyDescent="0.25">
      <c r="D3864" s="138"/>
    </row>
    <row r="3865" spans="4:4" x14ac:dyDescent="0.25">
      <c r="D3865" s="138"/>
    </row>
    <row r="3866" spans="4:4" x14ac:dyDescent="0.25">
      <c r="D3866" s="138"/>
    </row>
    <row r="3867" spans="4:4" x14ac:dyDescent="0.25">
      <c r="D3867" s="138"/>
    </row>
    <row r="3868" spans="4:4" x14ac:dyDescent="0.25">
      <c r="D3868" s="138"/>
    </row>
    <row r="3869" spans="4:4" x14ac:dyDescent="0.25">
      <c r="D3869" s="138"/>
    </row>
    <row r="3870" spans="4:4" x14ac:dyDescent="0.25">
      <c r="D3870" s="138"/>
    </row>
    <row r="3871" spans="4:4" x14ac:dyDescent="0.25">
      <c r="D3871" s="138"/>
    </row>
    <row r="3872" spans="4:4" x14ac:dyDescent="0.25">
      <c r="D3872" s="138"/>
    </row>
    <row r="3873" spans="4:4" x14ac:dyDescent="0.25">
      <c r="D3873" s="138"/>
    </row>
    <row r="3874" spans="4:4" x14ac:dyDescent="0.25">
      <c r="D3874" s="138"/>
    </row>
    <row r="3875" spans="4:4" x14ac:dyDescent="0.25">
      <c r="D3875" s="138"/>
    </row>
    <row r="3876" spans="4:4" x14ac:dyDescent="0.25">
      <c r="D3876" s="138"/>
    </row>
    <row r="3877" spans="4:4" x14ac:dyDescent="0.25">
      <c r="D3877" s="138"/>
    </row>
    <row r="3878" spans="4:4" x14ac:dyDescent="0.25">
      <c r="D3878" s="138"/>
    </row>
    <row r="3879" spans="4:4" x14ac:dyDescent="0.25">
      <c r="D3879" s="138"/>
    </row>
    <row r="3880" spans="4:4" x14ac:dyDescent="0.25">
      <c r="D3880" s="138"/>
    </row>
    <row r="3881" spans="4:4" x14ac:dyDescent="0.25">
      <c r="D3881" s="138"/>
    </row>
    <row r="3882" spans="4:4" x14ac:dyDescent="0.25">
      <c r="D3882" s="138"/>
    </row>
    <row r="3883" spans="4:4" x14ac:dyDescent="0.25">
      <c r="D3883" s="138"/>
    </row>
    <row r="3884" spans="4:4" x14ac:dyDescent="0.25">
      <c r="D3884" s="138"/>
    </row>
    <row r="3885" spans="4:4" x14ac:dyDescent="0.25">
      <c r="D3885" s="138"/>
    </row>
    <row r="3886" spans="4:4" x14ac:dyDescent="0.25">
      <c r="D3886" s="138"/>
    </row>
    <row r="3887" spans="4:4" x14ac:dyDescent="0.25">
      <c r="D3887" s="138"/>
    </row>
    <row r="3888" spans="4:4" x14ac:dyDescent="0.25">
      <c r="D3888" s="138"/>
    </row>
    <row r="3889" spans="4:4" x14ac:dyDescent="0.25">
      <c r="D3889" s="138"/>
    </row>
    <row r="3890" spans="4:4" x14ac:dyDescent="0.25">
      <c r="D3890" s="138"/>
    </row>
    <row r="3891" spans="4:4" x14ac:dyDescent="0.25">
      <c r="D3891" s="138"/>
    </row>
    <row r="3892" spans="4:4" x14ac:dyDescent="0.25">
      <c r="D3892" s="138"/>
    </row>
    <row r="3893" spans="4:4" x14ac:dyDescent="0.25">
      <c r="D3893" s="138"/>
    </row>
    <row r="3894" spans="4:4" x14ac:dyDescent="0.25">
      <c r="D3894" s="138"/>
    </row>
    <row r="3895" spans="4:4" x14ac:dyDescent="0.25">
      <c r="D3895" s="138"/>
    </row>
    <row r="3896" spans="4:4" x14ac:dyDescent="0.25">
      <c r="D3896" s="138"/>
    </row>
    <row r="3897" spans="4:4" x14ac:dyDescent="0.25">
      <c r="D3897" s="138"/>
    </row>
    <row r="3898" spans="4:4" x14ac:dyDescent="0.25">
      <c r="D3898" s="138"/>
    </row>
    <row r="3899" spans="4:4" x14ac:dyDescent="0.25">
      <c r="D3899" s="138"/>
    </row>
    <row r="3900" spans="4:4" x14ac:dyDescent="0.25">
      <c r="D3900" s="138"/>
    </row>
    <row r="3901" spans="4:4" x14ac:dyDescent="0.25">
      <c r="D3901" s="138"/>
    </row>
    <row r="3902" spans="4:4" x14ac:dyDescent="0.25">
      <c r="D3902" s="138"/>
    </row>
    <row r="3903" spans="4:4" x14ac:dyDescent="0.25">
      <c r="D3903" s="138"/>
    </row>
    <row r="3904" spans="4:4" x14ac:dyDescent="0.25">
      <c r="D3904" s="138"/>
    </row>
    <row r="3905" spans="4:4" x14ac:dyDescent="0.25">
      <c r="D3905" s="138"/>
    </row>
    <row r="3906" spans="4:4" x14ac:dyDescent="0.25">
      <c r="D3906" s="138"/>
    </row>
    <row r="3907" spans="4:4" x14ac:dyDescent="0.25">
      <c r="D3907" s="138"/>
    </row>
    <row r="3908" spans="4:4" x14ac:dyDescent="0.25">
      <c r="D3908" s="138"/>
    </row>
    <row r="3909" spans="4:4" x14ac:dyDescent="0.25">
      <c r="D3909" s="138"/>
    </row>
    <row r="3910" spans="4:4" x14ac:dyDescent="0.25">
      <c r="D3910" s="138"/>
    </row>
    <row r="3911" spans="4:4" x14ac:dyDescent="0.25">
      <c r="D3911" s="138"/>
    </row>
    <row r="3912" spans="4:4" x14ac:dyDescent="0.25">
      <c r="D3912" s="138"/>
    </row>
    <row r="3913" spans="4:4" x14ac:dyDescent="0.25">
      <c r="D3913" s="138"/>
    </row>
    <row r="3914" spans="4:4" x14ac:dyDescent="0.25">
      <c r="D3914" s="138"/>
    </row>
    <row r="3915" spans="4:4" x14ac:dyDescent="0.25">
      <c r="D3915" s="138"/>
    </row>
    <row r="3916" spans="4:4" x14ac:dyDescent="0.25">
      <c r="D3916" s="138"/>
    </row>
    <row r="3917" spans="4:4" x14ac:dyDescent="0.25">
      <c r="D3917" s="138"/>
    </row>
    <row r="3918" spans="4:4" x14ac:dyDescent="0.25">
      <c r="D3918" s="138"/>
    </row>
    <row r="3919" spans="4:4" x14ac:dyDescent="0.25">
      <c r="D3919" s="138"/>
    </row>
    <row r="3920" spans="4:4" x14ac:dyDescent="0.25">
      <c r="D3920" s="138"/>
    </row>
    <row r="3921" spans="4:4" x14ac:dyDescent="0.25">
      <c r="D3921" s="138"/>
    </row>
    <row r="3922" spans="4:4" x14ac:dyDescent="0.25">
      <c r="D3922" s="138"/>
    </row>
    <row r="3923" spans="4:4" x14ac:dyDescent="0.25">
      <c r="D3923" s="138"/>
    </row>
    <row r="3924" spans="4:4" x14ac:dyDescent="0.25">
      <c r="D3924" s="138"/>
    </row>
    <row r="3925" spans="4:4" x14ac:dyDescent="0.25">
      <c r="D3925" s="138"/>
    </row>
    <row r="3926" spans="4:4" x14ac:dyDescent="0.25">
      <c r="D3926" s="138"/>
    </row>
    <row r="3927" spans="4:4" x14ac:dyDescent="0.25">
      <c r="D3927" s="138"/>
    </row>
    <row r="3928" spans="4:4" x14ac:dyDescent="0.25">
      <c r="D3928" s="138"/>
    </row>
    <row r="3929" spans="4:4" x14ac:dyDescent="0.25">
      <c r="D3929" s="138"/>
    </row>
    <row r="3930" spans="4:4" x14ac:dyDescent="0.25">
      <c r="D3930" s="138"/>
    </row>
    <row r="3931" spans="4:4" x14ac:dyDescent="0.25">
      <c r="D3931" s="138"/>
    </row>
    <row r="3932" spans="4:4" x14ac:dyDescent="0.25">
      <c r="D3932" s="138"/>
    </row>
    <row r="3933" spans="4:4" x14ac:dyDescent="0.25">
      <c r="D3933" s="138"/>
    </row>
    <row r="3934" spans="4:4" x14ac:dyDescent="0.25">
      <c r="D3934" s="138"/>
    </row>
    <row r="3935" spans="4:4" x14ac:dyDescent="0.25">
      <c r="D3935" s="138"/>
    </row>
    <row r="3936" spans="4:4" x14ac:dyDescent="0.25">
      <c r="D3936" s="138"/>
    </row>
    <row r="3937" spans="4:4" x14ac:dyDescent="0.25">
      <c r="D3937" s="138"/>
    </row>
    <row r="3938" spans="4:4" x14ac:dyDescent="0.25">
      <c r="D3938" s="138"/>
    </row>
    <row r="3939" spans="4:4" x14ac:dyDescent="0.25">
      <c r="D3939" s="138"/>
    </row>
    <row r="3940" spans="4:4" x14ac:dyDescent="0.25">
      <c r="D3940" s="138"/>
    </row>
    <row r="3941" spans="4:4" x14ac:dyDescent="0.25">
      <c r="D3941" s="138"/>
    </row>
    <row r="3942" spans="4:4" x14ac:dyDescent="0.25">
      <c r="D3942" s="138"/>
    </row>
    <row r="3943" spans="4:4" x14ac:dyDescent="0.25">
      <c r="D3943" s="138"/>
    </row>
    <row r="3944" spans="4:4" x14ac:dyDescent="0.25">
      <c r="D3944" s="138"/>
    </row>
    <row r="3945" spans="4:4" x14ac:dyDescent="0.25">
      <c r="D3945" s="138"/>
    </row>
    <row r="3946" spans="4:4" x14ac:dyDescent="0.25">
      <c r="D3946" s="138"/>
    </row>
    <row r="3947" spans="4:4" x14ac:dyDescent="0.25">
      <c r="D3947" s="138"/>
    </row>
    <row r="3948" spans="4:4" x14ac:dyDescent="0.25">
      <c r="D3948" s="138"/>
    </row>
    <row r="3949" spans="4:4" x14ac:dyDescent="0.25">
      <c r="D3949" s="138"/>
    </row>
    <row r="3950" spans="4:4" x14ac:dyDescent="0.25">
      <c r="D3950" s="138"/>
    </row>
    <row r="3951" spans="4:4" x14ac:dyDescent="0.25">
      <c r="D3951" s="138"/>
    </row>
    <row r="3952" spans="4:4" x14ac:dyDescent="0.25">
      <c r="D3952" s="138"/>
    </row>
    <row r="3953" spans="4:4" x14ac:dyDescent="0.25">
      <c r="D3953" s="138"/>
    </row>
    <row r="3954" spans="4:4" x14ac:dyDescent="0.25">
      <c r="D3954" s="138"/>
    </row>
    <row r="3955" spans="4:4" x14ac:dyDescent="0.25">
      <c r="D3955" s="138"/>
    </row>
    <row r="3956" spans="4:4" x14ac:dyDescent="0.25">
      <c r="D3956" s="138"/>
    </row>
    <row r="3957" spans="4:4" x14ac:dyDescent="0.25">
      <c r="D3957" s="138"/>
    </row>
    <row r="3958" spans="4:4" x14ac:dyDescent="0.25">
      <c r="D3958" s="138"/>
    </row>
    <row r="3959" spans="4:4" x14ac:dyDescent="0.25">
      <c r="D3959" s="138"/>
    </row>
    <row r="3960" spans="4:4" x14ac:dyDescent="0.25">
      <c r="D3960" s="138"/>
    </row>
    <row r="3961" spans="4:4" x14ac:dyDescent="0.25">
      <c r="D3961" s="138"/>
    </row>
    <row r="3962" spans="4:4" x14ac:dyDescent="0.25">
      <c r="D3962" s="138"/>
    </row>
    <row r="3963" spans="4:4" x14ac:dyDescent="0.25">
      <c r="D3963" s="138"/>
    </row>
    <row r="3964" spans="4:4" x14ac:dyDescent="0.25">
      <c r="D3964" s="138"/>
    </row>
    <row r="3965" spans="4:4" x14ac:dyDescent="0.25">
      <c r="D3965" s="138"/>
    </row>
    <row r="3966" spans="4:4" x14ac:dyDescent="0.25">
      <c r="D3966" s="138"/>
    </row>
    <row r="3967" spans="4:4" x14ac:dyDescent="0.25">
      <c r="D3967" s="138"/>
    </row>
    <row r="3968" spans="4:4" x14ac:dyDescent="0.25">
      <c r="D3968" s="138"/>
    </row>
    <row r="3969" spans="4:4" x14ac:dyDescent="0.25">
      <c r="D3969" s="138"/>
    </row>
    <row r="3970" spans="4:4" x14ac:dyDescent="0.25">
      <c r="D3970" s="138"/>
    </row>
    <row r="3971" spans="4:4" x14ac:dyDescent="0.25">
      <c r="D3971" s="138"/>
    </row>
    <row r="3972" spans="4:4" x14ac:dyDescent="0.25">
      <c r="D3972" s="138"/>
    </row>
    <row r="3973" spans="4:4" x14ac:dyDescent="0.25">
      <c r="D3973" s="138"/>
    </row>
    <row r="3974" spans="4:4" x14ac:dyDescent="0.25">
      <c r="D3974" s="138"/>
    </row>
    <row r="3975" spans="4:4" x14ac:dyDescent="0.25">
      <c r="D3975" s="138"/>
    </row>
    <row r="3976" spans="4:4" x14ac:dyDescent="0.25">
      <c r="D3976" s="138"/>
    </row>
    <row r="3977" spans="4:4" x14ac:dyDescent="0.25">
      <c r="D3977" s="138"/>
    </row>
    <row r="3978" spans="4:4" x14ac:dyDescent="0.25">
      <c r="D3978" s="138"/>
    </row>
    <row r="3979" spans="4:4" x14ac:dyDescent="0.25">
      <c r="D3979" s="138"/>
    </row>
    <row r="3980" spans="4:4" x14ac:dyDescent="0.25">
      <c r="D3980" s="138"/>
    </row>
    <row r="3981" spans="4:4" x14ac:dyDescent="0.25">
      <c r="D3981" s="138"/>
    </row>
    <row r="3982" spans="4:4" x14ac:dyDescent="0.25">
      <c r="D3982" s="138"/>
    </row>
    <row r="3983" spans="4:4" x14ac:dyDescent="0.25">
      <c r="D3983" s="138"/>
    </row>
    <row r="3984" spans="4:4" x14ac:dyDescent="0.25">
      <c r="D3984" s="138"/>
    </row>
    <row r="3985" spans="4:4" x14ac:dyDescent="0.25">
      <c r="D3985" s="138"/>
    </row>
    <row r="3986" spans="4:4" x14ac:dyDescent="0.25">
      <c r="D3986" s="138"/>
    </row>
    <row r="3987" spans="4:4" x14ac:dyDescent="0.25">
      <c r="D3987" s="138"/>
    </row>
    <row r="3988" spans="4:4" x14ac:dyDescent="0.25">
      <c r="D3988" s="138"/>
    </row>
    <row r="3989" spans="4:4" x14ac:dyDescent="0.25">
      <c r="D3989" s="138"/>
    </row>
    <row r="3990" spans="4:4" x14ac:dyDescent="0.25">
      <c r="D3990" s="138"/>
    </row>
    <row r="3991" spans="4:4" x14ac:dyDescent="0.25">
      <c r="D3991" s="138"/>
    </row>
    <row r="3992" spans="4:4" x14ac:dyDescent="0.25">
      <c r="D3992" s="138"/>
    </row>
    <row r="3993" spans="4:4" x14ac:dyDescent="0.25">
      <c r="D3993" s="138"/>
    </row>
    <row r="3994" spans="4:4" x14ac:dyDescent="0.25">
      <c r="D3994" s="138"/>
    </row>
    <row r="3995" spans="4:4" x14ac:dyDescent="0.25">
      <c r="D3995" s="138"/>
    </row>
    <row r="3996" spans="4:4" x14ac:dyDescent="0.25">
      <c r="D3996" s="138"/>
    </row>
    <row r="3997" spans="4:4" x14ac:dyDescent="0.25">
      <c r="D3997" s="138"/>
    </row>
    <row r="3998" spans="4:4" x14ac:dyDescent="0.25">
      <c r="D3998" s="138"/>
    </row>
    <row r="3999" spans="4:4" x14ac:dyDescent="0.25">
      <c r="D3999" s="138"/>
    </row>
    <row r="4000" spans="4:4" x14ac:dyDescent="0.25">
      <c r="D4000" s="138"/>
    </row>
    <row r="4001" spans="4:4" x14ac:dyDescent="0.25">
      <c r="D4001" s="138"/>
    </row>
    <row r="4002" spans="4:4" x14ac:dyDescent="0.25">
      <c r="D4002" s="138"/>
    </row>
    <row r="4003" spans="4:4" x14ac:dyDescent="0.25">
      <c r="D4003" s="138"/>
    </row>
    <row r="4004" spans="4:4" x14ac:dyDescent="0.25">
      <c r="D4004" s="138"/>
    </row>
    <row r="4005" spans="4:4" x14ac:dyDescent="0.25">
      <c r="D4005" s="138"/>
    </row>
    <row r="4006" spans="4:4" x14ac:dyDescent="0.25">
      <c r="D4006" s="138"/>
    </row>
    <row r="4007" spans="4:4" x14ac:dyDescent="0.25">
      <c r="D4007" s="138"/>
    </row>
    <row r="4008" spans="4:4" x14ac:dyDescent="0.25">
      <c r="D4008" s="138"/>
    </row>
    <row r="4009" spans="4:4" x14ac:dyDescent="0.25">
      <c r="D4009" s="138"/>
    </row>
    <row r="4010" spans="4:4" x14ac:dyDescent="0.25">
      <c r="D4010" s="138"/>
    </row>
    <row r="4011" spans="4:4" x14ac:dyDescent="0.25">
      <c r="D4011" s="138"/>
    </row>
    <row r="4012" spans="4:4" x14ac:dyDescent="0.25">
      <c r="D4012" s="138"/>
    </row>
    <row r="4013" spans="4:4" x14ac:dyDescent="0.25">
      <c r="D4013" s="138"/>
    </row>
    <row r="4014" spans="4:4" x14ac:dyDescent="0.25">
      <c r="D4014" s="138"/>
    </row>
    <row r="4015" spans="4:4" x14ac:dyDescent="0.25">
      <c r="D4015" s="138"/>
    </row>
    <row r="4016" spans="4:4" x14ac:dyDescent="0.25">
      <c r="D4016" s="138"/>
    </row>
    <row r="4017" spans="4:4" x14ac:dyDescent="0.25">
      <c r="D4017" s="138"/>
    </row>
    <row r="4018" spans="4:4" x14ac:dyDescent="0.25">
      <c r="D4018" s="138"/>
    </row>
    <row r="4019" spans="4:4" x14ac:dyDescent="0.25">
      <c r="D4019" s="138"/>
    </row>
    <row r="4020" spans="4:4" x14ac:dyDescent="0.25">
      <c r="D4020" s="138"/>
    </row>
    <row r="4021" spans="4:4" x14ac:dyDescent="0.25">
      <c r="D4021" s="138"/>
    </row>
    <row r="4022" spans="4:4" x14ac:dyDescent="0.25">
      <c r="D4022" s="138"/>
    </row>
    <row r="4023" spans="4:4" x14ac:dyDescent="0.25">
      <c r="D4023" s="138"/>
    </row>
    <row r="4024" spans="4:4" x14ac:dyDescent="0.25">
      <c r="D4024" s="138"/>
    </row>
    <row r="4025" spans="4:4" x14ac:dyDescent="0.25">
      <c r="D4025" s="138"/>
    </row>
    <row r="4026" spans="4:4" x14ac:dyDescent="0.25">
      <c r="D4026" s="138"/>
    </row>
    <row r="4027" spans="4:4" x14ac:dyDescent="0.25">
      <c r="D4027" s="138"/>
    </row>
    <row r="4028" spans="4:4" x14ac:dyDescent="0.25">
      <c r="D4028" s="138"/>
    </row>
    <row r="4029" spans="4:4" x14ac:dyDescent="0.25">
      <c r="D4029" s="138"/>
    </row>
    <row r="4030" spans="4:4" x14ac:dyDescent="0.25">
      <c r="D4030" s="138"/>
    </row>
    <row r="4031" spans="4:4" x14ac:dyDescent="0.25">
      <c r="D4031" s="138"/>
    </row>
    <row r="4032" spans="4:4" x14ac:dyDescent="0.25">
      <c r="D4032" s="138"/>
    </row>
    <row r="4033" spans="4:4" x14ac:dyDescent="0.25">
      <c r="D4033" s="138"/>
    </row>
    <row r="4034" spans="4:4" x14ac:dyDescent="0.25">
      <c r="D4034" s="138"/>
    </row>
    <row r="4035" spans="4:4" x14ac:dyDescent="0.25">
      <c r="D4035" s="138"/>
    </row>
    <row r="4036" spans="4:4" x14ac:dyDescent="0.25">
      <c r="D4036" s="138"/>
    </row>
    <row r="4037" spans="4:4" x14ac:dyDescent="0.25">
      <c r="D4037" s="138"/>
    </row>
    <row r="4038" spans="4:4" x14ac:dyDescent="0.25">
      <c r="D4038" s="138"/>
    </row>
    <row r="4039" spans="4:4" x14ac:dyDescent="0.25">
      <c r="D4039" s="138"/>
    </row>
    <row r="4040" spans="4:4" x14ac:dyDescent="0.25">
      <c r="D4040" s="138"/>
    </row>
    <row r="4041" spans="4:4" x14ac:dyDescent="0.25">
      <c r="D4041" s="138"/>
    </row>
    <row r="4042" spans="4:4" x14ac:dyDescent="0.25">
      <c r="D4042" s="138"/>
    </row>
    <row r="4043" spans="4:4" x14ac:dyDescent="0.25">
      <c r="D4043" s="138"/>
    </row>
    <row r="4044" spans="4:4" x14ac:dyDescent="0.25">
      <c r="D4044" s="138"/>
    </row>
    <row r="4045" spans="4:4" x14ac:dyDescent="0.25">
      <c r="D4045" s="138"/>
    </row>
    <row r="4046" spans="4:4" x14ac:dyDescent="0.25">
      <c r="D4046" s="138"/>
    </row>
    <row r="4047" spans="4:4" x14ac:dyDescent="0.25">
      <c r="D4047" s="138"/>
    </row>
    <row r="4048" spans="4:4" x14ac:dyDescent="0.25">
      <c r="D4048" s="138"/>
    </row>
    <row r="4049" spans="4:4" x14ac:dyDescent="0.25">
      <c r="D4049" s="138"/>
    </row>
    <row r="4050" spans="4:4" x14ac:dyDescent="0.25">
      <c r="D4050" s="138"/>
    </row>
    <row r="4051" spans="4:4" x14ac:dyDescent="0.25">
      <c r="D4051" s="138"/>
    </row>
    <row r="4052" spans="4:4" x14ac:dyDescent="0.25">
      <c r="D4052" s="138"/>
    </row>
    <row r="4053" spans="4:4" x14ac:dyDescent="0.25">
      <c r="D4053" s="138"/>
    </row>
    <row r="4054" spans="4:4" x14ac:dyDescent="0.25">
      <c r="D4054" s="138"/>
    </row>
    <row r="4055" spans="4:4" x14ac:dyDescent="0.25">
      <c r="D4055" s="138"/>
    </row>
    <row r="4056" spans="4:4" x14ac:dyDescent="0.25">
      <c r="D4056" s="138"/>
    </row>
    <row r="4057" spans="4:4" x14ac:dyDescent="0.25">
      <c r="D4057" s="138"/>
    </row>
    <row r="4058" spans="4:4" x14ac:dyDescent="0.25">
      <c r="D4058" s="138"/>
    </row>
    <row r="4059" spans="4:4" x14ac:dyDescent="0.25">
      <c r="D4059" s="138"/>
    </row>
    <row r="4060" spans="4:4" x14ac:dyDescent="0.25">
      <c r="D4060" s="138"/>
    </row>
    <row r="4061" spans="4:4" x14ac:dyDescent="0.25">
      <c r="D4061" s="138"/>
    </row>
    <row r="4062" spans="4:4" x14ac:dyDescent="0.25">
      <c r="D4062" s="138"/>
    </row>
    <row r="4063" spans="4:4" x14ac:dyDescent="0.25">
      <c r="D4063" s="138"/>
    </row>
    <row r="4064" spans="4:4" x14ac:dyDescent="0.25">
      <c r="D4064" s="138"/>
    </row>
    <row r="4065" spans="4:4" x14ac:dyDescent="0.25">
      <c r="D4065" s="138"/>
    </row>
    <row r="4066" spans="4:4" x14ac:dyDescent="0.25">
      <c r="D4066" s="138"/>
    </row>
    <row r="4067" spans="4:4" x14ac:dyDescent="0.25">
      <c r="D4067" s="138"/>
    </row>
    <row r="4068" spans="4:4" x14ac:dyDescent="0.25">
      <c r="D4068" s="138"/>
    </row>
    <row r="4069" spans="4:4" x14ac:dyDescent="0.25">
      <c r="D4069" s="138"/>
    </row>
    <row r="4070" spans="4:4" x14ac:dyDescent="0.25">
      <c r="D4070" s="138"/>
    </row>
    <row r="4071" spans="4:4" x14ac:dyDescent="0.25">
      <c r="D4071" s="138"/>
    </row>
    <row r="4072" spans="4:4" x14ac:dyDescent="0.25">
      <c r="D4072" s="138"/>
    </row>
    <row r="4073" spans="4:4" x14ac:dyDescent="0.25">
      <c r="D4073" s="138"/>
    </row>
    <row r="4074" spans="4:4" x14ac:dyDescent="0.25">
      <c r="D4074" s="138"/>
    </row>
    <row r="4075" spans="4:4" x14ac:dyDescent="0.25">
      <c r="D4075" s="138"/>
    </row>
    <row r="4076" spans="4:4" x14ac:dyDescent="0.25">
      <c r="D4076" s="138"/>
    </row>
    <row r="4077" spans="4:4" x14ac:dyDescent="0.25">
      <c r="D4077" s="138"/>
    </row>
    <row r="4078" spans="4:4" x14ac:dyDescent="0.25">
      <c r="D4078" s="138"/>
    </row>
    <row r="4079" spans="4:4" x14ac:dyDescent="0.25">
      <c r="D4079" s="138"/>
    </row>
    <row r="4080" spans="4:4" x14ac:dyDescent="0.25">
      <c r="D4080" s="138"/>
    </row>
    <row r="4081" spans="4:4" x14ac:dyDescent="0.25">
      <c r="D4081" s="138"/>
    </row>
    <row r="4082" spans="4:4" x14ac:dyDescent="0.25">
      <c r="D4082" s="138"/>
    </row>
    <row r="4083" spans="4:4" x14ac:dyDescent="0.25">
      <c r="D4083" s="138"/>
    </row>
    <row r="4084" spans="4:4" x14ac:dyDescent="0.25">
      <c r="D4084" s="138"/>
    </row>
    <row r="4085" spans="4:4" x14ac:dyDescent="0.25">
      <c r="D4085" s="138"/>
    </row>
    <row r="4086" spans="4:4" x14ac:dyDescent="0.25">
      <c r="D4086" s="138"/>
    </row>
    <row r="4087" spans="4:4" x14ac:dyDescent="0.25">
      <c r="D4087" s="138"/>
    </row>
    <row r="4088" spans="4:4" x14ac:dyDescent="0.25">
      <c r="D4088" s="138"/>
    </row>
    <row r="4089" spans="4:4" x14ac:dyDescent="0.25">
      <c r="D4089" s="138"/>
    </row>
    <row r="4090" spans="4:4" x14ac:dyDescent="0.25">
      <c r="D4090" s="138"/>
    </row>
    <row r="4091" spans="4:4" x14ac:dyDescent="0.25">
      <c r="D4091" s="138"/>
    </row>
    <row r="4092" spans="4:4" x14ac:dyDescent="0.25">
      <c r="D4092" s="138"/>
    </row>
    <row r="4093" spans="4:4" x14ac:dyDescent="0.25">
      <c r="D4093" s="138"/>
    </row>
    <row r="4094" spans="4:4" x14ac:dyDescent="0.25">
      <c r="D4094" s="138"/>
    </row>
    <row r="4095" spans="4:4" x14ac:dyDescent="0.25">
      <c r="D4095" s="138"/>
    </row>
    <row r="4096" spans="4:4" x14ac:dyDescent="0.25">
      <c r="D4096" s="138"/>
    </row>
    <row r="4097" spans="4:4" x14ac:dyDescent="0.25">
      <c r="D4097" s="138"/>
    </row>
    <row r="4098" spans="4:4" x14ac:dyDescent="0.25">
      <c r="D4098" s="138"/>
    </row>
    <row r="4099" spans="4:4" x14ac:dyDescent="0.25">
      <c r="D4099" s="138"/>
    </row>
    <row r="4100" spans="4:4" x14ac:dyDescent="0.25">
      <c r="D4100" s="138"/>
    </row>
    <row r="4101" spans="4:4" x14ac:dyDescent="0.25">
      <c r="D4101" s="138"/>
    </row>
    <row r="4102" spans="4:4" x14ac:dyDescent="0.25">
      <c r="D4102" s="138"/>
    </row>
    <row r="4103" spans="4:4" x14ac:dyDescent="0.25">
      <c r="D4103" s="138"/>
    </row>
    <row r="4104" spans="4:4" x14ac:dyDescent="0.25">
      <c r="D4104" s="138"/>
    </row>
    <row r="4105" spans="4:4" x14ac:dyDescent="0.25">
      <c r="D4105" s="138"/>
    </row>
    <row r="4106" spans="4:4" x14ac:dyDescent="0.25">
      <c r="D4106" s="138"/>
    </row>
    <row r="4107" spans="4:4" x14ac:dyDescent="0.25">
      <c r="D4107" s="138"/>
    </row>
    <row r="4108" spans="4:4" x14ac:dyDescent="0.25">
      <c r="D4108" s="138"/>
    </row>
    <row r="4109" spans="4:4" x14ac:dyDescent="0.25">
      <c r="D4109" s="138"/>
    </row>
    <row r="4110" spans="4:4" x14ac:dyDescent="0.25">
      <c r="D4110" s="138"/>
    </row>
    <row r="4111" spans="4:4" x14ac:dyDescent="0.25">
      <c r="D4111" s="138"/>
    </row>
    <row r="4112" spans="4:4" x14ac:dyDescent="0.25">
      <c r="D4112" s="138"/>
    </row>
    <row r="4113" spans="4:4" x14ac:dyDescent="0.25">
      <c r="D4113" s="138"/>
    </row>
    <row r="4114" spans="4:4" x14ac:dyDescent="0.25">
      <c r="D4114" s="138"/>
    </row>
    <row r="4115" spans="4:4" x14ac:dyDescent="0.25">
      <c r="D4115" s="138"/>
    </row>
    <row r="4116" spans="4:4" x14ac:dyDescent="0.25">
      <c r="D4116" s="138"/>
    </row>
    <row r="4117" spans="4:4" x14ac:dyDescent="0.25">
      <c r="D4117" s="138"/>
    </row>
    <row r="4118" spans="4:4" x14ac:dyDescent="0.25">
      <c r="D4118" s="138"/>
    </row>
    <row r="4119" spans="4:4" x14ac:dyDescent="0.25">
      <c r="D4119" s="138"/>
    </row>
    <row r="4120" spans="4:4" x14ac:dyDescent="0.25">
      <c r="D4120" s="138"/>
    </row>
    <row r="4121" spans="4:4" x14ac:dyDescent="0.25">
      <c r="D4121" s="138"/>
    </row>
    <row r="4122" spans="4:4" x14ac:dyDescent="0.25">
      <c r="D4122" s="138"/>
    </row>
    <row r="4123" spans="4:4" x14ac:dyDescent="0.25">
      <c r="D4123" s="138"/>
    </row>
    <row r="4124" spans="4:4" x14ac:dyDescent="0.25">
      <c r="D4124" s="138"/>
    </row>
    <row r="4125" spans="4:4" x14ac:dyDescent="0.25">
      <c r="D4125" s="138"/>
    </row>
    <row r="4126" spans="4:4" x14ac:dyDescent="0.25">
      <c r="D4126" s="138"/>
    </row>
    <row r="4127" spans="4:4" x14ac:dyDescent="0.25">
      <c r="D4127" s="138"/>
    </row>
    <row r="4128" spans="4:4" x14ac:dyDescent="0.25">
      <c r="D4128" s="138"/>
    </row>
    <row r="4129" spans="4:4" x14ac:dyDescent="0.25">
      <c r="D4129" s="138"/>
    </row>
    <row r="4130" spans="4:4" x14ac:dyDescent="0.25">
      <c r="D4130" s="138"/>
    </row>
    <row r="4131" spans="4:4" x14ac:dyDescent="0.25">
      <c r="D4131" s="138"/>
    </row>
    <row r="4132" spans="4:4" x14ac:dyDescent="0.25">
      <c r="D4132" s="138"/>
    </row>
    <row r="4133" spans="4:4" x14ac:dyDescent="0.25">
      <c r="D4133" s="138"/>
    </row>
    <row r="4134" spans="4:4" x14ac:dyDescent="0.25">
      <c r="D4134" s="138"/>
    </row>
    <row r="4135" spans="4:4" x14ac:dyDescent="0.25">
      <c r="D4135" s="138"/>
    </row>
    <row r="4136" spans="4:4" x14ac:dyDescent="0.25">
      <c r="D4136" s="138"/>
    </row>
    <row r="4137" spans="4:4" x14ac:dyDescent="0.25">
      <c r="D4137" s="138"/>
    </row>
    <row r="4138" spans="4:4" x14ac:dyDescent="0.25">
      <c r="D4138" s="138"/>
    </row>
    <row r="4139" spans="4:4" x14ac:dyDescent="0.25">
      <c r="D4139" s="138"/>
    </row>
    <row r="4140" spans="4:4" x14ac:dyDescent="0.25">
      <c r="D4140" s="138"/>
    </row>
    <row r="4141" spans="4:4" x14ac:dyDescent="0.25">
      <c r="D4141" s="138"/>
    </row>
    <row r="4142" spans="4:4" x14ac:dyDescent="0.25">
      <c r="D4142" s="138"/>
    </row>
    <row r="4143" spans="4:4" x14ac:dyDescent="0.25">
      <c r="D4143" s="138"/>
    </row>
    <row r="4144" spans="4:4" x14ac:dyDescent="0.25">
      <c r="D4144" s="138"/>
    </row>
    <row r="4145" spans="4:4" x14ac:dyDescent="0.25">
      <c r="D4145" s="138"/>
    </row>
    <row r="4146" spans="4:4" x14ac:dyDescent="0.25">
      <c r="D4146" s="138"/>
    </row>
    <row r="4147" spans="4:4" x14ac:dyDescent="0.25">
      <c r="D4147" s="138"/>
    </row>
    <row r="4148" spans="4:4" x14ac:dyDescent="0.25">
      <c r="D4148" s="138"/>
    </row>
    <row r="4149" spans="4:4" x14ac:dyDescent="0.25">
      <c r="D4149" s="138"/>
    </row>
    <row r="4150" spans="4:4" x14ac:dyDescent="0.25">
      <c r="D4150" s="138"/>
    </row>
    <row r="4151" spans="4:4" x14ac:dyDescent="0.25">
      <c r="D4151" s="138"/>
    </row>
    <row r="4152" spans="4:4" x14ac:dyDescent="0.25">
      <c r="D4152" s="138"/>
    </row>
    <row r="4153" spans="4:4" x14ac:dyDescent="0.25">
      <c r="D4153" s="138"/>
    </row>
    <row r="4154" spans="4:4" x14ac:dyDescent="0.25">
      <c r="D4154" s="138"/>
    </row>
    <row r="4155" spans="4:4" x14ac:dyDescent="0.25">
      <c r="D4155" s="138"/>
    </row>
    <row r="4156" spans="4:4" x14ac:dyDescent="0.25">
      <c r="D4156" s="138"/>
    </row>
    <row r="4157" spans="4:4" x14ac:dyDescent="0.25">
      <c r="D4157" s="138"/>
    </row>
    <row r="4158" spans="4:4" x14ac:dyDescent="0.25">
      <c r="D4158" s="138"/>
    </row>
    <row r="4159" spans="4:4" x14ac:dyDescent="0.25">
      <c r="D4159" s="138"/>
    </row>
    <row r="4160" spans="4:4" x14ac:dyDescent="0.25">
      <c r="D4160" s="138"/>
    </row>
    <row r="4161" spans="4:4" x14ac:dyDescent="0.25">
      <c r="D4161" s="138"/>
    </row>
    <row r="4162" spans="4:4" x14ac:dyDescent="0.25">
      <c r="D4162" s="138"/>
    </row>
    <row r="4163" spans="4:4" x14ac:dyDescent="0.25">
      <c r="D4163" s="138"/>
    </row>
    <row r="4164" spans="4:4" x14ac:dyDescent="0.25">
      <c r="D4164" s="138"/>
    </row>
    <row r="4165" spans="4:4" x14ac:dyDescent="0.25">
      <c r="D4165" s="138"/>
    </row>
    <row r="4166" spans="4:4" x14ac:dyDescent="0.25">
      <c r="D4166" s="138"/>
    </row>
    <row r="4167" spans="4:4" x14ac:dyDescent="0.25">
      <c r="D4167" s="138"/>
    </row>
    <row r="4168" spans="4:4" x14ac:dyDescent="0.25">
      <c r="D4168" s="138"/>
    </row>
    <row r="4169" spans="4:4" x14ac:dyDescent="0.25">
      <c r="D4169" s="138"/>
    </row>
    <row r="4170" spans="4:4" x14ac:dyDescent="0.25">
      <c r="D4170" s="138"/>
    </row>
    <row r="4171" spans="4:4" x14ac:dyDescent="0.25">
      <c r="D4171" s="138"/>
    </row>
    <row r="4172" spans="4:4" x14ac:dyDescent="0.25">
      <c r="D4172" s="138"/>
    </row>
    <row r="4173" spans="4:4" x14ac:dyDescent="0.25">
      <c r="D4173" s="138"/>
    </row>
    <row r="4174" spans="4:4" x14ac:dyDescent="0.25">
      <c r="D4174" s="138"/>
    </row>
    <row r="4175" spans="4:4" x14ac:dyDescent="0.25">
      <c r="D4175" s="138"/>
    </row>
    <row r="4176" spans="4:4" x14ac:dyDescent="0.25">
      <c r="D4176" s="138"/>
    </row>
    <row r="4177" spans="4:4" x14ac:dyDescent="0.25">
      <c r="D4177" s="138"/>
    </row>
    <row r="4178" spans="4:4" x14ac:dyDescent="0.25">
      <c r="D4178" s="138"/>
    </row>
    <row r="4179" spans="4:4" x14ac:dyDescent="0.25">
      <c r="D4179" s="138"/>
    </row>
    <row r="4180" spans="4:4" x14ac:dyDescent="0.25">
      <c r="D4180" s="138"/>
    </row>
    <row r="4181" spans="4:4" x14ac:dyDescent="0.25">
      <c r="D4181" s="138"/>
    </row>
    <row r="4182" spans="4:4" x14ac:dyDescent="0.25">
      <c r="D4182" s="138"/>
    </row>
    <row r="4183" spans="4:4" x14ac:dyDescent="0.25">
      <c r="D4183" s="138"/>
    </row>
    <row r="4184" spans="4:4" x14ac:dyDescent="0.25">
      <c r="D4184" s="138"/>
    </row>
    <row r="4185" spans="4:4" x14ac:dyDescent="0.25">
      <c r="D4185" s="138"/>
    </row>
    <row r="4186" spans="4:4" x14ac:dyDescent="0.25">
      <c r="D4186" s="138"/>
    </row>
    <row r="4187" spans="4:4" x14ac:dyDescent="0.25">
      <c r="D4187" s="138"/>
    </row>
    <row r="4188" spans="4:4" x14ac:dyDescent="0.25">
      <c r="D4188" s="138"/>
    </row>
    <row r="4189" spans="4:4" x14ac:dyDescent="0.25">
      <c r="D4189" s="138"/>
    </row>
    <row r="4190" spans="4:4" x14ac:dyDescent="0.25">
      <c r="D4190" s="138"/>
    </row>
    <row r="4191" spans="4:4" x14ac:dyDescent="0.25">
      <c r="D4191" s="138"/>
    </row>
    <row r="4192" spans="4:4" x14ac:dyDescent="0.25">
      <c r="D4192" s="138"/>
    </row>
    <row r="4193" spans="4:4" x14ac:dyDescent="0.25">
      <c r="D4193" s="138"/>
    </row>
    <row r="4194" spans="4:4" x14ac:dyDescent="0.25">
      <c r="D4194" s="138"/>
    </row>
    <row r="4195" spans="4:4" x14ac:dyDescent="0.25">
      <c r="D4195" s="138"/>
    </row>
    <row r="4196" spans="4:4" x14ac:dyDescent="0.25">
      <c r="D4196" s="138"/>
    </row>
    <row r="4197" spans="4:4" x14ac:dyDescent="0.25">
      <c r="D4197" s="138"/>
    </row>
    <row r="4198" spans="4:4" x14ac:dyDescent="0.25">
      <c r="D4198" s="138"/>
    </row>
    <row r="4199" spans="4:4" x14ac:dyDescent="0.25">
      <c r="D4199" s="138"/>
    </row>
    <row r="4200" spans="4:4" x14ac:dyDescent="0.25">
      <c r="D4200" s="138"/>
    </row>
    <row r="4201" spans="4:4" x14ac:dyDescent="0.25">
      <c r="D4201" s="138"/>
    </row>
    <row r="4202" spans="4:4" x14ac:dyDescent="0.25">
      <c r="D4202" s="138"/>
    </row>
    <row r="4203" spans="4:4" x14ac:dyDescent="0.25">
      <c r="D4203" s="138"/>
    </row>
    <row r="4204" spans="4:4" x14ac:dyDescent="0.25">
      <c r="D4204" s="138"/>
    </row>
    <row r="4205" spans="4:4" x14ac:dyDescent="0.25">
      <c r="D4205" s="138"/>
    </row>
    <row r="4206" spans="4:4" x14ac:dyDescent="0.25">
      <c r="D4206" s="138"/>
    </row>
    <row r="4207" spans="4:4" x14ac:dyDescent="0.25">
      <c r="D4207" s="138"/>
    </row>
    <row r="4208" spans="4:4" x14ac:dyDescent="0.25">
      <c r="D4208" s="138"/>
    </row>
    <row r="4209" spans="4:4" x14ac:dyDescent="0.25">
      <c r="D4209" s="138"/>
    </row>
    <row r="4210" spans="4:4" x14ac:dyDescent="0.25">
      <c r="D4210" s="138"/>
    </row>
    <row r="4211" spans="4:4" x14ac:dyDescent="0.25">
      <c r="D4211" s="138"/>
    </row>
    <row r="4212" spans="4:4" x14ac:dyDescent="0.25">
      <c r="D4212" s="138"/>
    </row>
    <row r="4213" spans="4:4" x14ac:dyDescent="0.25">
      <c r="D4213" s="138"/>
    </row>
    <row r="4214" spans="4:4" x14ac:dyDescent="0.25">
      <c r="D4214" s="138"/>
    </row>
    <row r="4215" spans="4:4" x14ac:dyDescent="0.25">
      <c r="D4215" s="138"/>
    </row>
    <row r="4216" spans="4:4" x14ac:dyDescent="0.25">
      <c r="D4216" s="138"/>
    </row>
    <row r="4217" spans="4:4" x14ac:dyDescent="0.25">
      <c r="D4217" s="138"/>
    </row>
    <row r="4218" spans="4:4" x14ac:dyDescent="0.25">
      <c r="D4218" s="138"/>
    </row>
    <row r="4219" spans="4:4" x14ac:dyDescent="0.25">
      <c r="D4219" s="138"/>
    </row>
    <row r="4220" spans="4:4" x14ac:dyDescent="0.25">
      <c r="D4220" s="138"/>
    </row>
    <row r="4221" spans="4:4" x14ac:dyDescent="0.25">
      <c r="D4221" s="138"/>
    </row>
    <row r="4222" spans="4:4" x14ac:dyDescent="0.25">
      <c r="D4222" s="138"/>
    </row>
    <row r="4223" spans="4:4" x14ac:dyDescent="0.25">
      <c r="D4223" s="138"/>
    </row>
    <row r="4224" spans="4:4" x14ac:dyDescent="0.25">
      <c r="D4224" s="138"/>
    </row>
    <row r="4225" spans="4:4" x14ac:dyDescent="0.25">
      <c r="D4225" s="138"/>
    </row>
    <row r="4226" spans="4:4" x14ac:dyDescent="0.25">
      <c r="D4226" s="138"/>
    </row>
    <row r="4227" spans="4:4" x14ac:dyDescent="0.25">
      <c r="D4227" s="138"/>
    </row>
    <row r="4228" spans="4:4" x14ac:dyDescent="0.25">
      <c r="D4228" s="138"/>
    </row>
    <row r="4229" spans="4:4" x14ac:dyDescent="0.25">
      <c r="D4229" s="138"/>
    </row>
    <row r="4230" spans="4:4" x14ac:dyDescent="0.25">
      <c r="D4230" s="138"/>
    </row>
    <row r="4231" spans="4:4" x14ac:dyDescent="0.25">
      <c r="D4231" s="138"/>
    </row>
    <row r="4232" spans="4:4" x14ac:dyDescent="0.25">
      <c r="D4232" s="138"/>
    </row>
    <row r="4233" spans="4:4" x14ac:dyDescent="0.25">
      <c r="D4233" s="138"/>
    </row>
    <row r="4234" spans="4:4" x14ac:dyDescent="0.25">
      <c r="D4234" s="138"/>
    </row>
    <row r="4235" spans="4:4" x14ac:dyDescent="0.25">
      <c r="D4235" s="138"/>
    </row>
    <row r="4236" spans="4:4" x14ac:dyDescent="0.25">
      <c r="D4236" s="138"/>
    </row>
    <row r="4237" spans="4:4" x14ac:dyDescent="0.25">
      <c r="D4237" s="138"/>
    </row>
    <row r="4238" spans="4:4" x14ac:dyDescent="0.25">
      <c r="D4238" s="138"/>
    </row>
    <row r="4239" spans="4:4" x14ac:dyDescent="0.25">
      <c r="D4239" s="138"/>
    </row>
    <row r="4240" spans="4:4" x14ac:dyDescent="0.25">
      <c r="D4240" s="138"/>
    </row>
    <row r="4241" spans="4:4" x14ac:dyDescent="0.25">
      <c r="D4241" s="138"/>
    </row>
    <row r="4242" spans="4:4" x14ac:dyDescent="0.25">
      <c r="D4242" s="138"/>
    </row>
    <row r="4243" spans="4:4" x14ac:dyDescent="0.25">
      <c r="D4243" s="138"/>
    </row>
    <row r="4244" spans="4:4" x14ac:dyDescent="0.25">
      <c r="D4244" s="138"/>
    </row>
    <row r="4245" spans="4:4" x14ac:dyDescent="0.25">
      <c r="D4245" s="138"/>
    </row>
    <row r="4246" spans="4:4" x14ac:dyDescent="0.25">
      <c r="D4246" s="138"/>
    </row>
    <row r="4247" spans="4:4" x14ac:dyDescent="0.25">
      <c r="D4247" s="138"/>
    </row>
    <row r="4248" spans="4:4" x14ac:dyDescent="0.25">
      <c r="D4248" s="138"/>
    </row>
    <row r="4249" spans="4:4" x14ac:dyDescent="0.25">
      <c r="D4249" s="138"/>
    </row>
    <row r="4250" spans="4:4" x14ac:dyDescent="0.25">
      <c r="D4250" s="138"/>
    </row>
    <row r="4251" spans="4:4" x14ac:dyDescent="0.25">
      <c r="D4251" s="138"/>
    </row>
    <row r="4252" spans="4:4" x14ac:dyDescent="0.25">
      <c r="D4252" s="138"/>
    </row>
    <row r="4253" spans="4:4" x14ac:dyDescent="0.25">
      <c r="D4253" s="138"/>
    </row>
    <row r="4254" spans="4:4" x14ac:dyDescent="0.25">
      <c r="D4254" s="138"/>
    </row>
    <row r="4255" spans="4:4" x14ac:dyDescent="0.25">
      <c r="D4255" s="138"/>
    </row>
    <row r="4256" spans="4:4" x14ac:dyDescent="0.25">
      <c r="D4256" s="138"/>
    </row>
    <row r="4257" spans="4:4" x14ac:dyDescent="0.25">
      <c r="D4257" s="138"/>
    </row>
    <row r="4258" spans="4:4" x14ac:dyDescent="0.25">
      <c r="D4258" s="138"/>
    </row>
    <row r="4259" spans="4:4" x14ac:dyDescent="0.25">
      <c r="D4259" s="138"/>
    </row>
    <row r="4260" spans="4:4" x14ac:dyDescent="0.25">
      <c r="D4260" s="138"/>
    </row>
    <row r="4261" spans="4:4" x14ac:dyDescent="0.25">
      <c r="D4261" s="138"/>
    </row>
    <row r="4262" spans="4:4" x14ac:dyDescent="0.25">
      <c r="D4262" s="138"/>
    </row>
    <row r="4263" spans="4:4" x14ac:dyDescent="0.25">
      <c r="D4263" s="138"/>
    </row>
    <row r="4264" spans="4:4" x14ac:dyDescent="0.25">
      <c r="D4264" s="138"/>
    </row>
    <row r="4265" spans="4:4" x14ac:dyDescent="0.25">
      <c r="D4265" s="138"/>
    </row>
    <row r="4266" spans="4:4" x14ac:dyDescent="0.25">
      <c r="D4266" s="138"/>
    </row>
    <row r="4267" spans="4:4" x14ac:dyDescent="0.25">
      <c r="D4267" s="138"/>
    </row>
    <row r="4268" spans="4:4" x14ac:dyDescent="0.25">
      <c r="D4268" s="138"/>
    </row>
    <row r="4269" spans="4:4" x14ac:dyDescent="0.25">
      <c r="D4269" s="138"/>
    </row>
    <row r="4270" spans="4:4" x14ac:dyDescent="0.25">
      <c r="D4270" s="138"/>
    </row>
    <row r="4271" spans="4:4" x14ac:dyDescent="0.25">
      <c r="D4271" s="138"/>
    </row>
    <row r="4272" spans="4:4" x14ac:dyDescent="0.25">
      <c r="D4272" s="138"/>
    </row>
    <row r="4273" spans="4:4" x14ac:dyDescent="0.25">
      <c r="D4273" s="138"/>
    </row>
    <row r="4274" spans="4:4" x14ac:dyDescent="0.25">
      <c r="D4274" s="138"/>
    </row>
    <row r="4275" spans="4:4" x14ac:dyDescent="0.25">
      <c r="D4275" s="138"/>
    </row>
    <row r="4276" spans="4:4" x14ac:dyDescent="0.25">
      <c r="D4276" s="138"/>
    </row>
    <row r="4277" spans="4:4" x14ac:dyDescent="0.25">
      <c r="D4277" s="138"/>
    </row>
    <row r="4278" spans="4:4" x14ac:dyDescent="0.25">
      <c r="D4278" s="138"/>
    </row>
    <row r="4279" spans="4:4" x14ac:dyDescent="0.25">
      <c r="D4279" s="138"/>
    </row>
    <row r="4280" spans="4:4" x14ac:dyDescent="0.25">
      <c r="D4280" s="138"/>
    </row>
    <row r="4281" spans="4:4" x14ac:dyDescent="0.25">
      <c r="D4281" s="138"/>
    </row>
    <row r="4282" spans="4:4" x14ac:dyDescent="0.25">
      <c r="D4282" s="138"/>
    </row>
    <row r="4283" spans="4:4" x14ac:dyDescent="0.25">
      <c r="D4283" s="138"/>
    </row>
    <row r="4284" spans="4:4" x14ac:dyDescent="0.25">
      <c r="D4284" s="138"/>
    </row>
    <row r="4285" spans="4:4" x14ac:dyDescent="0.25">
      <c r="D4285" s="138"/>
    </row>
    <row r="4286" spans="4:4" x14ac:dyDescent="0.25">
      <c r="D4286" s="138"/>
    </row>
    <row r="4287" spans="4:4" x14ac:dyDescent="0.25">
      <c r="D4287" s="138"/>
    </row>
    <row r="4288" spans="4:4" x14ac:dyDescent="0.25">
      <c r="D4288" s="138"/>
    </row>
    <row r="4289" spans="4:4" x14ac:dyDescent="0.25">
      <c r="D4289" s="138"/>
    </row>
    <row r="4290" spans="4:4" x14ac:dyDescent="0.25">
      <c r="D4290" s="138"/>
    </row>
    <row r="4291" spans="4:4" x14ac:dyDescent="0.25">
      <c r="D4291" s="138"/>
    </row>
    <row r="4292" spans="4:4" x14ac:dyDescent="0.25">
      <c r="D4292" s="138"/>
    </row>
    <row r="4293" spans="4:4" x14ac:dyDescent="0.25">
      <c r="D4293" s="138"/>
    </row>
    <row r="4294" spans="4:4" x14ac:dyDescent="0.25">
      <c r="D4294" s="138"/>
    </row>
    <row r="4295" spans="4:4" x14ac:dyDescent="0.25">
      <c r="D4295" s="138"/>
    </row>
    <row r="4296" spans="4:4" x14ac:dyDescent="0.25">
      <c r="D4296" s="138"/>
    </row>
    <row r="4297" spans="4:4" x14ac:dyDescent="0.25">
      <c r="D4297" s="138"/>
    </row>
    <row r="4298" spans="4:4" x14ac:dyDescent="0.25">
      <c r="D4298" s="138"/>
    </row>
    <row r="4299" spans="4:4" x14ac:dyDescent="0.25">
      <c r="D4299" s="138"/>
    </row>
    <row r="4300" spans="4:4" x14ac:dyDescent="0.25">
      <c r="D4300" s="138"/>
    </row>
    <row r="4301" spans="4:4" x14ac:dyDescent="0.25">
      <c r="D4301" s="138"/>
    </row>
    <row r="4302" spans="4:4" x14ac:dyDescent="0.25">
      <c r="D4302" s="138"/>
    </row>
    <row r="4303" spans="4:4" x14ac:dyDescent="0.25">
      <c r="D4303" s="138"/>
    </row>
    <row r="4304" spans="4:4" x14ac:dyDescent="0.25">
      <c r="D4304" s="138"/>
    </row>
    <row r="4305" spans="4:4" x14ac:dyDescent="0.25">
      <c r="D4305" s="138"/>
    </row>
    <row r="4306" spans="4:4" x14ac:dyDescent="0.25">
      <c r="D4306" s="138"/>
    </row>
    <row r="4307" spans="4:4" x14ac:dyDescent="0.25">
      <c r="D4307" s="138"/>
    </row>
    <row r="4308" spans="4:4" x14ac:dyDescent="0.25">
      <c r="D4308" s="138"/>
    </row>
    <row r="4309" spans="4:4" x14ac:dyDescent="0.25">
      <c r="D4309" s="138"/>
    </row>
    <row r="4310" spans="4:4" x14ac:dyDescent="0.25">
      <c r="D4310" s="138"/>
    </row>
    <row r="4311" spans="4:4" x14ac:dyDescent="0.25">
      <c r="D4311" s="138"/>
    </row>
    <row r="4312" spans="4:4" x14ac:dyDescent="0.25">
      <c r="D4312" s="138"/>
    </row>
    <row r="4313" spans="4:4" x14ac:dyDescent="0.25">
      <c r="D4313" s="138"/>
    </row>
    <row r="4314" spans="4:4" x14ac:dyDescent="0.25">
      <c r="D4314" s="138"/>
    </row>
    <row r="4315" spans="4:4" x14ac:dyDescent="0.25">
      <c r="D4315" s="138"/>
    </row>
    <row r="4316" spans="4:4" x14ac:dyDescent="0.25">
      <c r="D4316" s="138"/>
    </row>
    <row r="4317" spans="4:4" x14ac:dyDescent="0.25">
      <c r="D4317" s="138"/>
    </row>
    <row r="4318" spans="4:4" x14ac:dyDescent="0.25">
      <c r="D4318" s="138"/>
    </row>
    <row r="4319" spans="4:4" x14ac:dyDescent="0.25">
      <c r="D4319" s="138"/>
    </row>
    <row r="4320" spans="4:4" x14ac:dyDescent="0.25">
      <c r="D4320" s="138"/>
    </row>
    <row r="4321" spans="4:4" x14ac:dyDescent="0.25">
      <c r="D4321" s="138"/>
    </row>
    <row r="4322" spans="4:4" x14ac:dyDescent="0.25">
      <c r="D4322" s="138"/>
    </row>
    <row r="4323" spans="4:4" x14ac:dyDescent="0.25">
      <c r="D4323" s="138"/>
    </row>
    <row r="4324" spans="4:4" x14ac:dyDescent="0.25">
      <c r="D4324" s="138"/>
    </row>
    <row r="4325" spans="4:4" x14ac:dyDescent="0.25">
      <c r="D4325" s="138"/>
    </row>
    <row r="4326" spans="4:4" x14ac:dyDescent="0.25">
      <c r="D4326" s="138"/>
    </row>
    <row r="4327" spans="4:4" x14ac:dyDescent="0.25">
      <c r="D4327" s="138"/>
    </row>
    <row r="4328" spans="4:4" x14ac:dyDescent="0.25">
      <c r="D4328" s="138"/>
    </row>
    <row r="4329" spans="4:4" x14ac:dyDescent="0.25">
      <c r="D4329" s="138"/>
    </row>
    <row r="4330" spans="4:4" x14ac:dyDescent="0.25">
      <c r="D4330" s="138"/>
    </row>
    <row r="4331" spans="4:4" x14ac:dyDescent="0.25">
      <c r="D4331" s="138"/>
    </row>
    <row r="4332" spans="4:4" x14ac:dyDescent="0.25">
      <c r="D4332" s="138"/>
    </row>
    <row r="4333" spans="4:4" x14ac:dyDescent="0.25">
      <c r="D4333" s="138"/>
    </row>
    <row r="4334" spans="4:4" x14ac:dyDescent="0.25">
      <c r="D4334" s="138"/>
    </row>
    <row r="4335" spans="4:4" x14ac:dyDescent="0.25">
      <c r="D4335" s="138"/>
    </row>
    <row r="4336" spans="4:4" x14ac:dyDescent="0.25">
      <c r="D4336" s="138"/>
    </row>
    <row r="4337" spans="4:4" x14ac:dyDescent="0.25">
      <c r="D4337" s="138"/>
    </row>
    <row r="4338" spans="4:4" x14ac:dyDescent="0.25">
      <c r="D4338" s="138"/>
    </row>
    <row r="4339" spans="4:4" x14ac:dyDescent="0.25">
      <c r="D4339" s="138"/>
    </row>
    <row r="4340" spans="4:4" x14ac:dyDescent="0.25">
      <c r="D4340" s="138"/>
    </row>
    <row r="4341" spans="4:4" x14ac:dyDescent="0.25">
      <c r="D4341" s="138"/>
    </row>
    <row r="4342" spans="4:4" x14ac:dyDescent="0.25">
      <c r="D4342" s="138"/>
    </row>
    <row r="4343" spans="4:4" x14ac:dyDescent="0.25">
      <c r="D4343" s="138"/>
    </row>
    <row r="4344" spans="4:4" x14ac:dyDescent="0.25">
      <c r="D4344" s="138"/>
    </row>
    <row r="4345" spans="4:4" x14ac:dyDescent="0.25">
      <c r="D4345" s="138"/>
    </row>
    <row r="4346" spans="4:4" x14ac:dyDescent="0.25">
      <c r="D4346" s="138"/>
    </row>
    <row r="4347" spans="4:4" x14ac:dyDescent="0.25">
      <c r="D4347" s="138"/>
    </row>
    <row r="4348" spans="4:4" x14ac:dyDescent="0.25">
      <c r="D4348" s="138"/>
    </row>
    <row r="4349" spans="4:4" x14ac:dyDescent="0.25">
      <c r="D4349" s="138"/>
    </row>
    <row r="4350" spans="4:4" x14ac:dyDescent="0.25">
      <c r="D4350" s="138"/>
    </row>
    <row r="4351" spans="4:4" x14ac:dyDescent="0.25">
      <c r="D4351" s="138"/>
    </row>
    <row r="4352" spans="4:4" x14ac:dyDescent="0.25">
      <c r="D4352" s="138"/>
    </row>
    <row r="4353" spans="4:4" x14ac:dyDescent="0.25">
      <c r="D4353" s="138"/>
    </row>
    <row r="4354" spans="4:4" x14ac:dyDescent="0.25">
      <c r="D4354" s="138"/>
    </row>
    <row r="4355" spans="4:4" x14ac:dyDescent="0.25">
      <c r="D4355" s="138"/>
    </row>
    <row r="4356" spans="4:4" x14ac:dyDescent="0.25">
      <c r="D4356" s="138"/>
    </row>
    <row r="4357" spans="4:4" x14ac:dyDescent="0.25">
      <c r="D4357" s="138"/>
    </row>
    <row r="4358" spans="4:4" x14ac:dyDescent="0.25">
      <c r="D4358" s="138"/>
    </row>
    <row r="4359" spans="4:4" x14ac:dyDescent="0.25">
      <c r="D4359" s="138"/>
    </row>
    <row r="4360" spans="4:4" x14ac:dyDescent="0.25">
      <c r="D4360" s="138"/>
    </row>
    <row r="4361" spans="4:4" x14ac:dyDescent="0.25">
      <c r="D4361" s="138"/>
    </row>
    <row r="4362" spans="4:4" x14ac:dyDescent="0.25">
      <c r="D4362" s="138"/>
    </row>
    <row r="4363" spans="4:4" x14ac:dyDescent="0.25">
      <c r="D4363" s="138"/>
    </row>
    <row r="4364" spans="4:4" x14ac:dyDescent="0.25">
      <c r="D4364" s="138"/>
    </row>
    <row r="4365" spans="4:4" x14ac:dyDescent="0.25">
      <c r="D4365" s="138"/>
    </row>
    <row r="4366" spans="4:4" x14ac:dyDescent="0.25">
      <c r="D4366" s="138"/>
    </row>
    <row r="4367" spans="4:4" x14ac:dyDescent="0.25">
      <c r="D4367" s="138"/>
    </row>
    <row r="4368" spans="4:4" x14ac:dyDescent="0.25">
      <c r="D4368" s="138"/>
    </row>
    <row r="4369" spans="4:4" x14ac:dyDescent="0.25">
      <c r="D4369" s="138"/>
    </row>
    <row r="4370" spans="4:4" x14ac:dyDescent="0.25">
      <c r="D4370" s="138"/>
    </row>
    <row r="4371" spans="4:4" x14ac:dyDescent="0.25">
      <c r="D4371" s="138"/>
    </row>
    <row r="4372" spans="4:4" x14ac:dyDescent="0.25">
      <c r="D4372" s="138"/>
    </row>
    <row r="4373" spans="4:4" x14ac:dyDescent="0.25">
      <c r="D4373" s="138"/>
    </row>
    <row r="4374" spans="4:4" x14ac:dyDescent="0.25">
      <c r="D4374" s="138"/>
    </row>
    <row r="4375" spans="4:4" x14ac:dyDescent="0.25">
      <c r="D4375" s="138"/>
    </row>
    <row r="4376" spans="4:4" x14ac:dyDescent="0.25">
      <c r="D4376" s="138"/>
    </row>
    <row r="4377" spans="4:4" x14ac:dyDescent="0.25">
      <c r="D4377" s="138"/>
    </row>
    <row r="4378" spans="4:4" x14ac:dyDescent="0.25">
      <c r="D4378" s="138"/>
    </row>
    <row r="4379" spans="4:4" x14ac:dyDescent="0.25">
      <c r="D4379" s="138"/>
    </row>
    <row r="4380" spans="4:4" x14ac:dyDescent="0.25">
      <c r="D4380" s="138"/>
    </row>
    <row r="4381" spans="4:4" x14ac:dyDescent="0.25">
      <c r="D4381" s="138"/>
    </row>
    <row r="4382" spans="4:4" x14ac:dyDescent="0.25">
      <c r="D4382" s="138"/>
    </row>
    <row r="4383" spans="4:4" x14ac:dyDescent="0.25">
      <c r="D4383" s="138"/>
    </row>
    <row r="4384" spans="4:4" x14ac:dyDescent="0.25">
      <c r="D4384" s="138"/>
    </row>
    <row r="4385" spans="4:4" x14ac:dyDescent="0.25">
      <c r="D4385" s="138"/>
    </row>
    <row r="4386" spans="4:4" x14ac:dyDescent="0.25">
      <c r="D4386" s="138"/>
    </row>
    <row r="4387" spans="4:4" x14ac:dyDescent="0.25">
      <c r="D4387" s="138"/>
    </row>
    <row r="4388" spans="4:4" x14ac:dyDescent="0.25">
      <c r="D4388" s="138"/>
    </row>
    <row r="4389" spans="4:4" x14ac:dyDescent="0.25">
      <c r="D4389" s="138"/>
    </row>
    <row r="4390" spans="4:4" x14ac:dyDescent="0.25">
      <c r="D4390" s="138"/>
    </row>
    <row r="4391" spans="4:4" x14ac:dyDescent="0.25">
      <c r="D4391" s="138"/>
    </row>
    <row r="4392" spans="4:4" x14ac:dyDescent="0.25">
      <c r="D4392" s="138"/>
    </row>
    <row r="4393" spans="4:4" x14ac:dyDescent="0.25">
      <c r="D4393" s="138"/>
    </row>
    <row r="4394" spans="4:4" x14ac:dyDescent="0.25">
      <c r="D4394" s="138"/>
    </row>
    <row r="4395" spans="4:4" x14ac:dyDescent="0.25">
      <c r="D4395" s="138"/>
    </row>
    <row r="4396" spans="4:4" x14ac:dyDescent="0.25">
      <c r="D4396" s="138"/>
    </row>
    <row r="4397" spans="4:4" x14ac:dyDescent="0.25">
      <c r="D4397" s="138"/>
    </row>
    <row r="4398" spans="4:4" x14ac:dyDescent="0.25">
      <c r="D4398" s="138"/>
    </row>
    <row r="4399" spans="4:4" x14ac:dyDescent="0.25">
      <c r="D4399" s="138"/>
    </row>
    <row r="4400" spans="4:4" x14ac:dyDescent="0.25">
      <c r="D4400" s="138"/>
    </row>
    <row r="4401" spans="4:4" x14ac:dyDescent="0.25">
      <c r="D4401" s="138"/>
    </row>
    <row r="4402" spans="4:4" x14ac:dyDescent="0.25">
      <c r="D4402" s="138"/>
    </row>
    <row r="4403" spans="4:4" x14ac:dyDescent="0.25">
      <c r="D4403" s="138"/>
    </row>
    <row r="4404" spans="4:4" x14ac:dyDescent="0.25">
      <c r="D4404" s="138"/>
    </row>
    <row r="4405" spans="4:4" x14ac:dyDescent="0.25">
      <c r="D4405" s="138"/>
    </row>
    <row r="4406" spans="4:4" x14ac:dyDescent="0.25">
      <c r="D4406" s="138"/>
    </row>
    <row r="4407" spans="4:4" x14ac:dyDescent="0.25">
      <c r="D4407" s="138"/>
    </row>
    <row r="4408" spans="4:4" x14ac:dyDescent="0.25">
      <c r="D4408" s="138"/>
    </row>
    <row r="4409" spans="4:4" x14ac:dyDescent="0.25">
      <c r="D4409" s="138"/>
    </row>
    <row r="4410" spans="4:4" x14ac:dyDescent="0.25">
      <c r="D4410" s="138"/>
    </row>
    <row r="4411" spans="4:4" x14ac:dyDescent="0.25">
      <c r="D4411" s="138"/>
    </row>
    <row r="4412" spans="4:4" x14ac:dyDescent="0.25">
      <c r="D4412" s="138"/>
    </row>
    <row r="4413" spans="4:4" x14ac:dyDescent="0.25">
      <c r="D4413" s="138"/>
    </row>
    <row r="4414" spans="4:4" x14ac:dyDescent="0.25">
      <c r="D4414" s="138"/>
    </row>
    <row r="4415" spans="4:4" x14ac:dyDescent="0.25">
      <c r="D4415" s="138"/>
    </row>
    <row r="4416" spans="4:4" x14ac:dyDescent="0.25">
      <c r="D4416" s="138"/>
    </row>
    <row r="4417" spans="4:4" x14ac:dyDescent="0.25">
      <c r="D4417" s="138"/>
    </row>
    <row r="4418" spans="4:4" x14ac:dyDescent="0.25">
      <c r="D4418" s="138"/>
    </row>
    <row r="4419" spans="4:4" x14ac:dyDescent="0.25">
      <c r="D4419" s="138"/>
    </row>
    <row r="4420" spans="4:4" x14ac:dyDescent="0.25">
      <c r="D4420" s="138"/>
    </row>
    <row r="4421" spans="4:4" x14ac:dyDescent="0.25">
      <c r="D4421" s="138"/>
    </row>
    <row r="4422" spans="4:4" x14ac:dyDescent="0.25">
      <c r="D4422" s="138"/>
    </row>
    <row r="4423" spans="4:4" x14ac:dyDescent="0.25">
      <c r="D4423" s="138"/>
    </row>
    <row r="4424" spans="4:4" x14ac:dyDescent="0.25">
      <c r="D4424" s="138"/>
    </row>
    <row r="4425" spans="4:4" x14ac:dyDescent="0.25">
      <c r="D4425" s="138"/>
    </row>
    <row r="4426" spans="4:4" x14ac:dyDescent="0.25">
      <c r="D4426" s="138"/>
    </row>
    <row r="4427" spans="4:4" x14ac:dyDescent="0.25">
      <c r="D4427" s="138"/>
    </row>
    <row r="4428" spans="4:4" x14ac:dyDescent="0.25">
      <c r="D4428" s="138"/>
    </row>
    <row r="4429" spans="4:4" x14ac:dyDescent="0.25">
      <c r="D4429" s="138"/>
    </row>
    <row r="4430" spans="4:4" x14ac:dyDescent="0.25">
      <c r="D4430" s="138"/>
    </row>
    <row r="4431" spans="4:4" x14ac:dyDescent="0.25">
      <c r="D4431" s="138"/>
    </row>
    <row r="4432" spans="4:4" x14ac:dyDescent="0.25">
      <c r="D4432" s="138"/>
    </row>
    <row r="4433" spans="4:4" x14ac:dyDescent="0.25">
      <c r="D4433" s="138"/>
    </row>
    <row r="4434" spans="4:4" x14ac:dyDescent="0.25">
      <c r="D4434" s="138"/>
    </row>
    <row r="4435" spans="4:4" x14ac:dyDescent="0.25">
      <c r="D4435" s="138"/>
    </row>
    <row r="4436" spans="4:4" x14ac:dyDescent="0.25">
      <c r="D4436" s="138"/>
    </row>
    <row r="4437" spans="4:4" x14ac:dyDescent="0.25">
      <c r="D4437" s="138"/>
    </row>
    <row r="4438" spans="4:4" x14ac:dyDescent="0.25">
      <c r="D4438" s="138"/>
    </row>
    <row r="4439" spans="4:4" x14ac:dyDescent="0.25">
      <c r="D4439" s="138"/>
    </row>
    <row r="4440" spans="4:4" x14ac:dyDescent="0.25">
      <c r="D4440" s="138"/>
    </row>
    <row r="4441" spans="4:4" x14ac:dyDescent="0.25">
      <c r="D4441" s="138"/>
    </row>
    <row r="4442" spans="4:4" x14ac:dyDescent="0.25">
      <c r="D4442" s="138"/>
    </row>
    <row r="4443" spans="4:4" x14ac:dyDescent="0.25">
      <c r="D4443" s="138"/>
    </row>
    <row r="4444" spans="4:4" x14ac:dyDescent="0.25">
      <c r="D4444" s="138"/>
    </row>
    <row r="4445" spans="4:4" x14ac:dyDescent="0.25">
      <c r="D4445" s="138"/>
    </row>
    <row r="4446" spans="4:4" x14ac:dyDescent="0.25">
      <c r="D4446" s="138"/>
    </row>
    <row r="4447" spans="4:4" x14ac:dyDescent="0.25">
      <c r="D4447" s="138"/>
    </row>
    <row r="4448" spans="4:4" x14ac:dyDescent="0.25">
      <c r="D4448" s="138"/>
    </row>
    <row r="4449" spans="4:4" x14ac:dyDescent="0.25">
      <c r="D4449" s="138"/>
    </row>
    <row r="4450" spans="4:4" x14ac:dyDescent="0.25">
      <c r="D4450" s="138"/>
    </row>
    <row r="4451" spans="4:4" x14ac:dyDescent="0.25">
      <c r="D4451" s="138"/>
    </row>
    <row r="4452" spans="4:4" x14ac:dyDescent="0.25">
      <c r="D4452" s="138"/>
    </row>
    <row r="4453" spans="4:4" x14ac:dyDescent="0.25">
      <c r="D4453" s="138"/>
    </row>
    <row r="4454" spans="4:4" x14ac:dyDescent="0.25">
      <c r="D4454" s="138"/>
    </row>
    <row r="4455" spans="4:4" x14ac:dyDescent="0.25">
      <c r="D4455" s="138"/>
    </row>
    <row r="4456" spans="4:4" x14ac:dyDescent="0.25">
      <c r="D4456" s="138"/>
    </row>
    <row r="4457" spans="4:4" x14ac:dyDescent="0.25">
      <c r="D4457" s="138"/>
    </row>
    <row r="4458" spans="4:4" x14ac:dyDescent="0.25">
      <c r="D4458" s="138"/>
    </row>
    <row r="4459" spans="4:4" x14ac:dyDescent="0.25">
      <c r="D4459" s="138"/>
    </row>
    <row r="4460" spans="4:4" x14ac:dyDescent="0.25">
      <c r="D4460" s="138"/>
    </row>
    <row r="4461" spans="4:4" x14ac:dyDescent="0.25">
      <c r="D4461" s="138"/>
    </row>
    <row r="4462" spans="4:4" x14ac:dyDescent="0.25">
      <c r="D4462" s="138"/>
    </row>
    <row r="4463" spans="4:4" x14ac:dyDescent="0.25">
      <c r="D4463" s="138"/>
    </row>
    <row r="4464" spans="4:4" x14ac:dyDescent="0.25">
      <c r="D4464" s="138"/>
    </row>
    <row r="4465" spans="4:4" x14ac:dyDescent="0.25">
      <c r="D4465" s="138"/>
    </row>
    <row r="4466" spans="4:4" x14ac:dyDescent="0.25">
      <c r="D4466" s="138"/>
    </row>
    <row r="4467" spans="4:4" x14ac:dyDescent="0.25">
      <c r="D4467" s="138"/>
    </row>
    <row r="4468" spans="4:4" x14ac:dyDescent="0.25">
      <c r="D4468" s="138"/>
    </row>
    <row r="4469" spans="4:4" x14ac:dyDescent="0.25">
      <c r="D4469" s="138"/>
    </row>
    <row r="4470" spans="4:4" x14ac:dyDescent="0.25">
      <c r="D4470" s="138"/>
    </row>
    <row r="4471" spans="4:4" x14ac:dyDescent="0.25">
      <c r="D4471" s="138"/>
    </row>
    <row r="4472" spans="4:4" x14ac:dyDescent="0.25">
      <c r="D4472" s="138"/>
    </row>
    <row r="4473" spans="4:4" x14ac:dyDescent="0.25">
      <c r="D4473" s="138"/>
    </row>
    <row r="4474" spans="4:4" x14ac:dyDescent="0.25">
      <c r="D4474" s="138"/>
    </row>
    <row r="4475" spans="4:4" x14ac:dyDescent="0.25">
      <c r="D4475" s="138"/>
    </row>
    <row r="4476" spans="4:4" x14ac:dyDescent="0.25">
      <c r="D4476" s="138"/>
    </row>
    <row r="4477" spans="4:4" x14ac:dyDescent="0.25">
      <c r="D4477" s="138"/>
    </row>
    <row r="4478" spans="4:4" x14ac:dyDescent="0.25">
      <c r="D4478" s="138"/>
    </row>
    <row r="4479" spans="4:4" x14ac:dyDescent="0.25">
      <c r="D4479" s="138"/>
    </row>
    <row r="4480" spans="4:4" x14ac:dyDescent="0.25">
      <c r="D4480" s="138"/>
    </row>
    <row r="4481" spans="4:4" x14ac:dyDescent="0.25">
      <c r="D4481" s="138"/>
    </row>
    <row r="4482" spans="4:4" x14ac:dyDescent="0.25">
      <c r="D4482" s="138"/>
    </row>
    <row r="4483" spans="4:4" x14ac:dyDescent="0.25">
      <c r="D4483" s="138"/>
    </row>
    <row r="4484" spans="4:4" x14ac:dyDescent="0.25">
      <c r="D4484" s="138"/>
    </row>
    <row r="4485" spans="4:4" x14ac:dyDescent="0.25">
      <c r="D4485" s="138"/>
    </row>
    <row r="4486" spans="4:4" x14ac:dyDescent="0.25">
      <c r="D4486" s="138"/>
    </row>
    <row r="4487" spans="4:4" x14ac:dyDescent="0.25">
      <c r="D4487" s="138"/>
    </row>
    <row r="4488" spans="4:4" x14ac:dyDescent="0.25">
      <c r="D4488" s="138"/>
    </row>
    <row r="4489" spans="4:4" x14ac:dyDescent="0.25">
      <c r="D4489" s="138"/>
    </row>
    <row r="4490" spans="4:4" x14ac:dyDescent="0.25">
      <c r="D4490" s="138"/>
    </row>
    <row r="4491" spans="4:4" x14ac:dyDescent="0.25">
      <c r="D4491" s="138"/>
    </row>
    <row r="4492" spans="4:4" x14ac:dyDescent="0.25">
      <c r="D4492" s="138"/>
    </row>
    <row r="4493" spans="4:4" x14ac:dyDescent="0.25">
      <c r="D4493" s="138"/>
    </row>
    <row r="4494" spans="4:4" x14ac:dyDescent="0.25">
      <c r="D4494" s="138"/>
    </row>
    <row r="4495" spans="4:4" x14ac:dyDescent="0.25">
      <c r="D4495" s="138"/>
    </row>
    <row r="4496" spans="4:4" x14ac:dyDescent="0.25">
      <c r="D4496" s="138"/>
    </row>
    <row r="4497" spans="4:4" x14ac:dyDescent="0.25">
      <c r="D4497" s="138"/>
    </row>
    <row r="4498" spans="4:4" x14ac:dyDescent="0.25">
      <c r="D4498" s="138"/>
    </row>
    <row r="4499" spans="4:4" x14ac:dyDescent="0.25">
      <c r="D4499" s="138"/>
    </row>
    <row r="4500" spans="4:4" x14ac:dyDescent="0.25">
      <c r="D4500" s="138"/>
    </row>
    <row r="4501" spans="4:4" x14ac:dyDescent="0.25">
      <c r="D4501" s="138"/>
    </row>
    <row r="4502" spans="4:4" x14ac:dyDescent="0.25">
      <c r="D4502" s="138"/>
    </row>
    <row r="4503" spans="4:4" x14ac:dyDescent="0.25">
      <c r="D4503" s="138"/>
    </row>
    <row r="4504" spans="4:4" x14ac:dyDescent="0.25">
      <c r="D4504" s="138"/>
    </row>
    <row r="4505" spans="4:4" x14ac:dyDescent="0.25">
      <c r="D4505" s="138"/>
    </row>
    <row r="4506" spans="4:4" x14ac:dyDescent="0.25">
      <c r="D4506" s="138"/>
    </row>
    <row r="4507" spans="4:4" x14ac:dyDescent="0.25">
      <c r="D4507" s="138"/>
    </row>
    <row r="4508" spans="4:4" x14ac:dyDescent="0.25">
      <c r="D4508" s="138"/>
    </row>
    <row r="4509" spans="4:4" x14ac:dyDescent="0.25">
      <c r="D4509" s="138"/>
    </row>
    <row r="4510" spans="4:4" x14ac:dyDescent="0.25">
      <c r="D4510" s="138"/>
    </row>
    <row r="4511" spans="4:4" x14ac:dyDescent="0.25">
      <c r="D4511" s="138"/>
    </row>
    <row r="4512" spans="4:4" x14ac:dyDescent="0.25">
      <c r="D4512" s="138"/>
    </row>
    <row r="4513" spans="4:4" x14ac:dyDescent="0.25">
      <c r="D4513" s="138"/>
    </row>
    <row r="4514" spans="4:4" x14ac:dyDescent="0.25">
      <c r="D4514" s="138"/>
    </row>
    <row r="4515" spans="4:4" x14ac:dyDescent="0.25">
      <c r="D4515" s="138"/>
    </row>
    <row r="4516" spans="4:4" x14ac:dyDescent="0.25">
      <c r="D4516" s="138"/>
    </row>
    <row r="4517" spans="4:4" x14ac:dyDescent="0.25">
      <c r="D4517" s="138"/>
    </row>
    <row r="4518" spans="4:4" x14ac:dyDescent="0.25">
      <c r="D4518" s="138"/>
    </row>
    <row r="4519" spans="4:4" x14ac:dyDescent="0.25">
      <c r="D4519" s="138"/>
    </row>
    <row r="4520" spans="4:4" x14ac:dyDescent="0.25">
      <c r="D4520" s="138"/>
    </row>
    <row r="4521" spans="4:4" x14ac:dyDescent="0.25">
      <c r="D4521" s="138"/>
    </row>
    <row r="4522" spans="4:4" x14ac:dyDescent="0.25">
      <c r="D4522" s="138"/>
    </row>
    <row r="4523" spans="4:4" x14ac:dyDescent="0.25">
      <c r="D4523" s="138"/>
    </row>
    <row r="4524" spans="4:4" x14ac:dyDescent="0.25">
      <c r="D4524" s="138"/>
    </row>
    <row r="4525" spans="4:4" x14ac:dyDescent="0.25">
      <c r="D4525" s="138"/>
    </row>
    <row r="4526" spans="4:4" x14ac:dyDescent="0.25">
      <c r="D4526" s="138"/>
    </row>
    <row r="4527" spans="4:4" x14ac:dyDescent="0.25">
      <c r="D4527" s="138"/>
    </row>
    <row r="4528" spans="4:4" x14ac:dyDescent="0.25">
      <c r="D4528" s="138"/>
    </row>
    <row r="4529" spans="4:4" x14ac:dyDescent="0.25">
      <c r="D4529" s="138"/>
    </row>
    <row r="4530" spans="4:4" x14ac:dyDescent="0.25">
      <c r="D4530" s="138"/>
    </row>
    <row r="4531" spans="4:4" x14ac:dyDescent="0.25">
      <c r="D4531" s="138"/>
    </row>
    <row r="4532" spans="4:4" x14ac:dyDescent="0.25">
      <c r="D4532" s="138"/>
    </row>
    <row r="4533" spans="4:4" x14ac:dyDescent="0.25">
      <c r="D4533" s="138"/>
    </row>
    <row r="4534" spans="4:4" x14ac:dyDescent="0.25">
      <c r="D4534" s="138"/>
    </row>
    <row r="4535" spans="4:4" x14ac:dyDescent="0.25">
      <c r="D4535" s="138"/>
    </row>
    <row r="4536" spans="4:4" x14ac:dyDescent="0.25">
      <c r="D4536" s="138"/>
    </row>
    <row r="4537" spans="4:4" x14ac:dyDescent="0.25">
      <c r="D4537" s="138"/>
    </row>
    <row r="4538" spans="4:4" x14ac:dyDescent="0.25">
      <c r="D4538" s="138"/>
    </row>
    <row r="4539" spans="4:4" x14ac:dyDescent="0.25">
      <c r="D4539" s="138"/>
    </row>
    <row r="4540" spans="4:4" x14ac:dyDescent="0.25">
      <c r="D4540" s="138"/>
    </row>
    <row r="4541" spans="4:4" x14ac:dyDescent="0.25">
      <c r="D4541" s="138"/>
    </row>
    <row r="4542" spans="4:4" x14ac:dyDescent="0.25">
      <c r="D4542" s="138"/>
    </row>
    <row r="4543" spans="4:4" x14ac:dyDescent="0.25">
      <c r="D4543" s="138"/>
    </row>
    <row r="4544" spans="4:4" x14ac:dyDescent="0.25">
      <c r="D4544" s="138"/>
    </row>
    <row r="4545" spans="4:4" x14ac:dyDescent="0.25">
      <c r="D4545" s="138"/>
    </row>
    <row r="4546" spans="4:4" x14ac:dyDescent="0.25">
      <c r="D4546" s="138"/>
    </row>
    <row r="4547" spans="4:4" x14ac:dyDescent="0.25">
      <c r="D4547" s="138"/>
    </row>
    <row r="4548" spans="4:4" x14ac:dyDescent="0.25">
      <c r="D4548" s="138"/>
    </row>
    <row r="4549" spans="4:4" x14ac:dyDescent="0.25">
      <c r="D4549" s="138"/>
    </row>
    <row r="4550" spans="4:4" x14ac:dyDescent="0.25">
      <c r="D4550" s="138"/>
    </row>
    <row r="4551" spans="4:4" x14ac:dyDescent="0.25">
      <c r="D4551" s="138"/>
    </row>
    <row r="4552" spans="4:4" x14ac:dyDescent="0.25">
      <c r="D4552" s="138"/>
    </row>
    <row r="4553" spans="4:4" x14ac:dyDescent="0.25">
      <c r="D4553" s="138"/>
    </row>
    <row r="4554" spans="4:4" x14ac:dyDescent="0.25">
      <c r="D4554" s="138"/>
    </row>
    <row r="4555" spans="4:4" x14ac:dyDescent="0.25">
      <c r="D4555" s="138"/>
    </row>
    <row r="4556" spans="4:4" x14ac:dyDescent="0.25">
      <c r="D4556" s="138"/>
    </row>
    <row r="4557" spans="4:4" x14ac:dyDescent="0.25">
      <c r="D4557" s="138"/>
    </row>
    <row r="4558" spans="4:4" x14ac:dyDescent="0.25">
      <c r="D4558" s="138"/>
    </row>
    <row r="4559" spans="4:4" x14ac:dyDescent="0.25">
      <c r="D4559" s="138"/>
    </row>
    <row r="4560" spans="4:4" x14ac:dyDescent="0.25">
      <c r="D4560" s="138"/>
    </row>
    <row r="4561" spans="4:4" x14ac:dyDescent="0.25">
      <c r="D4561" s="138"/>
    </row>
    <row r="4562" spans="4:4" x14ac:dyDescent="0.25">
      <c r="D4562" s="138"/>
    </row>
    <row r="4563" spans="4:4" x14ac:dyDescent="0.25">
      <c r="D4563" s="138"/>
    </row>
    <row r="4564" spans="4:4" x14ac:dyDescent="0.25">
      <c r="D4564" s="138"/>
    </row>
    <row r="4565" spans="4:4" x14ac:dyDescent="0.25">
      <c r="D4565" s="138"/>
    </row>
    <row r="4566" spans="4:4" x14ac:dyDescent="0.25">
      <c r="D4566" s="138"/>
    </row>
    <row r="4567" spans="4:4" x14ac:dyDescent="0.25">
      <c r="D4567" s="138"/>
    </row>
    <row r="4568" spans="4:4" x14ac:dyDescent="0.25">
      <c r="D4568" s="138"/>
    </row>
    <row r="4569" spans="4:4" x14ac:dyDescent="0.25">
      <c r="D4569" s="138"/>
    </row>
    <row r="4570" spans="4:4" x14ac:dyDescent="0.25">
      <c r="D4570" s="138"/>
    </row>
    <row r="4571" spans="4:4" x14ac:dyDescent="0.25">
      <c r="D4571" s="138"/>
    </row>
    <row r="4572" spans="4:4" x14ac:dyDescent="0.25">
      <c r="D4572" s="138"/>
    </row>
    <row r="4573" spans="4:4" x14ac:dyDescent="0.25">
      <c r="D4573" s="138"/>
    </row>
    <row r="4574" spans="4:4" x14ac:dyDescent="0.25">
      <c r="D4574" s="138"/>
    </row>
    <row r="4575" spans="4:4" x14ac:dyDescent="0.25">
      <c r="D4575" s="138"/>
    </row>
    <row r="4576" spans="4:4" x14ac:dyDescent="0.25">
      <c r="D4576" s="138"/>
    </row>
    <row r="4577" spans="4:4" x14ac:dyDescent="0.25">
      <c r="D4577" s="138"/>
    </row>
    <row r="4578" spans="4:4" x14ac:dyDescent="0.25">
      <c r="D4578" s="138"/>
    </row>
    <row r="4579" spans="4:4" x14ac:dyDescent="0.25">
      <c r="D4579" s="138"/>
    </row>
    <row r="4580" spans="4:4" x14ac:dyDescent="0.25">
      <c r="D4580" s="138"/>
    </row>
    <row r="4581" spans="4:4" x14ac:dyDescent="0.25">
      <c r="D4581" s="138"/>
    </row>
    <row r="4582" spans="4:4" x14ac:dyDescent="0.25">
      <c r="D4582" s="138"/>
    </row>
    <row r="4583" spans="4:4" x14ac:dyDescent="0.25">
      <c r="D4583" s="138"/>
    </row>
    <row r="4584" spans="4:4" x14ac:dyDescent="0.25">
      <c r="D4584" s="138"/>
    </row>
    <row r="4585" spans="4:4" x14ac:dyDescent="0.25">
      <c r="D4585" s="138"/>
    </row>
    <row r="4586" spans="4:4" x14ac:dyDescent="0.25">
      <c r="D4586" s="138"/>
    </row>
    <row r="4587" spans="4:4" x14ac:dyDescent="0.25">
      <c r="D4587" s="138"/>
    </row>
    <row r="4588" spans="4:4" x14ac:dyDescent="0.25">
      <c r="D4588" s="138"/>
    </row>
    <row r="4589" spans="4:4" x14ac:dyDescent="0.25">
      <c r="D4589" s="138"/>
    </row>
    <row r="4590" spans="4:4" x14ac:dyDescent="0.25">
      <c r="D4590" s="138"/>
    </row>
    <row r="4591" spans="4:4" x14ac:dyDescent="0.25">
      <c r="D4591" s="138"/>
    </row>
    <row r="4592" spans="4:4" x14ac:dyDescent="0.25">
      <c r="D4592" s="138"/>
    </row>
    <row r="4593" spans="4:4" x14ac:dyDescent="0.25">
      <c r="D4593" s="138"/>
    </row>
    <row r="4594" spans="4:4" x14ac:dyDescent="0.25">
      <c r="D4594" s="138"/>
    </row>
    <row r="4595" spans="4:4" x14ac:dyDescent="0.25">
      <c r="D4595" s="138"/>
    </row>
    <row r="4596" spans="4:4" x14ac:dyDescent="0.25">
      <c r="D4596" s="138"/>
    </row>
    <row r="4597" spans="4:4" x14ac:dyDescent="0.25">
      <c r="D4597" s="138"/>
    </row>
    <row r="4598" spans="4:4" x14ac:dyDescent="0.25">
      <c r="D4598" s="138"/>
    </row>
    <row r="4599" spans="4:4" x14ac:dyDescent="0.25">
      <c r="D4599" s="138"/>
    </row>
    <row r="4600" spans="4:4" x14ac:dyDescent="0.25">
      <c r="D4600" s="138"/>
    </row>
    <row r="4601" spans="4:4" x14ac:dyDescent="0.25">
      <c r="D4601" s="138"/>
    </row>
    <row r="4602" spans="4:4" x14ac:dyDescent="0.25">
      <c r="D4602" s="138"/>
    </row>
    <row r="4603" spans="4:4" x14ac:dyDescent="0.25">
      <c r="D4603" s="138"/>
    </row>
    <row r="4604" spans="4:4" x14ac:dyDescent="0.25">
      <c r="D4604" s="138"/>
    </row>
    <row r="4605" spans="4:4" x14ac:dyDescent="0.25">
      <c r="D4605" s="138"/>
    </row>
    <row r="4606" spans="4:4" x14ac:dyDescent="0.25">
      <c r="D4606" s="138"/>
    </row>
    <row r="4607" spans="4:4" x14ac:dyDescent="0.25">
      <c r="D4607" s="138"/>
    </row>
    <row r="4608" spans="4:4" x14ac:dyDescent="0.25">
      <c r="D4608" s="138"/>
    </row>
    <row r="4609" spans="4:4" x14ac:dyDescent="0.25">
      <c r="D4609" s="138"/>
    </row>
    <row r="4610" spans="4:4" x14ac:dyDescent="0.25">
      <c r="D4610" s="138"/>
    </row>
    <row r="4611" spans="4:4" x14ac:dyDescent="0.25">
      <c r="D4611" s="138"/>
    </row>
    <row r="4612" spans="4:4" x14ac:dyDescent="0.25">
      <c r="D4612" s="138"/>
    </row>
    <row r="4613" spans="4:4" x14ac:dyDescent="0.25">
      <c r="D4613" s="138"/>
    </row>
    <row r="4614" spans="4:4" x14ac:dyDescent="0.25">
      <c r="D4614" s="138"/>
    </row>
    <row r="4615" spans="4:4" x14ac:dyDescent="0.25">
      <c r="D4615" s="138"/>
    </row>
    <row r="4616" spans="4:4" x14ac:dyDescent="0.25">
      <c r="D4616" s="138"/>
    </row>
    <row r="4617" spans="4:4" x14ac:dyDescent="0.25">
      <c r="D4617" s="138"/>
    </row>
    <row r="4618" spans="4:4" x14ac:dyDescent="0.25">
      <c r="D4618" s="138"/>
    </row>
    <row r="4619" spans="4:4" x14ac:dyDescent="0.25">
      <c r="D4619" s="138"/>
    </row>
    <row r="4620" spans="4:4" x14ac:dyDescent="0.25">
      <c r="D4620" s="138"/>
    </row>
    <row r="4621" spans="4:4" x14ac:dyDescent="0.25">
      <c r="D4621" s="138"/>
    </row>
    <row r="4622" spans="4:4" x14ac:dyDescent="0.25">
      <c r="D4622" s="138"/>
    </row>
    <row r="4623" spans="4:4" x14ac:dyDescent="0.25">
      <c r="D4623" s="138"/>
    </row>
    <row r="4624" spans="4:4" x14ac:dyDescent="0.25">
      <c r="D4624" s="138"/>
    </row>
    <row r="4625" spans="4:4" x14ac:dyDescent="0.25">
      <c r="D4625" s="138"/>
    </row>
    <row r="4626" spans="4:4" x14ac:dyDescent="0.25">
      <c r="D4626" s="138"/>
    </row>
    <row r="4627" spans="4:4" x14ac:dyDescent="0.25">
      <c r="D4627" s="138"/>
    </row>
    <row r="4628" spans="4:4" x14ac:dyDescent="0.25">
      <c r="D4628" s="138"/>
    </row>
    <row r="4629" spans="4:4" x14ac:dyDescent="0.25">
      <c r="D4629" s="138"/>
    </row>
    <row r="4630" spans="4:4" x14ac:dyDescent="0.25">
      <c r="D4630" s="138"/>
    </row>
    <row r="4631" spans="4:4" x14ac:dyDescent="0.25">
      <c r="D4631" s="138"/>
    </row>
    <row r="4632" spans="4:4" x14ac:dyDescent="0.25">
      <c r="D4632" s="138"/>
    </row>
    <row r="4633" spans="4:4" x14ac:dyDescent="0.25">
      <c r="D4633" s="138"/>
    </row>
    <row r="4634" spans="4:4" x14ac:dyDescent="0.25">
      <c r="D4634" s="138"/>
    </row>
    <row r="4635" spans="4:4" x14ac:dyDescent="0.25">
      <c r="D4635" s="138"/>
    </row>
    <row r="4636" spans="4:4" x14ac:dyDescent="0.25">
      <c r="D4636" s="138"/>
    </row>
    <row r="4637" spans="4:4" x14ac:dyDescent="0.25">
      <c r="D4637" s="138"/>
    </row>
    <row r="4638" spans="4:4" x14ac:dyDescent="0.25">
      <c r="D4638" s="138"/>
    </row>
    <row r="4639" spans="4:4" x14ac:dyDescent="0.25">
      <c r="D4639" s="138"/>
    </row>
    <row r="4640" spans="4:4" x14ac:dyDescent="0.25">
      <c r="D4640" s="138"/>
    </row>
    <row r="4641" spans="4:4" x14ac:dyDescent="0.25">
      <c r="D4641" s="138"/>
    </row>
    <row r="4642" spans="4:4" x14ac:dyDescent="0.25">
      <c r="D4642" s="138"/>
    </row>
    <row r="4643" spans="4:4" x14ac:dyDescent="0.25">
      <c r="D4643" s="138"/>
    </row>
    <row r="4644" spans="4:4" x14ac:dyDescent="0.25">
      <c r="D4644" s="138"/>
    </row>
    <row r="4645" spans="4:4" x14ac:dyDescent="0.25">
      <c r="D4645" s="138"/>
    </row>
    <row r="4646" spans="4:4" x14ac:dyDescent="0.25">
      <c r="D4646" s="138"/>
    </row>
    <row r="4647" spans="4:4" x14ac:dyDescent="0.25">
      <c r="D4647" s="138"/>
    </row>
    <row r="4648" spans="4:4" x14ac:dyDescent="0.25">
      <c r="D4648" s="138"/>
    </row>
    <row r="4649" spans="4:4" x14ac:dyDescent="0.25">
      <c r="D4649" s="138"/>
    </row>
    <row r="4650" spans="4:4" x14ac:dyDescent="0.25">
      <c r="D4650" s="138"/>
    </row>
    <row r="4651" spans="4:4" x14ac:dyDescent="0.25">
      <c r="D4651" s="138"/>
    </row>
    <row r="4652" spans="4:4" x14ac:dyDescent="0.25">
      <c r="D4652" s="138"/>
    </row>
    <row r="4653" spans="4:4" x14ac:dyDescent="0.25">
      <c r="D4653" s="138"/>
    </row>
    <row r="4654" spans="4:4" x14ac:dyDescent="0.25">
      <c r="D4654" s="138"/>
    </row>
    <row r="4655" spans="4:4" x14ac:dyDescent="0.25">
      <c r="D4655" s="138"/>
    </row>
    <row r="4656" spans="4:4" x14ac:dyDescent="0.25">
      <c r="D4656" s="138"/>
    </row>
    <row r="4657" spans="4:4" x14ac:dyDescent="0.25">
      <c r="D4657" s="138"/>
    </row>
    <row r="4658" spans="4:4" x14ac:dyDescent="0.25">
      <c r="D4658" s="138"/>
    </row>
    <row r="4659" spans="4:4" x14ac:dyDescent="0.25">
      <c r="D4659" s="138"/>
    </row>
    <row r="4660" spans="4:4" x14ac:dyDescent="0.25">
      <c r="D4660" s="138"/>
    </row>
    <row r="4661" spans="4:4" x14ac:dyDescent="0.25">
      <c r="D4661" s="138"/>
    </row>
    <row r="4662" spans="4:4" x14ac:dyDescent="0.25">
      <c r="D4662" s="138"/>
    </row>
    <row r="4663" spans="4:4" x14ac:dyDescent="0.25">
      <c r="D4663" s="138"/>
    </row>
    <row r="4664" spans="4:4" x14ac:dyDescent="0.25">
      <c r="D4664" s="138"/>
    </row>
    <row r="4665" spans="4:4" x14ac:dyDescent="0.25">
      <c r="D4665" s="138"/>
    </row>
    <row r="4666" spans="4:4" x14ac:dyDescent="0.25">
      <c r="D4666" s="138"/>
    </row>
    <row r="4667" spans="4:4" x14ac:dyDescent="0.25">
      <c r="D4667" s="138"/>
    </row>
    <row r="4668" spans="4:4" x14ac:dyDescent="0.25">
      <c r="D4668" s="138"/>
    </row>
    <row r="4669" spans="4:4" x14ac:dyDescent="0.25">
      <c r="D4669" s="138"/>
    </row>
    <row r="4670" spans="4:4" x14ac:dyDescent="0.25">
      <c r="D4670" s="138"/>
    </row>
    <row r="4671" spans="4:4" x14ac:dyDescent="0.25">
      <c r="D4671" s="138"/>
    </row>
    <row r="4672" spans="4:4" x14ac:dyDescent="0.25">
      <c r="D4672" s="138"/>
    </row>
    <row r="4673" spans="4:4" x14ac:dyDescent="0.25">
      <c r="D4673" s="138"/>
    </row>
    <row r="4674" spans="4:4" x14ac:dyDescent="0.25">
      <c r="D4674" s="138"/>
    </row>
    <row r="4675" spans="4:4" x14ac:dyDescent="0.25">
      <c r="D4675" s="138"/>
    </row>
    <row r="4676" spans="4:4" x14ac:dyDescent="0.25">
      <c r="D4676" s="138"/>
    </row>
    <row r="4677" spans="4:4" x14ac:dyDescent="0.25">
      <c r="D4677" s="138"/>
    </row>
    <row r="4678" spans="4:4" x14ac:dyDescent="0.25">
      <c r="D4678" s="138"/>
    </row>
    <row r="4679" spans="4:4" x14ac:dyDescent="0.25">
      <c r="D4679" s="138"/>
    </row>
    <row r="4680" spans="4:4" x14ac:dyDescent="0.25">
      <c r="D4680" s="138"/>
    </row>
    <row r="4681" spans="4:4" x14ac:dyDescent="0.25">
      <c r="D4681" s="138"/>
    </row>
    <row r="4682" spans="4:4" x14ac:dyDescent="0.25">
      <c r="D4682" s="138"/>
    </row>
    <row r="4683" spans="4:4" x14ac:dyDescent="0.25">
      <c r="D4683" s="138"/>
    </row>
    <row r="4684" spans="4:4" x14ac:dyDescent="0.25">
      <c r="D4684" s="138"/>
    </row>
    <row r="4685" spans="4:4" x14ac:dyDescent="0.25">
      <c r="D4685" s="138"/>
    </row>
    <row r="4686" spans="4:4" x14ac:dyDescent="0.25">
      <c r="D4686" s="138"/>
    </row>
    <row r="4687" spans="4:4" x14ac:dyDescent="0.25">
      <c r="D4687" s="138"/>
    </row>
    <row r="4688" spans="4:4" x14ac:dyDescent="0.25">
      <c r="D4688" s="138"/>
    </row>
    <row r="4689" spans="4:4" x14ac:dyDescent="0.25">
      <c r="D4689" s="138"/>
    </row>
    <row r="4690" spans="4:4" x14ac:dyDescent="0.25">
      <c r="D4690" s="138"/>
    </row>
    <row r="4691" spans="4:4" x14ac:dyDescent="0.25">
      <c r="D4691" s="138"/>
    </row>
    <row r="4692" spans="4:4" x14ac:dyDescent="0.25">
      <c r="D4692" s="138"/>
    </row>
    <row r="4693" spans="4:4" x14ac:dyDescent="0.25">
      <c r="D4693" s="138"/>
    </row>
    <row r="4694" spans="4:4" x14ac:dyDescent="0.25">
      <c r="D4694" s="138"/>
    </row>
    <row r="4695" spans="4:4" x14ac:dyDescent="0.25">
      <c r="D4695" s="138"/>
    </row>
    <row r="4696" spans="4:4" x14ac:dyDescent="0.25">
      <c r="D4696" s="138"/>
    </row>
    <row r="4697" spans="4:4" x14ac:dyDescent="0.25">
      <c r="D4697" s="138"/>
    </row>
    <row r="4698" spans="4:4" x14ac:dyDescent="0.25">
      <c r="D4698" s="138"/>
    </row>
    <row r="4699" spans="4:4" x14ac:dyDescent="0.25">
      <c r="D4699" s="138"/>
    </row>
    <row r="4700" spans="4:4" x14ac:dyDescent="0.25">
      <c r="D4700" s="138"/>
    </row>
    <row r="4701" spans="4:4" x14ac:dyDescent="0.25">
      <c r="D4701" s="138"/>
    </row>
    <row r="4702" spans="4:4" x14ac:dyDescent="0.25">
      <c r="D4702" s="138"/>
    </row>
    <row r="4703" spans="4:4" x14ac:dyDescent="0.25">
      <c r="D4703" s="138"/>
    </row>
    <row r="4704" spans="4:4" x14ac:dyDescent="0.25">
      <c r="D4704" s="138"/>
    </row>
    <row r="4705" spans="4:4" x14ac:dyDescent="0.25">
      <c r="D4705" s="138"/>
    </row>
    <row r="4706" spans="4:4" x14ac:dyDescent="0.25">
      <c r="D4706" s="138"/>
    </row>
    <row r="4707" spans="4:4" x14ac:dyDescent="0.25">
      <c r="D4707" s="138"/>
    </row>
    <row r="4708" spans="4:4" x14ac:dyDescent="0.25">
      <c r="D4708" s="138"/>
    </row>
    <row r="4709" spans="4:4" x14ac:dyDescent="0.25">
      <c r="D4709" s="138"/>
    </row>
    <row r="4710" spans="4:4" x14ac:dyDescent="0.25">
      <c r="D4710" s="138"/>
    </row>
    <row r="4711" spans="4:4" x14ac:dyDescent="0.25">
      <c r="D4711" s="138"/>
    </row>
    <row r="4712" spans="4:4" x14ac:dyDescent="0.25">
      <c r="D4712" s="138"/>
    </row>
    <row r="4713" spans="4:4" x14ac:dyDescent="0.25">
      <c r="D4713" s="138"/>
    </row>
    <row r="4714" spans="4:4" x14ac:dyDescent="0.25">
      <c r="D4714" s="138"/>
    </row>
    <row r="4715" spans="4:4" x14ac:dyDescent="0.25">
      <c r="D4715" s="138"/>
    </row>
    <row r="4716" spans="4:4" x14ac:dyDescent="0.25">
      <c r="D4716" s="138"/>
    </row>
    <row r="4717" spans="4:4" x14ac:dyDescent="0.25">
      <c r="D4717" s="138"/>
    </row>
    <row r="4718" spans="4:4" x14ac:dyDescent="0.25">
      <c r="D4718" s="138"/>
    </row>
    <row r="4719" spans="4:4" x14ac:dyDescent="0.25">
      <c r="D4719" s="138"/>
    </row>
    <row r="4720" spans="4:4" x14ac:dyDescent="0.25">
      <c r="D4720" s="138"/>
    </row>
    <row r="4721" spans="4:4" x14ac:dyDescent="0.25">
      <c r="D4721" s="138"/>
    </row>
    <row r="4722" spans="4:4" x14ac:dyDescent="0.25">
      <c r="D4722" s="138"/>
    </row>
    <row r="4723" spans="4:4" x14ac:dyDescent="0.25">
      <c r="D4723" s="138"/>
    </row>
    <row r="4724" spans="4:4" x14ac:dyDescent="0.25">
      <c r="D4724" s="138"/>
    </row>
    <row r="4725" spans="4:4" x14ac:dyDescent="0.25">
      <c r="D4725" s="138"/>
    </row>
    <row r="4726" spans="4:4" x14ac:dyDescent="0.25">
      <c r="D4726" s="138"/>
    </row>
    <row r="4727" spans="4:4" x14ac:dyDescent="0.25">
      <c r="D4727" s="138"/>
    </row>
    <row r="4728" spans="4:4" x14ac:dyDescent="0.25">
      <c r="D4728" s="138"/>
    </row>
    <row r="4729" spans="4:4" x14ac:dyDescent="0.25">
      <c r="D4729" s="138"/>
    </row>
    <row r="4730" spans="4:4" x14ac:dyDescent="0.25">
      <c r="D4730" s="138"/>
    </row>
    <row r="4731" spans="4:4" x14ac:dyDescent="0.25">
      <c r="D4731" s="138"/>
    </row>
    <row r="4732" spans="4:4" x14ac:dyDescent="0.25">
      <c r="D4732" s="138"/>
    </row>
    <row r="4733" spans="4:4" x14ac:dyDescent="0.25">
      <c r="D4733" s="138"/>
    </row>
    <row r="4734" spans="4:4" x14ac:dyDescent="0.25">
      <c r="D4734" s="138"/>
    </row>
    <row r="4735" spans="4:4" x14ac:dyDescent="0.25">
      <c r="D4735" s="138"/>
    </row>
    <row r="4736" spans="4:4" x14ac:dyDescent="0.25">
      <c r="D4736" s="138"/>
    </row>
    <row r="4737" spans="4:4" x14ac:dyDescent="0.25">
      <c r="D4737" s="138"/>
    </row>
    <row r="4738" spans="4:4" x14ac:dyDescent="0.25">
      <c r="D4738" s="138"/>
    </row>
    <row r="4739" spans="4:4" x14ac:dyDescent="0.25">
      <c r="D4739" s="138"/>
    </row>
    <row r="4740" spans="4:4" x14ac:dyDescent="0.25">
      <c r="D4740" s="138"/>
    </row>
    <row r="4741" spans="4:4" x14ac:dyDescent="0.25">
      <c r="D4741" s="138"/>
    </row>
    <row r="4742" spans="4:4" x14ac:dyDescent="0.25">
      <c r="D4742" s="138"/>
    </row>
    <row r="4743" spans="4:4" x14ac:dyDescent="0.25">
      <c r="D4743" s="138"/>
    </row>
    <row r="4744" spans="4:4" x14ac:dyDescent="0.25">
      <c r="D4744" s="138"/>
    </row>
    <row r="4745" spans="4:4" x14ac:dyDescent="0.25">
      <c r="D4745" s="138"/>
    </row>
    <row r="4746" spans="4:4" x14ac:dyDescent="0.25">
      <c r="D4746" s="138"/>
    </row>
    <row r="4747" spans="4:4" x14ac:dyDescent="0.25">
      <c r="D4747" s="138"/>
    </row>
    <row r="4748" spans="4:4" x14ac:dyDescent="0.25">
      <c r="D4748" s="138"/>
    </row>
    <row r="4749" spans="4:4" x14ac:dyDescent="0.25">
      <c r="D4749" s="138"/>
    </row>
    <row r="4750" spans="4:4" x14ac:dyDescent="0.25">
      <c r="D4750" s="138"/>
    </row>
    <row r="4751" spans="4:4" x14ac:dyDescent="0.25">
      <c r="D4751" s="138"/>
    </row>
    <row r="4752" spans="4:4" x14ac:dyDescent="0.25">
      <c r="D4752" s="138"/>
    </row>
    <row r="4753" spans="4:4" x14ac:dyDescent="0.25">
      <c r="D4753" s="138"/>
    </row>
    <row r="4754" spans="4:4" x14ac:dyDescent="0.25">
      <c r="D4754" s="138"/>
    </row>
    <row r="4755" spans="4:4" x14ac:dyDescent="0.25">
      <c r="D4755" s="138"/>
    </row>
    <row r="4756" spans="4:4" x14ac:dyDescent="0.25">
      <c r="D4756" s="138"/>
    </row>
    <row r="4757" spans="4:4" x14ac:dyDescent="0.25">
      <c r="D4757" s="138"/>
    </row>
    <row r="4758" spans="4:4" x14ac:dyDescent="0.25">
      <c r="D4758" s="138"/>
    </row>
    <row r="4759" spans="4:4" x14ac:dyDescent="0.25">
      <c r="D4759" s="138"/>
    </row>
    <row r="4760" spans="4:4" x14ac:dyDescent="0.25">
      <c r="D4760" s="138"/>
    </row>
    <row r="4761" spans="4:4" x14ac:dyDescent="0.25">
      <c r="D4761" s="138"/>
    </row>
    <row r="4762" spans="4:4" x14ac:dyDescent="0.25">
      <c r="D4762" s="138"/>
    </row>
    <row r="4763" spans="4:4" x14ac:dyDescent="0.25">
      <c r="D4763" s="138"/>
    </row>
    <row r="4764" spans="4:4" x14ac:dyDescent="0.25">
      <c r="D4764" s="138"/>
    </row>
    <row r="4765" spans="4:4" x14ac:dyDescent="0.25">
      <c r="D4765" s="138"/>
    </row>
    <row r="4766" spans="4:4" x14ac:dyDescent="0.25">
      <c r="D4766" s="138"/>
    </row>
    <row r="4767" spans="4:4" x14ac:dyDescent="0.25">
      <c r="D4767" s="138"/>
    </row>
    <row r="4768" spans="4:4" x14ac:dyDescent="0.25">
      <c r="D4768" s="138"/>
    </row>
    <row r="4769" spans="4:4" x14ac:dyDescent="0.25">
      <c r="D4769" s="138"/>
    </row>
    <row r="4770" spans="4:4" x14ac:dyDescent="0.25">
      <c r="D4770" s="138"/>
    </row>
    <row r="4771" spans="4:4" x14ac:dyDescent="0.25">
      <c r="D4771" s="138"/>
    </row>
    <row r="4772" spans="4:4" x14ac:dyDescent="0.25">
      <c r="D4772" s="138"/>
    </row>
    <row r="4773" spans="4:4" x14ac:dyDescent="0.25">
      <c r="D4773" s="138"/>
    </row>
    <row r="4774" spans="4:4" x14ac:dyDescent="0.25">
      <c r="D4774" s="138"/>
    </row>
    <row r="4775" spans="4:4" x14ac:dyDescent="0.25">
      <c r="D4775" s="138"/>
    </row>
    <row r="4776" spans="4:4" x14ac:dyDescent="0.25">
      <c r="D4776" s="138"/>
    </row>
    <row r="4777" spans="4:4" x14ac:dyDescent="0.25">
      <c r="D4777" s="138"/>
    </row>
    <row r="4778" spans="4:4" x14ac:dyDescent="0.25">
      <c r="D4778" s="138"/>
    </row>
    <row r="4779" spans="4:4" x14ac:dyDescent="0.25">
      <c r="D4779" s="138"/>
    </row>
    <row r="4780" spans="4:4" x14ac:dyDescent="0.25">
      <c r="D4780" s="138"/>
    </row>
    <row r="4781" spans="4:4" x14ac:dyDescent="0.25">
      <c r="D4781" s="138"/>
    </row>
    <row r="4782" spans="4:4" x14ac:dyDescent="0.25">
      <c r="D4782" s="138"/>
    </row>
    <row r="4783" spans="4:4" x14ac:dyDescent="0.25">
      <c r="D4783" s="138"/>
    </row>
    <row r="4784" spans="4:4" x14ac:dyDescent="0.25">
      <c r="D4784" s="138"/>
    </row>
    <row r="4785" spans="4:4" x14ac:dyDescent="0.25">
      <c r="D4785" s="138"/>
    </row>
    <row r="4786" spans="4:4" x14ac:dyDescent="0.25">
      <c r="D4786" s="138"/>
    </row>
    <row r="4787" spans="4:4" x14ac:dyDescent="0.25">
      <c r="D4787" s="138"/>
    </row>
    <row r="4788" spans="4:4" x14ac:dyDescent="0.25">
      <c r="D4788" s="138"/>
    </row>
    <row r="4789" spans="4:4" x14ac:dyDescent="0.25">
      <c r="D4789" s="138"/>
    </row>
    <row r="4790" spans="4:4" x14ac:dyDescent="0.25">
      <c r="D4790" s="138"/>
    </row>
    <row r="4791" spans="4:4" x14ac:dyDescent="0.25">
      <c r="D4791" s="138"/>
    </row>
    <row r="4792" spans="4:4" x14ac:dyDescent="0.25">
      <c r="D4792" s="138"/>
    </row>
    <row r="4793" spans="4:4" x14ac:dyDescent="0.25">
      <c r="D4793" s="138"/>
    </row>
    <row r="4794" spans="4:4" x14ac:dyDescent="0.25">
      <c r="D4794" s="138"/>
    </row>
    <row r="4795" spans="4:4" x14ac:dyDescent="0.25">
      <c r="D4795" s="138"/>
    </row>
    <row r="4796" spans="4:4" x14ac:dyDescent="0.25">
      <c r="D4796" s="138"/>
    </row>
    <row r="4797" spans="4:4" x14ac:dyDescent="0.25">
      <c r="D4797" s="138"/>
    </row>
    <row r="4798" spans="4:4" x14ac:dyDescent="0.25">
      <c r="D4798" s="138"/>
    </row>
    <row r="4799" spans="4:4" x14ac:dyDescent="0.25">
      <c r="D4799" s="138"/>
    </row>
    <row r="4800" spans="4:4" x14ac:dyDescent="0.25">
      <c r="D4800" s="138"/>
    </row>
    <row r="4801" spans="4:4" x14ac:dyDescent="0.25">
      <c r="D4801" s="138"/>
    </row>
    <row r="4802" spans="4:4" x14ac:dyDescent="0.25">
      <c r="D4802" s="138"/>
    </row>
    <row r="4803" spans="4:4" x14ac:dyDescent="0.25">
      <c r="D4803" s="138"/>
    </row>
    <row r="4804" spans="4:4" x14ac:dyDescent="0.25">
      <c r="D4804" s="138"/>
    </row>
    <row r="4805" spans="4:4" x14ac:dyDescent="0.25">
      <c r="D4805" s="138"/>
    </row>
    <row r="4806" spans="4:4" x14ac:dyDescent="0.25">
      <c r="D4806" s="138"/>
    </row>
    <row r="4807" spans="4:4" x14ac:dyDescent="0.25">
      <c r="D4807" s="138"/>
    </row>
    <row r="4808" spans="4:4" x14ac:dyDescent="0.25">
      <c r="D4808" s="138"/>
    </row>
    <row r="4809" spans="4:4" x14ac:dyDescent="0.25">
      <c r="D4809" s="138"/>
    </row>
    <row r="4810" spans="4:4" x14ac:dyDescent="0.25">
      <c r="D4810" s="138"/>
    </row>
    <row r="4811" spans="4:4" x14ac:dyDescent="0.25">
      <c r="D4811" s="138"/>
    </row>
    <row r="4812" spans="4:4" x14ac:dyDescent="0.25">
      <c r="D4812" s="138"/>
    </row>
    <row r="4813" spans="4:4" x14ac:dyDescent="0.25">
      <c r="D4813" s="138"/>
    </row>
    <row r="4814" spans="4:4" x14ac:dyDescent="0.25">
      <c r="D4814" s="138"/>
    </row>
    <row r="4815" spans="4:4" x14ac:dyDescent="0.25">
      <c r="D4815" s="138"/>
    </row>
    <row r="4816" spans="4:4" x14ac:dyDescent="0.25">
      <c r="D4816" s="138"/>
    </row>
    <row r="4817" spans="4:4" x14ac:dyDescent="0.25">
      <c r="D4817" s="138"/>
    </row>
    <row r="4818" spans="4:4" x14ac:dyDescent="0.25">
      <c r="D4818" s="138"/>
    </row>
    <row r="4819" spans="4:4" x14ac:dyDescent="0.25">
      <c r="D4819" s="138"/>
    </row>
    <row r="4820" spans="4:4" x14ac:dyDescent="0.25">
      <c r="D4820" s="138"/>
    </row>
    <row r="4821" spans="4:4" x14ac:dyDescent="0.25">
      <c r="D4821" s="138"/>
    </row>
    <row r="4822" spans="4:4" x14ac:dyDescent="0.25">
      <c r="D4822" s="138"/>
    </row>
    <row r="4823" spans="4:4" x14ac:dyDescent="0.25">
      <c r="D4823" s="138"/>
    </row>
    <row r="4824" spans="4:4" x14ac:dyDescent="0.25">
      <c r="D4824" s="138"/>
    </row>
    <row r="4825" spans="4:4" x14ac:dyDescent="0.25">
      <c r="D4825" s="138"/>
    </row>
    <row r="4826" spans="4:4" x14ac:dyDescent="0.25">
      <c r="D4826" s="138"/>
    </row>
    <row r="4827" spans="4:4" x14ac:dyDescent="0.25">
      <c r="D4827" s="138"/>
    </row>
    <row r="4828" spans="4:4" x14ac:dyDescent="0.25">
      <c r="D4828" s="138"/>
    </row>
    <row r="4829" spans="4:4" x14ac:dyDescent="0.25">
      <c r="D4829" s="138"/>
    </row>
    <row r="4830" spans="4:4" x14ac:dyDescent="0.25">
      <c r="D4830" s="138"/>
    </row>
    <row r="4831" spans="4:4" x14ac:dyDescent="0.25">
      <c r="D4831" s="138"/>
    </row>
    <row r="4832" spans="4:4" x14ac:dyDescent="0.25">
      <c r="D4832" s="138"/>
    </row>
    <row r="4833" spans="4:4" x14ac:dyDescent="0.25">
      <c r="D4833" s="138"/>
    </row>
    <row r="4834" spans="4:4" x14ac:dyDescent="0.25">
      <c r="D4834" s="138"/>
    </row>
    <row r="4835" spans="4:4" x14ac:dyDescent="0.25">
      <c r="D4835" s="138"/>
    </row>
    <row r="4836" spans="4:4" x14ac:dyDescent="0.25">
      <c r="D4836" s="138"/>
    </row>
    <row r="4837" spans="4:4" x14ac:dyDescent="0.25">
      <c r="D4837" s="138"/>
    </row>
    <row r="4838" spans="4:4" x14ac:dyDescent="0.25">
      <c r="D4838" s="138"/>
    </row>
    <row r="4839" spans="4:4" x14ac:dyDescent="0.25">
      <c r="D4839" s="138"/>
    </row>
    <row r="4840" spans="4:4" x14ac:dyDescent="0.25">
      <c r="D4840" s="138"/>
    </row>
    <row r="4841" spans="4:4" x14ac:dyDescent="0.25">
      <c r="D4841" s="138"/>
    </row>
    <row r="4842" spans="4:4" x14ac:dyDescent="0.25">
      <c r="D4842" s="138"/>
    </row>
    <row r="4843" spans="4:4" x14ac:dyDescent="0.25">
      <c r="D4843" s="138"/>
    </row>
    <row r="4844" spans="4:4" x14ac:dyDescent="0.25">
      <c r="D4844" s="138"/>
    </row>
    <row r="4845" spans="4:4" x14ac:dyDescent="0.25">
      <c r="D4845" s="138"/>
    </row>
    <row r="4846" spans="4:4" x14ac:dyDescent="0.25">
      <c r="D4846" s="138"/>
    </row>
    <row r="4847" spans="4:4" x14ac:dyDescent="0.25">
      <c r="D4847" s="138"/>
    </row>
    <row r="4848" spans="4:4" x14ac:dyDescent="0.25">
      <c r="D4848" s="138"/>
    </row>
    <row r="4849" spans="4:4" x14ac:dyDescent="0.25">
      <c r="D4849" s="138"/>
    </row>
    <row r="4850" spans="4:4" x14ac:dyDescent="0.25">
      <c r="D4850" s="138"/>
    </row>
    <row r="4851" spans="4:4" x14ac:dyDescent="0.25">
      <c r="D4851" s="138"/>
    </row>
    <row r="4852" spans="4:4" x14ac:dyDescent="0.25">
      <c r="D4852" s="138"/>
    </row>
    <row r="4853" spans="4:4" x14ac:dyDescent="0.25">
      <c r="D4853" s="138"/>
    </row>
    <row r="4854" spans="4:4" x14ac:dyDescent="0.25">
      <c r="D4854" s="138"/>
    </row>
    <row r="4855" spans="4:4" x14ac:dyDescent="0.25">
      <c r="D4855" s="138"/>
    </row>
    <row r="4856" spans="4:4" x14ac:dyDescent="0.25">
      <c r="D4856" s="138"/>
    </row>
    <row r="4857" spans="4:4" x14ac:dyDescent="0.25">
      <c r="D4857" s="138"/>
    </row>
    <row r="4858" spans="4:4" x14ac:dyDescent="0.25">
      <c r="D4858" s="138"/>
    </row>
    <row r="4859" spans="4:4" x14ac:dyDescent="0.25">
      <c r="D4859" s="138"/>
    </row>
    <row r="4860" spans="4:4" x14ac:dyDescent="0.25">
      <c r="D4860" s="138"/>
    </row>
    <row r="4861" spans="4:4" x14ac:dyDescent="0.25">
      <c r="D4861" s="138"/>
    </row>
    <row r="4862" spans="4:4" x14ac:dyDescent="0.25">
      <c r="D4862" s="138"/>
    </row>
    <row r="4863" spans="4:4" x14ac:dyDescent="0.25">
      <c r="D4863" s="138"/>
    </row>
    <row r="4864" spans="4:4" x14ac:dyDescent="0.25">
      <c r="D4864" s="138"/>
    </row>
    <row r="4865" spans="4:4" x14ac:dyDescent="0.25">
      <c r="D4865" s="138"/>
    </row>
    <row r="4866" spans="4:4" x14ac:dyDescent="0.25">
      <c r="D4866" s="138"/>
    </row>
    <row r="4867" spans="4:4" x14ac:dyDescent="0.25">
      <c r="D4867" s="138"/>
    </row>
    <row r="4868" spans="4:4" x14ac:dyDescent="0.25">
      <c r="D4868" s="138"/>
    </row>
    <row r="4869" spans="4:4" x14ac:dyDescent="0.25">
      <c r="D4869" s="138"/>
    </row>
    <row r="4870" spans="4:4" x14ac:dyDescent="0.25">
      <c r="D4870" s="138"/>
    </row>
    <row r="4871" spans="4:4" x14ac:dyDescent="0.25">
      <c r="D4871" s="138"/>
    </row>
    <row r="4872" spans="4:4" x14ac:dyDescent="0.25">
      <c r="D4872" s="138"/>
    </row>
    <row r="4873" spans="4:4" x14ac:dyDescent="0.25">
      <c r="D4873" s="138"/>
    </row>
    <row r="4874" spans="4:4" x14ac:dyDescent="0.25">
      <c r="D4874" s="138"/>
    </row>
    <row r="4875" spans="4:4" x14ac:dyDescent="0.25">
      <c r="D4875" s="138"/>
    </row>
    <row r="4876" spans="4:4" x14ac:dyDescent="0.25">
      <c r="D4876" s="138"/>
    </row>
    <row r="4877" spans="4:4" x14ac:dyDescent="0.25">
      <c r="D4877" s="138"/>
    </row>
    <row r="4878" spans="4:4" x14ac:dyDescent="0.25">
      <c r="D4878" s="138"/>
    </row>
    <row r="4879" spans="4:4" x14ac:dyDescent="0.25">
      <c r="D4879" s="138"/>
    </row>
    <row r="4880" spans="4:4" x14ac:dyDescent="0.25">
      <c r="D4880" s="138"/>
    </row>
    <row r="4881" spans="4:4" x14ac:dyDescent="0.25">
      <c r="D4881" s="138"/>
    </row>
    <row r="4882" spans="4:4" x14ac:dyDescent="0.25">
      <c r="D4882" s="138"/>
    </row>
    <row r="4883" spans="4:4" x14ac:dyDescent="0.25">
      <c r="D4883" s="138"/>
    </row>
    <row r="4884" spans="4:4" x14ac:dyDescent="0.25">
      <c r="D4884" s="138"/>
    </row>
    <row r="4885" spans="4:4" x14ac:dyDescent="0.25">
      <c r="D4885" s="138"/>
    </row>
    <row r="4886" spans="4:4" x14ac:dyDescent="0.25">
      <c r="D4886" s="138"/>
    </row>
    <row r="4887" spans="4:4" x14ac:dyDescent="0.25">
      <c r="D4887" s="138"/>
    </row>
    <row r="4888" spans="4:4" x14ac:dyDescent="0.25">
      <c r="D4888" s="138"/>
    </row>
    <row r="4889" spans="4:4" x14ac:dyDescent="0.25">
      <c r="D4889" s="138"/>
    </row>
    <row r="4890" spans="4:4" x14ac:dyDescent="0.25">
      <c r="D4890" s="138"/>
    </row>
    <row r="4891" spans="4:4" x14ac:dyDescent="0.25">
      <c r="D4891" s="138"/>
    </row>
    <row r="4892" spans="4:4" x14ac:dyDescent="0.25">
      <c r="D4892" s="138"/>
    </row>
    <row r="4893" spans="4:4" x14ac:dyDescent="0.25">
      <c r="D4893" s="138"/>
    </row>
    <row r="4894" spans="4:4" x14ac:dyDescent="0.25">
      <c r="D4894" s="138"/>
    </row>
    <row r="4895" spans="4:4" x14ac:dyDescent="0.25">
      <c r="D4895" s="138"/>
    </row>
    <row r="4896" spans="4:4" x14ac:dyDescent="0.25">
      <c r="D4896" s="138"/>
    </row>
    <row r="4897" spans="4:4" x14ac:dyDescent="0.25">
      <c r="D4897" s="138"/>
    </row>
    <row r="4898" spans="4:4" x14ac:dyDescent="0.25">
      <c r="D4898" s="138"/>
    </row>
    <row r="4899" spans="4:4" x14ac:dyDescent="0.25">
      <c r="D4899" s="138"/>
    </row>
    <row r="4900" spans="4:4" x14ac:dyDescent="0.25">
      <c r="D4900" s="138"/>
    </row>
    <row r="4901" spans="4:4" x14ac:dyDescent="0.25">
      <c r="D4901" s="138"/>
    </row>
    <row r="4902" spans="4:4" x14ac:dyDescent="0.25">
      <c r="D4902" s="138"/>
    </row>
    <row r="4903" spans="4:4" x14ac:dyDescent="0.25">
      <c r="D4903" s="138"/>
    </row>
    <row r="4904" spans="4:4" x14ac:dyDescent="0.25">
      <c r="D4904" s="138"/>
    </row>
    <row r="4905" spans="4:4" x14ac:dyDescent="0.25">
      <c r="D4905" s="138"/>
    </row>
    <row r="4906" spans="4:4" x14ac:dyDescent="0.25">
      <c r="D4906" s="138"/>
    </row>
    <row r="4907" spans="4:4" x14ac:dyDescent="0.25">
      <c r="D4907" s="138"/>
    </row>
    <row r="4908" spans="4:4" x14ac:dyDescent="0.25">
      <c r="D4908" s="138"/>
    </row>
    <row r="4909" spans="4:4" x14ac:dyDescent="0.25">
      <c r="D4909" s="138"/>
    </row>
    <row r="4910" spans="4:4" x14ac:dyDescent="0.25">
      <c r="D4910" s="138"/>
    </row>
    <row r="4911" spans="4:4" x14ac:dyDescent="0.25">
      <c r="D4911" s="138"/>
    </row>
    <row r="4912" spans="4:4" x14ac:dyDescent="0.25">
      <c r="D4912" s="138"/>
    </row>
    <row r="4913" spans="4:4" x14ac:dyDescent="0.25">
      <c r="D4913" s="138"/>
    </row>
    <row r="4914" spans="4:4" x14ac:dyDescent="0.25">
      <c r="D4914" s="138"/>
    </row>
    <row r="4915" spans="4:4" x14ac:dyDescent="0.25">
      <c r="D4915" s="138"/>
    </row>
    <row r="4916" spans="4:4" x14ac:dyDescent="0.25">
      <c r="D4916" s="138"/>
    </row>
    <row r="4917" spans="4:4" x14ac:dyDescent="0.25">
      <c r="D4917" s="138"/>
    </row>
    <row r="4918" spans="4:4" x14ac:dyDescent="0.25">
      <c r="D4918" s="138"/>
    </row>
    <row r="4919" spans="4:4" x14ac:dyDescent="0.25">
      <c r="D4919" s="138"/>
    </row>
    <row r="4920" spans="4:4" x14ac:dyDescent="0.25">
      <c r="D4920" s="138"/>
    </row>
    <row r="4921" spans="4:4" x14ac:dyDescent="0.25">
      <c r="D4921" s="138"/>
    </row>
    <row r="4922" spans="4:4" x14ac:dyDescent="0.25">
      <c r="D4922" s="138"/>
    </row>
    <row r="4923" spans="4:4" x14ac:dyDescent="0.25">
      <c r="D4923" s="138"/>
    </row>
    <row r="4924" spans="4:4" x14ac:dyDescent="0.25">
      <c r="D4924" s="138"/>
    </row>
    <row r="4925" spans="4:4" x14ac:dyDescent="0.25">
      <c r="D4925" s="138"/>
    </row>
    <row r="4926" spans="4:4" x14ac:dyDescent="0.25">
      <c r="D4926" s="138"/>
    </row>
    <row r="4927" spans="4:4" x14ac:dyDescent="0.25">
      <c r="D4927" s="138"/>
    </row>
    <row r="4928" spans="4:4" x14ac:dyDescent="0.25">
      <c r="D4928" s="138"/>
    </row>
    <row r="4929" spans="4:4" x14ac:dyDescent="0.25">
      <c r="D4929" s="138"/>
    </row>
    <row r="4930" spans="4:4" x14ac:dyDescent="0.25">
      <c r="D4930" s="138"/>
    </row>
    <row r="4931" spans="4:4" x14ac:dyDescent="0.25">
      <c r="D4931" s="138"/>
    </row>
    <row r="4932" spans="4:4" x14ac:dyDescent="0.25">
      <c r="D4932" s="138"/>
    </row>
    <row r="4933" spans="4:4" x14ac:dyDescent="0.25">
      <c r="D4933" s="138"/>
    </row>
    <row r="4934" spans="4:4" x14ac:dyDescent="0.25">
      <c r="D4934" s="138"/>
    </row>
    <row r="4935" spans="4:4" x14ac:dyDescent="0.25">
      <c r="D4935" s="138"/>
    </row>
    <row r="4936" spans="4:4" x14ac:dyDescent="0.25">
      <c r="D4936" s="138"/>
    </row>
    <row r="4937" spans="4:4" x14ac:dyDescent="0.25">
      <c r="D4937" s="138"/>
    </row>
    <row r="4938" spans="4:4" x14ac:dyDescent="0.25">
      <c r="D4938" s="138"/>
    </row>
    <row r="4939" spans="4:4" x14ac:dyDescent="0.25">
      <c r="D4939" s="138"/>
    </row>
    <row r="4940" spans="4:4" x14ac:dyDescent="0.25">
      <c r="D4940" s="138"/>
    </row>
    <row r="4941" spans="4:4" x14ac:dyDescent="0.25">
      <c r="D4941" s="138"/>
    </row>
    <row r="4942" spans="4:4" x14ac:dyDescent="0.25">
      <c r="D4942" s="138"/>
    </row>
    <row r="4943" spans="4:4" x14ac:dyDescent="0.25">
      <c r="D4943" s="138"/>
    </row>
    <row r="4944" spans="4:4" x14ac:dyDescent="0.25">
      <c r="D4944" s="138"/>
    </row>
    <row r="4945" spans="4:4" x14ac:dyDescent="0.25">
      <c r="D4945" s="138"/>
    </row>
    <row r="4946" spans="4:4" x14ac:dyDescent="0.25">
      <c r="D4946" s="138"/>
    </row>
    <row r="4947" spans="4:4" x14ac:dyDescent="0.25">
      <c r="D4947" s="138"/>
    </row>
    <row r="4948" spans="4:4" x14ac:dyDescent="0.25">
      <c r="D4948" s="138"/>
    </row>
    <row r="4949" spans="4:4" x14ac:dyDescent="0.25">
      <c r="D4949" s="138"/>
    </row>
    <row r="4950" spans="4:4" x14ac:dyDescent="0.25">
      <c r="D4950" s="138"/>
    </row>
    <row r="4951" spans="4:4" x14ac:dyDescent="0.25">
      <c r="D4951" s="138"/>
    </row>
    <row r="4952" spans="4:4" x14ac:dyDescent="0.25">
      <c r="D4952" s="138"/>
    </row>
    <row r="4953" spans="4:4" x14ac:dyDescent="0.25">
      <c r="D4953" s="138"/>
    </row>
    <row r="4954" spans="4:4" x14ac:dyDescent="0.25">
      <c r="D4954" s="138"/>
    </row>
    <row r="4955" spans="4:4" x14ac:dyDescent="0.25">
      <c r="D4955" s="138"/>
    </row>
    <row r="4956" spans="4:4" x14ac:dyDescent="0.25">
      <c r="D4956" s="138"/>
    </row>
    <row r="4957" spans="4:4" x14ac:dyDescent="0.25">
      <c r="D4957" s="138"/>
    </row>
    <row r="4958" spans="4:4" x14ac:dyDescent="0.25">
      <c r="D4958" s="138"/>
    </row>
    <row r="4959" spans="4:4" x14ac:dyDescent="0.25">
      <c r="D4959" s="138"/>
    </row>
    <row r="4960" spans="4:4" x14ac:dyDescent="0.25">
      <c r="D4960" s="138"/>
    </row>
    <row r="4961" spans="4:4" x14ac:dyDescent="0.25">
      <c r="D4961" s="138"/>
    </row>
    <row r="4962" spans="4:4" x14ac:dyDescent="0.25">
      <c r="D4962" s="138"/>
    </row>
    <row r="4963" spans="4:4" x14ac:dyDescent="0.25">
      <c r="D4963" s="138"/>
    </row>
    <row r="4964" spans="4:4" x14ac:dyDescent="0.25">
      <c r="D4964" s="138"/>
    </row>
    <row r="4965" spans="4:4" x14ac:dyDescent="0.25">
      <c r="D4965" s="138"/>
    </row>
    <row r="4966" spans="4:4" x14ac:dyDescent="0.25">
      <c r="D4966" s="138"/>
    </row>
    <row r="4967" spans="4:4" x14ac:dyDescent="0.25">
      <c r="D4967" s="138"/>
    </row>
    <row r="4968" spans="4:4" x14ac:dyDescent="0.25">
      <c r="D4968" s="138"/>
    </row>
    <row r="4969" spans="4:4" x14ac:dyDescent="0.25">
      <c r="D4969" s="138"/>
    </row>
    <row r="4970" spans="4:4" x14ac:dyDescent="0.25">
      <c r="D4970" s="138"/>
    </row>
    <row r="4971" spans="4:4" x14ac:dyDescent="0.25">
      <c r="D4971" s="138"/>
    </row>
    <row r="4972" spans="4:4" x14ac:dyDescent="0.25">
      <c r="D4972" s="138"/>
    </row>
    <row r="4973" spans="4:4" x14ac:dyDescent="0.25">
      <c r="D4973" s="138"/>
    </row>
    <row r="4974" spans="4:4" x14ac:dyDescent="0.25">
      <c r="D4974" s="138"/>
    </row>
    <row r="4975" spans="4:4" x14ac:dyDescent="0.25">
      <c r="D4975" s="138"/>
    </row>
    <row r="4976" spans="4:4" x14ac:dyDescent="0.25">
      <c r="D4976" s="138"/>
    </row>
    <row r="4977" spans="4:4" x14ac:dyDescent="0.25">
      <c r="D4977" s="138"/>
    </row>
    <row r="4978" spans="4:4" x14ac:dyDescent="0.25">
      <c r="D4978" s="138"/>
    </row>
    <row r="4979" spans="4:4" x14ac:dyDescent="0.25">
      <c r="D4979" s="138"/>
    </row>
    <row r="4980" spans="4:4" x14ac:dyDescent="0.25">
      <c r="D4980" s="138"/>
    </row>
    <row r="4981" spans="4:4" x14ac:dyDescent="0.25">
      <c r="D4981" s="138"/>
    </row>
    <row r="4982" spans="4:4" x14ac:dyDescent="0.25">
      <c r="D4982" s="138"/>
    </row>
    <row r="4983" spans="4:4" x14ac:dyDescent="0.25">
      <c r="D4983" s="138"/>
    </row>
    <row r="4984" spans="4:4" x14ac:dyDescent="0.25">
      <c r="D4984" s="138"/>
    </row>
    <row r="4985" spans="4:4" x14ac:dyDescent="0.25">
      <c r="D4985" s="138"/>
    </row>
    <row r="4986" spans="4:4" x14ac:dyDescent="0.25">
      <c r="D4986" s="138"/>
    </row>
    <row r="4987" spans="4:4" x14ac:dyDescent="0.25">
      <c r="D4987" s="138"/>
    </row>
    <row r="4988" spans="4:4" x14ac:dyDescent="0.25">
      <c r="D4988" s="138"/>
    </row>
    <row r="4989" spans="4:4" x14ac:dyDescent="0.25">
      <c r="D4989" s="138"/>
    </row>
    <row r="4990" spans="4:4" x14ac:dyDescent="0.25">
      <c r="D4990" s="138"/>
    </row>
    <row r="4991" spans="4:4" x14ac:dyDescent="0.25">
      <c r="D4991" s="138"/>
    </row>
    <row r="4992" spans="4:4" x14ac:dyDescent="0.25">
      <c r="D4992" s="138"/>
    </row>
    <row r="4993" spans="4:4" x14ac:dyDescent="0.25">
      <c r="D4993" s="138"/>
    </row>
    <row r="4994" spans="4:4" x14ac:dyDescent="0.25">
      <c r="D4994" s="138"/>
    </row>
    <row r="4995" spans="4:4" x14ac:dyDescent="0.25">
      <c r="D4995" s="138"/>
    </row>
    <row r="4996" spans="4:4" x14ac:dyDescent="0.25">
      <c r="D4996" s="138"/>
    </row>
    <row r="4997" spans="4:4" x14ac:dyDescent="0.25">
      <c r="D4997" s="138"/>
    </row>
    <row r="4998" spans="4:4" x14ac:dyDescent="0.25">
      <c r="D4998" s="138"/>
    </row>
    <row r="4999" spans="4:4" x14ac:dyDescent="0.25">
      <c r="D4999" s="138"/>
    </row>
    <row r="5000" spans="4:4" x14ac:dyDescent="0.25">
      <c r="D5000" s="138"/>
    </row>
  </sheetData>
  <mergeCells count="43">
    <mergeCell ref="C404:G404"/>
    <mergeCell ref="C260:G260"/>
    <mergeCell ref="C264:G264"/>
    <mergeCell ref="C268:G268"/>
    <mergeCell ref="C275:G275"/>
    <mergeCell ref="C281:G281"/>
    <mergeCell ref="C384:G384"/>
    <mergeCell ref="C254:G254"/>
    <mergeCell ref="C155:G155"/>
    <mergeCell ref="C162:G162"/>
    <mergeCell ref="C189:G189"/>
    <mergeCell ref="C205:G205"/>
    <mergeCell ref="C218:G218"/>
    <mergeCell ref="C224:G224"/>
    <mergeCell ref="C230:G230"/>
    <mergeCell ref="C236:G236"/>
    <mergeCell ref="C242:G242"/>
    <mergeCell ref="C248:G248"/>
    <mergeCell ref="C252:G252"/>
    <mergeCell ref="C133:G133"/>
    <mergeCell ref="C76:G76"/>
    <mergeCell ref="C82:G82"/>
    <mergeCell ref="C89:G89"/>
    <mergeCell ref="C91:G91"/>
    <mergeCell ref="C93:G93"/>
    <mergeCell ref="C100:G100"/>
    <mergeCell ref="C105:G105"/>
    <mergeCell ref="C112:G112"/>
    <mergeCell ref="C117:G117"/>
    <mergeCell ref="C124:G124"/>
    <mergeCell ref="C129:G129"/>
    <mergeCell ref="C69:G69"/>
    <mergeCell ref="A1:G1"/>
    <mergeCell ref="C2:G2"/>
    <mergeCell ref="C3:G3"/>
    <mergeCell ref="C4:G4"/>
    <mergeCell ref="C10:G10"/>
    <mergeCell ref="C20:G20"/>
    <mergeCell ref="C30:G30"/>
    <mergeCell ref="C47:G47"/>
    <mergeCell ref="C51:G51"/>
    <mergeCell ref="C58:G58"/>
    <mergeCell ref="C62:G6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workbookViewId="0">
      <selection activeCell="C3" sqref="C3:G3"/>
    </sheetView>
  </sheetViews>
  <sheetFormatPr defaultRowHeight="15" outlineLevelRow="1" x14ac:dyDescent="0.25"/>
  <cols>
    <col min="1" max="1" width="3.42578125" customWidth="1"/>
    <col min="2" max="2" width="12.5703125" style="135" customWidth="1"/>
    <col min="3" max="3" width="63.28515625" style="1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2" t="s">
        <v>186</v>
      </c>
      <c r="B1" s="242"/>
      <c r="C1" s="242"/>
      <c r="D1" s="242"/>
      <c r="E1" s="242"/>
      <c r="F1" s="242"/>
      <c r="G1" s="242"/>
      <c r="AG1" t="s">
        <v>83</v>
      </c>
    </row>
    <row r="2" spans="1:60" ht="24.95" customHeight="1" x14ac:dyDescent="0.25">
      <c r="A2" s="133" t="s">
        <v>84</v>
      </c>
      <c r="B2" s="134" t="s">
        <v>3</v>
      </c>
      <c r="C2" s="243" t="s">
        <v>4</v>
      </c>
      <c r="D2" s="244"/>
      <c r="E2" s="244"/>
      <c r="F2" s="244"/>
      <c r="G2" s="245"/>
      <c r="AG2" t="s">
        <v>85</v>
      </c>
    </row>
    <row r="3" spans="1:60" ht="24.95" customHeight="1" x14ac:dyDescent="0.25">
      <c r="A3" s="133" t="s">
        <v>86</v>
      </c>
      <c r="B3" s="134" t="s">
        <v>46</v>
      </c>
      <c r="C3" s="243" t="s">
        <v>892</v>
      </c>
      <c r="D3" s="244"/>
      <c r="E3" s="244"/>
      <c r="F3" s="244"/>
      <c r="G3" s="245"/>
      <c r="AC3" s="135" t="s">
        <v>85</v>
      </c>
      <c r="AG3" t="s">
        <v>88</v>
      </c>
    </row>
    <row r="4" spans="1:60" ht="24.95" customHeight="1" x14ac:dyDescent="0.25">
      <c r="A4" s="136" t="s">
        <v>89</v>
      </c>
      <c r="B4" s="137" t="s">
        <v>53</v>
      </c>
      <c r="C4" s="246" t="s">
        <v>54</v>
      </c>
      <c r="D4" s="247"/>
      <c r="E4" s="247"/>
      <c r="F4" s="247"/>
      <c r="G4" s="248"/>
      <c r="AG4" t="s">
        <v>90</v>
      </c>
    </row>
    <row r="5" spans="1:60" x14ac:dyDescent="0.25">
      <c r="D5" s="138"/>
    </row>
    <row r="6" spans="1:60" ht="60" x14ac:dyDescent="0.25">
      <c r="A6" s="139" t="s">
        <v>91</v>
      </c>
      <c r="B6" s="140" t="s">
        <v>92</v>
      </c>
      <c r="C6" s="140" t="s">
        <v>93</v>
      </c>
      <c r="D6" s="141" t="s">
        <v>94</v>
      </c>
      <c r="E6" s="139" t="s">
        <v>95</v>
      </c>
      <c r="F6" s="142" t="s">
        <v>96</v>
      </c>
      <c r="G6" s="139" t="s">
        <v>12</v>
      </c>
      <c r="H6" s="143" t="s">
        <v>97</v>
      </c>
      <c r="I6" s="143" t="s">
        <v>98</v>
      </c>
      <c r="J6" s="143" t="s">
        <v>99</v>
      </c>
      <c r="K6" s="143" t="s">
        <v>100</v>
      </c>
      <c r="L6" s="143" t="s">
        <v>101</v>
      </c>
      <c r="M6" s="143" t="s">
        <v>102</v>
      </c>
      <c r="N6" s="143" t="s">
        <v>103</v>
      </c>
      <c r="O6" s="143" t="s">
        <v>104</v>
      </c>
      <c r="P6" s="143" t="s">
        <v>105</v>
      </c>
      <c r="Q6" s="143" t="s">
        <v>106</v>
      </c>
      <c r="R6" s="143" t="s">
        <v>107</v>
      </c>
      <c r="S6" s="143" t="s">
        <v>108</v>
      </c>
      <c r="T6" s="143" t="s">
        <v>109</v>
      </c>
      <c r="U6" s="143" t="s">
        <v>110</v>
      </c>
      <c r="V6" s="143" t="s">
        <v>111</v>
      </c>
      <c r="W6" s="143" t="s">
        <v>112</v>
      </c>
    </row>
    <row r="7" spans="1:60" hidden="1" x14ac:dyDescent="0.25">
      <c r="A7" s="144"/>
      <c r="B7" s="145"/>
      <c r="C7" s="145"/>
      <c r="D7" s="14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</row>
    <row r="8" spans="1:60" x14ac:dyDescent="0.25">
      <c r="A8" s="149" t="s">
        <v>113</v>
      </c>
      <c r="B8" s="150" t="s">
        <v>61</v>
      </c>
      <c r="C8" s="151" t="s">
        <v>62</v>
      </c>
      <c r="D8" s="152"/>
      <c r="E8" s="153"/>
      <c r="F8" s="154"/>
      <c r="G8" s="154">
        <f>SUMIF(AG9:AG97,"&lt;&gt;NOR",G9:G97)</f>
        <v>0</v>
      </c>
      <c r="H8" s="154"/>
      <c r="I8" s="154">
        <f>SUM(I9:I97)</f>
        <v>0</v>
      </c>
      <c r="J8" s="154"/>
      <c r="K8" s="154">
        <f>SUM(K9:K97)</f>
        <v>0</v>
      </c>
      <c r="L8" s="154"/>
      <c r="M8" s="154">
        <f>SUM(M9:M97)</f>
        <v>0</v>
      </c>
      <c r="N8" s="154"/>
      <c r="O8" s="154">
        <f>SUM(O9:O97)</f>
        <v>77.819999999999993</v>
      </c>
      <c r="P8" s="154"/>
      <c r="Q8" s="154">
        <f>SUM(Q9:Q97)</f>
        <v>0</v>
      </c>
      <c r="R8" s="154"/>
      <c r="S8" s="154"/>
      <c r="T8" s="155"/>
      <c r="U8" s="156"/>
      <c r="V8" s="156">
        <f>SUM(V9:V97)</f>
        <v>547.99</v>
      </c>
      <c r="W8" s="156"/>
      <c r="AG8" t="s">
        <v>114</v>
      </c>
    </row>
    <row r="9" spans="1:60" ht="22.5" outlineLevel="1" x14ac:dyDescent="0.25">
      <c r="A9" s="157">
        <v>1</v>
      </c>
      <c r="B9" s="158" t="s">
        <v>187</v>
      </c>
      <c r="C9" s="159" t="s">
        <v>188</v>
      </c>
      <c r="D9" s="160" t="s">
        <v>134</v>
      </c>
      <c r="E9" s="161">
        <v>44.4</v>
      </c>
      <c r="F9" s="162"/>
      <c r="G9" s="163">
        <f>ROUND(E9*F9,2)</f>
        <v>0</v>
      </c>
      <c r="H9" s="162"/>
      <c r="I9" s="163">
        <f>ROUND(E9*H9,2)</f>
        <v>0</v>
      </c>
      <c r="J9" s="162"/>
      <c r="K9" s="163">
        <f>ROUND(E9*J9,2)</f>
        <v>0</v>
      </c>
      <c r="L9" s="163">
        <v>21</v>
      </c>
      <c r="M9" s="163">
        <f>G9*(1+L9/100)</f>
        <v>0</v>
      </c>
      <c r="N9" s="163">
        <v>1.0699999999999999E-2</v>
      </c>
      <c r="O9" s="163">
        <f>ROUND(E9*N9,2)</f>
        <v>0.48</v>
      </c>
      <c r="P9" s="163">
        <v>0</v>
      </c>
      <c r="Q9" s="163">
        <f>ROUND(E9*P9,2)</f>
        <v>0</v>
      </c>
      <c r="R9" s="163" t="s">
        <v>189</v>
      </c>
      <c r="S9" s="163" t="s">
        <v>190</v>
      </c>
      <c r="T9" s="164" t="s">
        <v>190</v>
      </c>
      <c r="U9" s="165">
        <v>0.90800000000000003</v>
      </c>
      <c r="V9" s="165">
        <f>ROUND(E9*U9,2)</f>
        <v>40.32</v>
      </c>
      <c r="W9" s="165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120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ht="23.25" outlineLevel="1" x14ac:dyDescent="0.25">
      <c r="A10" s="167"/>
      <c r="B10" s="168"/>
      <c r="C10" s="249" t="s">
        <v>191</v>
      </c>
      <c r="D10" s="250"/>
      <c r="E10" s="250"/>
      <c r="F10" s="250"/>
      <c r="G10" s="250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66"/>
      <c r="Z10" s="166"/>
      <c r="AA10" s="166"/>
      <c r="AB10" s="166"/>
      <c r="AC10" s="166"/>
      <c r="AD10" s="166"/>
      <c r="AE10" s="166"/>
      <c r="AF10" s="166"/>
      <c r="AG10" s="166" t="s">
        <v>192</v>
      </c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91" t="str">
        <f>C10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/>
      <c r="B11" s="168"/>
      <c r="C11" s="169" t="s">
        <v>121</v>
      </c>
      <c r="D11" s="170"/>
      <c r="E11" s="171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122</v>
      </c>
      <c r="AH11" s="166">
        <v>0</v>
      </c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5">
      <c r="A12" s="167"/>
      <c r="B12" s="168"/>
      <c r="C12" s="169" t="s">
        <v>707</v>
      </c>
      <c r="D12" s="170"/>
      <c r="E12" s="171">
        <v>22.2</v>
      </c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122</v>
      </c>
      <c r="AH12" s="166">
        <v>0</v>
      </c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5">
      <c r="A13" s="167"/>
      <c r="B13" s="168"/>
      <c r="C13" s="169" t="s">
        <v>708</v>
      </c>
      <c r="D13" s="170"/>
      <c r="E13" s="171">
        <v>22.2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122</v>
      </c>
      <c r="AH13" s="166">
        <v>0</v>
      </c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 x14ac:dyDescent="0.25">
      <c r="A14" s="167"/>
      <c r="B14" s="168"/>
      <c r="C14" s="172" t="s">
        <v>131</v>
      </c>
      <c r="D14" s="173"/>
      <c r="E14" s="174">
        <v>44.4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122</v>
      </c>
      <c r="AH14" s="166">
        <v>1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5">
      <c r="A15" s="157">
        <v>2</v>
      </c>
      <c r="B15" s="158" t="s">
        <v>709</v>
      </c>
      <c r="C15" s="159" t="s">
        <v>710</v>
      </c>
      <c r="D15" s="160" t="s">
        <v>134</v>
      </c>
      <c r="E15" s="161">
        <v>66.599999999999994</v>
      </c>
      <c r="F15" s="162"/>
      <c r="G15" s="163">
        <f>ROUND(E15*F15,2)</f>
        <v>0</v>
      </c>
      <c r="H15" s="162"/>
      <c r="I15" s="163">
        <f>ROUND(E15*H15,2)</f>
        <v>0</v>
      </c>
      <c r="J15" s="162"/>
      <c r="K15" s="163">
        <f>ROUND(E15*J15,2)</f>
        <v>0</v>
      </c>
      <c r="L15" s="163">
        <v>21</v>
      </c>
      <c r="M15" s="163">
        <f>G15*(1+L15/100)</f>
        <v>0</v>
      </c>
      <c r="N15" s="163">
        <v>2.478E-2</v>
      </c>
      <c r="O15" s="163">
        <f>ROUND(E15*N15,2)</f>
        <v>1.65</v>
      </c>
      <c r="P15" s="163">
        <v>0</v>
      </c>
      <c r="Q15" s="163">
        <f>ROUND(E15*P15,2)</f>
        <v>0</v>
      </c>
      <c r="R15" s="163" t="s">
        <v>189</v>
      </c>
      <c r="S15" s="163" t="s">
        <v>190</v>
      </c>
      <c r="T15" s="164" t="s">
        <v>190</v>
      </c>
      <c r="U15" s="165">
        <v>0.54700000000000004</v>
      </c>
      <c r="V15" s="165">
        <f>ROUND(E15*U15,2)</f>
        <v>36.43</v>
      </c>
      <c r="W15" s="165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120</v>
      </c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ht="23.25" outlineLevel="1" x14ac:dyDescent="0.25">
      <c r="A16" s="167"/>
      <c r="B16" s="168"/>
      <c r="C16" s="249" t="s">
        <v>191</v>
      </c>
      <c r="D16" s="250"/>
      <c r="E16" s="250"/>
      <c r="F16" s="250"/>
      <c r="G16" s="250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 t="s">
        <v>192</v>
      </c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91" t="str">
        <f>C16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6" s="166"/>
      <c r="BC16" s="166"/>
      <c r="BD16" s="166"/>
      <c r="BE16" s="166"/>
      <c r="BF16" s="166"/>
      <c r="BG16" s="166"/>
      <c r="BH16" s="166"/>
    </row>
    <row r="17" spans="1:60" outlineLevel="1" x14ac:dyDescent="0.25">
      <c r="A17" s="167"/>
      <c r="B17" s="168"/>
      <c r="C17" s="169" t="s">
        <v>121</v>
      </c>
      <c r="D17" s="170"/>
      <c r="E17" s="171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122</v>
      </c>
      <c r="AH17" s="166">
        <v>0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 x14ac:dyDescent="0.25">
      <c r="A18" s="167"/>
      <c r="B18" s="168"/>
      <c r="C18" s="169" t="s">
        <v>711</v>
      </c>
      <c r="D18" s="170"/>
      <c r="E18" s="171">
        <v>22.2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122</v>
      </c>
      <c r="AH18" s="166">
        <v>0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67"/>
      <c r="B19" s="168"/>
      <c r="C19" s="169" t="s">
        <v>712</v>
      </c>
      <c r="D19" s="170"/>
      <c r="E19" s="171">
        <v>22.2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122</v>
      </c>
      <c r="AH19" s="166">
        <v>0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5">
      <c r="A20" s="167"/>
      <c r="B20" s="168"/>
      <c r="C20" s="169" t="s">
        <v>713</v>
      </c>
      <c r="D20" s="170"/>
      <c r="E20" s="171">
        <v>22.2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122</v>
      </c>
      <c r="AH20" s="166">
        <v>0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outlineLevel="1" x14ac:dyDescent="0.25">
      <c r="A21" s="167"/>
      <c r="B21" s="168"/>
      <c r="C21" s="172" t="s">
        <v>131</v>
      </c>
      <c r="D21" s="173"/>
      <c r="E21" s="174">
        <v>66.599999999999994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  <c r="Y21" s="166"/>
      <c r="Z21" s="166"/>
      <c r="AA21" s="166"/>
      <c r="AB21" s="166"/>
      <c r="AC21" s="166"/>
      <c r="AD21" s="166"/>
      <c r="AE21" s="166"/>
      <c r="AF21" s="166"/>
      <c r="AG21" s="166" t="s">
        <v>122</v>
      </c>
      <c r="AH21" s="166">
        <v>1</v>
      </c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outlineLevel="1" x14ac:dyDescent="0.25">
      <c r="A22" s="157">
        <v>3</v>
      </c>
      <c r="B22" s="158" t="s">
        <v>417</v>
      </c>
      <c r="C22" s="159" t="s">
        <v>418</v>
      </c>
      <c r="D22" s="160" t="s">
        <v>212</v>
      </c>
      <c r="E22" s="161">
        <v>133.30350000000001</v>
      </c>
      <c r="F22" s="162"/>
      <c r="G22" s="163">
        <f>ROUND(E22*F22,2)</f>
        <v>0</v>
      </c>
      <c r="H22" s="162"/>
      <c r="I22" s="163">
        <f>ROUND(E22*H22,2)</f>
        <v>0</v>
      </c>
      <c r="J22" s="162"/>
      <c r="K22" s="163">
        <f>ROUND(E22*J22,2)</f>
        <v>0</v>
      </c>
      <c r="L22" s="163">
        <v>21</v>
      </c>
      <c r="M22" s="163">
        <f>G22*(1+L22/100)</f>
        <v>0</v>
      </c>
      <c r="N22" s="163">
        <v>0</v>
      </c>
      <c r="O22" s="163">
        <f>ROUND(E22*N22,2)</f>
        <v>0</v>
      </c>
      <c r="P22" s="163">
        <v>0</v>
      </c>
      <c r="Q22" s="163">
        <f>ROUND(E22*P22,2)</f>
        <v>0</v>
      </c>
      <c r="R22" s="163" t="s">
        <v>189</v>
      </c>
      <c r="S22" s="163" t="s">
        <v>190</v>
      </c>
      <c r="T22" s="164" t="s">
        <v>190</v>
      </c>
      <c r="U22" s="165">
        <v>0.23</v>
      </c>
      <c r="V22" s="165">
        <f>ROUND(E22*U22,2)</f>
        <v>30.66</v>
      </c>
      <c r="W22" s="165"/>
      <c r="X22" s="166"/>
      <c r="Y22" s="166"/>
      <c r="Z22" s="166"/>
      <c r="AA22" s="166"/>
      <c r="AB22" s="166"/>
      <c r="AC22" s="166"/>
      <c r="AD22" s="166"/>
      <c r="AE22" s="166"/>
      <c r="AF22" s="166"/>
      <c r="AG22" s="166" t="s">
        <v>120</v>
      </c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ht="23.25" outlineLevel="1" x14ac:dyDescent="0.25">
      <c r="A23" s="167"/>
      <c r="B23" s="168"/>
      <c r="C23" s="249" t="s">
        <v>419</v>
      </c>
      <c r="D23" s="250"/>
      <c r="E23" s="250"/>
      <c r="F23" s="250"/>
      <c r="G23" s="250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192</v>
      </c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91" t="str">
        <f>C23</f>
        <v>zapažených i nezapažených s urovnáním dna do předepsaného profilu a spádu, s přehozením výkopku na přilehlém terénu na vzdálenost do 3 m od podélné osy rýhy nebo s naložením výkopku na dopravní prostředek.</v>
      </c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67"/>
      <c r="B24" s="168"/>
      <c r="C24" s="169" t="s">
        <v>121</v>
      </c>
      <c r="D24" s="170"/>
      <c r="E24" s="171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122</v>
      </c>
      <c r="AH24" s="166">
        <v>0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ht="22.5" outlineLevel="1" x14ac:dyDescent="0.25">
      <c r="A25" s="167"/>
      <c r="B25" s="168"/>
      <c r="C25" s="169" t="s">
        <v>420</v>
      </c>
      <c r="D25" s="170"/>
      <c r="E25" s="171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6"/>
      <c r="Y25" s="166"/>
      <c r="Z25" s="166"/>
      <c r="AA25" s="166"/>
      <c r="AB25" s="166"/>
      <c r="AC25" s="166"/>
      <c r="AD25" s="166"/>
      <c r="AE25" s="166"/>
      <c r="AF25" s="166"/>
      <c r="AG25" s="166" t="s">
        <v>122</v>
      </c>
      <c r="AH25" s="166">
        <v>0</v>
      </c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ht="22.5" outlineLevel="1" x14ac:dyDescent="0.25">
      <c r="A26" s="167"/>
      <c r="B26" s="168"/>
      <c r="C26" s="169" t="s">
        <v>714</v>
      </c>
      <c r="D26" s="170"/>
      <c r="E26" s="171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122</v>
      </c>
      <c r="AH26" s="166">
        <v>0</v>
      </c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5">
      <c r="A27" s="167"/>
      <c r="B27" s="168"/>
      <c r="C27" s="169" t="s">
        <v>715</v>
      </c>
      <c r="D27" s="170"/>
      <c r="E27" s="171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122</v>
      </c>
      <c r="AH27" s="166">
        <v>0</v>
      </c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/>
      <c r="B28" s="168"/>
      <c r="C28" s="192" t="s">
        <v>216</v>
      </c>
      <c r="D28" s="193"/>
      <c r="E28" s="19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122</v>
      </c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67"/>
      <c r="B29" s="168"/>
      <c r="C29" s="195" t="s">
        <v>716</v>
      </c>
      <c r="D29" s="193"/>
      <c r="E29" s="194">
        <v>131.68799999999999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122</v>
      </c>
      <c r="AH29" s="166">
        <v>2</v>
      </c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5">
      <c r="A30" s="167"/>
      <c r="B30" s="168"/>
      <c r="C30" s="195" t="s">
        <v>717</v>
      </c>
      <c r="D30" s="193"/>
      <c r="E30" s="194">
        <v>33.18</v>
      </c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122</v>
      </c>
      <c r="AH30" s="166">
        <v>2</v>
      </c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 x14ac:dyDescent="0.25">
      <c r="A31" s="167"/>
      <c r="B31" s="168"/>
      <c r="C31" s="195" t="s">
        <v>718</v>
      </c>
      <c r="D31" s="193"/>
      <c r="E31" s="194">
        <v>12.87</v>
      </c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6"/>
      <c r="Y31" s="166"/>
      <c r="Z31" s="166"/>
      <c r="AA31" s="166"/>
      <c r="AB31" s="166"/>
      <c r="AC31" s="166"/>
      <c r="AD31" s="166"/>
      <c r="AE31" s="166"/>
      <c r="AF31" s="166"/>
      <c r="AG31" s="166" t="s">
        <v>122</v>
      </c>
      <c r="AH31" s="166">
        <v>2</v>
      </c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 x14ac:dyDescent="0.25">
      <c r="A32" s="167"/>
      <c r="B32" s="168"/>
      <c r="C32" s="196" t="s">
        <v>222</v>
      </c>
      <c r="D32" s="197"/>
      <c r="E32" s="198">
        <v>177.738</v>
      </c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122</v>
      </c>
      <c r="AH32" s="166">
        <v>3</v>
      </c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 x14ac:dyDescent="0.25">
      <c r="A33" s="167"/>
      <c r="B33" s="168"/>
      <c r="C33" s="192" t="s">
        <v>223</v>
      </c>
      <c r="D33" s="193"/>
      <c r="E33" s="19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122</v>
      </c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5">
      <c r="A34" s="167"/>
      <c r="B34" s="168"/>
      <c r="C34" s="169" t="s">
        <v>719</v>
      </c>
      <c r="D34" s="170"/>
      <c r="E34" s="171">
        <v>133.30350000000001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122</v>
      </c>
      <c r="AH34" s="166">
        <v>0</v>
      </c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5">
      <c r="A35" s="167"/>
      <c r="B35" s="168"/>
      <c r="C35" s="199" t="s">
        <v>216</v>
      </c>
      <c r="D35" s="197"/>
      <c r="E35" s="198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6"/>
      <c r="Y35" s="166"/>
      <c r="Z35" s="166"/>
      <c r="AA35" s="166"/>
      <c r="AB35" s="166"/>
      <c r="AC35" s="166"/>
      <c r="AD35" s="166"/>
      <c r="AE35" s="166"/>
      <c r="AF35" s="166"/>
      <c r="AG35" s="166" t="s">
        <v>122</v>
      </c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outlineLevel="1" x14ac:dyDescent="0.25">
      <c r="A36" s="167"/>
      <c r="B36" s="168"/>
      <c r="C36" s="196" t="s">
        <v>222</v>
      </c>
      <c r="D36" s="197"/>
      <c r="E36" s="198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122</v>
      </c>
      <c r="AH36" s="166">
        <v>3</v>
      </c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5">
      <c r="A37" s="167"/>
      <c r="B37" s="168"/>
      <c r="C37" s="192" t="s">
        <v>223</v>
      </c>
      <c r="D37" s="193"/>
      <c r="E37" s="19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122</v>
      </c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5">
      <c r="A38" s="157">
        <v>4</v>
      </c>
      <c r="B38" s="158" t="s">
        <v>427</v>
      </c>
      <c r="C38" s="159" t="s">
        <v>428</v>
      </c>
      <c r="D38" s="160" t="s">
        <v>212</v>
      </c>
      <c r="E38" s="161">
        <v>33.325879999999998</v>
      </c>
      <c r="F38" s="162"/>
      <c r="G38" s="163">
        <f>ROUND(E38*F38,2)</f>
        <v>0</v>
      </c>
      <c r="H38" s="162"/>
      <c r="I38" s="163">
        <f>ROUND(E38*H38,2)</f>
        <v>0</v>
      </c>
      <c r="J38" s="162"/>
      <c r="K38" s="163">
        <f>ROUND(E38*J38,2)</f>
        <v>0</v>
      </c>
      <c r="L38" s="163">
        <v>21</v>
      </c>
      <c r="M38" s="163">
        <f>G38*(1+L38/100)</f>
        <v>0</v>
      </c>
      <c r="N38" s="163">
        <v>0</v>
      </c>
      <c r="O38" s="163">
        <f>ROUND(E38*N38,2)</f>
        <v>0</v>
      </c>
      <c r="P38" s="163">
        <v>0</v>
      </c>
      <c r="Q38" s="163">
        <f>ROUND(E38*P38,2)</f>
        <v>0</v>
      </c>
      <c r="R38" s="163" t="s">
        <v>189</v>
      </c>
      <c r="S38" s="163" t="s">
        <v>190</v>
      </c>
      <c r="T38" s="164" t="s">
        <v>190</v>
      </c>
      <c r="U38" s="165">
        <v>0.64680000000000004</v>
      </c>
      <c r="V38" s="165">
        <f>ROUND(E38*U38,2)</f>
        <v>21.56</v>
      </c>
      <c r="W38" s="165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120</v>
      </c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ht="23.25" outlineLevel="1" x14ac:dyDescent="0.25">
      <c r="A39" s="167"/>
      <c r="B39" s="168"/>
      <c r="C39" s="249" t="s">
        <v>419</v>
      </c>
      <c r="D39" s="250"/>
      <c r="E39" s="250"/>
      <c r="F39" s="250"/>
      <c r="G39" s="250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192</v>
      </c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91" t="str">
        <f>C39</f>
        <v>zapažených i nezapažených s urovnáním dna do předepsaného profilu a spádu, s přehozením výkopku na přilehlém terénu na vzdálenost do 3 m od podélné osy rýhy nebo s naložením výkopku na dopravní prostředek.</v>
      </c>
      <c r="BB39" s="166"/>
      <c r="BC39" s="166"/>
      <c r="BD39" s="166"/>
      <c r="BE39" s="166"/>
      <c r="BF39" s="166"/>
      <c r="BG39" s="166"/>
      <c r="BH39" s="166"/>
    </row>
    <row r="40" spans="1:60" outlineLevel="1" x14ac:dyDescent="0.25">
      <c r="A40" s="167"/>
      <c r="B40" s="168"/>
      <c r="C40" s="169" t="s">
        <v>720</v>
      </c>
      <c r="D40" s="170"/>
      <c r="E40" s="171">
        <v>33.325879999999998</v>
      </c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122</v>
      </c>
      <c r="AH40" s="166">
        <v>0</v>
      </c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5">
      <c r="A41" s="167"/>
      <c r="B41" s="168"/>
      <c r="C41" s="172" t="s">
        <v>131</v>
      </c>
      <c r="D41" s="173"/>
      <c r="E41" s="174">
        <v>33.325879999999998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122</v>
      </c>
      <c r="AH41" s="166">
        <v>1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5">
      <c r="A42" s="157">
        <v>5</v>
      </c>
      <c r="B42" s="158" t="s">
        <v>430</v>
      </c>
      <c r="C42" s="159" t="s">
        <v>431</v>
      </c>
      <c r="D42" s="160" t="s">
        <v>212</v>
      </c>
      <c r="E42" s="161">
        <v>44.4345</v>
      </c>
      <c r="F42" s="162"/>
      <c r="G42" s="163">
        <f>ROUND(E42*F42,2)</f>
        <v>0</v>
      </c>
      <c r="H42" s="162"/>
      <c r="I42" s="163">
        <f>ROUND(E42*H42,2)</f>
        <v>0</v>
      </c>
      <c r="J42" s="162"/>
      <c r="K42" s="163">
        <f>ROUND(E42*J42,2)</f>
        <v>0</v>
      </c>
      <c r="L42" s="163">
        <v>21</v>
      </c>
      <c r="M42" s="163">
        <f>G42*(1+L42/100)</f>
        <v>0</v>
      </c>
      <c r="N42" s="163">
        <v>0</v>
      </c>
      <c r="O42" s="163">
        <f>ROUND(E42*N42,2)</f>
        <v>0</v>
      </c>
      <c r="P42" s="163">
        <v>0</v>
      </c>
      <c r="Q42" s="163">
        <f>ROUND(E42*P42,2)</f>
        <v>0</v>
      </c>
      <c r="R42" s="163" t="s">
        <v>189</v>
      </c>
      <c r="S42" s="163" t="s">
        <v>190</v>
      </c>
      <c r="T42" s="164" t="s">
        <v>190</v>
      </c>
      <c r="U42" s="165">
        <v>0.39</v>
      </c>
      <c r="V42" s="165">
        <f>ROUND(E42*U42,2)</f>
        <v>17.329999999999998</v>
      </c>
      <c r="W42" s="165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120</v>
      </c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ht="23.25" outlineLevel="1" x14ac:dyDescent="0.25">
      <c r="A43" s="167"/>
      <c r="B43" s="168"/>
      <c r="C43" s="249" t="s">
        <v>419</v>
      </c>
      <c r="D43" s="250"/>
      <c r="E43" s="250"/>
      <c r="F43" s="250"/>
      <c r="G43" s="250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192</v>
      </c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91" t="str">
        <f>C43</f>
        <v>zapažených i nezapažených s urovnáním dna do předepsaného profilu a spádu, s přehozením výkopku na přilehlém terénu na vzdálenost do 3 m od podélné osy rýhy nebo s naložením výkopku na dopravní prostředek.</v>
      </c>
      <c r="BB43" s="166"/>
      <c r="BC43" s="166"/>
      <c r="BD43" s="166"/>
      <c r="BE43" s="166"/>
      <c r="BF43" s="166"/>
      <c r="BG43" s="166"/>
      <c r="BH43" s="166"/>
    </row>
    <row r="44" spans="1:60" outlineLevel="1" x14ac:dyDescent="0.25">
      <c r="A44" s="167"/>
      <c r="B44" s="168"/>
      <c r="C44" s="169" t="s">
        <v>121</v>
      </c>
      <c r="D44" s="170"/>
      <c r="E44" s="171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6"/>
      <c r="Y44" s="166"/>
      <c r="Z44" s="166"/>
      <c r="AA44" s="166"/>
      <c r="AB44" s="166"/>
      <c r="AC44" s="166"/>
      <c r="AD44" s="166"/>
      <c r="AE44" s="166"/>
      <c r="AF44" s="166"/>
      <c r="AG44" s="166" t="s">
        <v>122</v>
      </c>
      <c r="AH44" s="166">
        <v>0</v>
      </c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5">
      <c r="A45" s="167"/>
      <c r="B45" s="168"/>
      <c r="C45" s="169" t="s">
        <v>721</v>
      </c>
      <c r="D45" s="170"/>
      <c r="E45" s="171">
        <v>44.4345</v>
      </c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122</v>
      </c>
      <c r="AH45" s="166">
        <v>0</v>
      </c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5">
      <c r="A46" s="167"/>
      <c r="B46" s="168"/>
      <c r="C46" s="199" t="s">
        <v>216</v>
      </c>
      <c r="D46" s="197"/>
      <c r="E46" s="198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122</v>
      </c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5">
      <c r="A47" s="167"/>
      <c r="B47" s="168"/>
      <c r="C47" s="196" t="s">
        <v>222</v>
      </c>
      <c r="D47" s="197"/>
      <c r="E47" s="198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122</v>
      </c>
      <c r="AH47" s="166">
        <v>3</v>
      </c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/>
      <c r="B48" s="168"/>
      <c r="C48" s="192" t="s">
        <v>223</v>
      </c>
      <c r="D48" s="193"/>
      <c r="E48" s="19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122</v>
      </c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outlineLevel="1" x14ac:dyDescent="0.25">
      <c r="A49" s="157">
        <v>6</v>
      </c>
      <c r="B49" s="158" t="s">
        <v>433</v>
      </c>
      <c r="C49" s="159" t="s">
        <v>434</v>
      </c>
      <c r="D49" s="160" t="s">
        <v>212</v>
      </c>
      <c r="E49" s="161">
        <v>11.10862</v>
      </c>
      <c r="F49" s="162"/>
      <c r="G49" s="163">
        <f>ROUND(E49*F49,2)</f>
        <v>0</v>
      </c>
      <c r="H49" s="162"/>
      <c r="I49" s="163">
        <f>ROUND(E49*H49,2)</f>
        <v>0</v>
      </c>
      <c r="J49" s="162"/>
      <c r="K49" s="163">
        <f>ROUND(E49*J49,2)</f>
        <v>0</v>
      </c>
      <c r="L49" s="163">
        <v>21</v>
      </c>
      <c r="M49" s="163">
        <f>G49*(1+L49/100)</f>
        <v>0</v>
      </c>
      <c r="N49" s="163">
        <v>0</v>
      </c>
      <c r="O49" s="163">
        <f>ROUND(E49*N49,2)</f>
        <v>0</v>
      </c>
      <c r="P49" s="163">
        <v>0</v>
      </c>
      <c r="Q49" s="163">
        <f>ROUND(E49*P49,2)</f>
        <v>0</v>
      </c>
      <c r="R49" s="163" t="s">
        <v>189</v>
      </c>
      <c r="S49" s="163" t="s">
        <v>190</v>
      </c>
      <c r="T49" s="164" t="s">
        <v>190</v>
      </c>
      <c r="U49" s="165">
        <v>1.0036</v>
      </c>
      <c r="V49" s="165">
        <f>ROUND(E49*U49,2)</f>
        <v>11.15</v>
      </c>
      <c r="W49" s="165"/>
      <c r="X49" s="166"/>
      <c r="Y49" s="166"/>
      <c r="Z49" s="166"/>
      <c r="AA49" s="166"/>
      <c r="AB49" s="166"/>
      <c r="AC49" s="166"/>
      <c r="AD49" s="166"/>
      <c r="AE49" s="166"/>
      <c r="AF49" s="166"/>
      <c r="AG49" s="166" t="s">
        <v>120</v>
      </c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ht="23.25" outlineLevel="1" x14ac:dyDescent="0.25">
      <c r="A50" s="167"/>
      <c r="B50" s="168"/>
      <c r="C50" s="249" t="s">
        <v>419</v>
      </c>
      <c r="D50" s="250"/>
      <c r="E50" s="250"/>
      <c r="F50" s="250"/>
      <c r="G50" s="250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192</v>
      </c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91" t="str">
        <f>C50</f>
        <v>zapažených i nezapažených s urovnáním dna do předepsaného profilu a spádu, s přehozením výkopku na přilehlém terénu na vzdálenost do 3 m od podélné osy rýhy nebo s naložením výkopku na dopravní prostředek.</v>
      </c>
      <c r="BB50" s="166"/>
      <c r="BC50" s="166"/>
      <c r="BD50" s="166"/>
      <c r="BE50" s="166"/>
      <c r="BF50" s="166"/>
      <c r="BG50" s="166"/>
      <c r="BH50" s="166"/>
    </row>
    <row r="51" spans="1:60" outlineLevel="1" x14ac:dyDescent="0.25">
      <c r="A51" s="167"/>
      <c r="B51" s="168"/>
      <c r="C51" s="169" t="s">
        <v>722</v>
      </c>
      <c r="D51" s="170"/>
      <c r="E51" s="171">
        <v>11.10863</v>
      </c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6"/>
      <c r="Y51" s="166"/>
      <c r="Z51" s="166"/>
      <c r="AA51" s="166"/>
      <c r="AB51" s="166"/>
      <c r="AC51" s="166"/>
      <c r="AD51" s="166"/>
      <c r="AE51" s="166"/>
      <c r="AF51" s="166"/>
      <c r="AG51" s="166" t="s">
        <v>122</v>
      </c>
      <c r="AH51" s="166">
        <v>0</v>
      </c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outlineLevel="1" x14ac:dyDescent="0.25">
      <c r="A52" s="167"/>
      <c r="B52" s="168"/>
      <c r="C52" s="172" t="s">
        <v>131</v>
      </c>
      <c r="D52" s="173"/>
      <c r="E52" s="174">
        <v>11.10863</v>
      </c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122</v>
      </c>
      <c r="AH52" s="166">
        <v>1</v>
      </c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ht="22.5" outlineLevel="1" x14ac:dyDescent="0.25">
      <c r="A53" s="157">
        <v>7</v>
      </c>
      <c r="B53" s="158" t="s">
        <v>240</v>
      </c>
      <c r="C53" s="159" t="s">
        <v>241</v>
      </c>
      <c r="D53" s="160" t="s">
        <v>242</v>
      </c>
      <c r="E53" s="161">
        <v>792.2</v>
      </c>
      <c r="F53" s="162"/>
      <c r="G53" s="163">
        <f>ROUND(E53*F53,2)</f>
        <v>0</v>
      </c>
      <c r="H53" s="162"/>
      <c r="I53" s="163">
        <f>ROUND(E53*H53,2)</f>
        <v>0</v>
      </c>
      <c r="J53" s="162"/>
      <c r="K53" s="163">
        <f>ROUND(E53*J53,2)</f>
        <v>0</v>
      </c>
      <c r="L53" s="163">
        <v>21</v>
      </c>
      <c r="M53" s="163">
        <f>G53*(1+L53/100)</f>
        <v>0</v>
      </c>
      <c r="N53" s="163">
        <v>9.8999999999999999E-4</v>
      </c>
      <c r="O53" s="163">
        <f>ROUND(E53*N53,2)</f>
        <v>0.78</v>
      </c>
      <c r="P53" s="163">
        <v>0</v>
      </c>
      <c r="Q53" s="163">
        <f>ROUND(E53*P53,2)</f>
        <v>0</v>
      </c>
      <c r="R53" s="163" t="s">
        <v>189</v>
      </c>
      <c r="S53" s="163" t="s">
        <v>190</v>
      </c>
      <c r="T53" s="164" t="s">
        <v>190</v>
      </c>
      <c r="U53" s="165">
        <v>0.23599999999999999</v>
      </c>
      <c r="V53" s="165">
        <f>ROUND(E53*U53,2)</f>
        <v>186.96</v>
      </c>
      <c r="W53" s="165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120</v>
      </c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5">
      <c r="A54" s="167"/>
      <c r="B54" s="168"/>
      <c r="C54" s="249" t="s">
        <v>243</v>
      </c>
      <c r="D54" s="250"/>
      <c r="E54" s="250"/>
      <c r="F54" s="250"/>
      <c r="G54" s="250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192</v>
      </c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5">
      <c r="A55" s="167"/>
      <c r="B55" s="168"/>
      <c r="C55" s="169" t="s">
        <v>121</v>
      </c>
      <c r="D55" s="170"/>
      <c r="E55" s="171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122</v>
      </c>
      <c r="AH55" s="166">
        <v>0</v>
      </c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outlineLevel="1" x14ac:dyDescent="0.25">
      <c r="A56" s="167"/>
      <c r="B56" s="168"/>
      <c r="C56" s="169" t="s">
        <v>723</v>
      </c>
      <c r="D56" s="170"/>
      <c r="E56" s="171">
        <v>792.2</v>
      </c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6"/>
      <c r="Y56" s="166"/>
      <c r="Z56" s="166"/>
      <c r="AA56" s="166"/>
      <c r="AB56" s="166"/>
      <c r="AC56" s="166"/>
      <c r="AD56" s="166"/>
      <c r="AE56" s="166"/>
      <c r="AF56" s="166"/>
      <c r="AG56" s="166" t="s">
        <v>122</v>
      </c>
      <c r="AH56" s="166">
        <v>0</v>
      </c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outlineLevel="1" x14ac:dyDescent="0.25">
      <c r="A57" s="167"/>
      <c r="B57" s="168"/>
      <c r="C57" s="172" t="s">
        <v>131</v>
      </c>
      <c r="D57" s="173"/>
      <c r="E57" s="174">
        <v>792.2</v>
      </c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6"/>
      <c r="Y57" s="166"/>
      <c r="Z57" s="166"/>
      <c r="AA57" s="166"/>
      <c r="AB57" s="166"/>
      <c r="AC57" s="166"/>
      <c r="AD57" s="166"/>
      <c r="AE57" s="166"/>
      <c r="AF57" s="166"/>
      <c r="AG57" s="166" t="s">
        <v>122</v>
      </c>
      <c r="AH57" s="166">
        <v>1</v>
      </c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 x14ac:dyDescent="0.25">
      <c r="A58" s="157">
        <v>8</v>
      </c>
      <c r="B58" s="158" t="s">
        <v>249</v>
      </c>
      <c r="C58" s="159" t="s">
        <v>250</v>
      </c>
      <c r="D58" s="160" t="s">
        <v>242</v>
      </c>
      <c r="E58" s="161">
        <v>792.2</v>
      </c>
      <c r="F58" s="162"/>
      <c r="G58" s="163">
        <f>ROUND(E58*F58,2)</f>
        <v>0</v>
      </c>
      <c r="H58" s="162"/>
      <c r="I58" s="163">
        <f>ROUND(E58*H58,2)</f>
        <v>0</v>
      </c>
      <c r="J58" s="162"/>
      <c r="K58" s="163">
        <f>ROUND(E58*J58,2)</f>
        <v>0</v>
      </c>
      <c r="L58" s="163">
        <v>21</v>
      </c>
      <c r="M58" s="163">
        <f>G58*(1+L58/100)</f>
        <v>0</v>
      </c>
      <c r="N58" s="163">
        <v>0</v>
      </c>
      <c r="O58" s="163">
        <f>ROUND(E58*N58,2)</f>
        <v>0</v>
      </c>
      <c r="P58" s="163">
        <v>0</v>
      </c>
      <c r="Q58" s="163">
        <f>ROUND(E58*P58,2)</f>
        <v>0</v>
      </c>
      <c r="R58" s="163" t="s">
        <v>189</v>
      </c>
      <c r="S58" s="163" t="s">
        <v>190</v>
      </c>
      <c r="T58" s="164" t="s">
        <v>190</v>
      </c>
      <c r="U58" s="165">
        <v>7.0000000000000007E-2</v>
      </c>
      <c r="V58" s="165">
        <f>ROUND(E58*U58,2)</f>
        <v>55.45</v>
      </c>
      <c r="W58" s="165"/>
      <c r="X58" s="166"/>
      <c r="Y58" s="166"/>
      <c r="Z58" s="166"/>
      <c r="AA58" s="166"/>
      <c r="AB58" s="166"/>
      <c r="AC58" s="166"/>
      <c r="AD58" s="166"/>
      <c r="AE58" s="166"/>
      <c r="AF58" s="166"/>
      <c r="AG58" s="166" t="s">
        <v>120</v>
      </c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5">
      <c r="A59" s="167"/>
      <c r="B59" s="168"/>
      <c r="C59" s="249" t="s">
        <v>251</v>
      </c>
      <c r="D59" s="250"/>
      <c r="E59" s="250"/>
      <c r="F59" s="250"/>
      <c r="G59" s="250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6"/>
      <c r="Y59" s="166"/>
      <c r="Z59" s="166"/>
      <c r="AA59" s="166"/>
      <c r="AB59" s="166"/>
      <c r="AC59" s="166"/>
      <c r="AD59" s="166"/>
      <c r="AE59" s="166"/>
      <c r="AF59" s="166"/>
      <c r="AG59" s="166" t="s">
        <v>192</v>
      </c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5">
      <c r="A60" s="157">
        <v>9</v>
      </c>
      <c r="B60" s="158" t="s">
        <v>252</v>
      </c>
      <c r="C60" s="159" t="s">
        <v>253</v>
      </c>
      <c r="D60" s="160" t="s">
        <v>212</v>
      </c>
      <c r="E60" s="161">
        <v>177.738</v>
      </c>
      <c r="F60" s="162"/>
      <c r="G60" s="163">
        <f>ROUND(E60*F60,2)</f>
        <v>0</v>
      </c>
      <c r="H60" s="162"/>
      <c r="I60" s="163">
        <f>ROUND(E60*H60,2)</f>
        <v>0</v>
      </c>
      <c r="J60" s="162"/>
      <c r="K60" s="163">
        <f>ROUND(E60*J60,2)</f>
        <v>0</v>
      </c>
      <c r="L60" s="163">
        <v>21</v>
      </c>
      <c r="M60" s="163">
        <f>G60*(1+L60/100)</f>
        <v>0</v>
      </c>
      <c r="N60" s="163">
        <v>0</v>
      </c>
      <c r="O60" s="163">
        <f>ROUND(E60*N60,2)</f>
        <v>0</v>
      </c>
      <c r="P60" s="163">
        <v>0</v>
      </c>
      <c r="Q60" s="163">
        <f>ROUND(E60*P60,2)</f>
        <v>0</v>
      </c>
      <c r="R60" s="163" t="s">
        <v>189</v>
      </c>
      <c r="S60" s="163" t="s">
        <v>190</v>
      </c>
      <c r="T60" s="164" t="s">
        <v>190</v>
      </c>
      <c r="U60" s="165">
        <v>0.34499999999999997</v>
      </c>
      <c r="V60" s="165">
        <f>ROUND(E60*U60,2)</f>
        <v>61.32</v>
      </c>
      <c r="W60" s="165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120</v>
      </c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67"/>
      <c r="B61" s="168"/>
      <c r="C61" s="249" t="s">
        <v>254</v>
      </c>
      <c r="D61" s="250"/>
      <c r="E61" s="250"/>
      <c r="F61" s="250"/>
      <c r="G61" s="250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192</v>
      </c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outlineLevel="1" x14ac:dyDescent="0.25">
      <c r="A62" s="167"/>
      <c r="B62" s="168"/>
      <c r="C62" s="169" t="s">
        <v>724</v>
      </c>
      <c r="D62" s="170"/>
      <c r="E62" s="171">
        <v>177.738</v>
      </c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6"/>
      <c r="Y62" s="166"/>
      <c r="Z62" s="166"/>
      <c r="AA62" s="166"/>
      <c r="AB62" s="166"/>
      <c r="AC62" s="166"/>
      <c r="AD62" s="166"/>
      <c r="AE62" s="166"/>
      <c r="AF62" s="166"/>
      <c r="AG62" s="166" t="s">
        <v>122</v>
      </c>
      <c r="AH62" s="166">
        <v>0</v>
      </c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5">
      <c r="A63" s="167"/>
      <c r="B63" s="168"/>
      <c r="C63" s="172" t="s">
        <v>131</v>
      </c>
      <c r="D63" s="173"/>
      <c r="E63" s="174">
        <v>177.738</v>
      </c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6"/>
      <c r="Y63" s="166"/>
      <c r="Z63" s="166"/>
      <c r="AA63" s="166"/>
      <c r="AB63" s="166"/>
      <c r="AC63" s="166"/>
      <c r="AD63" s="166"/>
      <c r="AE63" s="166"/>
      <c r="AF63" s="166"/>
      <c r="AG63" s="166" t="s">
        <v>122</v>
      </c>
      <c r="AH63" s="166">
        <v>1</v>
      </c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ht="22.5" outlineLevel="1" x14ac:dyDescent="0.25">
      <c r="A64" s="157">
        <v>10</v>
      </c>
      <c r="B64" s="158" t="s">
        <v>259</v>
      </c>
      <c r="C64" s="159" t="s">
        <v>260</v>
      </c>
      <c r="D64" s="160" t="s">
        <v>212</v>
      </c>
      <c r="E64" s="161">
        <v>57.317999999999998</v>
      </c>
      <c r="F64" s="162"/>
      <c r="G64" s="163">
        <f>ROUND(E64*F64,2)</f>
        <v>0</v>
      </c>
      <c r="H64" s="162"/>
      <c r="I64" s="163">
        <f>ROUND(E64*H64,2)</f>
        <v>0</v>
      </c>
      <c r="J64" s="162"/>
      <c r="K64" s="163">
        <f>ROUND(E64*J64,2)</f>
        <v>0</v>
      </c>
      <c r="L64" s="163">
        <v>21</v>
      </c>
      <c r="M64" s="163">
        <f>G64*(1+L64/100)</f>
        <v>0</v>
      </c>
      <c r="N64" s="163">
        <v>0</v>
      </c>
      <c r="O64" s="163">
        <f>ROUND(E64*N64,2)</f>
        <v>0</v>
      </c>
      <c r="P64" s="163">
        <v>0</v>
      </c>
      <c r="Q64" s="163">
        <f>ROUND(E64*P64,2)</f>
        <v>0</v>
      </c>
      <c r="R64" s="163" t="s">
        <v>189</v>
      </c>
      <c r="S64" s="163" t="s">
        <v>190</v>
      </c>
      <c r="T64" s="164" t="s">
        <v>190</v>
      </c>
      <c r="U64" s="165">
        <v>1.0999999999999999E-2</v>
      </c>
      <c r="V64" s="165">
        <f>ROUND(E64*U64,2)</f>
        <v>0.63</v>
      </c>
      <c r="W64" s="165"/>
      <c r="X64" s="166"/>
      <c r="Y64" s="166"/>
      <c r="Z64" s="166"/>
      <c r="AA64" s="166"/>
      <c r="AB64" s="166"/>
      <c r="AC64" s="166"/>
      <c r="AD64" s="166"/>
      <c r="AE64" s="166"/>
      <c r="AF64" s="166"/>
      <c r="AG64" s="166" t="s">
        <v>120</v>
      </c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outlineLevel="1" x14ac:dyDescent="0.25">
      <c r="A65" s="167"/>
      <c r="B65" s="168"/>
      <c r="C65" s="249" t="s">
        <v>261</v>
      </c>
      <c r="D65" s="250"/>
      <c r="E65" s="250"/>
      <c r="F65" s="250"/>
      <c r="G65" s="250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192</v>
      </c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outlineLevel="1" x14ac:dyDescent="0.25">
      <c r="A66" s="167"/>
      <c r="B66" s="168"/>
      <c r="C66" s="169" t="s">
        <v>121</v>
      </c>
      <c r="D66" s="170"/>
      <c r="E66" s="171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6"/>
      <c r="Y66" s="166"/>
      <c r="Z66" s="166"/>
      <c r="AA66" s="166"/>
      <c r="AB66" s="166"/>
      <c r="AC66" s="166"/>
      <c r="AD66" s="166"/>
      <c r="AE66" s="166"/>
      <c r="AF66" s="166"/>
      <c r="AG66" s="166" t="s">
        <v>122</v>
      </c>
      <c r="AH66" s="166">
        <v>0</v>
      </c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</row>
    <row r="67" spans="1:60" ht="22.5" outlineLevel="1" x14ac:dyDescent="0.25">
      <c r="A67" s="167"/>
      <c r="B67" s="168"/>
      <c r="C67" s="169" t="s">
        <v>262</v>
      </c>
      <c r="D67" s="170"/>
      <c r="E67" s="171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6"/>
      <c r="Y67" s="166"/>
      <c r="Z67" s="166"/>
      <c r="AA67" s="166"/>
      <c r="AB67" s="166"/>
      <c r="AC67" s="166"/>
      <c r="AD67" s="166"/>
      <c r="AE67" s="166"/>
      <c r="AF67" s="166"/>
      <c r="AG67" s="166" t="s">
        <v>122</v>
      </c>
      <c r="AH67" s="166">
        <v>0</v>
      </c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outlineLevel="1" x14ac:dyDescent="0.25">
      <c r="A68" s="167"/>
      <c r="B68" s="168"/>
      <c r="C68" s="169" t="s">
        <v>725</v>
      </c>
      <c r="D68" s="170"/>
      <c r="E68" s="171">
        <v>57.317999999999998</v>
      </c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122</v>
      </c>
      <c r="AH68" s="166">
        <v>0</v>
      </c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5">
      <c r="A69" s="167"/>
      <c r="B69" s="168"/>
      <c r="C69" s="172" t="s">
        <v>131</v>
      </c>
      <c r="D69" s="173"/>
      <c r="E69" s="174">
        <v>57.317999999999998</v>
      </c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122</v>
      </c>
      <c r="AH69" s="166">
        <v>1</v>
      </c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ht="33.75" outlineLevel="1" x14ac:dyDescent="0.25">
      <c r="A70" s="157">
        <v>11</v>
      </c>
      <c r="B70" s="158" t="s">
        <v>265</v>
      </c>
      <c r="C70" s="159" t="s">
        <v>266</v>
      </c>
      <c r="D70" s="160" t="s">
        <v>212</v>
      </c>
      <c r="E70" s="161">
        <v>286.58999999999997</v>
      </c>
      <c r="F70" s="162"/>
      <c r="G70" s="163">
        <f>ROUND(E70*F70,2)</f>
        <v>0</v>
      </c>
      <c r="H70" s="162"/>
      <c r="I70" s="163">
        <f>ROUND(E70*H70,2)</f>
        <v>0</v>
      </c>
      <c r="J70" s="162"/>
      <c r="K70" s="163">
        <f>ROUND(E70*J70,2)</f>
        <v>0</v>
      </c>
      <c r="L70" s="163">
        <v>21</v>
      </c>
      <c r="M70" s="163">
        <f>G70*(1+L70/100)</f>
        <v>0</v>
      </c>
      <c r="N70" s="163">
        <v>0</v>
      </c>
      <c r="O70" s="163">
        <f>ROUND(E70*N70,2)</f>
        <v>0</v>
      </c>
      <c r="P70" s="163">
        <v>0</v>
      </c>
      <c r="Q70" s="163">
        <f>ROUND(E70*P70,2)</f>
        <v>0</v>
      </c>
      <c r="R70" s="163" t="s">
        <v>189</v>
      </c>
      <c r="S70" s="163" t="s">
        <v>190</v>
      </c>
      <c r="T70" s="164" t="s">
        <v>190</v>
      </c>
      <c r="U70" s="165">
        <v>0</v>
      </c>
      <c r="V70" s="165">
        <f>ROUND(E70*U70,2)</f>
        <v>0</v>
      </c>
      <c r="W70" s="165"/>
      <c r="X70" s="166"/>
      <c r="Y70" s="166"/>
      <c r="Z70" s="166"/>
      <c r="AA70" s="166"/>
      <c r="AB70" s="166"/>
      <c r="AC70" s="166"/>
      <c r="AD70" s="166"/>
      <c r="AE70" s="166"/>
      <c r="AF70" s="166"/>
      <c r="AG70" s="166" t="s">
        <v>120</v>
      </c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outlineLevel="1" x14ac:dyDescent="0.25">
      <c r="A71" s="167"/>
      <c r="B71" s="168"/>
      <c r="C71" s="249" t="s">
        <v>261</v>
      </c>
      <c r="D71" s="250"/>
      <c r="E71" s="250"/>
      <c r="F71" s="250"/>
      <c r="G71" s="250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192</v>
      </c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5">
      <c r="A72" s="167"/>
      <c r="B72" s="168"/>
      <c r="C72" s="169" t="s">
        <v>121</v>
      </c>
      <c r="D72" s="170"/>
      <c r="E72" s="171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122</v>
      </c>
      <c r="AH72" s="166">
        <v>0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outlineLevel="1" x14ac:dyDescent="0.25">
      <c r="A73" s="167"/>
      <c r="B73" s="168"/>
      <c r="C73" s="169" t="s">
        <v>726</v>
      </c>
      <c r="D73" s="170"/>
      <c r="E73" s="171">
        <v>286.58999999999997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6"/>
      <c r="Y73" s="166"/>
      <c r="Z73" s="166"/>
      <c r="AA73" s="166"/>
      <c r="AB73" s="166"/>
      <c r="AC73" s="166"/>
      <c r="AD73" s="166"/>
      <c r="AE73" s="166"/>
      <c r="AF73" s="166"/>
      <c r="AG73" s="166" t="s">
        <v>122</v>
      </c>
      <c r="AH73" s="166">
        <v>0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5">
      <c r="A74" s="167"/>
      <c r="B74" s="168"/>
      <c r="C74" s="172" t="s">
        <v>131</v>
      </c>
      <c r="D74" s="173"/>
      <c r="E74" s="174">
        <v>286.58999999999997</v>
      </c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122</v>
      </c>
      <c r="AH74" s="166">
        <v>1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ht="22.5" outlineLevel="1" x14ac:dyDescent="0.25">
      <c r="A75" s="157">
        <v>12</v>
      </c>
      <c r="B75" s="158" t="s">
        <v>274</v>
      </c>
      <c r="C75" s="159" t="s">
        <v>275</v>
      </c>
      <c r="D75" s="160" t="s">
        <v>212</v>
      </c>
      <c r="E75" s="161">
        <v>57.317999999999998</v>
      </c>
      <c r="F75" s="162"/>
      <c r="G75" s="163">
        <f>ROUND(E75*F75,2)</f>
        <v>0</v>
      </c>
      <c r="H75" s="162"/>
      <c r="I75" s="163">
        <f>ROUND(E75*H75,2)</f>
        <v>0</v>
      </c>
      <c r="J75" s="162"/>
      <c r="K75" s="163">
        <f>ROUND(E75*J75,2)</f>
        <v>0</v>
      </c>
      <c r="L75" s="163">
        <v>21</v>
      </c>
      <c r="M75" s="163">
        <f>G75*(1+L75/100)</f>
        <v>0</v>
      </c>
      <c r="N75" s="163">
        <v>0</v>
      </c>
      <c r="O75" s="163">
        <f>ROUND(E75*N75,2)</f>
        <v>0</v>
      </c>
      <c r="P75" s="163">
        <v>0</v>
      </c>
      <c r="Q75" s="163">
        <f>ROUND(E75*P75,2)</f>
        <v>0</v>
      </c>
      <c r="R75" s="163" t="s">
        <v>189</v>
      </c>
      <c r="S75" s="163" t="s">
        <v>190</v>
      </c>
      <c r="T75" s="164" t="s">
        <v>190</v>
      </c>
      <c r="U75" s="165">
        <v>8.9999999999999993E-3</v>
      </c>
      <c r="V75" s="165">
        <f>ROUND(E75*U75,2)</f>
        <v>0.52</v>
      </c>
      <c r="W75" s="165"/>
      <c r="X75" s="166"/>
      <c r="Y75" s="166"/>
      <c r="Z75" s="166"/>
      <c r="AA75" s="166"/>
      <c r="AB75" s="166"/>
      <c r="AC75" s="166"/>
      <c r="AD75" s="166"/>
      <c r="AE75" s="166"/>
      <c r="AF75" s="166"/>
      <c r="AG75" s="166" t="s">
        <v>120</v>
      </c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5">
      <c r="A76" s="167"/>
      <c r="B76" s="168"/>
      <c r="C76" s="169" t="s">
        <v>727</v>
      </c>
      <c r="D76" s="170"/>
      <c r="E76" s="171">
        <v>13.98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6"/>
      <c r="Y76" s="166"/>
      <c r="Z76" s="166"/>
      <c r="AA76" s="166"/>
      <c r="AB76" s="166"/>
      <c r="AC76" s="166"/>
      <c r="AD76" s="166"/>
      <c r="AE76" s="166"/>
      <c r="AF76" s="166"/>
      <c r="AG76" s="166" t="s">
        <v>122</v>
      </c>
      <c r="AH76" s="166">
        <v>0</v>
      </c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outlineLevel="1" x14ac:dyDescent="0.25">
      <c r="A77" s="167"/>
      <c r="B77" s="168"/>
      <c r="C77" s="169" t="s">
        <v>728</v>
      </c>
      <c r="D77" s="170"/>
      <c r="E77" s="171">
        <v>38.653260000000003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6"/>
      <c r="Y77" s="166"/>
      <c r="Z77" s="166"/>
      <c r="AA77" s="166"/>
      <c r="AB77" s="166"/>
      <c r="AC77" s="166"/>
      <c r="AD77" s="166"/>
      <c r="AE77" s="166"/>
      <c r="AF77" s="166"/>
      <c r="AG77" s="166" t="s">
        <v>122</v>
      </c>
      <c r="AH77" s="166">
        <v>0</v>
      </c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5">
      <c r="A78" s="167"/>
      <c r="B78" s="168"/>
      <c r="C78" s="169" t="s">
        <v>729</v>
      </c>
      <c r="D78" s="170"/>
      <c r="E78" s="171">
        <v>4.6847399999999997</v>
      </c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6"/>
      <c r="Y78" s="166"/>
      <c r="Z78" s="166"/>
      <c r="AA78" s="166"/>
      <c r="AB78" s="166"/>
      <c r="AC78" s="166"/>
      <c r="AD78" s="166"/>
      <c r="AE78" s="166"/>
      <c r="AF78" s="166"/>
      <c r="AG78" s="166" t="s">
        <v>122</v>
      </c>
      <c r="AH78" s="166">
        <v>0</v>
      </c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5">
      <c r="A79" s="167"/>
      <c r="B79" s="168"/>
      <c r="C79" s="172" t="s">
        <v>131</v>
      </c>
      <c r="D79" s="173"/>
      <c r="E79" s="174">
        <v>57.317999999999998</v>
      </c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6"/>
      <c r="Y79" s="166"/>
      <c r="Z79" s="166"/>
      <c r="AA79" s="166"/>
      <c r="AB79" s="166"/>
      <c r="AC79" s="166"/>
      <c r="AD79" s="166"/>
      <c r="AE79" s="166"/>
      <c r="AF79" s="166"/>
      <c r="AG79" s="166" t="s">
        <v>122</v>
      </c>
      <c r="AH79" s="166">
        <v>1</v>
      </c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ht="22.5" outlineLevel="1" x14ac:dyDescent="0.25">
      <c r="A80" s="157">
        <v>13</v>
      </c>
      <c r="B80" s="158" t="s">
        <v>281</v>
      </c>
      <c r="C80" s="159" t="s">
        <v>282</v>
      </c>
      <c r="D80" s="160" t="s">
        <v>212</v>
      </c>
      <c r="E80" s="161">
        <v>120.42</v>
      </c>
      <c r="F80" s="162"/>
      <c r="G80" s="163">
        <f>ROUND(E80*F80,2)</f>
        <v>0</v>
      </c>
      <c r="H80" s="162"/>
      <c r="I80" s="163">
        <f>ROUND(E80*H80,2)</f>
        <v>0</v>
      </c>
      <c r="J80" s="162"/>
      <c r="K80" s="163">
        <f>ROUND(E80*J80,2)</f>
        <v>0</v>
      </c>
      <c r="L80" s="163">
        <v>21</v>
      </c>
      <c r="M80" s="163">
        <f>G80*(1+L80/100)</f>
        <v>0</v>
      </c>
      <c r="N80" s="163">
        <v>0</v>
      </c>
      <c r="O80" s="163">
        <f>ROUND(E80*N80,2)</f>
        <v>0</v>
      </c>
      <c r="P80" s="163">
        <v>0</v>
      </c>
      <c r="Q80" s="163">
        <f>ROUND(E80*P80,2)</f>
        <v>0</v>
      </c>
      <c r="R80" s="163" t="s">
        <v>189</v>
      </c>
      <c r="S80" s="163" t="s">
        <v>190</v>
      </c>
      <c r="T80" s="164" t="s">
        <v>190</v>
      </c>
      <c r="U80" s="165">
        <v>0.20200000000000001</v>
      </c>
      <c r="V80" s="165">
        <f>ROUND(E80*U80,2)</f>
        <v>24.32</v>
      </c>
      <c r="W80" s="165"/>
      <c r="X80" s="166"/>
      <c r="Y80" s="166"/>
      <c r="Z80" s="166"/>
      <c r="AA80" s="166"/>
      <c r="AB80" s="166"/>
      <c r="AC80" s="166"/>
      <c r="AD80" s="166"/>
      <c r="AE80" s="166"/>
      <c r="AF80" s="166"/>
      <c r="AG80" s="166" t="s">
        <v>120</v>
      </c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outlineLevel="1" x14ac:dyDescent="0.25">
      <c r="A81" s="167"/>
      <c r="B81" s="168"/>
      <c r="C81" s="249" t="s">
        <v>283</v>
      </c>
      <c r="D81" s="250"/>
      <c r="E81" s="250"/>
      <c r="F81" s="250"/>
      <c r="G81" s="250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6"/>
      <c r="Y81" s="166"/>
      <c r="Z81" s="166"/>
      <c r="AA81" s="166"/>
      <c r="AB81" s="166"/>
      <c r="AC81" s="166"/>
      <c r="AD81" s="166"/>
      <c r="AE81" s="166"/>
      <c r="AF81" s="166"/>
      <c r="AG81" s="166" t="s">
        <v>192</v>
      </c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outlineLevel="1" x14ac:dyDescent="0.25">
      <c r="A82" s="167"/>
      <c r="B82" s="168"/>
      <c r="C82" s="169" t="s">
        <v>121</v>
      </c>
      <c r="D82" s="170"/>
      <c r="E82" s="171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6"/>
      <c r="Y82" s="166"/>
      <c r="Z82" s="166"/>
      <c r="AA82" s="166"/>
      <c r="AB82" s="166"/>
      <c r="AC82" s="166"/>
      <c r="AD82" s="166"/>
      <c r="AE82" s="166"/>
      <c r="AF82" s="166"/>
      <c r="AG82" s="166" t="s">
        <v>122</v>
      </c>
      <c r="AH82" s="166">
        <v>0</v>
      </c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outlineLevel="1" x14ac:dyDescent="0.25">
      <c r="A83" s="167"/>
      <c r="B83" s="168"/>
      <c r="C83" s="169" t="s">
        <v>730</v>
      </c>
      <c r="D83" s="170"/>
      <c r="E83" s="171">
        <v>177.738</v>
      </c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6"/>
      <c r="Y83" s="166"/>
      <c r="Z83" s="166"/>
      <c r="AA83" s="166"/>
      <c r="AB83" s="166"/>
      <c r="AC83" s="166"/>
      <c r="AD83" s="166"/>
      <c r="AE83" s="166"/>
      <c r="AF83" s="166"/>
      <c r="AG83" s="166" t="s">
        <v>122</v>
      </c>
      <c r="AH83" s="166">
        <v>0</v>
      </c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5">
      <c r="A84" s="167"/>
      <c r="B84" s="168"/>
      <c r="C84" s="169" t="s">
        <v>731</v>
      </c>
      <c r="D84" s="170"/>
      <c r="E84" s="171">
        <v>-57.317999999999998</v>
      </c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6"/>
      <c r="Y84" s="166"/>
      <c r="Z84" s="166"/>
      <c r="AA84" s="166"/>
      <c r="AB84" s="166"/>
      <c r="AC84" s="166"/>
      <c r="AD84" s="166"/>
      <c r="AE84" s="166"/>
      <c r="AF84" s="166"/>
      <c r="AG84" s="166" t="s">
        <v>122</v>
      </c>
      <c r="AH84" s="166">
        <v>0</v>
      </c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5">
      <c r="A85" s="167"/>
      <c r="B85" s="168"/>
      <c r="C85" s="172" t="s">
        <v>131</v>
      </c>
      <c r="D85" s="173"/>
      <c r="E85" s="174">
        <v>120.42</v>
      </c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6"/>
      <c r="Y85" s="166"/>
      <c r="Z85" s="166"/>
      <c r="AA85" s="166"/>
      <c r="AB85" s="166"/>
      <c r="AC85" s="166"/>
      <c r="AD85" s="166"/>
      <c r="AE85" s="166"/>
      <c r="AF85" s="166"/>
      <c r="AG85" s="166" t="s">
        <v>122</v>
      </c>
      <c r="AH85" s="166">
        <v>1</v>
      </c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outlineLevel="1" x14ac:dyDescent="0.25">
      <c r="A86" s="157">
        <v>14</v>
      </c>
      <c r="B86" s="158" t="s">
        <v>286</v>
      </c>
      <c r="C86" s="159" t="s">
        <v>287</v>
      </c>
      <c r="D86" s="160" t="s">
        <v>212</v>
      </c>
      <c r="E86" s="161">
        <v>38.653260000000003</v>
      </c>
      <c r="F86" s="162"/>
      <c r="G86" s="163">
        <f>ROUND(E86*F86,2)</f>
        <v>0</v>
      </c>
      <c r="H86" s="162"/>
      <c r="I86" s="163">
        <f>ROUND(E86*H86,2)</f>
        <v>0</v>
      </c>
      <c r="J86" s="162"/>
      <c r="K86" s="163">
        <f>ROUND(E86*J86,2)</f>
        <v>0</v>
      </c>
      <c r="L86" s="163">
        <v>21</v>
      </c>
      <c r="M86" s="163">
        <f>G86*(1+L86/100)</f>
        <v>0</v>
      </c>
      <c r="N86" s="163">
        <v>0</v>
      </c>
      <c r="O86" s="163">
        <f>ROUND(E86*N86,2)</f>
        <v>0</v>
      </c>
      <c r="P86" s="163">
        <v>0</v>
      </c>
      <c r="Q86" s="163">
        <f>ROUND(E86*P86,2)</f>
        <v>0</v>
      </c>
      <c r="R86" s="163" t="s">
        <v>189</v>
      </c>
      <c r="S86" s="163" t="s">
        <v>190</v>
      </c>
      <c r="T86" s="164" t="s">
        <v>190</v>
      </c>
      <c r="U86" s="165">
        <v>1.587</v>
      </c>
      <c r="V86" s="165">
        <f>ROUND(E86*U86,2)</f>
        <v>61.34</v>
      </c>
      <c r="W86" s="165"/>
      <c r="X86" s="166"/>
      <c r="Y86" s="166"/>
      <c r="Z86" s="166"/>
      <c r="AA86" s="166"/>
      <c r="AB86" s="166"/>
      <c r="AC86" s="166"/>
      <c r="AD86" s="166"/>
      <c r="AE86" s="166"/>
      <c r="AF86" s="166"/>
      <c r="AG86" s="166" t="s">
        <v>120</v>
      </c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ht="23.25" outlineLevel="1" x14ac:dyDescent="0.25">
      <c r="A87" s="167"/>
      <c r="B87" s="168"/>
      <c r="C87" s="249" t="s">
        <v>288</v>
      </c>
      <c r="D87" s="250"/>
      <c r="E87" s="250"/>
      <c r="F87" s="250"/>
      <c r="G87" s="250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6"/>
      <c r="Y87" s="166"/>
      <c r="Z87" s="166"/>
      <c r="AA87" s="166"/>
      <c r="AB87" s="166"/>
      <c r="AC87" s="166"/>
      <c r="AD87" s="166"/>
      <c r="AE87" s="166"/>
      <c r="AF87" s="166"/>
      <c r="AG87" s="166" t="s">
        <v>192</v>
      </c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91" t="str">
        <f>C87</f>
        <v>sypaninou z vhodných hornin tř. 1 - 4 nebo materiálem připraveným podél výkopu ve vzdálenosti do 3 m od jeho kraje, pro jakoukoliv hloubku výkopu a jakoukoliv míru zhutnění,</v>
      </c>
      <c r="BB87" s="166"/>
      <c r="BC87" s="166"/>
      <c r="BD87" s="166"/>
      <c r="BE87" s="166"/>
      <c r="BF87" s="166"/>
      <c r="BG87" s="166"/>
      <c r="BH87" s="166"/>
    </row>
    <row r="88" spans="1:60" outlineLevel="1" x14ac:dyDescent="0.25">
      <c r="A88" s="167"/>
      <c r="B88" s="168"/>
      <c r="C88" s="169" t="s">
        <v>289</v>
      </c>
      <c r="D88" s="170"/>
      <c r="E88" s="171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6"/>
      <c r="Y88" s="166"/>
      <c r="Z88" s="166"/>
      <c r="AA88" s="166"/>
      <c r="AB88" s="166"/>
      <c r="AC88" s="166"/>
      <c r="AD88" s="166"/>
      <c r="AE88" s="166"/>
      <c r="AF88" s="166"/>
      <c r="AG88" s="166" t="s">
        <v>122</v>
      </c>
      <c r="AH88" s="166">
        <v>0</v>
      </c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ht="22.5" outlineLevel="1" x14ac:dyDescent="0.25">
      <c r="A89" s="167"/>
      <c r="B89" s="168"/>
      <c r="C89" s="169" t="s">
        <v>732</v>
      </c>
      <c r="D89" s="170"/>
      <c r="E89" s="171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6"/>
      <c r="Y89" s="166"/>
      <c r="Z89" s="166"/>
      <c r="AA89" s="166"/>
      <c r="AB89" s="166"/>
      <c r="AC89" s="166"/>
      <c r="AD89" s="166"/>
      <c r="AE89" s="166"/>
      <c r="AF89" s="166"/>
      <c r="AG89" s="166" t="s">
        <v>122</v>
      </c>
      <c r="AH89" s="166">
        <v>0</v>
      </c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outlineLevel="1" x14ac:dyDescent="0.25">
      <c r="A90" s="167"/>
      <c r="B90" s="168"/>
      <c r="C90" s="169" t="s">
        <v>733</v>
      </c>
      <c r="D90" s="170"/>
      <c r="E90" s="171">
        <v>43.338000000000001</v>
      </c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6"/>
      <c r="Y90" s="166"/>
      <c r="Z90" s="166"/>
      <c r="AA90" s="166"/>
      <c r="AB90" s="166"/>
      <c r="AC90" s="166"/>
      <c r="AD90" s="166"/>
      <c r="AE90" s="166"/>
      <c r="AF90" s="166"/>
      <c r="AG90" s="166" t="s">
        <v>122</v>
      </c>
      <c r="AH90" s="166">
        <v>0</v>
      </c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outlineLevel="1" x14ac:dyDescent="0.25">
      <c r="A91" s="167"/>
      <c r="B91" s="168"/>
      <c r="C91" s="172" t="s">
        <v>131</v>
      </c>
      <c r="D91" s="173"/>
      <c r="E91" s="174">
        <v>43.338000000000001</v>
      </c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6"/>
      <c r="Y91" s="166"/>
      <c r="Z91" s="166"/>
      <c r="AA91" s="166"/>
      <c r="AB91" s="166"/>
      <c r="AC91" s="166"/>
      <c r="AD91" s="166"/>
      <c r="AE91" s="166"/>
      <c r="AF91" s="166"/>
      <c r="AG91" s="166" t="s">
        <v>122</v>
      </c>
      <c r="AH91" s="166">
        <v>1</v>
      </c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outlineLevel="1" x14ac:dyDescent="0.25">
      <c r="A92" s="167"/>
      <c r="B92" s="168"/>
      <c r="C92" s="169" t="s">
        <v>734</v>
      </c>
      <c r="D92" s="170"/>
      <c r="E92" s="171">
        <v>-4.6847399999999997</v>
      </c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6"/>
      <c r="Y92" s="166"/>
      <c r="Z92" s="166"/>
      <c r="AA92" s="166"/>
      <c r="AB92" s="166"/>
      <c r="AC92" s="166"/>
      <c r="AD92" s="166"/>
      <c r="AE92" s="166"/>
      <c r="AF92" s="166"/>
      <c r="AG92" s="166" t="s">
        <v>122</v>
      </c>
      <c r="AH92" s="166">
        <v>0</v>
      </c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5">
      <c r="A93" s="167"/>
      <c r="B93" s="168"/>
      <c r="C93" s="172" t="s">
        <v>131</v>
      </c>
      <c r="D93" s="173"/>
      <c r="E93" s="174">
        <v>-4.6847399999999997</v>
      </c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6"/>
      <c r="Y93" s="166"/>
      <c r="Z93" s="166"/>
      <c r="AA93" s="166"/>
      <c r="AB93" s="166"/>
      <c r="AC93" s="166"/>
      <c r="AD93" s="166"/>
      <c r="AE93" s="166"/>
      <c r="AF93" s="166"/>
      <c r="AG93" s="166" t="s">
        <v>122</v>
      </c>
      <c r="AH93" s="166">
        <v>1</v>
      </c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outlineLevel="1" x14ac:dyDescent="0.25">
      <c r="A94" s="157">
        <v>15</v>
      </c>
      <c r="B94" s="158" t="s">
        <v>301</v>
      </c>
      <c r="C94" s="159" t="s">
        <v>302</v>
      </c>
      <c r="D94" s="160" t="s">
        <v>297</v>
      </c>
      <c r="E94" s="161">
        <v>74.910020000000003</v>
      </c>
      <c r="F94" s="162"/>
      <c r="G94" s="163">
        <f>ROUND(E94*F94,2)</f>
        <v>0</v>
      </c>
      <c r="H94" s="162"/>
      <c r="I94" s="163">
        <f>ROUND(E94*H94,2)</f>
        <v>0</v>
      </c>
      <c r="J94" s="162"/>
      <c r="K94" s="163">
        <f>ROUND(E94*J94,2)</f>
        <v>0</v>
      </c>
      <c r="L94" s="163">
        <v>21</v>
      </c>
      <c r="M94" s="163">
        <f>G94*(1+L94/100)</f>
        <v>0</v>
      </c>
      <c r="N94" s="163">
        <v>1</v>
      </c>
      <c r="O94" s="163">
        <f>ROUND(E94*N94,2)</f>
        <v>74.91</v>
      </c>
      <c r="P94" s="163">
        <v>0</v>
      </c>
      <c r="Q94" s="163">
        <f>ROUND(E94*P94,2)</f>
        <v>0</v>
      </c>
      <c r="R94" s="163"/>
      <c r="S94" s="163" t="s">
        <v>118</v>
      </c>
      <c r="T94" s="164" t="s">
        <v>119</v>
      </c>
      <c r="U94" s="165">
        <v>0</v>
      </c>
      <c r="V94" s="165">
        <f>ROUND(E94*U94,2)</f>
        <v>0</v>
      </c>
      <c r="W94" s="165"/>
      <c r="X94" s="166"/>
      <c r="Y94" s="166"/>
      <c r="Z94" s="166"/>
      <c r="AA94" s="166"/>
      <c r="AB94" s="166"/>
      <c r="AC94" s="166"/>
      <c r="AD94" s="166"/>
      <c r="AE94" s="166"/>
      <c r="AF94" s="166"/>
      <c r="AG94" s="166" t="s">
        <v>299</v>
      </c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outlineLevel="1" x14ac:dyDescent="0.25">
      <c r="A95" s="167"/>
      <c r="B95" s="168"/>
      <c r="C95" s="169" t="s">
        <v>121</v>
      </c>
      <c r="D95" s="170"/>
      <c r="E95" s="171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6"/>
      <c r="Y95" s="166"/>
      <c r="Z95" s="166"/>
      <c r="AA95" s="166"/>
      <c r="AB95" s="166"/>
      <c r="AC95" s="166"/>
      <c r="AD95" s="166"/>
      <c r="AE95" s="166"/>
      <c r="AF95" s="166"/>
      <c r="AG95" s="166" t="s">
        <v>122</v>
      </c>
      <c r="AH95" s="166">
        <v>0</v>
      </c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outlineLevel="1" x14ac:dyDescent="0.25">
      <c r="A96" s="167"/>
      <c r="B96" s="168"/>
      <c r="C96" s="169" t="s">
        <v>735</v>
      </c>
      <c r="D96" s="170"/>
      <c r="E96" s="171">
        <v>74.910020000000003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6"/>
      <c r="Y96" s="166"/>
      <c r="Z96" s="166"/>
      <c r="AA96" s="166"/>
      <c r="AB96" s="166"/>
      <c r="AC96" s="166"/>
      <c r="AD96" s="166"/>
      <c r="AE96" s="166"/>
      <c r="AF96" s="166"/>
      <c r="AG96" s="166" t="s">
        <v>122</v>
      </c>
      <c r="AH96" s="166">
        <v>0</v>
      </c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outlineLevel="1" x14ac:dyDescent="0.25">
      <c r="A97" s="167"/>
      <c r="B97" s="168"/>
      <c r="C97" s="172" t="s">
        <v>131</v>
      </c>
      <c r="D97" s="173"/>
      <c r="E97" s="174">
        <v>74.910020000000003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6"/>
      <c r="Y97" s="166"/>
      <c r="Z97" s="166"/>
      <c r="AA97" s="166"/>
      <c r="AB97" s="166"/>
      <c r="AC97" s="166"/>
      <c r="AD97" s="166"/>
      <c r="AE97" s="166"/>
      <c r="AF97" s="166"/>
      <c r="AG97" s="166" t="s">
        <v>122</v>
      </c>
      <c r="AH97" s="166">
        <v>1</v>
      </c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x14ac:dyDescent="0.25">
      <c r="A98" s="149" t="s">
        <v>113</v>
      </c>
      <c r="B98" s="150" t="s">
        <v>63</v>
      </c>
      <c r="C98" s="151" t="s">
        <v>64</v>
      </c>
      <c r="D98" s="152"/>
      <c r="E98" s="153"/>
      <c r="F98" s="154"/>
      <c r="G98" s="154">
        <f>SUMIF(AG99:AG104,"&lt;&gt;NOR",G99:G104)</f>
        <v>0</v>
      </c>
      <c r="H98" s="154"/>
      <c r="I98" s="154">
        <f>SUM(I99:I104)</f>
        <v>0</v>
      </c>
      <c r="J98" s="154"/>
      <c r="K98" s="154">
        <f>SUM(K99:K104)</f>
        <v>0</v>
      </c>
      <c r="L98" s="154"/>
      <c r="M98" s="154">
        <f>SUM(M99:M104)</f>
        <v>0</v>
      </c>
      <c r="N98" s="154"/>
      <c r="O98" s="154">
        <f>SUM(O99:O104)</f>
        <v>23.81</v>
      </c>
      <c r="P98" s="154"/>
      <c r="Q98" s="154">
        <f>SUM(Q99:Q104)</f>
        <v>0</v>
      </c>
      <c r="R98" s="154"/>
      <c r="S98" s="154"/>
      <c r="T98" s="155"/>
      <c r="U98" s="156"/>
      <c r="V98" s="156">
        <f>SUM(V99:V104)</f>
        <v>18.22</v>
      </c>
      <c r="W98" s="156"/>
      <c r="AG98" t="s">
        <v>114</v>
      </c>
    </row>
    <row r="99" spans="1:60" outlineLevel="1" x14ac:dyDescent="0.25">
      <c r="A99" s="157">
        <v>16</v>
      </c>
      <c r="B99" s="158" t="s">
        <v>305</v>
      </c>
      <c r="C99" s="159" t="s">
        <v>306</v>
      </c>
      <c r="D99" s="160" t="s">
        <v>212</v>
      </c>
      <c r="E99" s="161">
        <v>13.98</v>
      </c>
      <c r="F99" s="162"/>
      <c r="G99" s="163">
        <f>ROUND(E99*F99,2)</f>
        <v>0</v>
      </c>
      <c r="H99" s="162"/>
      <c r="I99" s="163">
        <f>ROUND(E99*H99,2)</f>
        <v>0</v>
      </c>
      <c r="J99" s="162"/>
      <c r="K99" s="163">
        <f>ROUND(E99*J99,2)</f>
        <v>0</v>
      </c>
      <c r="L99" s="163">
        <v>21</v>
      </c>
      <c r="M99" s="163">
        <f>G99*(1+L99/100)</f>
        <v>0</v>
      </c>
      <c r="N99" s="163">
        <v>1.7034</v>
      </c>
      <c r="O99" s="163">
        <f>ROUND(E99*N99,2)</f>
        <v>23.81</v>
      </c>
      <c r="P99" s="163">
        <v>0</v>
      </c>
      <c r="Q99" s="163">
        <f>ROUND(E99*P99,2)</f>
        <v>0</v>
      </c>
      <c r="R99" s="163" t="s">
        <v>307</v>
      </c>
      <c r="S99" s="163" t="s">
        <v>190</v>
      </c>
      <c r="T99" s="164" t="s">
        <v>190</v>
      </c>
      <c r="U99" s="165">
        <v>1.3029999999999999</v>
      </c>
      <c r="V99" s="165">
        <f>ROUND(E99*U99,2)</f>
        <v>18.22</v>
      </c>
      <c r="W99" s="165"/>
      <c r="X99" s="166"/>
      <c r="Y99" s="166"/>
      <c r="Z99" s="166"/>
      <c r="AA99" s="166"/>
      <c r="AB99" s="166"/>
      <c r="AC99" s="166"/>
      <c r="AD99" s="166"/>
      <c r="AE99" s="166"/>
      <c r="AF99" s="166"/>
      <c r="AG99" s="166" t="s">
        <v>120</v>
      </c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outlineLevel="1" x14ac:dyDescent="0.25">
      <c r="A100" s="167"/>
      <c r="B100" s="168"/>
      <c r="C100" s="249" t="s">
        <v>308</v>
      </c>
      <c r="D100" s="250"/>
      <c r="E100" s="250"/>
      <c r="F100" s="250"/>
      <c r="G100" s="250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 t="s">
        <v>192</v>
      </c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5">
      <c r="A101" s="167"/>
      <c r="B101" s="168"/>
      <c r="C101" s="169" t="s">
        <v>121</v>
      </c>
      <c r="D101" s="170"/>
      <c r="E101" s="171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 t="s">
        <v>122</v>
      </c>
      <c r="AH101" s="166">
        <v>0</v>
      </c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outlineLevel="1" x14ac:dyDescent="0.25">
      <c r="A102" s="167"/>
      <c r="B102" s="168"/>
      <c r="C102" s="169" t="s">
        <v>736</v>
      </c>
      <c r="D102" s="170"/>
      <c r="E102" s="171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 t="s">
        <v>122</v>
      </c>
      <c r="AH102" s="166">
        <v>0</v>
      </c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5">
      <c r="A103" s="167"/>
      <c r="B103" s="168"/>
      <c r="C103" s="169" t="s">
        <v>737</v>
      </c>
      <c r="D103" s="170"/>
      <c r="E103" s="171">
        <v>13.98</v>
      </c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 t="s">
        <v>122</v>
      </c>
      <c r="AH103" s="166">
        <v>0</v>
      </c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outlineLevel="1" x14ac:dyDescent="0.25">
      <c r="A104" s="167"/>
      <c r="B104" s="168"/>
      <c r="C104" s="172" t="s">
        <v>131</v>
      </c>
      <c r="D104" s="173"/>
      <c r="E104" s="174">
        <v>13.98</v>
      </c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 t="s">
        <v>122</v>
      </c>
      <c r="AH104" s="166">
        <v>1</v>
      </c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x14ac:dyDescent="0.25">
      <c r="A105" s="149" t="s">
        <v>113</v>
      </c>
      <c r="B105" s="150" t="s">
        <v>69</v>
      </c>
      <c r="C105" s="151" t="s">
        <v>70</v>
      </c>
      <c r="D105" s="152"/>
      <c r="E105" s="153"/>
      <c r="F105" s="154"/>
      <c r="G105" s="154">
        <f>SUMIF(AG106:AG171,"&lt;&gt;NOR",G106:G171)</f>
        <v>0</v>
      </c>
      <c r="H105" s="154"/>
      <c r="I105" s="154">
        <f>SUM(I106:I171)</f>
        <v>0</v>
      </c>
      <c r="J105" s="154"/>
      <c r="K105" s="154">
        <f>SUM(K106:K171)</f>
        <v>0</v>
      </c>
      <c r="L105" s="154"/>
      <c r="M105" s="154">
        <f>SUM(M106:M171)</f>
        <v>0</v>
      </c>
      <c r="N105" s="154"/>
      <c r="O105" s="154">
        <f>SUM(O106:O171)</f>
        <v>25.79</v>
      </c>
      <c r="P105" s="154"/>
      <c r="Q105" s="154">
        <f>SUM(Q106:Q171)</f>
        <v>0</v>
      </c>
      <c r="R105" s="154"/>
      <c r="S105" s="154"/>
      <c r="T105" s="155"/>
      <c r="U105" s="156"/>
      <c r="V105" s="156">
        <f>SUM(V106:V171)</f>
        <v>611.03</v>
      </c>
      <c r="W105" s="156"/>
      <c r="AG105" t="s">
        <v>114</v>
      </c>
    </row>
    <row r="106" spans="1:60" outlineLevel="1" x14ac:dyDescent="0.25">
      <c r="A106" s="157">
        <v>17</v>
      </c>
      <c r="B106" s="158" t="s">
        <v>738</v>
      </c>
      <c r="C106" s="159" t="s">
        <v>739</v>
      </c>
      <c r="D106" s="160" t="s">
        <v>134</v>
      </c>
      <c r="E106" s="161">
        <v>233.5</v>
      </c>
      <c r="F106" s="162"/>
      <c r="G106" s="163">
        <f>ROUND(E106*F106,2)</f>
        <v>0</v>
      </c>
      <c r="H106" s="162"/>
      <c r="I106" s="163">
        <f>ROUND(E106*H106,2)</f>
        <v>0</v>
      </c>
      <c r="J106" s="162"/>
      <c r="K106" s="163">
        <f>ROUND(E106*J106,2)</f>
        <v>0</v>
      </c>
      <c r="L106" s="163">
        <v>21</v>
      </c>
      <c r="M106" s="163">
        <f>G106*(1+L106/100)</f>
        <v>0</v>
      </c>
      <c r="N106" s="163">
        <v>0</v>
      </c>
      <c r="O106" s="163">
        <f>ROUND(E106*N106,2)</f>
        <v>0</v>
      </c>
      <c r="P106" s="163">
        <v>0</v>
      </c>
      <c r="Q106" s="163">
        <f>ROUND(E106*P106,2)</f>
        <v>0</v>
      </c>
      <c r="R106" s="163" t="s">
        <v>307</v>
      </c>
      <c r="S106" s="163" t="s">
        <v>190</v>
      </c>
      <c r="T106" s="164" t="s">
        <v>190</v>
      </c>
      <c r="U106" s="165">
        <v>6.6000000000000003E-2</v>
      </c>
      <c r="V106" s="165">
        <f>ROUND(E106*U106,2)</f>
        <v>15.41</v>
      </c>
      <c r="W106" s="165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 t="s">
        <v>120</v>
      </c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5">
      <c r="A107" s="167"/>
      <c r="B107" s="168"/>
      <c r="C107" s="249" t="s">
        <v>589</v>
      </c>
      <c r="D107" s="250"/>
      <c r="E107" s="250"/>
      <c r="F107" s="250"/>
      <c r="G107" s="250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 t="s">
        <v>192</v>
      </c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5">
      <c r="A108" s="167"/>
      <c r="B108" s="168"/>
      <c r="C108" s="169" t="s">
        <v>121</v>
      </c>
      <c r="D108" s="170"/>
      <c r="E108" s="171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 t="s">
        <v>122</v>
      </c>
      <c r="AH108" s="166">
        <v>0</v>
      </c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5">
      <c r="A109" s="167"/>
      <c r="B109" s="168"/>
      <c r="C109" s="169" t="s">
        <v>740</v>
      </c>
      <c r="D109" s="170"/>
      <c r="E109" s="171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 t="s">
        <v>122</v>
      </c>
      <c r="AH109" s="166">
        <v>0</v>
      </c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5">
      <c r="A110" s="167"/>
      <c r="B110" s="168"/>
      <c r="C110" s="169" t="s">
        <v>741</v>
      </c>
      <c r="D110" s="170"/>
      <c r="E110" s="171">
        <v>233.5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 t="s">
        <v>122</v>
      </c>
      <c r="AH110" s="166">
        <v>0</v>
      </c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outlineLevel="1" x14ac:dyDescent="0.25">
      <c r="A111" s="167"/>
      <c r="B111" s="168"/>
      <c r="C111" s="172" t="s">
        <v>131</v>
      </c>
      <c r="D111" s="173"/>
      <c r="E111" s="174">
        <v>233.5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 t="s">
        <v>122</v>
      </c>
      <c r="AH111" s="166">
        <v>1</v>
      </c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ht="22.5" outlineLevel="1" x14ac:dyDescent="0.25">
      <c r="A112" s="157">
        <v>18</v>
      </c>
      <c r="B112" s="158" t="s">
        <v>742</v>
      </c>
      <c r="C112" s="159" t="s">
        <v>743</v>
      </c>
      <c r="D112" s="160" t="s">
        <v>157</v>
      </c>
      <c r="E112" s="161">
        <v>208</v>
      </c>
      <c r="F112" s="162"/>
      <c r="G112" s="163">
        <f>ROUND(E112*F112,2)</f>
        <v>0</v>
      </c>
      <c r="H112" s="162"/>
      <c r="I112" s="163">
        <f>ROUND(E112*H112,2)</f>
        <v>0</v>
      </c>
      <c r="J112" s="162"/>
      <c r="K112" s="163">
        <f>ROUND(E112*J112,2)</f>
        <v>0</v>
      </c>
      <c r="L112" s="163">
        <v>21</v>
      </c>
      <c r="M112" s="163">
        <f>G112*(1+L112/100)</f>
        <v>0</v>
      </c>
      <c r="N112" s="163">
        <v>1.0000000000000001E-5</v>
      </c>
      <c r="O112" s="163">
        <f>ROUND(E112*N112,2)</f>
        <v>0</v>
      </c>
      <c r="P112" s="163">
        <v>0</v>
      </c>
      <c r="Q112" s="163">
        <f>ROUND(E112*P112,2)</f>
        <v>0</v>
      </c>
      <c r="R112" s="163" t="s">
        <v>307</v>
      </c>
      <c r="S112" s="163" t="s">
        <v>190</v>
      </c>
      <c r="T112" s="164" t="s">
        <v>190</v>
      </c>
      <c r="U112" s="165">
        <v>0.17599999999999999</v>
      </c>
      <c r="V112" s="165">
        <f>ROUND(E112*U112,2)</f>
        <v>36.61</v>
      </c>
      <c r="W112" s="165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 t="s">
        <v>120</v>
      </c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</row>
    <row r="113" spans="1:60" outlineLevel="1" x14ac:dyDescent="0.25">
      <c r="A113" s="167"/>
      <c r="B113" s="168"/>
      <c r="C113" s="249" t="s">
        <v>308</v>
      </c>
      <c r="D113" s="250"/>
      <c r="E113" s="250"/>
      <c r="F113" s="250"/>
      <c r="G113" s="250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 t="s">
        <v>192</v>
      </c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5">
      <c r="A114" s="167"/>
      <c r="B114" s="168"/>
      <c r="C114" s="169" t="s">
        <v>744</v>
      </c>
      <c r="D114" s="170"/>
      <c r="E114" s="171">
        <v>153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 t="s">
        <v>122</v>
      </c>
      <c r="AH114" s="166">
        <v>0</v>
      </c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5">
      <c r="A115" s="167"/>
      <c r="B115" s="168"/>
      <c r="C115" s="169" t="s">
        <v>745</v>
      </c>
      <c r="D115" s="170"/>
      <c r="E115" s="171">
        <v>37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 t="s">
        <v>122</v>
      </c>
      <c r="AH115" s="166">
        <v>0</v>
      </c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outlineLevel="1" x14ac:dyDescent="0.25">
      <c r="A116" s="167"/>
      <c r="B116" s="168"/>
      <c r="C116" s="169" t="s">
        <v>746</v>
      </c>
      <c r="D116" s="170"/>
      <c r="E116" s="171">
        <v>18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 t="s">
        <v>122</v>
      </c>
      <c r="AH116" s="166">
        <v>0</v>
      </c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</row>
    <row r="117" spans="1:60" outlineLevel="1" x14ac:dyDescent="0.25">
      <c r="A117" s="167"/>
      <c r="B117" s="168"/>
      <c r="C117" s="172" t="s">
        <v>131</v>
      </c>
      <c r="D117" s="173"/>
      <c r="E117" s="174">
        <v>208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 t="s">
        <v>122</v>
      </c>
      <c r="AH117" s="166">
        <v>1</v>
      </c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ht="22.5" outlineLevel="1" x14ac:dyDescent="0.25">
      <c r="A118" s="157">
        <v>19</v>
      </c>
      <c r="B118" s="158" t="s">
        <v>747</v>
      </c>
      <c r="C118" s="159" t="s">
        <v>748</v>
      </c>
      <c r="D118" s="160" t="s">
        <v>134</v>
      </c>
      <c r="E118" s="161">
        <v>233.5</v>
      </c>
      <c r="F118" s="162"/>
      <c r="G118" s="163">
        <f>ROUND(E118*F118,2)</f>
        <v>0</v>
      </c>
      <c r="H118" s="162"/>
      <c r="I118" s="163">
        <f>ROUND(E118*H118,2)</f>
        <v>0</v>
      </c>
      <c r="J118" s="162"/>
      <c r="K118" s="163">
        <f>ROUND(E118*J118,2)</f>
        <v>0</v>
      </c>
      <c r="L118" s="163">
        <v>21</v>
      </c>
      <c r="M118" s="163">
        <f>G118*(1+L118/100)</f>
        <v>0</v>
      </c>
      <c r="N118" s="163">
        <v>0</v>
      </c>
      <c r="O118" s="163">
        <f>ROUND(E118*N118,2)</f>
        <v>0</v>
      </c>
      <c r="P118" s="163">
        <v>0</v>
      </c>
      <c r="Q118" s="163">
        <f>ROUND(E118*P118,2)</f>
        <v>0</v>
      </c>
      <c r="R118" s="163" t="s">
        <v>307</v>
      </c>
      <c r="S118" s="163" t="s">
        <v>190</v>
      </c>
      <c r="T118" s="164" t="s">
        <v>190</v>
      </c>
      <c r="U118" s="165">
        <v>5.8999999999999997E-2</v>
      </c>
      <c r="V118" s="165">
        <f>ROUND(E118*U118,2)</f>
        <v>13.78</v>
      </c>
      <c r="W118" s="165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 t="s">
        <v>120</v>
      </c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outlineLevel="1" x14ac:dyDescent="0.25">
      <c r="A119" s="167"/>
      <c r="B119" s="168"/>
      <c r="C119" s="249" t="s">
        <v>602</v>
      </c>
      <c r="D119" s="250"/>
      <c r="E119" s="250"/>
      <c r="F119" s="250"/>
      <c r="G119" s="250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 t="s">
        <v>192</v>
      </c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</row>
    <row r="120" spans="1:60" outlineLevel="1" x14ac:dyDescent="0.25">
      <c r="A120" s="167"/>
      <c r="B120" s="168"/>
      <c r="C120" s="169" t="s">
        <v>741</v>
      </c>
      <c r="D120" s="170"/>
      <c r="E120" s="171">
        <v>233.5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 t="s">
        <v>122</v>
      </c>
      <c r="AH120" s="166">
        <v>0</v>
      </c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5">
      <c r="A121" s="167"/>
      <c r="B121" s="168"/>
      <c r="C121" s="172" t="s">
        <v>131</v>
      </c>
      <c r="D121" s="173"/>
      <c r="E121" s="174">
        <v>233.5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 t="s">
        <v>122</v>
      </c>
      <c r="AH121" s="166">
        <v>1</v>
      </c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</row>
    <row r="122" spans="1:60" ht="33.75" outlineLevel="1" x14ac:dyDescent="0.25">
      <c r="A122" s="157">
        <v>20</v>
      </c>
      <c r="B122" s="158" t="s">
        <v>604</v>
      </c>
      <c r="C122" s="159" t="s">
        <v>605</v>
      </c>
      <c r="D122" s="160" t="s">
        <v>606</v>
      </c>
      <c r="E122" s="161">
        <v>37</v>
      </c>
      <c r="F122" s="162"/>
      <c r="G122" s="163">
        <f>ROUND(E122*F122,2)</f>
        <v>0</v>
      </c>
      <c r="H122" s="162"/>
      <c r="I122" s="163">
        <f>ROUND(E122*H122,2)</f>
        <v>0</v>
      </c>
      <c r="J122" s="162"/>
      <c r="K122" s="163">
        <f>ROUND(E122*J122,2)</f>
        <v>0</v>
      </c>
      <c r="L122" s="163">
        <v>21</v>
      </c>
      <c r="M122" s="163">
        <f>G122*(1+L122/100)</f>
        <v>0</v>
      </c>
      <c r="N122" s="163">
        <v>1.7000000000000001E-4</v>
      </c>
      <c r="O122" s="163">
        <f>ROUND(E122*N122,2)</f>
        <v>0.01</v>
      </c>
      <c r="P122" s="163">
        <v>0</v>
      </c>
      <c r="Q122" s="163">
        <f>ROUND(E122*P122,2)</f>
        <v>0</v>
      </c>
      <c r="R122" s="163" t="s">
        <v>307</v>
      </c>
      <c r="S122" s="163" t="s">
        <v>190</v>
      </c>
      <c r="T122" s="164" t="s">
        <v>190</v>
      </c>
      <c r="U122" s="165">
        <v>7.1</v>
      </c>
      <c r="V122" s="165">
        <f>ROUND(E122*U122,2)</f>
        <v>262.7</v>
      </c>
      <c r="W122" s="165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 t="s">
        <v>120</v>
      </c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</row>
    <row r="123" spans="1:60" outlineLevel="1" x14ac:dyDescent="0.25">
      <c r="A123" s="167"/>
      <c r="B123" s="168"/>
      <c r="C123" s="249" t="s">
        <v>602</v>
      </c>
      <c r="D123" s="250"/>
      <c r="E123" s="250"/>
      <c r="F123" s="250"/>
      <c r="G123" s="250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 t="s">
        <v>192</v>
      </c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</row>
    <row r="124" spans="1:60" outlineLevel="1" x14ac:dyDescent="0.25">
      <c r="A124" s="157">
        <v>21</v>
      </c>
      <c r="B124" s="158" t="s">
        <v>749</v>
      </c>
      <c r="C124" s="159" t="s">
        <v>750</v>
      </c>
      <c r="D124" s="160" t="s">
        <v>157</v>
      </c>
      <c r="E124" s="161">
        <v>10</v>
      </c>
      <c r="F124" s="162"/>
      <c r="G124" s="163">
        <f>ROUND(E124*F124,2)</f>
        <v>0</v>
      </c>
      <c r="H124" s="162"/>
      <c r="I124" s="163">
        <f>ROUND(E124*H124,2)</f>
        <v>0</v>
      </c>
      <c r="J124" s="162"/>
      <c r="K124" s="163">
        <f>ROUND(E124*J124,2)</f>
        <v>0</v>
      </c>
      <c r="L124" s="163">
        <v>21</v>
      </c>
      <c r="M124" s="163">
        <f>G124*(1+L124/100)</f>
        <v>0</v>
      </c>
      <c r="N124" s="163">
        <v>0</v>
      </c>
      <c r="O124" s="163">
        <f>ROUND(E124*N124,2)</f>
        <v>0</v>
      </c>
      <c r="P124" s="163">
        <v>0</v>
      </c>
      <c r="Q124" s="163">
        <f>ROUND(E124*P124,2)</f>
        <v>0</v>
      </c>
      <c r="R124" s="163" t="s">
        <v>307</v>
      </c>
      <c r="S124" s="163" t="s">
        <v>190</v>
      </c>
      <c r="T124" s="164" t="s">
        <v>190</v>
      </c>
      <c r="U124" s="165">
        <v>0.65</v>
      </c>
      <c r="V124" s="165">
        <f>ROUND(E124*U124,2)</f>
        <v>6.5</v>
      </c>
      <c r="W124" s="165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 t="s">
        <v>120</v>
      </c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5">
      <c r="A125" s="167"/>
      <c r="B125" s="168"/>
      <c r="C125" s="169" t="s">
        <v>751</v>
      </c>
      <c r="D125" s="170"/>
      <c r="E125" s="171">
        <v>10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 t="s">
        <v>122</v>
      </c>
      <c r="AH125" s="166">
        <v>0</v>
      </c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</row>
    <row r="126" spans="1:60" outlineLevel="1" x14ac:dyDescent="0.25">
      <c r="A126" s="167"/>
      <c r="B126" s="168"/>
      <c r="C126" s="172" t="s">
        <v>131</v>
      </c>
      <c r="D126" s="173"/>
      <c r="E126" s="174">
        <v>10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 t="s">
        <v>122</v>
      </c>
      <c r="AH126" s="166">
        <v>1</v>
      </c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</row>
    <row r="127" spans="1:60" outlineLevel="1" x14ac:dyDescent="0.25">
      <c r="A127" s="157">
        <v>22</v>
      </c>
      <c r="B127" s="158" t="s">
        <v>354</v>
      </c>
      <c r="C127" s="159" t="s">
        <v>355</v>
      </c>
      <c r="D127" s="160" t="s">
        <v>134</v>
      </c>
      <c r="E127" s="161">
        <v>233.5</v>
      </c>
      <c r="F127" s="162"/>
      <c r="G127" s="163">
        <f>ROUND(E127*F127,2)</f>
        <v>0</v>
      </c>
      <c r="H127" s="162"/>
      <c r="I127" s="163">
        <f>ROUND(E127*H127,2)</f>
        <v>0</v>
      </c>
      <c r="J127" s="162"/>
      <c r="K127" s="163">
        <f>ROUND(E127*J127,2)</f>
        <v>0</v>
      </c>
      <c r="L127" s="163">
        <v>21</v>
      </c>
      <c r="M127" s="163">
        <f>G127*(1+L127/100)</f>
        <v>0</v>
      </c>
      <c r="N127" s="163">
        <v>0</v>
      </c>
      <c r="O127" s="163">
        <f>ROUND(E127*N127,2)</f>
        <v>0</v>
      </c>
      <c r="P127" s="163">
        <v>0</v>
      </c>
      <c r="Q127" s="163">
        <f>ROUND(E127*P127,2)</f>
        <v>0</v>
      </c>
      <c r="R127" s="163" t="s">
        <v>307</v>
      </c>
      <c r="S127" s="163" t="s">
        <v>190</v>
      </c>
      <c r="T127" s="164" t="s">
        <v>190</v>
      </c>
      <c r="U127" s="165">
        <v>2.5999999999999999E-2</v>
      </c>
      <c r="V127" s="165">
        <f>ROUND(E127*U127,2)</f>
        <v>6.07</v>
      </c>
      <c r="W127" s="165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 t="s">
        <v>120</v>
      </c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</row>
    <row r="128" spans="1:60" outlineLevel="1" x14ac:dyDescent="0.25">
      <c r="A128" s="167"/>
      <c r="B128" s="168"/>
      <c r="C128" s="169" t="s">
        <v>121</v>
      </c>
      <c r="D128" s="170"/>
      <c r="E128" s="171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 t="s">
        <v>122</v>
      </c>
      <c r="AH128" s="166">
        <v>0</v>
      </c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</row>
    <row r="129" spans="1:60" outlineLevel="1" x14ac:dyDescent="0.25">
      <c r="A129" s="167"/>
      <c r="B129" s="168"/>
      <c r="C129" s="169" t="s">
        <v>740</v>
      </c>
      <c r="D129" s="170"/>
      <c r="E129" s="171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 t="s">
        <v>122</v>
      </c>
      <c r="AH129" s="166">
        <v>0</v>
      </c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</row>
    <row r="130" spans="1:60" outlineLevel="1" x14ac:dyDescent="0.25">
      <c r="A130" s="167"/>
      <c r="B130" s="168"/>
      <c r="C130" s="169" t="s">
        <v>741</v>
      </c>
      <c r="D130" s="170"/>
      <c r="E130" s="171">
        <v>233.5</v>
      </c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 t="s">
        <v>122</v>
      </c>
      <c r="AH130" s="166">
        <v>0</v>
      </c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</row>
    <row r="131" spans="1:60" outlineLevel="1" x14ac:dyDescent="0.25">
      <c r="A131" s="167"/>
      <c r="B131" s="168"/>
      <c r="C131" s="172" t="s">
        <v>131</v>
      </c>
      <c r="D131" s="173"/>
      <c r="E131" s="174">
        <v>233.5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 t="s">
        <v>122</v>
      </c>
      <c r="AH131" s="166">
        <v>1</v>
      </c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</row>
    <row r="132" spans="1:60" ht="22.5" outlineLevel="1" x14ac:dyDescent="0.25">
      <c r="A132" s="157">
        <v>23</v>
      </c>
      <c r="B132" s="158" t="s">
        <v>752</v>
      </c>
      <c r="C132" s="159" t="s">
        <v>753</v>
      </c>
      <c r="D132" s="160" t="s">
        <v>157</v>
      </c>
      <c r="E132" s="161">
        <v>18</v>
      </c>
      <c r="F132" s="162"/>
      <c r="G132" s="163">
        <f>ROUND(E132*F132,2)</f>
        <v>0</v>
      </c>
      <c r="H132" s="162"/>
      <c r="I132" s="163">
        <f>ROUND(E132*H132,2)</f>
        <v>0</v>
      </c>
      <c r="J132" s="162"/>
      <c r="K132" s="163">
        <f>ROUND(E132*J132,2)</f>
        <v>0</v>
      </c>
      <c r="L132" s="163">
        <v>21</v>
      </c>
      <c r="M132" s="163">
        <f>G132*(1+L132/100)</f>
        <v>0</v>
      </c>
      <c r="N132" s="163">
        <v>1.2464500000000001</v>
      </c>
      <c r="O132" s="163">
        <f>ROUND(E132*N132,2)</f>
        <v>22.44</v>
      </c>
      <c r="P132" s="163">
        <v>0</v>
      </c>
      <c r="Q132" s="163">
        <f>ROUND(E132*P132,2)</f>
        <v>0</v>
      </c>
      <c r="R132" s="163"/>
      <c r="S132" s="163" t="s">
        <v>118</v>
      </c>
      <c r="T132" s="164" t="s">
        <v>119</v>
      </c>
      <c r="U132" s="165">
        <v>14.997999999999999</v>
      </c>
      <c r="V132" s="165">
        <f>ROUND(E132*U132,2)</f>
        <v>269.95999999999998</v>
      </c>
      <c r="W132" s="165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 t="s">
        <v>120</v>
      </c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</row>
    <row r="133" spans="1:60" outlineLevel="1" x14ac:dyDescent="0.25">
      <c r="A133" s="167"/>
      <c r="B133" s="168"/>
      <c r="C133" s="169" t="s">
        <v>121</v>
      </c>
      <c r="D133" s="170"/>
      <c r="E133" s="171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 t="s">
        <v>122</v>
      </c>
      <c r="AH133" s="166">
        <v>0</v>
      </c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</row>
    <row r="134" spans="1:60" outlineLevel="1" x14ac:dyDescent="0.25">
      <c r="A134" s="167"/>
      <c r="B134" s="168"/>
      <c r="C134" s="169" t="s">
        <v>740</v>
      </c>
      <c r="D134" s="170"/>
      <c r="E134" s="171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 t="s">
        <v>122</v>
      </c>
      <c r="AH134" s="166">
        <v>0</v>
      </c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</row>
    <row r="135" spans="1:60" outlineLevel="1" x14ac:dyDescent="0.25">
      <c r="A135" s="167"/>
      <c r="B135" s="168"/>
      <c r="C135" s="169" t="s">
        <v>754</v>
      </c>
      <c r="D135" s="170"/>
      <c r="E135" s="171">
        <v>18</v>
      </c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 t="s">
        <v>122</v>
      </c>
      <c r="AH135" s="166">
        <v>0</v>
      </c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</row>
    <row r="136" spans="1:60" outlineLevel="1" x14ac:dyDescent="0.25">
      <c r="A136" s="167"/>
      <c r="B136" s="168"/>
      <c r="C136" s="172" t="s">
        <v>131</v>
      </c>
      <c r="D136" s="173"/>
      <c r="E136" s="174">
        <v>18</v>
      </c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 t="s">
        <v>122</v>
      </c>
      <c r="AH136" s="166">
        <v>1</v>
      </c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</row>
    <row r="137" spans="1:60" ht="22.5" outlineLevel="1" x14ac:dyDescent="0.25">
      <c r="A137" s="157">
        <v>24</v>
      </c>
      <c r="B137" s="158" t="s">
        <v>755</v>
      </c>
      <c r="C137" s="159" t="s">
        <v>756</v>
      </c>
      <c r="D137" s="160" t="s">
        <v>157</v>
      </c>
      <c r="E137" s="161">
        <v>48.100999999999999</v>
      </c>
      <c r="F137" s="162"/>
      <c r="G137" s="163">
        <f>ROUND(E137*F137,2)</f>
        <v>0</v>
      </c>
      <c r="H137" s="162"/>
      <c r="I137" s="163">
        <f>ROUND(E137*H137,2)</f>
        <v>0</v>
      </c>
      <c r="J137" s="162"/>
      <c r="K137" s="163">
        <f>ROUND(E137*J137,2)</f>
        <v>0</v>
      </c>
      <c r="L137" s="163">
        <v>21</v>
      </c>
      <c r="M137" s="163">
        <f>G137*(1+L137/100)</f>
        <v>0</v>
      </c>
      <c r="N137" s="163">
        <v>2.5020000000000001E-2</v>
      </c>
      <c r="O137" s="163">
        <f>ROUND(E137*N137,2)</f>
        <v>1.2</v>
      </c>
      <c r="P137" s="163">
        <v>0</v>
      </c>
      <c r="Q137" s="163">
        <f>ROUND(E137*P137,2)</f>
        <v>0</v>
      </c>
      <c r="R137" s="163" t="s">
        <v>298</v>
      </c>
      <c r="S137" s="163" t="s">
        <v>190</v>
      </c>
      <c r="T137" s="164" t="s">
        <v>190</v>
      </c>
      <c r="U137" s="165">
        <v>0</v>
      </c>
      <c r="V137" s="165">
        <f>ROUND(E137*U137,2)</f>
        <v>0</v>
      </c>
      <c r="W137" s="165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 t="s">
        <v>299</v>
      </c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</row>
    <row r="138" spans="1:60" outlineLevel="1" x14ac:dyDescent="0.25">
      <c r="A138" s="167"/>
      <c r="B138" s="168"/>
      <c r="C138" s="169" t="s">
        <v>121</v>
      </c>
      <c r="D138" s="170"/>
      <c r="E138" s="171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 t="s">
        <v>122</v>
      </c>
      <c r="AH138" s="166">
        <v>0</v>
      </c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</row>
    <row r="139" spans="1:60" outlineLevel="1" x14ac:dyDescent="0.25">
      <c r="A139" s="167"/>
      <c r="B139" s="168"/>
      <c r="C139" s="169" t="s">
        <v>740</v>
      </c>
      <c r="D139" s="170"/>
      <c r="E139" s="171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 t="s">
        <v>122</v>
      </c>
      <c r="AH139" s="166">
        <v>0</v>
      </c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</row>
    <row r="140" spans="1:60" outlineLevel="1" x14ac:dyDescent="0.25">
      <c r="A140" s="167"/>
      <c r="B140" s="168"/>
      <c r="C140" s="169" t="s">
        <v>757</v>
      </c>
      <c r="D140" s="170"/>
      <c r="E140" s="171">
        <v>48.100999999999999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 t="s">
        <v>122</v>
      </c>
      <c r="AH140" s="166">
        <v>0</v>
      </c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</row>
    <row r="141" spans="1:60" outlineLevel="1" x14ac:dyDescent="0.25">
      <c r="A141" s="167"/>
      <c r="B141" s="168"/>
      <c r="C141" s="172" t="s">
        <v>131</v>
      </c>
      <c r="D141" s="173"/>
      <c r="E141" s="174">
        <v>48.100999999999999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 t="s">
        <v>122</v>
      </c>
      <c r="AH141" s="166">
        <v>1</v>
      </c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</row>
    <row r="142" spans="1:60" outlineLevel="1" x14ac:dyDescent="0.25">
      <c r="A142" s="157">
        <v>25</v>
      </c>
      <c r="B142" s="158" t="s">
        <v>758</v>
      </c>
      <c r="C142" s="159" t="s">
        <v>759</v>
      </c>
      <c r="D142" s="160" t="s">
        <v>157</v>
      </c>
      <c r="E142" s="161">
        <v>18.27</v>
      </c>
      <c r="F142" s="162"/>
      <c r="G142" s="163">
        <f>ROUND(E142*F142,2)</f>
        <v>0</v>
      </c>
      <c r="H142" s="162"/>
      <c r="I142" s="163">
        <f>ROUND(E142*H142,2)</f>
        <v>0</v>
      </c>
      <c r="J142" s="162"/>
      <c r="K142" s="163">
        <f>ROUND(E142*J142,2)</f>
        <v>0</v>
      </c>
      <c r="L142" s="163">
        <v>21</v>
      </c>
      <c r="M142" s="163">
        <f>G142*(1+L142/100)</f>
        <v>0</v>
      </c>
      <c r="N142" s="163">
        <v>1.16E-3</v>
      </c>
      <c r="O142" s="163">
        <f>ROUND(E142*N142,2)</f>
        <v>0.02</v>
      </c>
      <c r="P142" s="163">
        <v>0</v>
      </c>
      <c r="Q142" s="163">
        <f>ROUND(E142*P142,2)</f>
        <v>0</v>
      </c>
      <c r="R142" s="163" t="s">
        <v>298</v>
      </c>
      <c r="S142" s="163" t="s">
        <v>190</v>
      </c>
      <c r="T142" s="164" t="s">
        <v>190</v>
      </c>
      <c r="U142" s="165">
        <v>0</v>
      </c>
      <c r="V142" s="165">
        <f>ROUND(E142*U142,2)</f>
        <v>0</v>
      </c>
      <c r="W142" s="165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 t="s">
        <v>299</v>
      </c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</row>
    <row r="143" spans="1:60" outlineLevel="1" x14ac:dyDescent="0.25">
      <c r="A143" s="167"/>
      <c r="B143" s="168"/>
      <c r="C143" s="169" t="s">
        <v>121</v>
      </c>
      <c r="D143" s="170"/>
      <c r="E143" s="171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 t="s">
        <v>122</v>
      </c>
      <c r="AH143" s="166">
        <v>0</v>
      </c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</row>
    <row r="144" spans="1:60" outlineLevel="1" x14ac:dyDescent="0.25">
      <c r="A144" s="167"/>
      <c r="B144" s="168"/>
      <c r="C144" s="169" t="s">
        <v>740</v>
      </c>
      <c r="D144" s="170"/>
      <c r="E144" s="171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 t="s">
        <v>122</v>
      </c>
      <c r="AH144" s="166">
        <v>0</v>
      </c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</row>
    <row r="145" spans="1:60" outlineLevel="1" x14ac:dyDescent="0.25">
      <c r="A145" s="167"/>
      <c r="B145" s="168"/>
      <c r="C145" s="169" t="s">
        <v>760</v>
      </c>
      <c r="D145" s="170"/>
      <c r="E145" s="171">
        <v>18.27</v>
      </c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 t="s">
        <v>122</v>
      </c>
      <c r="AH145" s="166">
        <v>0</v>
      </c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</row>
    <row r="146" spans="1:60" outlineLevel="1" x14ac:dyDescent="0.25">
      <c r="A146" s="167"/>
      <c r="B146" s="168"/>
      <c r="C146" s="172" t="s">
        <v>131</v>
      </c>
      <c r="D146" s="173"/>
      <c r="E146" s="174">
        <v>18.27</v>
      </c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 t="s">
        <v>122</v>
      </c>
      <c r="AH146" s="166">
        <v>1</v>
      </c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</row>
    <row r="147" spans="1:60" outlineLevel="1" x14ac:dyDescent="0.25">
      <c r="A147" s="157">
        <v>26</v>
      </c>
      <c r="B147" s="158" t="s">
        <v>761</v>
      </c>
      <c r="C147" s="159" t="s">
        <v>762</v>
      </c>
      <c r="D147" s="160" t="s">
        <v>157</v>
      </c>
      <c r="E147" s="161">
        <v>51.765000000000001</v>
      </c>
      <c r="F147" s="162"/>
      <c r="G147" s="163">
        <f>ROUND(E147*F147,2)</f>
        <v>0</v>
      </c>
      <c r="H147" s="162"/>
      <c r="I147" s="163">
        <f>ROUND(E147*H147,2)</f>
        <v>0</v>
      </c>
      <c r="J147" s="162"/>
      <c r="K147" s="163">
        <f>ROUND(E147*J147,2)</f>
        <v>0</v>
      </c>
      <c r="L147" s="163">
        <v>21</v>
      </c>
      <c r="M147" s="163">
        <f>G147*(1+L147/100)</f>
        <v>0</v>
      </c>
      <c r="N147" s="163">
        <v>9.6000000000000002E-4</v>
      </c>
      <c r="O147" s="163">
        <f>ROUND(E147*N147,2)</f>
        <v>0.05</v>
      </c>
      <c r="P147" s="163">
        <v>0</v>
      </c>
      <c r="Q147" s="163">
        <f>ROUND(E147*P147,2)</f>
        <v>0</v>
      </c>
      <c r="R147" s="163"/>
      <c r="S147" s="163" t="s">
        <v>118</v>
      </c>
      <c r="T147" s="164" t="s">
        <v>763</v>
      </c>
      <c r="U147" s="165">
        <v>0</v>
      </c>
      <c r="V147" s="165">
        <f>ROUND(E147*U147,2)</f>
        <v>0</v>
      </c>
      <c r="W147" s="165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 t="s">
        <v>299</v>
      </c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</row>
    <row r="148" spans="1:60" outlineLevel="1" x14ac:dyDescent="0.25">
      <c r="A148" s="167"/>
      <c r="B148" s="168"/>
      <c r="C148" s="169" t="s">
        <v>121</v>
      </c>
      <c r="D148" s="170"/>
      <c r="E148" s="171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 t="s">
        <v>122</v>
      </c>
      <c r="AH148" s="166">
        <v>0</v>
      </c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</row>
    <row r="149" spans="1:60" outlineLevel="1" x14ac:dyDescent="0.25">
      <c r="A149" s="167"/>
      <c r="B149" s="168"/>
      <c r="C149" s="169" t="s">
        <v>740</v>
      </c>
      <c r="D149" s="170"/>
      <c r="E149" s="171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 t="s">
        <v>122</v>
      </c>
      <c r="AH149" s="166">
        <v>0</v>
      </c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</row>
    <row r="150" spans="1:60" outlineLevel="1" x14ac:dyDescent="0.25">
      <c r="A150" s="167"/>
      <c r="B150" s="168"/>
      <c r="C150" s="169" t="s">
        <v>764</v>
      </c>
      <c r="D150" s="170"/>
      <c r="E150" s="171">
        <v>51.765000000000001</v>
      </c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 t="s">
        <v>122</v>
      </c>
      <c r="AH150" s="166">
        <v>0</v>
      </c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</row>
    <row r="151" spans="1:60" outlineLevel="1" x14ac:dyDescent="0.25">
      <c r="A151" s="167"/>
      <c r="B151" s="168"/>
      <c r="C151" s="172" t="s">
        <v>131</v>
      </c>
      <c r="D151" s="173"/>
      <c r="E151" s="174">
        <v>51.765000000000001</v>
      </c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 t="s">
        <v>122</v>
      </c>
      <c r="AH151" s="166">
        <v>1</v>
      </c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</row>
    <row r="152" spans="1:60" outlineLevel="1" x14ac:dyDescent="0.25">
      <c r="A152" s="157">
        <v>27</v>
      </c>
      <c r="B152" s="158" t="s">
        <v>765</v>
      </c>
      <c r="C152" s="159" t="s">
        <v>766</v>
      </c>
      <c r="D152" s="160" t="s">
        <v>157</v>
      </c>
      <c r="E152" s="161">
        <v>51.765000000000001</v>
      </c>
      <c r="F152" s="162"/>
      <c r="G152" s="163">
        <f>ROUND(E152*F152,2)</f>
        <v>0</v>
      </c>
      <c r="H152" s="162"/>
      <c r="I152" s="163">
        <f>ROUND(E152*H152,2)</f>
        <v>0</v>
      </c>
      <c r="J152" s="162"/>
      <c r="K152" s="163">
        <f>ROUND(E152*J152,2)</f>
        <v>0</v>
      </c>
      <c r="L152" s="163">
        <v>21</v>
      </c>
      <c r="M152" s="163">
        <f>G152*(1+L152/100)</f>
        <v>0</v>
      </c>
      <c r="N152" s="163">
        <v>1E-3</v>
      </c>
      <c r="O152" s="163">
        <f>ROUND(E152*N152,2)</f>
        <v>0.05</v>
      </c>
      <c r="P152" s="163">
        <v>0</v>
      </c>
      <c r="Q152" s="163">
        <f>ROUND(E152*P152,2)</f>
        <v>0</v>
      </c>
      <c r="R152" s="163" t="s">
        <v>298</v>
      </c>
      <c r="S152" s="163" t="s">
        <v>190</v>
      </c>
      <c r="T152" s="164" t="s">
        <v>190</v>
      </c>
      <c r="U152" s="165">
        <v>0</v>
      </c>
      <c r="V152" s="165">
        <f>ROUND(E152*U152,2)</f>
        <v>0</v>
      </c>
      <c r="W152" s="165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 t="s">
        <v>299</v>
      </c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</row>
    <row r="153" spans="1:60" outlineLevel="1" x14ac:dyDescent="0.25">
      <c r="A153" s="167"/>
      <c r="B153" s="168"/>
      <c r="C153" s="169" t="s">
        <v>121</v>
      </c>
      <c r="D153" s="170"/>
      <c r="E153" s="171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 t="s">
        <v>122</v>
      </c>
      <c r="AH153" s="166">
        <v>0</v>
      </c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60" outlineLevel="1" x14ac:dyDescent="0.25">
      <c r="A154" s="167"/>
      <c r="B154" s="168"/>
      <c r="C154" s="169" t="s">
        <v>740</v>
      </c>
      <c r="D154" s="170"/>
      <c r="E154" s="171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 t="s">
        <v>122</v>
      </c>
      <c r="AH154" s="166">
        <v>0</v>
      </c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</row>
    <row r="155" spans="1:60" outlineLevel="1" x14ac:dyDescent="0.25">
      <c r="A155" s="167"/>
      <c r="B155" s="168"/>
      <c r="C155" s="169" t="s">
        <v>764</v>
      </c>
      <c r="D155" s="170"/>
      <c r="E155" s="171">
        <v>51.765000000000001</v>
      </c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 t="s">
        <v>122</v>
      </c>
      <c r="AH155" s="166">
        <v>0</v>
      </c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</row>
    <row r="156" spans="1:60" outlineLevel="1" x14ac:dyDescent="0.25">
      <c r="A156" s="167"/>
      <c r="B156" s="168"/>
      <c r="C156" s="172" t="s">
        <v>131</v>
      </c>
      <c r="D156" s="173"/>
      <c r="E156" s="174">
        <v>51.765000000000001</v>
      </c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 t="s">
        <v>122</v>
      </c>
      <c r="AH156" s="166">
        <v>1</v>
      </c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</row>
    <row r="157" spans="1:60" outlineLevel="1" x14ac:dyDescent="0.25">
      <c r="A157" s="157">
        <v>28</v>
      </c>
      <c r="B157" s="158" t="s">
        <v>767</v>
      </c>
      <c r="C157" s="159" t="s">
        <v>768</v>
      </c>
      <c r="D157" s="160" t="s">
        <v>157</v>
      </c>
      <c r="E157" s="161">
        <v>51.765000000000001</v>
      </c>
      <c r="F157" s="162"/>
      <c r="G157" s="163">
        <f>ROUND(E157*F157,2)</f>
        <v>0</v>
      </c>
      <c r="H157" s="162"/>
      <c r="I157" s="163">
        <f>ROUND(E157*H157,2)</f>
        <v>0</v>
      </c>
      <c r="J157" s="162"/>
      <c r="K157" s="163">
        <f>ROUND(E157*J157,2)</f>
        <v>0</v>
      </c>
      <c r="L157" s="163">
        <v>21</v>
      </c>
      <c r="M157" s="163">
        <f>G157*(1+L157/100)</f>
        <v>0</v>
      </c>
      <c r="N157" s="163">
        <v>1.07E-3</v>
      </c>
      <c r="O157" s="163">
        <f>ROUND(E157*N157,2)</f>
        <v>0.06</v>
      </c>
      <c r="P157" s="163">
        <v>0</v>
      </c>
      <c r="Q157" s="163">
        <f>ROUND(E157*P157,2)</f>
        <v>0</v>
      </c>
      <c r="R157" s="163"/>
      <c r="S157" s="163" t="s">
        <v>118</v>
      </c>
      <c r="T157" s="164" t="s">
        <v>763</v>
      </c>
      <c r="U157" s="165">
        <v>0</v>
      </c>
      <c r="V157" s="165">
        <f>ROUND(E157*U157,2)</f>
        <v>0</v>
      </c>
      <c r="W157" s="165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 t="s">
        <v>299</v>
      </c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</row>
    <row r="158" spans="1:60" outlineLevel="1" x14ac:dyDescent="0.25">
      <c r="A158" s="167"/>
      <c r="B158" s="168"/>
      <c r="C158" s="169" t="s">
        <v>121</v>
      </c>
      <c r="D158" s="170"/>
      <c r="E158" s="171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 t="s">
        <v>122</v>
      </c>
      <c r="AH158" s="166">
        <v>0</v>
      </c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</row>
    <row r="159" spans="1:60" outlineLevel="1" x14ac:dyDescent="0.25">
      <c r="A159" s="167"/>
      <c r="B159" s="168"/>
      <c r="C159" s="169" t="s">
        <v>740</v>
      </c>
      <c r="D159" s="170"/>
      <c r="E159" s="171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 t="s">
        <v>122</v>
      </c>
      <c r="AH159" s="166">
        <v>0</v>
      </c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</row>
    <row r="160" spans="1:60" outlineLevel="1" x14ac:dyDescent="0.25">
      <c r="A160" s="167"/>
      <c r="B160" s="168"/>
      <c r="C160" s="169" t="s">
        <v>764</v>
      </c>
      <c r="D160" s="170"/>
      <c r="E160" s="171">
        <v>51.765000000000001</v>
      </c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 t="s">
        <v>122</v>
      </c>
      <c r="AH160" s="166">
        <v>0</v>
      </c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</row>
    <row r="161" spans="1:60" outlineLevel="1" x14ac:dyDescent="0.25">
      <c r="A161" s="167"/>
      <c r="B161" s="168"/>
      <c r="C161" s="172" t="s">
        <v>131</v>
      </c>
      <c r="D161" s="173"/>
      <c r="E161" s="174">
        <v>51.765000000000001</v>
      </c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 t="s">
        <v>122</v>
      </c>
      <c r="AH161" s="166">
        <v>1</v>
      </c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</row>
    <row r="162" spans="1:60" outlineLevel="1" x14ac:dyDescent="0.25">
      <c r="A162" s="157">
        <v>29</v>
      </c>
      <c r="B162" s="158" t="s">
        <v>769</v>
      </c>
      <c r="C162" s="159" t="s">
        <v>770</v>
      </c>
      <c r="D162" s="160" t="s">
        <v>157</v>
      </c>
      <c r="E162" s="161">
        <v>18</v>
      </c>
      <c r="F162" s="162"/>
      <c r="G162" s="163">
        <f>ROUND(E162*F162,2)</f>
        <v>0</v>
      </c>
      <c r="H162" s="162"/>
      <c r="I162" s="163">
        <f>ROUND(E162*H162,2)</f>
        <v>0</v>
      </c>
      <c r="J162" s="162"/>
      <c r="K162" s="163">
        <f>ROUND(E162*J162,2)</f>
        <v>0</v>
      </c>
      <c r="L162" s="163">
        <v>21</v>
      </c>
      <c r="M162" s="163">
        <f>G162*(1+L162/100)</f>
        <v>0</v>
      </c>
      <c r="N162" s="163">
        <v>2E-3</v>
      </c>
      <c r="O162" s="163">
        <f>ROUND(E162*N162,2)</f>
        <v>0.04</v>
      </c>
      <c r="P162" s="163">
        <v>0</v>
      </c>
      <c r="Q162" s="163">
        <f>ROUND(E162*P162,2)</f>
        <v>0</v>
      </c>
      <c r="R162" s="163"/>
      <c r="S162" s="163" t="s">
        <v>118</v>
      </c>
      <c r="T162" s="164" t="s">
        <v>119</v>
      </c>
      <c r="U162" s="165">
        <v>0</v>
      </c>
      <c r="V162" s="165">
        <f>ROUND(E162*U162,2)</f>
        <v>0</v>
      </c>
      <c r="W162" s="165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 t="s">
        <v>299</v>
      </c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</row>
    <row r="163" spans="1:60" outlineLevel="1" x14ac:dyDescent="0.25">
      <c r="A163" s="167"/>
      <c r="B163" s="168"/>
      <c r="C163" s="169" t="s">
        <v>121</v>
      </c>
      <c r="D163" s="170"/>
      <c r="E163" s="171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 t="s">
        <v>122</v>
      </c>
      <c r="AH163" s="166">
        <v>0</v>
      </c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</row>
    <row r="164" spans="1:60" outlineLevel="1" x14ac:dyDescent="0.25">
      <c r="A164" s="167"/>
      <c r="B164" s="168"/>
      <c r="C164" s="169" t="s">
        <v>740</v>
      </c>
      <c r="D164" s="170"/>
      <c r="E164" s="171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 t="s">
        <v>122</v>
      </c>
      <c r="AH164" s="166">
        <v>0</v>
      </c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</row>
    <row r="165" spans="1:60" outlineLevel="1" x14ac:dyDescent="0.25">
      <c r="A165" s="167"/>
      <c r="B165" s="168"/>
      <c r="C165" s="169" t="s">
        <v>754</v>
      </c>
      <c r="D165" s="170"/>
      <c r="E165" s="171">
        <v>18</v>
      </c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 t="s">
        <v>122</v>
      </c>
      <c r="AH165" s="166">
        <v>0</v>
      </c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</row>
    <row r="166" spans="1:60" outlineLevel="1" x14ac:dyDescent="0.25">
      <c r="A166" s="167"/>
      <c r="B166" s="168"/>
      <c r="C166" s="172" t="s">
        <v>131</v>
      </c>
      <c r="D166" s="173"/>
      <c r="E166" s="174">
        <v>18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 t="s">
        <v>122</v>
      </c>
      <c r="AH166" s="166">
        <v>1</v>
      </c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</row>
    <row r="167" spans="1:60" ht="22.5" outlineLevel="1" x14ac:dyDescent="0.25">
      <c r="A167" s="157">
        <v>30</v>
      </c>
      <c r="B167" s="158" t="s">
        <v>771</v>
      </c>
      <c r="C167" s="159" t="s">
        <v>772</v>
      </c>
      <c r="D167" s="160" t="s">
        <v>157</v>
      </c>
      <c r="E167" s="161">
        <v>37</v>
      </c>
      <c r="F167" s="162"/>
      <c r="G167" s="163">
        <f>ROUND(E167*F167,2)</f>
        <v>0</v>
      </c>
      <c r="H167" s="162"/>
      <c r="I167" s="163">
        <f>ROUND(E167*H167,2)</f>
        <v>0</v>
      </c>
      <c r="J167" s="162"/>
      <c r="K167" s="163">
        <f>ROUND(E167*J167,2)</f>
        <v>0</v>
      </c>
      <c r="L167" s="163">
        <v>21</v>
      </c>
      <c r="M167" s="163">
        <f>G167*(1+L167/100)</f>
        <v>0</v>
      </c>
      <c r="N167" s="163">
        <v>5.1999999999999998E-2</v>
      </c>
      <c r="O167" s="163">
        <f>ROUND(E167*N167,2)</f>
        <v>1.92</v>
      </c>
      <c r="P167" s="163">
        <v>0</v>
      </c>
      <c r="Q167" s="163">
        <f>ROUND(E167*P167,2)</f>
        <v>0</v>
      </c>
      <c r="R167" s="163" t="s">
        <v>298</v>
      </c>
      <c r="S167" s="163" t="s">
        <v>190</v>
      </c>
      <c r="T167" s="164" t="s">
        <v>190</v>
      </c>
      <c r="U167" s="165">
        <v>0</v>
      </c>
      <c r="V167" s="165">
        <f>ROUND(E167*U167,2)</f>
        <v>0</v>
      </c>
      <c r="W167" s="165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 t="s">
        <v>299</v>
      </c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</row>
    <row r="168" spans="1:60" outlineLevel="1" x14ac:dyDescent="0.25">
      <c r="A168" s="167"/>
      <c r="B168" s="168"/>
      <c r="C168" s="169" t="s">
        <v>121</v>
      </c>
      <c r="D168" s="170"/>
      <c r="E168" s="171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 t="s">
        <v>122</v>
      </c>
      <c r="AH168" s="166">
        <v>0</v>
      </c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</row>
    <row r="169" spans="1:60" outlineLevel="1" x14ac:dyDescent="0.25">
      <c r="A169" s="167"/>
      <c r="B169" s="168"/>
      <c r="C169" s="169" t="s">
        <v>740</v>
      </c>
      <c r="D169" s="170"/>
      <c r="E169" s="171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 t="s">
        <v>122</v>
      </c>
      <c r="AH169" s="166">
        <v>0</v>
      </c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</row>
    <row r="170" spans="1:60" outlineLevel="1" x14ac:dyDescent="0.25">
      <c r="A170" s="167"/>
      <c r="B170" s="168"/>
      <c r="C170" s="169" t="s">
        <v>773</v>
      </c>
      <c r="D170" s="170"/>
      <c r="E170" s="171">
        <v>37</v>
      </c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 t="s">
        <v>122</v>
      </c>
      <c r="AH170" s="166">
        <v>0</v>
      </c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</row>
    <row r="171" spans="1:60" outlineLevel="1" x14ac:dyDescent="0.25">
      <c r="A171" s="167"/>
      <c r="B171" s="168"/>
      <c r="C171" s="172" t="s">
        <v>131</v>
      </c>
      <c r="D171" s="173"/>
      <c r="E171" s="174">
        <v>37</v>
      </c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 t="s">
        <v>122</v>
      </c>
      <c r="AH171" s="166">
        <v>1</v>
      </c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</row>
    <row r="172" spans="1:60" x14ac:dyDescent="0.25">
      <c r="A172" s="149" t="s">
        <v>113</v>
      </c>
      <c r="B172" s="150" t="s">
        <v>77</v>
      </c>
      <c r="C172" s="151" t="s">
        <v>78</v>
      </c>
      <c r="D172" s="152"/>
      <c r="E172" s="153"/>
      <c r="F172" s="154"/>
      <c r="G172" s="154">
        <f>SUMIF(AG173:AG174,"&lt;&gt;NOR",G173:G174)</f>
        <v>0</v>
      </c>
      <c r="H172" s="154"/>
      <c r="I172" s="154">
        <f>SUM(I173:I174)</f>
        <v>0</v>
      </c>
      <c r="J172" s="154"/>
      <c r="K172" s="154">
        <f>SUM(K173:K174)</f>
        <v>0</v>
      </c>
      <c r="L172" s="154"/>
      <c r="M172" s="154">
        <f>SUM(M173:M174)</f>
        <v>0</v>
      </c>
      <c r="N172" s="154"/>
      <c r="O172" s="154">
        <f>SUM(O173:O174)</f>
        <v>0</v>
      </c>
      <c r="P172" s="154"/>
      <c r="Q172" s="154">
        <f>SUM(Q173:Q174)</f>
        <v>0</v>
      </c>
      <c r="R172" s="154"/>
      <c r="S172" s="154"/>
      <c r="T172" s="155"/>
      <c r="U172" s="156"/>
      <c r="V172" s="156">
        <f>SUM(V173:V174)</f>
        <v>26.95</v>
      </c>
      <c r="W172" s="156"/>
      <c r="AG172" t="s">
        <v>114</v>
      </c>
    </row>
    <row r="173" spans="1:60" ht="22.5" outlineLevel="1" x14ac:dyDescent="0.25">
      <c r="A173" s="157">
        <v>31</v>
      </c>
      <c r="B173" s="158" t="s">
        <v>402</v>
      </c>
      <c r="C173" s="159" t="s">
        <v>403</v>
      </c>
      <c r="D173" s="160" t="s">
        <v>297</v>
      </c>
      <c r="E173" s="161">
        <v>127.41925999999999</v>
      </c>
      <c r="F173" s="162"/>
      <c r="G173" s="163">
        <f>ROUND(E173*F173,2)</f>
        <v>0</v>
      </c>
      <c r="H173" s="162"/>
      <c r="I173" s="163">
        <f>ROUND(E173*H173,2)</f>
        <v>0</v>
      </c>
      <c r="J173" s="162"/>
      <c r="K173" s="163">
        <f>ROUND(E173*J173,2)</f>
        <v>0</v>
      </c>
      <c r="L173" s="163">
        <v>21</v>
      </c>
      <c r="M173" s="163">
        <f>G173*(1+L173/100)</f>
        <v>0</v>
      </c>
      <c r="N173" s="163">
        <v>0</v>
      </c>
      <c r="O173" s="163">
        <f>ROUND(E173*N173,2)</f>
        <v>0</v>
      </c>
      <c r="P173" s="163">
        <v>0</v>
      </c>
      <c r="Q173" s="163">
        <f>ROUND(E173*P173,2)</f>
        <v>0</v>
      </c>
      <c r="R173" s="163" t="s">
        <v>307</v>
      </c>
      <c r="S173" s="163" t="s">
        <v>190</v>
      </c>
      <c r="T173" s="164" t="s">
        <v>190</v>
      </c>
      <c r="U173" s="165">
        <v>0.21149999999999999</v>
      </c>
      <c r="V173" s="165">
        <f>ROUND(E173*U173,2)</f>
        <v>26.95</v>
      </c>
      <c r="W173" s="165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 t="s">
        <v>404</v>
      </c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</row>
    <row r="174" spans="1:60" outlineLevel="1" x14ac:dyDescent="0.25">
      <c r="A174" s="167"/>
      <c r="B174" s="168"/>
      <c r="C174" s="249" t="s">
        <v>405</v>
      </c>
      <c r="D174" s="250"/>
      <c r="E174" s="250"/>
      <c r="F174" s="250"/>
      <c r="G174" s="250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 t="s">
        <v>192</v>
      </c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</row>
    <row r="175" spans="1:60" x14ac:dyDescent="0.25">
      <c r="A175" s="144"/>
      <c r="B175" s="145"/>
      <c r="C175" s="183"/>
      <c r="D175" s="146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AE175">
        <v>15</v>
      </c>
      <c r="AF175">
        <v>21</v>
      </c>
    </row>
    <row r="176" spans="1:60" x14ac:dyDescent="0.25">
      <c r="A176" s="184"/>
      <c r="B176" s="185" t="s">
        <v>12</v>
      </c>
      <c r="C176" s="186"/>
      <c r="D176" s="187"/>
      <c r="E176" s="188"/>
      <c r="F176" s="188"/>
      <c r="G176" s="189">
        <f>G8+G98+G105+G172</f>
        <v>0</v>
      </c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AE176">
        <f>SUMIF(L7:L174,AE175,G7:G174)</f>
        <v>0</v>
      </c>
      <c r="AF176">
        <f>SUMIF(L7:L174,AF175,G7:G174)</f>
        <v>0</v>
      </c>
      <c r="AG176" t="s">
        <v>184</v>
      </c>
    </row>
    <row r="177" spans="3:33" x14ac:dyDescent="0.25">
      <c r="C177" s="190"/>
      <c r="D177" s="138"/>
      <c r="AG177" t="s">
        <v>185</v>
      </c>
    </row>
    <row r="178" spans="3:33" x14ac:dyDescent="0.25">
      <c r="D178" s="138"/>
    </row>
    <row r="179" spans="3:33" x14ac:dyDescent="0.25">
      <c r="D179" s="138"/>
    </row>
    <row r="180" spans="3:33" x14ac:dyDescent="0.25">
      <c r="D180" s="138"/>
    </row>
    <row r="181" spans="3:33" x14ac:dyDescent="0.25">
      <c r="D181" s="138"/>
    </row>
    <row r="182" spans="3:33" x14ac:dyDescent="0.25">
      <c r="D182" s="138"/>
    </row>
    <row r="183" spans="3:33" x14ac:dyDescent="0.25">
      <c r="D183" s="138"/>
    </row>
    <row r="184" spans="3:33" x14ac:dyDescent="0.25">
      <c r="D184" s="138"/>
    </row>
    <row r="185" spans="3:33" x14ac:dyDescent="0.25">
      <c r="D185" s="138"/>
    </row>
    <row r="186" spans="3:33" x14ac:dyDescent="0.25">
      <c r="D186" s="138"/>
    </row>
    <row r="187" spans="3:33" x14ac:dyDescent="0.25">
      <c r="D187" s="138"/>
    </row>
    <row r="188" spans="3:33" x14ac:dyDescent="0.25">
      <c r="D188" s="138"/>
    </row>
    <row r="189" spans="3:33" x14ac:dyDescent="0.25">
      <c r="D189" s="138"/>
    </row>
    <row r="190" spans="3:33" x14ac:dyDescent="0.25">
      <c r="D190" s="138"/>
    </row>
    <row r="191" spans="3:33" x14ac:dyDescent="0.25">
      <c r="D191" s="138"/>
    </row>
    <row r="192" spans="3:33" x14ac:dyDescent="0.25">
      <c r="D192" s="138"/>
    </row>
    <row r="193" spans="4:4" x14ac:dyDescent="0.25">
      <c r="D193" s="138"/>
    </row>
    <row r="194" spans="4:4" x14ac:dyDescent="0.25">
      <c r="D194" s="138"/>
    </row>
    <row r="195" spans="4:4" x14ac:dyDescent="0.25">
      <c r="D195" s="138"/>
    </row>
    <row r="196" spans="4:4" x14ac:dyDescent="0.25">
      <c r="D196" s="138"/>
    </row>
    <row r="197" spans="4:4" x14ac:dyDescent="0.25">
      <c r="D197" s="138"/>
    </row>
    <row r="198" spans="4:4" x14ac:dyDescent="0.25">
      <c r="D198" s="138"/>
    </row>
    <row r="199" spans="4:4" x14ac:dyDescent="0.25">
      <c r="D199" s="138"/>
    </row>
    <row r="200" spans="4:4" x14ac:dyDescent="0.25">
      <c r="D200" s="138"/>
    </row>
    <row r="201" spans="4:4" x14ac:dyDescent="0.25">
      <c r="D201" s="138"/>
    </row>
    <row r="202" spans="4:4" x14ac:dyDescent="0.25">
      <c r="D202" s="138"/>
    </row>
    <row r="203" spans="4:4" x14ac:dyDescent="0.25">
      <c r="D203" s="138"/>
    </row>
    <row r="204" spans="4:4" x14ac:dyDescent="0.25">
      <c r="D204" s="138"/>
    </row>
    <row r="205" spans="4:4" x14ac:dyDescent="0.25">
      <c r="D205" s="138"/>
    </row>
    <row r="206" spans="4:4" x14ac:dyDescent="0.25">
      <c r="D206" s="138"/>
    </row>
    <row r="207" spans="4:4" x14ac:dyDescent="0.25">
      <c r="D207" s="138"/>
    </row>
    <row r="208" spans="4:4" x14ac:dyDescent="0.25">
      <c r="D208" s="138"/>
    </row>
    <row r="209" spans="4:4" x14ac:dyDescent="0.25">
      <c r="D209" s="138"/>
    </row>
    <row r="210" spans="4:4" x14ac:dyDescent="0.25">
      <c r="D210" s="138"/>
    </row>
    <row r="211" spans="4:4" x14ac:dyDescent="0.25">
      <c r="D211" s="138"/>
    </row>
    <row r="212" spans="4:4" x14ac:dyDescent="0.25">
      <c r="D212" s="138"/>
    </row>
    <row r="213" spans="4:4" x14ac:dyDescent="0.25">
      <c r="D213" s="138"/>
    </row>
    <row r="214" spans="4:4" x14ac:dyDescent="0.25">
      <c r="D214" s="138"/>
    </row>
    <row r="215" spans="4:4" x14ac:dyDescent="0.25">
      <c r="D215" s="138"/>
    </row>
    <row r="216" spans="4:4" x14ac:dyDescent="0.25">
      <c r="D216" s="138"/>
    </row>
    <row r="217" spans="4:4" x14ac:dyDescent="0.25">
      <c r="D217" s="138"/>
    </row>
    <row r="218" spans="4:4" x14ac:dyDescent="0.25">
      <c r="D218" s="138"/>
    </row>
    <row r="219" spans="4:4" x14ac:dyDescent="0.25">
      <c r="D219" s="138"/>
    </row>
    <row r="220" spans="4:4" x14ac:dyDescent="0.25">
      <c r="D220" s="138"/>
    </row>
    <row r="221" spans="4:4" x14ac:dyDescent="0.25">
      <c r="D221" s="138"/>
    </row>
    <row r="222" spans="4:4" x14ac:dyDescent="0.25">
      <c r="D222" s="138"/>
    </row>
    <row r="223" spans="4:4" x14ac:dyDescent="0.25">
      <c r="D223" s="138"/>
    </row>
    <row r="224" spans="4:4" x14ac:dyDescent="0.25">
      <c r="D224" s="138"/>
    </row>
    <row r="225" spans="4:4" x14ac:dyDescent="0.25">
      <c r="D225" s="138"/>
    </row>
    <row r="226" spans="4:4" x14ac:dyDescent="0.25">
      <c r="D226" s="138"/>
    </row>
    <row r="227" spans="4:4" x14ac:dyDescent="0.25">
      <c r="D227" s="138"/>
    </row>
    <row r="228" spans="4:4" x14ac:dyDescent="0.25">
      <c r="D228" s="138"/>
    </row>
    <row r="229" spans="4:4" x14ac:dyDescent="0.25">
      <c r="D229" s="138"/>
    </row>
    <row r="230" spans="4:4" x14ac:dyDescent="0.25">
      <c r="D230" s="138"/>
    </row>
    <row r="231" spans="4:4" x14ac:dyDescent="0.25">
      <c r="D231" s="138"/>
    </row>
    <row r="232" spans="4:4" x14ac:dyDescent="0.25">
      <c r="D232" s="138"/>
    </row>
    <row r="233" spans="4:4" x14ac:dyDescent="0.25">
      <c r="D233" s="138"/>
    </row>
    <row r="234" spans="4:4" x14ac:dyDescent="0.25">
      <c r="D234" s="138"/>
    </row>
    <row r="235" spans="4:4" x14ac:dyDescent="0.25">
      <c r="D235" s="138"/>
    </row>
    <row r="236" spans="4:4" x14ac:dyDescent="0.25">
      <c r="D236" s="138"/>
    </row>
    <row r="237" spans="4:4" x14ac:dyDescent="0.25">
      <c r="D237" s="138"/>
    </row>
    <row r="238" spans="4:4" x14ac:dyDescent="0.25">
      <c r="D238" s="138"/>
    </row>
    <row r="239" spans="4:4" x14ac:dyDescent="0.25">
      <c r="D239" s="138"/>
    </row>
    <row r="240" spans="4:4" x14ac:dyDescent="0.25">
      <c r="D240" s="138"/>
    </row>
    <row r="241" spans="4:4" x14ac:dyDescent="0.25">
      <c r="D241" s="138"/>
    </row>
    <row r="242" spans="4:4" x14ac:dyDescent="0.25">
      <c r="D242" s="138"/>
    </row>
    <row r="243" spans="4:4" x14ac:dyDescent="0.25">
      <c r="D243" s="138"/>
    </row>
    <row r="244" spans="4:4" x14ac:dyDescent="0.25">
      <c r="D244" s="138"/>
    </row>
    <row r="245" spans="4:4" x14ac:dyDescent="0.25">
      <c r="D245" s="138"/>
    </row>
    <row r="246" spans="4:4" x14ac:dyDescent="0.25">
      <c r="D246" s="138"/>
    </row>
    <row r="247" spans="4:4" x14ac:dyDescent="0.25">
      <c r="D247" s="138"/>
    </row>
    <row r="248" spans="4:4" x14ac:dyDescent="0.25">
      <c r="D248" s="138"/>
    </row>
    <row r="249" spans="4:4" x14ac:dyDescent="0.25">
      <c r="D249" s="138"/>
    </row>
    <row r="250" spans="4:4" x14ac:dyDescent="0.25">
      <c r="D250" s="138"/>
    </row>
    <row r="251" spans="4:4" x14ac:dyDescent="0.25">
      <c r="D251" s="138"/>
    </row>
    <row r="252" spans="4:4" x14ac:dyDescent="0.25">
      <c r="D252" s="138"/>
    </row>
    <row r="253" spans="4:4" x14ac:dyDescent="0.25">
      <c r="D253" s="138"/>
    </row>
    <row r="254" spans="4:4" x14ac:dyDescent="0.25">
      <c r="D254" s="138"/>
    </row>
    <row r="255" spans="4:4" x14ac:dyDescent="0.25">
      <c r="D255" s="138"/>
    </row>
    <row r="256" spans="4:4" x14ac:dyDescent="0.25">
      <c r="D256" s="138"/>
    </row>
    <row r="257" spans="4:4" x14ac:dyDescent="0.25">
      <c r="D257" s="138"/>
    </row>
    <row r="258" spans="4:4" x14ac:dyDescent="0.25">
      <c r="D258" s="138"/>
    </row>
    <row r="259" spans="4:4" x14ac:dyDescent="0.25">
      <c r="D259" s="138"/>
    </row>
    <row r="260" spans="4:4" x14ac:dyDescent="0.25">
      <c r="D260" s="138"/>
    </row>
    <row r="261" spans="4:4" x14ac:dyDescent="0.25">
      <c r="D261" s="138"/>
    </row>
    <row r="262" spans="4:4" x14ac:dyDescent="0.25">
      <c r="D262" s="138"/>
    </row>
    <row r="263" spans="4:4" x14ac:dyDescent="0.25">
      <c r="D263" s="138"/>
    </row>
    <row r="264" spans="4:4" x14ac:dyDescent="0.25">
      <c r="D264" s="138"/>
    </row>
    <row r="265" spans="4:4" x14ac:dyDescent="0.25">
      <c r="D265" s="138"/>
    </row>
    <row r="266" spans="4:4" x14ac:dyDescent="0.25">
      <c r="D266" s="138"/>
    </row>
    <row r="267" spans="4:4" x14ac:dyDescent="0.25">
      <c r="D267" s="138"/>
    </row>
    <row r="268" spans="4:4" x14ac:dyDescent="0.25">
      <c r="D268" s="138"/>
    </row>
    <row r="269" spans="4:4" x14ac:dyDescent="0.25">
      <c r="D269" s="138"/>
    </row>
    <row r="270" spans="4:4" x14ac:dyDescent="0.25">
      <c r="D270" s="138"/>
    </row>
    <row r="271" spans="4:4" x14ac:dyDescent="0.25">
      <c r="D271" s="138"/>
    </row>
    <row r="272" spans="4:4" x14ac:dyDescent="0.25">
      <c r="D272" s="138"/>
    </row>
    <row r="273" spans="4:4" x14ac:dyDescent="0.25">
      <c r="D273" s="138"/>
    </row>
    <row r="274" spans="4:4" x14ac:dyDescent="0.25">
      <c r="D274" s="138"/>
    </row>
    <row r="275" spans="4:4" x14ac:dyDescent="0.25">
      <c r="D275" s="138"/>
    </row>
    <row r="276" spans="4:4" x14ac:dyDescent="0.25">
      <c r="D276" s="138"/>
    </row>
    <row r="277" spans="4:4" x14ac:dyDescent="0.25">
      <c r="D277" s="138"/>
    </row>
    <row r="278" spans="4:4" x14ac:dyDescent="0.25">
      <c r="D278" s="138"/>
    </row>
    <row r="279" spans="4:4" x14ac:dyDescent="0.25">
      <c r="D279" s="138"/>
    </row>
    <row r="280" spans="4:4" x14ac:dyDescent="0.25">
      <c r="D280" s="138"/>
    </row>
    <row r="281" spans="4:4" x14ac:dyDescent="0.25">
      <c r="D281" s="138"/>
    </row>
    <row r="282" spans="4:4" x14ac:dyDescent="0.25">
      <c r="D282" s="138"/>
    </row>
    <row r="283" spans="4:4" x14ac:dyDescent="0.25">
      <c r="D283" s="138"/>
    </row>
    <row r="284" spans="4:4" x14ac:dyDescent="0.25">
      <c r="D284" s="138"/>
    </row>
    <row r="285" spans="4:4" x14ac:dyDescent="0.25">
      <c r="D285" s="138"/>
    </row>
    <row r="286" spans="4:4" x14ac:dyDescent="0.25">
      <c r="D286" s="138"/>
    </row>
    <row r="287" spans="4:4" x14ac:dyDescent="0.25">
      <c r="D287" s="138"/>
    </row>
    <row r="288" spans="4:4" x14ac:dyDescent="0.25">
      <c r="D288" s="138"/>
    </row>
    <row r="289" spans="4:4" x14ac:dyDescent="0.25">
      <c r="D289" s="138"/>
    </row>
    <row r="290" spans="4:4" x14ac:dyDescent="0.25">
      <c r="D290" s="138"/>
    </row>
    <row r="291" spans="4:4" x14ac:dyDescent="0.25">
      <c r="D291" s="138"/>
    </row>
    <row r="292" spans="4:4" x14ac:dyDescent="0.25">
      <c r="D292" s="138"/>
    </row>
    <row r="293" spans="4:4" x14ac:dyDescent="0.25">
      <c r="D293" s="138"/>
    </row>
    <row r="294" spans="4:4" x14ac:dyDescent="0.25">
      <c r="D294" s="138"/>
    </row>
    <row r="295" spans="4:4" x14ac:dyDescent="0.25">
      <c r="D295" s="138"/>
    </row>
    <row r="296" spans="4:4" x14ac:dyDescent="0.25">
      <c r="D296" s="138"/>
    </row>
    <row r="297" spans="4:4" x14ac:dyDescent="0.25">
      <c r="D297" s="138"/>
    </row>
    <row r="298" spans="4:4" x14ac:dyDescent="0.25">
      <c r="D298" s="138"/>
    </row>
    <row r="299" spans="4:4" x14ac:dyDescent="0.25">
      <c r="D299" s="138"/>
    </row>
    <row r="300" spans="4:4" x14ac:dyDescent="0.25">
      <c r="D300" s="138"/>
    </row>
    <row r="301" spans="4:4" x14ac:dyDescent="0.25">
      <c r="D301" s="138"/>
    </row>
    <row r="302" spans="4:4" x14ac:dyDescent="0.25">
      <c r="D302" s="138"/>
    </row>
    <row r="303" spans="4:4" x14ac:dyDescent="0.25">
      <c r="D303" s="138"/>
    </row>
    <row r="304" spans="4:4" x14ac:dyDescent="0.25">
      <c r="D304" s="138"/>
    </row>
    <row r="305" spans="4:4" x14ac:dyDescent="0.25">
      <c r="D305" s="138"/>
    </row>
    <row r="306" spans="4:4" x14ac:dyDescent="0.25">
      <c r="D306" s="138"/>
    </row>
    <row r="307" spans="4:4" x14ac:dyDescent="0.25">
      <c r="D307" s="138"/>
    </row>
    <row r="308" spans="4:4" x14ac:dyDescent="0.25">
      <c r="D308" s="138"/>
    </row>
    <row r="309" spans="4:4" x14ac:dyDescent="0.25">
      <c r="D309" s="138"/>
    </row>
    <row r="310" spans="4:4" x14ac:dyDescent="0.25">
      <c r="D310" s="138"/>
    </row>
    <row r="311" spans="4:4" x14ac:dyDescent="0.25">
      <c r="D311" s="138"/>
    </row>
    <row r="312" spans="4:4" x14ac:dyDescent="0.25">
      <c r="D312" s="138"/>
    </row>
    <row r="313" spans="4:4" x14ac:dyDescent="0.25">
      <c r="D313" s="138"/>
    </row>
    <row r="314" spans="4:4" x14ac:dyDescent="0.25">
      <c r="D314" s="138"/>
    </row>
    <row r="315" spans="4:4" x14ac:dyDescent="0.25">
      <c r="D315" s="138"/>
    </row>
    <row r="316" spans="4:4" x14ac:dyDescent="0.25">
      <c r="D316" s="138"/>
    </row>
    <row r="317" spans="4:4" x14ac:dyDescent="0.25">
      <c r="D317" s="138"/>
    </row>
    <row r="318" spans="4:4" x14ac:dyDescent="0.25">
      <c r="D318" s="138"/>
    </row>
    <row r="319" spans="4:4" x14ac:dyDescent="0.25">
      <c r="D319" s="138"/>
    </row>
    <row r="320" spans="4:4" x14ac:dyDescent="0.25">
      <c r="D320" s="138"/>
    </row>
    <row r="321" spans="4:4" x14ac:dyDescent="0.25">
      <c r="D321" s="138"/>
    </row>
    <row r="322" spans="4:4" x14ac:dyDescent="0.25">
      <c r="D322" s="138"/>
    </row>
    <row r="323" spans="4:4" x14ac:dyDescent="0.25">
      <c r="D323" s="138"/>
    </row>
    <row r="324" spans="4:4" x14ac:dyDescent="0.25">
      <c r="D324" s="138"/>
    </row>
    <row r="325" spans="4:4" x14ac:dyDescent="0.25">
      <c r="D325" s="138"/>
    </row>
    <row r="326" spans="4:4" x14ac:dyDescent="0.25">
      <c r="D326" s="138"/>
    </row>
    <row r="327" spans="4:4" x14ac:dyDescent="0.25">
      <c r="D327" s="138"/>
    </row>
    <row r="328" spans="4:4" x14ac:dyDescent="0.25">
      <c r="D328" s="138"/>
    </row>
    <row r="329" spans="4:4" x14ac:dyDescent="0.25">
      <c r="D329" s="138"/>
    </row>
    <row r="330" spans="4:4" x14ac:dyDescent="0.25">
      <c r="D330" s="138"/>
    </row>
    <row r="331" spans="4:4" x14ac:dyDescent="0.25">
      <c r="D331" s="138"/>
    </row>
    <row r="332" spans="4:4" x14ac:dyDescent="0.25">
      <c r="D332" s="138"/>
    </row>
    <row r="333" spans="4:4" x14ac:dyDescent="0.25">
      <c r="D333" s="138"/>
    </row>
    <row r="334" spans="4:4" x14ac:dyDescent="0.25">
      <c r="D334" s="138"/>
    </row>
    <row r="335" spans="4:4" x14ac:dyDescent="0.25">
      <c r="D335" s="138"/>
    </row>
    <row r="336" spans="4:4" x14ac:dyDescent="0.25">
      <c r="D336" s="138"/>
    </row>
    <row r="337" spans="4:4" x14ac:dyDescent="0.25">
      <c r="D337" s="138"/>
    </row>
    <row r="338" spans="4:4" x14ac:dyDescent="0.25">
      <c r="D338" s="138"/>
    </row>
    <row r="339" spans="4:4" x14ac:dyDescent="0.25">
      <c r="D339" s="138"/>
    </row>
    <row r="340" spans="4:4" x14ac:dyDescent="0.25">
      <c r="D340" s="138"/>
    </row>
    <row r="341" spans="4:4" x14ac:dyDescent="0.25">
      <c r="D341" s="138"/>
    </row>
    <row r="342" spans="4:4" x14ac:dyDescent="0.25">
      <c r="D342" s="138"/>
    </row>
    <row r="343" spans="4:4" x14ac:dyDescent="0.25">
      <c r="D343" s="138"/>
    </row>
    <row r="344" spans="4:4" x14ac:dyDescent="0.25">
      <c r="D344" s="138"/>
    </row>
    <row r="345" spans="4:4" x14ac:dyDescent="0.25">
      <c r="D345" s="138"/>
    </row>
    <row r="346" spans="4:4" x14ac:dyDescent="0.25">
      <c r="D346" s="138"/>
    </row>
    <row r="347" spans="4:4" x14ac:dyDescent="0.25">
      <c r="D347" s="138"/>
    </row>
    <row r="348" spans="4:4" x14ac:dyDescent="0.25">
      <c r="D348" s="138"/>
    </row>
    <row r="349" spans="4:4" x14ac:dyDescent="0.25">
      <c r="D349" s="138"/>
    </row>
    <row r="350" spans="4:4" x14ac:dyDescent="0.25">
      <c r="D350" s="138"/>
    </row>
    <row r="351" spans="4:4" x14ac:dyDescent="0.25">
      <c r="D351" s="138"/>
    </row>
    <row r="352" spans="4:4" x14ac:dyDescent="0.25">
      <c r="D352" s="138"/>
    </row>
    <row r="353" spans="4:4" x14ac:dyDescent="0.25">
      <c r="D353" s="138"/>
    </row>
    <row r="354" spans="4:4" x14ac:dyDescent="0.25">
      <c r="D354" s="138"/>
    </row>
    <row r="355" spans="4:4" x14ac:dyDescent="0.25">
      <c r="D355" s="138"/>
    </row>
    <row r="356" spans="4:4" x14ac:dyDescent="0.25">
      <c r="D356" s="138"/>
    </row>
    <row r="357" spans="4:4" x14ac:dyDescent="0.25">
      <c r="D357" s="138"/>
    </row>
    <row r="358" spans="4:4" x14ac:dyDescent="0.25">
      <c r="D358" s="138"/>
    </row>
    <row r="359" spans="4:4" x14ac:dyDescent="0.25">
      <c r="D359" s="138"/>
    </row>
    <row r="360" spans="4:4" x14ac:dyDescent="0.25">
      <c r="D360" s="138"/>
    </row>
    <row r="361" spans="4:4" x14ac:dyDescent="0.25">
      <c r="D361" s="138"/>
    </row>
    <row r="362" spans="4:4" x14ac:dyDescent="0.25">
      <c r="D362" s="138"/>
    </row>
    <row r="363" spans="4:4" x14ac:dyDescent="0.25">
      <c r="D363" s="138"/>
    </row>
    <row r="364" spans="4:4" x14ac:dyDescent="0.25">
      <c r="D364" s="138"/>
    </row>
    <row r="365" spans="4:4" x14ac:dyDescent="0.25">
      <c r="D365" s="138"/>
    </row>
    <row r="366" spans="4:4" x14ac:dyDescent="0.25">
      <c r="D366" s="138"/>
    </row>
    <row r="367" spans="4:4" x14ac:dyDescent="0.25">
      <c r="D367" s="138"/>
    </row>
    <row r="368" spans="4:4" x14ac:dyDescent="0.25">
      <c r="D368" s="138"/>
    </row>
    <row r="369" spans="4:4" x14ac:dyDescent="0.25">
      <c r="D369" s="138"/>
    </row>
    <row r="370" spans="4:4" x14ac:dyDescent="0.25">
      <c r="D370" s="138"/>
    </row>
    <row r="371" spans="4:4" x14ac:dyDescent="0.25">
      <c r="D371" s="138"/>
    </row>
    <row r="372" spans="4:4" x14ac:dyDescent="0.25">
      <c r="D372" s="138"/>
    </row>
    <row r="373" spans="4:4" x14ac:dyDescent="0.25">
      <c r="D373" s="138"/>
    </row>
    <row r="374" spans="4:4" x14ac:dyDescent="0.25">
      <c r="D374" s="138"/>
    </row>
    <row r="375" spans="4:4" x14ac:dyDescent="0.25">
      <c r="D375" s="138"/>
    </row>
    <row r="376" spans="4:4" x14ac:dyDescent="0.25">
      <c r="D376" s="138"/>
    </row>
    <row r="377" spans="4:4" x14ac:dyDescent="0.25">
      <c r="D377" s="138"/>
    </row>
    <row r="378" spans="4:4" x14ac:dyDescent="0.25">
      <c r="D378" s="138"/>
    </row>
    <row r="379" spans="4:4" x14ac:dyDescent="0.25">
      <c r="D379" s="138"/>
    </row>
    <row r="380" spans="4:4" x14ac:dyDescent="0.25">
      <c r="D380" s="138"/>
    </row>
    <row r="381" spans="4:4" x14ac:dyDescent="0.25">
      <c r="D381" s="138"/>
    </row>
    <row r="382" spans="4:4" x14ac:dyDescent="0.25">
      <c r="D382" s="138"/>
    </row>
    <row r="383" spans="4:4" x14ac:dyDescent="0.25">
      <c r="D383" s="138"/>
    </row>
    <row r="384" spans="4:4" x14ac:dyDescent="0.25">
      <c r="D384" s="138"/>
    </row>
    <row r="385" spans="4:4" x14ac:dyDescent="0.25">
      <c r="D385" s="138"/>
    </row>
    <row r="386" spans="4:4" x14ac:dyDescent="0.25">
      <c r="D386" s="138"/>
    </row>
    <row r="387" spans="4:4" x14ac:dyDescent="0.25">
      <c r="D387" s="138"/>
    </row>
    <row r="388" spans="4:4" x14ac:dyDescent="0.25">
      <c r="D388" s="138"/>
    </row>
    <row r="389" spans="4:4" x14ac:dyDescent="0.25">
      <c r="D389" s="138"/>
    </row>
    <row r="390" spans="4:4" x14ac:dyDescent="0.25">
      <c r="D390" s="138"/>
    </row>
    <row r="391" spans="4:4" x14ac:dyDescent="0.25">
      <c r="D391" s="138"/>
    </row>
    <row r="392" spans="4:4" x14ac:dyDescent="0.25">
      <c r="D392" s="138"/>
    </row>
    <row r="393" spans="4:4" x14ac:dyDescent="0.25">
      <c r="D393" s="138"/>
    </row>
    <row r="394" spans="4:4" x14ac:dyDescent="0.25">
      <c r="D394" s="138"/>
    </row>
    <row r="395" spans="4:4" x14ac:dyDescent="0.25">
      <c r="D395" s="138"/>
    </row>
    <row r="396" spans="4:4" x14ac:dyDescent="0.25">
      <c r="D396" s="138"/>
    </row>
    <row r="397" spans="4:4" x14ac:dyDescent="0.25">
      <c r="D397" s="138"/>
    </row>
    <row r="398" spans="4:4" x14ac:dyDescent="0.25">
      <c r="D398" s="138"/>
    </row>
    <row r="399" spans="4:4" x14ac:dyDescent="0.25">
      <c r="D399" s="138"/>
    </row>
    <row r="400" spans="4:4" x14ac:dyDescent="0.25">
      <c r="D400" s="138"/>
    </row>
    <row r="401" spans="4:4" x14ac:dyDescent="0.25">
      <c r="D401" s="138"/>
    </row>
    <row r="402" spans="4:4" x14ac:dyDescent="0.25">
      <c r="D402" s="138"/>
    </row>
    <row r="403" spans="4:4" x14ac:dyDescent="0.25">
      <c r="D403" s="138"/>
    </row>
    <row r="404" spans="4:4" x14ac:dyDescent="0.25">
      <c r="D404" s="138"/>
    </row>
    <row r="405" spans="4:4" x14ac:dyDescent="0.25">
      <c r="D405" s="138"/>
    </row>
    <row r="406" spans="4:4" x14ac:dyDescent="0.25">
      <c r="D406" s="138"/>
    </row>
    <row r="407" spans="4:4" x14ac:dyDescent="0.25">
      <c r="D407" s="138"/>
    </row>
    <row r="408" spans="4:4" x14ac:dyDescent="0.25">
      <c r="D408" s="138"/>
    </row>
    <row r="409" spans="4:4" x14ac:dyDescent="0.25">
      <c r="D409" s="138"/>
    </row>
    <row r="410" spans="4:4" x14ac:dyDescent="0.25">
      <c r="D410" s="138"/>
    </row>
    <row r="411" spans="4:4" x14ac:dyDescent="0.25">
      <c r="D411" s="138"/>
    </row>
    <row r="412" spans="4:4" x14ac:dyDescent="0.25">
      <c r="D412" s="138"/>
    </row>
    <row r="413" spans="4:4" x14ac:dyDescent="0.25">
      <c r="D413" s="138"/>
    </row>
    <row r="414" spans="4:4" x14ac:dyDescent="0.25">
      <c r="D414" s="138"/>
    </row>
    <row r="415" spans="4:4" x14ac:dyDescent="0.25">
      <c r="D415" s="138"/>
    </row>
    <row r="416" spans="4:4" x14ac:dyDescent="0.25">
      <c r="D416" s="138"/>
    </row>
    <row r="417" spans="4:4" x14ac:dyDescent="0.25">
      <c r="D417" s="138"/>
    </row>
    <row r="418" spans="4:4" x14ac:dyDescent="0.25">
      <c r="D418" s="138"/>
    </row>
    <row r="419" spans="4:4" x14ac:dyDescent="0.25">
      <c r="D419" s="138"/>
    </row>
    <row r="420" spans="4:4" x14ac:dyDescent="0.25">
      <c r="D420" s="138"/>
    </row>
    <row r="421" spans="4:4" x14ac:dyDescent="0.25">
      <c r="D421" s="138"/>
    </row>
    <row r="422" spans="4:4" x14ac:dyDescent="0.25">
      <c r="D422" s="138"/>
    </row>
    <row r="423" spans="4:4" x14ac:dyDescent="0.25">
      <c r="D423" s="138"/>
    </row>
    <row r="424" spans="4:4" x14ac:dyDescent="0.25">
      <c r="D424" s="138"/>
    </row>
    <row r="425" spans="4:4" x14ac:dyDescent="0.25">
      <c r="D425" s="138"/>
    </row>
    <row r="426" spans="4:4" x14ac:dyDescent="0.25">
      <c r="D426" s="138"/>
    </row>
    <row r="427" spans="4:4" x14ac:dyDescent="0.25">
      <c r="D427" s="138"/>
    </row>
    <row r="428" spans="4:4" x14ac:dyDescent="0.25">
      <c r="D428" s="138"/>
    </row>
    <row r="429" spans="4:4" x14ac:dyDescent="0.25">
      <c r="D429" s="138"/>
    </row>
    <row r="430" spans="4:4" x14ac:dyDescent="0.25">
      <c r="D430" s="138"/>
    </row>
    <row r="431" spans="4:4" x14ac:dyDescent="0.25">
      <c r="D431" s="138"/>
    </row>
    <row r="432" spans="4:4" x14ac:dyDescent="0.25">
      <c r="D432" s="138"/>
    </row>
    <row r="433" spans="4:4" x14ac:dyDescent="0.25">
      <c r="D433" s="138"/>
    </row>
    <row r="434" spans="4:4" x14ac:dyDescent="0.25">
      <c r="D434" s="138"/>
    </row>
    <row r="435" spans="4:4" x14ac:dyDescent="0.25">
      <c r="D435" s="138"/>
    </row>
    <row r="436" spans="4:4" x14ac:dyDescent="0.25">
      <c r="D436" s="138"/>
    </row>
    <row r="437" spans="4:4" x14ac:dyDescent="0.25">
      <c r="D437" s="138"/>
    </row>
    <row r="438" spans="4:4" x14ac:dyDescent="0.25">
      <c r="D438" s="138"/>
    </row>
    <row r="439" spans="4:4" x14ac:dyDescent="0.25">
      <c r="D439" s="138"/>
    </row>
    <row r="440" spans="4:4" x14ac:dyDescent="0.25">
      <c r="D440" s="138"/>
    </row>
    <row r="441" spans="4:4" x14ac:dyDescent="0.25">
      <c r="D441" s="138"/>
    </row>
    <row r="442" spans="4:4" x14ac:dyDescent="0.25">
      <c r="D442" s="138"/>
    </row>
    <row r="443" spans="4:4" x14ac:dyDescent="0.25">
      <c r="D443" s="138"/>
    </row>
    <row r="444" spans="4:4" x14ac:dyDescent="0.25">
      <c r="D444" s="138"/>
    </row>
    <row r="445" spans="4:4" x14ac:dyDescent="0.25">
      <c r="D445" s="138"/>
    </row>
    <row r="446" spans="4:4" x14ac:dyDescent="0.25">
      <c r="D446" s="138"/>
    </row>
    <row r="447" spans="4:4" x14ac:dyDescent="0.25">
      <c r="D447" s="138"/>
    </row>
    <row r="448" spans="4:4" x14ac:dyDescent="0.25">
      <c r="D448" s="138"/>
    </row>
    <row r="449" spans="4:4" x14ac:dyDescent="0.25">
      <c r="D449" s="138"/>
    </row>
    <row r="450" spans="4:4" x14ac:dyDescent="0.25">
      <c r="D450" s="138"/>
    </row>
    <row r="451" spans="4:4" x14ac:dyDescent="0.25">
      <c r="D451" s="138"/>
    </row>
    <row r="452" spans="4:4" x14ac:dyDescent="0.25">
      <c r="D452" s="138"/>
    </row>
    <row r="453" spans="4:4" x14ac:dyDescent="0.25">
      <c r="D453" s="138"/>
    </row>
    <row r="454" spans="4:4" x14ac:dyDescent="0.25">
      <c r="D454" s="138"/>
    </row>
    <row r="455" spans="4:4" x14ac:dyDescent="0.25">
      <c r="D455" s="138"/>
    </row>
    <row r="456" spans="4:4" x14ac:dyDescent="0.25">
      <c r="D456" s="138"/>
    </row>
    <row r="457" spans="4:4" x14ac:dyDescent="0.25">
      <c r="D457" s="138"/>
    </row>
    <row r="458" spans="4:4" x14ac:dyDescent="0.25">
      <c r="D458" s="138"/>
    </row>
    <row r="459" spans="4:4" x14ac:dyDescent="0.25">
      <c r="D459" s="138"/>
    </row>
    <row r="460" spans="4:4" x14ac:dyDescent="0.25">
      <c r="D460" s="138"/>
    </row>
    <row r="461" spans="4:4" x14ac:dyDescent="0.25">
      <c r="D461" s="138"/>
    </row>
    <row r="462" spans="4:4" x14ac:dyDescent="0.25">
      <c r="D462" s="138"/>
    </row>
    <row r="463" spans="4:4" x14ac:dyDescent="0.25">
      <c r="D463" s="138"/>
    </row>
    <row r="464" spans="4:4" x14ac:dyDescent="0.25">
      <c r="D464" s="138"/>
    </row>
    <row r="465" spans="4:4" x14ac:dyDescent="0.25">
      <c r="D465" s="138"/>
    </row>
    <row r="466" spans="4:4" x14ac:dyDescent="0.25">
      <c r="D466" s="138"/>
    </row>
    <row r="467" spans="4:4" x14ac:dyDescent="0.25">
      <c r="D467" s="138"/>
    </row>
    <row r="468" spans="4:4" x14ac:dyDescent="0.25">
      <c r="D468" s="138"/>
    </row>
    <row r="469" spans="4:4" x14ac:dyDescent="0.25">
      <c r="D469" s="138"/>
    </row>
    <row r="470" spans="4:4" x14ac:dyDescent="0.25">
      <c r="D470" s="138"/>
    </row>
    <row r="471" spans="4:4" x14ac:dyDescent="0.25">
      <c r="D471" s="138"/>
    </row>
    <row r="472" spans="4:4" x14ac:dyDescent="0.25">
      <c r="D472" s="138"/>
    </row>
    <row r="473" spans="4:4" x14ac:dyDescent="0.25">
      <c r="D473" s="138"/>
    </row>
    <row r="474" spans="4:4" x14ac:dyDescent="0.25">
      <c r="D474" s="138"/>
    </row>
    <row r="475" spans="4:4" x14ac:dyDescent="0.25">
      <c r="D475" s="138"/>
    </row>
    <row r="476" spans="4:4" x14ac:dyDescent="0.25">
      <c r="D476" s="138"/>
    </row>
    <row r="477" spans="4:4" x14ac:dyDescent="0.25">
      <c r="D477" s="138"/>
    </row>
    <row r="478" spans="4:4" x14ac:dyDescent="0.25">
      <c r="D478" s="138"/>
    </row>
    <row r="479" spans="4:4" x14ac:dyDescent="0.25">
      <c r="D479" s="138"/>
    </row>
    <row r="480" spans="4:4" x14ac:dyDescent="0.25">
      <c r="D480" s="138"/>
    </row>
    <row r="481" spans="4:4" x14ac:dyDescent="0.25">
      <c r="D481" s="138"/>
    </row>
    <row r="482" spans="4:4" x14ac:dyDescent="0.25">
      <c r="D482" s="138"/>
    </row>
    <row r="483" spans="4:4" x14ac:dyDescent="0.25">
      <c r="D483" s="138"/>
    </row>
    <row r="484" spans="4:4" x14ac:dyDescent="0.25">
      <c r="D484" s="138"/>
    </row>
    <row r="485" spans="4:4" x14ac:dyDescent="0.25">
      <c r="D485" s="138"/>
    </row>
    <row r="486" spans="4:4" x14ac:dyDescent="0.25">
      <c r="D486" s="138"/>
    </row>
    <row r="487" spans="4:4" x14ac:dyDescent="0.25">
      <c r="D487" s="138"/>
    </row>
    <row r="488" spans="4:4" x14ac:dyDescent="0.25">
      <c r="D488" s="138"/>
    </row>
    <row r="489" spans="4:4" x14ac:dyDescent="0.25">
      <c r="D489" s="138"/>
    </row>
    <row r="490" spans="4:4" x14ac:dyDescent="0.25">
      <c r="D490" s="138"/>
    </row>
    <row r="491" spans="4:4" x14ac:dyDescent="0.25">
      <c r="D491" s="138"/>
    </row>
    <row r="492" spans="4:4" x14ac:dyDescent="0.25">
      <c r="D492" s="138"/>
    </row>
    <row r="493" spans="4:4" x14ac:dyDescent="0.25">
      <c r="D493" s="138"/>
    </row>
    <row r="494" spans="4:4" x14ac:dyDescent="0.25">
      <c r="D494" s="138"/>
    </row>
    <row r="495" spans="4:4" x14ac:dyDescent="0.25">
      <c r="D495" s="138"/>
    </row>
    <row r="496" spans="4:4" x14ac:dyDescent="0.25">
      <c r="D496" s="138"/>
    </row>
    <row r="497" spans="4:4" x14ac:dyDescent="0.25">
      <c r="D497" s="138"/>
    </row>
    <row r="498" spans="4:4" x14ac:dyDescent="0.25">
      <c r="D498" s="138"/>
    </row>
    <row r="499" spans="4:4" x14ac:dyDescent="0.25">
      <c r="D499" s="138"/>
    </row>
    <row r="500" spans="4:4" x14ac:dyDescent="0.25">
      <c r="D500" s="138"/>
    </row>
    <row r="501" spans="4:4" x14ac:dyDescent="0.25">
      <c r="D501" s="138"/>
    </row>
    <row r="502" spans="4:4" x14ac:dyDescent="0.25">
      <c r="D502" s="138"/>
    </row>
    <row r="503" spans="4:4" x14ac:dyDescent="0.25">
      <c r="D503" s="138"/>
    </row>
    <row r="504" spans="4:4" x14ac:dyDescent="0.25">
      <c r="D504" s="138"/>
    </row>
    <row r="505" spans="4:4" x14ac:dyDescent="0.25">
      <c r="D505" s="138"/>
    </row>
    <row r="506" spans="4:4" x14ac:dyDescent="0.25">
      <c r="D506" s="138"/>
    </row>
    <row r="507" spans="4:4" x14ac:dyDescent="0.25">
      <c r="D507" s="138"/>
    </row>
    <row r="508" spans="4:4" x14ac:dyDescent="0.25">
      <c r="D508" s="138"/>
    </row>
    <row r="509" spans="4:4" x14ac:dyDescent="0.25">
      <c r="D509" s="138"/>
    </row>
    <row r="510" spans="4:4" x14ac:dyDescent="0.25">
      <c r="D510" s="138"/>
    </row>
    <row r="511" spans="4:4" x14ac:dyDescent="0.25">
      <c r="D511" s="138"/>
    </row>
    <row r="512" spans="4:4" x14ac:dyDescent="0.25">
      <c r="D512" s="138"/>
    </row>
    <row r="513" spans="4:4" x14ac:dyDescent="0.25">
      <c r="D513" s="138"/>
    </row>
    <row r="514" spans="4:4" x14ac:dyDescent="0.25">
      <c r="D514" s="138"/>
    </row>
    <row r="515" spans="4:4" x14ac:dyDescent="0.25">
      <c r="D515" s="138"/>
    </row>
    <row r="516" spans="4:4" x14ac:dyDescent="0.25">
      <c r="D516" s="138"/>
    </row>
    <row r="517" spans="4:4" x14ac:dyDescent="0.25">
      <c r="D517" s="138"/>
    </row>
    <row r="518" spans="4:4" x14ac:dyDescent="0.25">
      <c r="D518" s="138"/>
    </row>
    <row r="519" spans="4:4" x14ac:dyDescent="0.25">
      <c r="D519" s="138"/>
    </row>
    <row r="520" spans="4:4" x14ac:dyDescent="0.25">
      <c r="D520" s="138"/>
    </row>
    <row r="521" spans="4:4" x14ac:dyDescent="0.25">
      <c r="D521" s="138"/>
    </row>
    <row r="522" spans="4:4" x14ac:dyDescent="0.25">
      <c r="D522" s="138"/>
    </row>
    <row r="523" spans="4:4" x14ac:dyDescent="0.25">
      <c r="D523" s="138"/>
    </row>
    <row r="524" spans="4:4" x14ac:dyDescent="0.25">
      <c r="D524" s="138"/>
    </row>
    <row r="525" spans="4:4" x14ac:dyDescent="0.25">
      <c r="D525" s="138"/>
    </row>
    <row r="526" spans="4:4" x14ac:dyDescent="0.25">
      <c r="D526" s="138"/>
    </row>
    <row r="527" spans="4:4" x14ac:dyDescent="0.25">
      <c r="D527" s="138"/>
    </row>
    <row r="528" spans="4:4" x14ac:dyDescent="0.25">
      <c r="D528" s="138"/>
    </row>
    <row r="529" spans="4:4" x14ac:dyDescent="0.25">
      <c r="D529" s="138"/>
    </row>
    <row r="530" spans="4:4" x14ac:dyDescent="0.25">
      <c r="D530" s="138"/>
    </row>
    <row r="531" spans="4:4" x14ac:dyDescent="0.25">
      <c r="D531" s="138"/>
    </row>
    <row r="532" spans="4:4" x14ac:dyDescent="0.25">
      <c r="D532" s="138"/>
    </row>
    <row r="533" spans="4:4" x14ac:dyDescent="0.25">
      <c r="D533" s="138"/>
    </row>
    <row r="534" spans="4:4" x14ac:dyDescent="0.25">
      <c r="D534" s="138"/>
    </row>
    <row r="535" spans="4:4" x14ac:dyDescent="0.25">
      <c r="D535" s="138"/>
    </row>
    <row r="536" spans="4:4" x14ac:dyDescent="0.25">
      <c r="D536" s="138"/>
    </row>
    <row r="537" spans="4:4" x14ac:dyDescent="0.25">
      <c r="D537" s="138"/>
    </row>
    <row r="538" spans="4:4" x14ac:dyDescent="0.25">
      <c r="D538" s="138"/>
    </row>
    <row r="539" spans="4:4" x14ac:dyDescent="0.25">
      <c r="D539" s="138"/>
    </row>
    <row r="540" spans="4:4" x14ac:dyDescent="0.25">
      <c r="D540" s="138"/>
    </row>
    <row r="541" spans="4:4" x14ac:dyDescent="0.25">
      <c r="D541" s="138"/>
    </row>
    <row r="542" spans="4:4" x14ac:dyDescent="0.25">
      <c r="D542" s="138"/>
    </row>
    <row r="543" spans="4:4" x14ac:dyDescent="0.25">
      <c r="D543" s="138"/>
    </row>
    <row r="544" spans="4:4" x14ac:dyDescent="0.25">
      <c r="D544" s="138"/>
    </row>
    <row r="545" spans="4:4" x14ac:dyDescent="0.25">
      <c r="D545" s="138"/>
    </row>
    <row r="546" spans="4:4" x14ac:dyDescent="0.25">
      <c r="D546" s="138"/>
    </row>
    <row r="547" spans="4:4" x14ac:dyDescent="0.25">
      <c r="D547" s="138"/>
    </row>
    <row r="548" spans="4:4" x14ac:dyDescent="0.25">
      <c r="D548" s="138"/>
    </row>
    <row r="549" spans="4:4" x14ac:dyDescent="0.25">
      <c r="D549" s="138"/>
    </row>
    <row r="550" spans="4:4" x14ac:dyDescent="0.25">
      <c r="D550" s="138"/>
    </row>
    <row r="551" spans="4:4" x14ac:dyDescent="0.25">
      <c r="D551" s="138"/>
    </row>
    <row r="552" spans="4:4" x14ac:dyDescent="0.25">
      <c r="D552" s="138"/>
    </row>
    <row r="553" spans="4:4" x14ac:dyDescent="0.25">
      <c r="D553" s="138"/>
    </row>
    <row r="554" spans="4:4" x14ac:dyDescent="0.25">
      <c r="D554" s="138"/>
    </row>
    <row r="555" spans="4:4" x14ac:dyDescent="0.25">
      <c r="D555" s="138"/>
    </row>
    <row r="556" spans="4:4" x14ac:dyDescent="0.25">
      <c r="D556" s="138"/>
    </row>
    <row r="557" spans="4:4" x14ac:dyDescent="0.25">
      <c r="D557" s="138"/>
    </row>
    <row r="558" spans="4:4" x14ac:dyDescent="0.25">
      <c r="D558" s="138"/>
    </row>
    <row r="559" spans="4:4" x14ac:dyDescent="0.25">
      <c r="D559" s="138"/>
    </row>
    <row r="560" spans="4:4" x14ac:dyDescent="0.25">
      <c r="D560" s="138"/>
    </row>
    <row r="561" spans="4:4" x14ac:dyDescent="0.25">
      <c r="D561" s="138"/>
    </row>
    <row r="562" spans="4:4" x14ac:dyDescent="0.25">
      <c r="D562" s="138"/>
    </row>
    <row r="563" spans="4:4" x14ac:dyDescent="0.25">
      <c r="D563" s="138"/>
    </row>
    <row r="564" spans="4:4" x14ac:dyDescent="0.25">
      <c r="D564" s="138"/>
    </row>
    <row r="565" spans="4:4" x14ac:dyDescent="0.25">
      <c r="D565" s="138"/>
    </row>
    <row r="566" spans="4:4" x14ac:dyDescent="0.25">
      <c r="D566" s="138"/>
    </row>
    <row r="567" spans="4:4" x14ac:dyDescent="0.25">
      <c r="D567" s="138"/>
    </row>
    <row r="568" spans="4:4" x14ac:dyDescent="0.25">
      <c r="D568" s="138"/>
    </row>
    <row r="569" spans="4:4" x14ac:dyDescent="0.25">
      <c r="D569" s="138"/>
    </row>
    <row r="570" spans="4:4" x14ac:dyDescent="0.25">
      <c r="D570" s="138"/>
    </row>
    <row r="571" spans="4:4" x14ac:dyDescent="0.25">
      <c r="D571" s="138"/>
    </row>
    <row r="572" spans="4:4" x14ac:dyDescent="0.25">
      <c r="D572" s="138"/>
    </row>
    <row r="573" spans="4:4" x14ac:dyDescent="0.25">
      <c r="D573" s="138"/>
    </row>
    <row r="574" spans="4:4" x14ac:dyDescent="0.25">
      <c r="D574" s="138"/>
    </row>
    <row r="575" spans="4:4" x14ac:dyDescent="0.25">
      <c r="D575" s="138"/>
    </row>
    <row r="576" spans="4:4" x14ac:dyDescent="0.25">
      <c r="D576" s="138"/>
    </row>
    <row r="577" spans="4:4" x14ac:dyDescent="0.25">
      <c r="D577" s="138"/>
    </row>
    <row r="578" spans="4:4" x14ac:dyDescent="0.25">
      <c r="D578" s="138"/>
    </row>
    <row r="579" spans="4:4" x14ac:dyDescent="0.25">
      <c r="D579" s="138"/>
    </row>
    <row r="580" spans="4:4" x14ac:dyDescent="0.25">
      <c r="D580" s="138"/>
    </row>
    <row r="581" spans="4:4" x14ac:dyDescent="0.25">
      <c r="D581" s="138"/>
    </row>
    <row r="582" spans="4:4" x14ac:dyDescent="0.25">
      <c r="D582" s="138"/>
    </row>
    <row r="583" spans="4:4" x14ac:dyDescent="0.25">
      <c r="D583" s="138"/>
    </row>
    <row r="584" spans="4:4" x14ac:dyDescent="0.25">
      <c r="D584" s="138"/>
    </row>
    <row r="585" spans="4:4" x14ac:dyDescent="0.25">
      <c r="D585" s="138"/>
    </row>
    <row r="586" spans="4:4" x14ac:dyDescent="0.25">
      <c r="D586" s="138"/>
    </row>
    <row r="587" spans="4:4" x14ac:dyDescent="0.25">
      <c r="D587" s="138"/>
    </row>
    <row r="588" spans="4:4" x14ac:dyDescent="0.25">
      <c r="D588" s="138"/>
    </row>
    <row r="589" spans="4:4" x14ac:dyDescent="0.25">
      <c r="D589" s="138"/>
    </row>
    <row r="590" spans="4:4" x14ac:dyDescent="0.25">
      <c r="D590" s="138"/>
    </row>
    <row r="591" spans="4:4" x14ac:dyDescent="0.25">
      <c r="D591" s="138"/>
    </row>
    <row r="592" spans="4:4" x14ac:dyDescent="0.25">
      <c r="D592" s="138"/>
    </row>
    <row r="593" spans="4:4" x14ac:dyDescent="0.25">
      <c r="D593" s="138"/>
    </row>
    <row r="594" spans="4:4" x14ac:dyDescent="0.25">
      <c r="D594" s="138"/>
    </row>
    <row r="595" spans="4:4" x14ac:dyDescent="0.25">
      <c r="D595" s="138"/>
    </row>
    <row r="596" spans="4:4" x14ac:dyDescent="0.25">
      <c r="D596" s="138"/>
    </row>
    <row r="597" spans="4:4" x14ac:dyDescent="0.25">
      <c r="D597" s="138"/>
    </row>
    <row r="598" spans="4:4" x14ac:dyDescent="0.25">
      <c r="D598" s="138"/>
    </row>
    <row r="599" spans="4:4" x14ac:dyDescent="0.25">
      <c r="D599" s="138"/>
    </row>
    <row r="600" spans="4:4" x14ac:dyDescent="0.25">
      <c r="D600" s="138"/>
    </row>
    <row r="601" spans="4:4" x14ac:dyDescent="0.25">
      <c r="D601" s="138"/>
    </row>
    <row r="602" spans="4:4" x14ac:dyDescent="0.25">
      <c r="D602" s="138"/>
    </row>
    <row r="603" spans="4:4" x14ac:dyDescent="0.25">
      <c r="D603" s="138"/>
    </row>
    <row r="604" spans="4:4" x14ac:dyDescent="0.25">
      <c r="D604" s="138"/>
    </row>
    <row r="605" spans="4:4" x14ac:dyDescent="0.25">
      <c r="D605" s="138"/>
    </row>
    <row r="606" spans="4:4" x14ac:dyDescent="0.25">
      <c r="D606" s="138"/>
    </row>
    <row r="607" spans="4:4" x14ac:dyDescent="0.25">
      <c r="D607" s="138"/>
    </row>
    <row r="608" spans="4:4" x14ac:dyDescent="0.25">
      <c r="D608" s="138"/>
    </row>
    <row r="609" spans="4:4" x14ac:dyDescent="0.25">
      <c r="D609" s="138"/>
    </row>
    <row r="610" spans="4:4" x14ac:dyDescent="0.25">
      <c r="D610" s="138"/>
    </row>
    <row r="611" spans="4:4" x14ac:dyDescent="0.25">
      <c r="D611" s="138"/>
    </row>
    <row r="612" spans="4:4" x14ac:dyDescent="0.25">
      <c r="D612" s="138"/>
    </row>
    <row r="613" spans="4:4" x14ac:dyDescent="0.25">
      <c r="D613" s="138"/>
    </row>
    <row r="614" spans="4:4" x14ac:dyDescent="0.25">
      <c r="D614" s="138"/>
    </row>
    <row r="615" spans="4:4" x14ac:dyDescent="0.25">
      <c r="D615" s="138"/>
    </row>
    <row r="616" spans="4:4" x14ac:dyDescent="0.25">
      <c r="D616" s="138"/>
    </row>
    <row r="617" spans="4:4" x14ac:dyDescent="0.25">
      <c r="D617" s="138"/>
    </row>
    <row r="618" spans="4:4" x14ac:dyDescent="0.25">
      <c r="D618" s="138"/>
    </row>
    <row r="619" spans="4:4" x14ac:dyDescent="0.25">
      <c r="D619" s="138"/>
    </row>
    <row r="620" spans="4:4" x14ac:dyDescent="0.25">
      <c r="D620" s="138"/>
    </row>
    <row r="621" spans="4:4" x14ac:dyDescent="0.25">
      <c r="D621" s="138"/>
    </row>
    <row r="622" spans="4:4" x14ac:dyDescent="0.25">
      <c r="D622" s="138"/>
    </row>
    <row r="623" spans="4:4" x14ac:dyDescent="0.25">
      <c r="D623" s="138"/>
    </row>
    <row r="624" spans="4:4" x14ac:dyDescent="0.25">
      <c r="D624" s="138"/>
    </row>
    <row r="625" spans="4:4" x14ac:dyDescent="0.25">
      <c r="D625" s="138"/>
    </row>
    <row r="626" spans="4:4" x14ac:dyDescent="0.25">
      <c r="D626" s="138"/>
    </row>
    <row r="627" spans="4:4" x14ac:dyDescent="0.25">
      <c r="D627" s="138"/>
    </row>
    <row r="628" spans="4:4" x14ac:dyDescent="0.25">
      <c r="D628" s="138"/>
    </row>
    <row r="629" spans="4:4" x14ac:dyDescent="0.25">
      <c r="D629" s="138"/>
    </row>
    <row r="630" spans="4:4" x14ac:dyDescent="0.25">
      <c r="D630" s="138"/>
    </row>
    <row r="631" spans="4:4" x14ac:dyDescent="0.25">
      <c r="D631" s="138"/>
    </row>
    <row r="632" spans="4:4" x14ac:dyDescent="0.25">
      <c r="D632" s="138"/>
    </row>
    <row r="633" spans="4:4" x14ac:dyDescent="0.25">
      <c r="D633" s="138"/>
    </row>
    <row r="634" spans="4:4" x14ac:dyDescent="0.25">
      <c r="D634" s="138"/>
    </row>
    <row r="635" spans="4:4" x14ac:dyDescent="0.25">
      <c r="D635" s="138"/>
    </row>
    <row r="636" spans="4:4" x14ac:dyDescent="0.25">
      <c r="D636" s="138"/>
    </row>
    <row r="637" spans="4:4" x14ac:dyDescent="0.25">
      <c r="D637" s="138"/>
    </row>
    <row r="638" spans="4:4" x14ac:dyDescent="0.25">
      <c r="D638" s="138"/>
    </row>
    <row r="639" spans="4:4" x14ac:dyDescent="0.25">
      <c r="D639" s="138"/>
    </row>
    <row r="640" spans="4:4" x14ac:dyDescent="0.25">
      <c r="D640" s="138"/>
    </row>
    <row r="641" spans="4:4" x14ac:dyDescent="0.25">
      <c r="D641" s="138"/>
    </row>
    <row r="642" spans="4:4" x14ac:dyDescent="0.25">
      <c r="D642" s="138"/>
    </row>
    <row r="643" spans="4:4" x14ac:dyDescent="0.25">
      <c r="D643" s="138"/>
    </row>
    <row r="644" spans="4:4" x14ac:dyDescent="0.25">
      <c r="D644" s="138"/>
    </row>
    <row r="645" spans="4:4" x14ac:dyDescent="0.25">
      <c r="D645" s="138"/>
    </row>
    <row r="646" spans="4:4" x14ac:dyDescent="0.25">
      <c r="D646" s="138"/>
    </row>
    <row r="647" spans="4:4" x14ac:dyDescent="0.25">
      <c r="D647" s="138"/>
    </row>
    <row r="648" spans="4:4" x14ac:dyDescent="0.25">
      <c r="D648" s="138"/>
    </row>
    <row r="649" spans="4:4" x14ac:dyDescent="0.25">
      <c r="D649" s="138"/>
    </row>
    <row r="650" spans="4:4" x14ac:dyDescent="0.25">
      <c r="D650" s="138"/>
    </row>
    <row r="651" spans="4:4" x14ac:dyDescent="0.25">
      <c r="D651" s="138"/>
    </row>
    <row r="652" spans="4:4" x14ac:dyDescent="0.25">
      <c r="D652" s="138"/>
    </row>
    <row r="653" spans="4:4" x14ac:dyDescent="0.25">
      <c r="D653" s="138"/>
    </row>
    <row r="654" spans="4:4" x14ac:dyDescent="0.25">
      <c r="D654" s="138"/>
    </row>
    <row r="655" spans="4:4" x14ac:dyDescent="0.25">
      <c r="D655" s="138"/>
    </row>
    <row r="656" spans="4:4" x14ac:dyDescent="0.25">
      <c r="D656" s="138"/>
    </row>
    <row r="657" spans="4:4" x14ac:dyDescent="0.25">
      <c r="D657" s="138"/>
    </row>
    <row r="658" spans="4:4" x14ac:dyDescent="0.25">
      <c r="D658" s="138"/>
    </row>
    <row r="659" spans="4:4" x14ac:dyDescent="0.25">
      <c r="D659" s="138"/>
    </row>
    <row r="660" spans="4:4" x14ac:dyDescent="0.25">
      <c r="D660" s="138"/>
    </row>
    <row r="661" spans="4:4" x14ac:dyDescent="0.25">
      <c r="D661" s="138"/>
    </row>
    <row r="662" spans="4:4" x14ac:dyDescent="0.25">
      <c r="D662" s="138"/>
    </row>
    <row r="663" spans="4:4" x14ac:dyDescent="0.25">
      <c r="D663" s="138"/>
    </row>
    <row r="664" spans="4:4" x14ac:dyDescent="0.25">
      <c r="D664" s="138"/>
    </row>
    <row r="665" spans="4:4" x14ac:dyDescent="0.25">
      <c r="D665" s="138"/>
    </row>
    <row r="666" spans="4:4" x14ac:dyDescent="0.25">
      <c r="D666" s="138"/>
    </row>
    <row r="667" spans="4:4" x14ac:dyDescent="0.25">
      <c r="D667" s="138"/>
    </row>
    <row r="668" spans="4:4" x14ac:dyDescent="0.25">
      <c r="D668" s="138"/>
    </row>
    <row r="669" spans="4:4" x14ac:dyDescent="0.25">
      <c r="D669" s="138"/>
    </row>
    <row r="670" spans="4:4" x14ac:dyDescent="0.25">
      <c r="D670" s="138"/>
    </row>
    <row r="671" spans="4:4" x14ac:dyDescent="0.25">
      <c r="D671" s="138"/>
    </row>
    <row r="672" spans="4:4" x14ac:dyDescent="0.25">
      <c r="D672" s="138"/>
    </row>
    <row r="673" spans="4:4" x14ac:dyDescent="0.25">
      <c r="D673" s="138"/>
    </row>
    <row r="674" spans="4:4" x14ac:dyDescent="0.25">
      <c r="D674" s="138"/>
    </row>
    <row r="675" spans="4:4" x14ac:dyDescent="0.25">
      <c r="D675" s="138"/>
    </row>
    <row r="676" spans="4:4" x14ac:dyDescent="0.25">
      <c r="D676" s="138"/>
    </row>
    <row r="677" spans="4:4" x14ac:dyDescent="0.25">
      <c r="D677" s="138"/>
    </row>
    <row r="678" spans="4:4" x14ac:dyDescent="0.25">
      <c r="D678" s="138"/>
    </row>
    <row r="679" spans="4:4" x14ac:dyDescent="0.25">
      <c r="D679" s="138"/>
    </row>
    <row r="680" spans="4:4" x14ac:dyDescent="0.25">
      <c r="D680" s="138"/>
    </row>
    <row r="681" spans="4:4" x14ac:dyDescent="0.25">
      <c r="D681" s="138"/>
    </row>
    <row r="682" spans="4:4" x14ac:dyDescent="0.25">
      <c r="D682" s="138"/>
    </row>
    <row r="683" spans="4:4" x14ac:dyDescent="0.25">
      <c r="D683" s="138"/>
    </row>
    <row r="684" spans="4:4" x14ac:dyDescent="0.25">
      <c r="D684" s="138"/>
    </row>
    <row r="685" spans="4:4" x14ac:dyDescent="0.25">
      <c r="D685" s="138"/>
    </row>
    <row r="686" spans="4:4" x14ac:dyDescent="0.25">
      <c r="D686" s="138"/>
    </row>
    <row r="687" spans="4:4" x14ac:dyDescent="0.25">
      <c r="D687" s="138"/>
    </row>
    <row r="688" spans="4:4" x14ac:dyDescent="0.25">
      <c r="D688" s="138"/>
    </row>
    <row r="689" spans="4:4" x14ac:dyDescent="0.25">
      <c r="D689" s="138"/>
    </row>
    <row r="690" spans="4:4" x14ac:dyDescent="0.25">
      <c r="D690" s="138"/>
    </row>
    <row r="691" spans="4:4" x14ac:dyDescent="0.25">
      <c r="D691" s="138"/>
    </row>
    <row r="692" spans="4:4" x14ac:dyDescent="0.25">
      <c r="D692" s="138"/>
    </row>
    <row r="693" spans="4:4" x14ac:dyDescent="0.25">
      <c r="D693" s="138"/>
    </row>
    <row r="694" spans="4:4" x14ac:dyDescent="0.25">
      <c r="D694" s="138"/>
    </row>
    <row r="695" spans="4:4" x14ac:dyDescent="0.25">
      <c r="D695" s="138"/>
    </row>
    <row r="696" spans="4:4" x14ac:dyDescent="0.25">
      <c r="D696" s="138"/>
    </row>
    <row r="697" spans="4:4" x14ac:dyDescent="0.25">
      <c r="D697" s="138"/>
    </row>
    <row r="698" spans="4:4" x14ac:dyDescent="0.25">
      <c r="D698" s="138"/>
    </row>
    <row r="699" spans="4:4" x14ac:dyDescent="0.25">
      <c r="D699" s="138"/>
    </row>
    <row r="700" spans="4:4" x14ac:dyDescent="0.25">
      <c r="D700" s="138"/>
    </row>
    <row r="701" spans="4:4" x14ac:dyDescent="0.25">
      <c r="D701" s="138"/>
    </row>
    <row r="702" spans="4:4" x14ac:dyDescent="0.25">
      <c r="D702" s="138"/>
    </row>
    <row r="703" spans="4:4" x14ac:dyDescent="0.25">
      <c r="D703" s="138"/>
    </row>
    <row r="704" spans="4:4" x14ac:dyDescent="0.25">
      <c r="D704" s="138"/>
    </row>
    <row r="705" spans="4:4" x14ac:dyDescent="0.25">
      <c r="D705" s="138"/>
    </row>
    <row r="706" spans="4:4" x14ac:dyDescent="0.25">
      <c r="D706" s="138"/>
    </row>
    <row r="707" spans="4:4" x14ac:dyDescent="0.25">
      <c r="D707" s="138"/>
    </row>
    <row r="708" spans="4:4" x14ac:dyDescent="0.25">
      <c r="D708" s="138"/>
    </row>
    <row r="709" spans="4:4" x14ac:dyDescent="0.25">
      <c r="D709" s="138"/>
    </row>
    <row r="710" spans="4:4" x14ac:dyDescent="0.25">
      <c r="D710" s="138"/>
    </row>
    <row r="711" spans="4:4" x14ac:dyDescent="0.25">
      <c r="D711" s="138"/>
    </row>
    <row r="712" spans="4:4" x14ac:dyDescent="0.25">
      <c r="D712" s="138"/>
    </row>
    <row r="713" spans="4:4" x14ac:dyDescent="0.25">
      <c r="D713" s="138"/>
    </row>
    <row r="714" spans="4:4" x14ac:dyDescent="0.25">
      <c r="D714" s="138"/>
    </row>
    <row r="715" spans="4:4" x14ac:dyDescent="0.25">
      <c r="D715" s="138"/>
    </row>
    <row r="716" spans="4:4" x14ac:dyDescent="0.25">
      <c r="D716" s="138"/>
    </row>
    <row r="717" spans="4:4" x14ac:dyDescent="0.25">
      <c r="D717" s="138"/>
    </row>
    <row r="718" spans="4:4" x14ac:dyDescent="0.25">
      <c r="D718" s="138"/>
    </row>
    <row r="719" spans="4:4" x14ac:dyDescent="0.25">
      <c r="D719" s="138"/>
    </row>
    <row r="720" spans="4:4" x14ac:dyDescent="0.25">
      <c r="D720" s="138"/>
    </row>
    <row r="721" spans="4:4" x14ac:dyDescent="0.25">
      <c r="D721" s="138"/>
    </row>
    <row r="722" spans="4:4" x14ac:dyDescent="0.25">
      <c r="D722" s="138"/>
    </row>
    <row r="723" spans="4:4" x14ac:dyDescent="0.25">
      <c r="D723" s="138"/>
    </row>
    <row r="724" spans="4:4" x14ac:dyDescent="0.25">
      <c r="D724" s="138"/>
    </row>
    <row r="725" spans="4:4" x14ac:dyDescent="0.25">
      <c r="D725" s="138"/>
    </row>
    <row r="726" spans="4:4" x14ac:dyDescent="0.25">
      <c r="D726" s="138"/>
    </row>
    <row r="727" spans="4:4" x14ac:dyDescent="0.25">
      <c r="D727" s="138"/>
    </row>
    <row r="728" spans="4:4" x14ac:dyDescent="0.25">
      <c r="D728" s="138"/>
    </row>
    <row r="729" spans="4:4" x14ac:dyDescent="0.25">
      <c r="D729" s="138"/>
    </row>
    <row r="730" spans="4:4" x14ac:dyDescent="0.25">
      <c r="D730" s="138"/>
    </row>
    <row r="731" spans="4:4" x14ac:dyDescent="0.25">
      <c r="D731" s="138"/>
    </row>
    <row r="732" spans="4:4" x14ac:dyDescent="0.25">
      <c r="D732" s="138"/>
    </row>
    <row r="733" spans="4:4" x14ac:dyDescent="0.25">
      <c r="D733" s="138"/>
    </row>
    <row r="734" spans="4:4" x14ac:dyDescent="0.25">
      <c r="D734" s="138"/>
    </row>
    <row r="735" spans="4:4" x14ac:dyDescent="0.25">
      <c r="D735" s="138"/>
    </row>
    <row r="736" spans="4:4" x14ac:dyDescent="0.25">
      <c r="D736" s="138"/>
    </row>
    <row r="737" spans="4:4" x14ac:dyDescent="0.25">
      <c r="D737" s="138"/>
    </row>
    <row r="738" spans="4:4" x14ac:dyDescent="0.25">
      <c r="D738" s="138"/>
    </row>
    <row r="739" spans="4:4" x14ac:dyDescent="0.25">
      <c r="D739" s="138"/>
    </row>
    <row r="740" spans="4:4" x14ac:dyDescent="0.25">
      <c r="D740" s="138"/>
    </row>
    <row r="741" spans="4:4" x14ac:dyDescent="0.25">
      <c r="D741" s="138"/>
    </row>
    <row r="742" spans="4:4" x14ac:dyDescent="0.25">
      <c r="D742" s="138"/>
    </row>
    <row r="743" spans="4:4" x14ac:dyDescent="0.25">
      <c r="D743" s="138"/>
    </row>
    <row r="744" spans="4:4" x14ac:dyDescent="0.25">
      <c r="D744" s="138"/>
    </row>
    <row r="745" spans="4:4" x14ac:dyDescent="0.25">
      <c r="D745" s="138"/>
    </row>
    <row r="746" spans="4:4" x14ac:dyDescent="0.25">
      <c r="D746" s="138"/>
    </row>
    <row r="747" spans="4:4" x14ac:dyDescent="0.25">
      <c r="D747" s="138"/>
    </row>
    <row r="748" spans="4:4" x14ac:dyDescent="0.25">
      <c r="D748" s="138"/>
    </row>
    <row r="749" spans="4:4" x14ac:dyDescent="0.25">
      <c r="D749" s="138"/>
    </row>
    <row r="750" spans="4:4" x14ac:dyDescent="0.25">
      <c r="D750" s="138"/>
    </row>
    <row r="751" spans="4:4" x14ac:dyDescent="0.25">
      <c r="D751" s="138"/>
    </row>
    <row r="752" spans="4:4" x14ac:dyDescent="0.25">
      <c r="D752" s="138"/>
    </row>
    <row r="753" spans="4:4" x14ac:dyDescent="0.25">
      <c r="D753" s="138"/>
    </row>
    <row r="754" spans="4:4" x14ac:dyDescent="0.25">
      <c r="D754" s="138"/>
    </row>
    <row r="755" spans="4:4" x14ac:dyDescent="0.25">
      <c r="D755" s="138"/>
    </row>
    <row r="756" spans="4:4" x14ac:dyDescent="0.25">
      <c r="D756" s="138"/>
    </row>
    <row r="757" spans="4:4" x14ac:dyDescent="0.25">
      <c r="D757" s="138"/>
    </row>
    <row r="758" spans="4:4" x14ac:dyDescent="0.25">
      <c r="D758" s="138"/>
    </row>
    <row r="759" spans="4:4" x14ac:dyDescent="0.25">
      <c r="D759" s="138"/>
    </row>
    <row r="760" spans="4:4" x14ac:dyDescent="0.25">
      <c r="D760" s="138"/>
    </row>
    <row r="761" spans="4:4" x14ac:dyDescent="0.25">
      <c r="D761" s="138"/>
    </row>
    <row r="762" spans="4:4" x14ac:dyDescent="0.25">
      <c r="D762" s="138"/>
    </row>
    <row r="763" spans="4:4" x14ac:dyDescent="0.25">
      <c r="D763" s="138"/>
    </row>
    <row r="764" spans="4:4" x14ac:dyDescent="0.25">
      <c r="D764" s="138"/>
    </row>
    <row r="765" spans="4:4" x14ac:dyDescent="0.25">
      <c r="D765" s="138"/>
    </row>
    <row r="766" spans="4:4" x14ac:dyDescent="0.25">
      <c r="D766" s="138"/>
    </row>
    <row r="767" spans="4:4" x14ac:dyDescent="0.25">
      <c r="D767" s="138"/>
    </row>
    <row r="768" spans="4:4" x14ac:dyDescent="0.25">
      <c r="D768" s="138"/>
    </row>
    <row r="769" spans="4:4" x14ac:dyDescent="0.25">
      <c r="D769" s="138"/>
    </row>
    <row r="770" spans="4:4" x14ac:dyDescent="0.25">
      <c r="D770" s="138"/>
    </row>
    <row r="771" spans="4:4" x14ac:dyDescent="0.25">
      <c r="D771" s="138"/>
    </row>
    <row r="772" spans="4:4" x14ac:dyDescent="0.25">
      <c r="D772" s="138"/>
    </row>
    <row r="773" spans="4:4" x14ac:dyDescent="0.25">
      <c r="D773" s="138"/>
    </row>
    <row r="774" spans="4:4" x14ac:dyDescent="0.25">
      <c r="D774" s="138"/>
    </row>
    <row r="775" spans="4:4" x14ac:dyDescent="0.25">
      <c r="D775" s="138"/>
    </row>
    <row r="776" spans="4:4" x14ac:dyDescent="0.25">
      <c r="D776" s="138"/>
    </row>
    <row r="777" spans="4:4" x14ac:dyDescent="0.25">
      <c r="D777" s="138"/>
    </row>
    <row r="778" spans="4:4" x14ac:dyDescent="0.25">
      <c r="D778" s="138"/>
    </row>
    <row r="779" spans="4:4" x14ac:dyDescent="0.25">
      <c r="D779" s="138"/>
    </row>
    <row r="780" spans="4:4" x14ac:dyDescent="0.25">
      <c r="D780" s="138"/>
    </row>
    <row r="781" spans="4:4" x14ac:dyDescent="0.25">
      <c r="D781" s="138"/>
    </row>
    <row r="782" spans="4:4" x14ac:dyDescent="0.25">
      <c r="D782" s="138"/>
    </row>
    <row r="783" spans="4:4" x14ac:dyDescent="0.25">
      <c r="D783" s="138"/>
    </row>
    <row r="784" spans="4:4" x14ac:dyDescent="0.25">
      <c r="D784" s="138"/>
    </row>
    <row r="785" spans="4:4" x14ac:dyDescent="0.25">
      <c r="D785" s="138"/>
    </row>
    <row r="786" spans="4:4" x14ac:dyDescent="0.25">
      <c r="D786" s="138"/>
    </row>
    <row r="787" spans="4:4" x14ac:dyDescent="0.25">
      <c r="D787" s="138"/>
    </row>
    <row r="788" spans="4:4" x14ac:dyDescent="0.25">
      <c r="D788" s="138"/>
    </row>
    <row r="789" spans="4:4" x14ac:dyDescent="0.25">
      <c r="D789" s="138"/>
    </row>
    <row r="790" spans="4:4" x14ac:dyDescent="0.25">
      <c r="D790" s="138"/>
    </row>
    <row r="791" spans="4:4" x14ac:dyDescent="0.25">
      <c r="D791" s="138"/>
    </row>
    <row r="792" spans="4:4" x14ac:dyDescent="0.25">
      <c r="D792" s="138"/>
    </row>
    <row r="793" spans="4:4" x14ac:dyDescent="0.25">
      <c r="D793" s="138"/>
    </row>
    <row r="794" spans="4:4" x14ac:dyDescent="0.25">
      <c r="D794" s="138"/>
    </row>
    <row r="795" spans="4:4" x14ac:dyDescent="0.25">
      <c r="D795" s="138"/>
    </row>
    <row r="796" spans="4:4" x14ac:dyDescent="0.25">
      <c r="D796" s="138"/>
    </row>
    <row r="797" spans="4:4" x14ac:dyDescent="0.25">
      <c r="D797" s="138"/>
    </row>
    <row r="798" spans="4:4" x14ac:dyDescent="0.25">
      <c r="D798" s="138"/>
    </row>
    <row r="799" spans="4:4" x14ac:dyDescent="0.25">
      <c r="D799" s="138"/>
    </row>
    <row r="800" spans="4:4" x14ac:dyDescent="0.25">
      <c r="D800" s="138"/>
    </row>
    <row r="801" spans="4:4" x14ac:dyDescent="0.25">
      <c r="D801" s="138"/>
    </row>
    <row r="802" spans="4:4" x14ac:dyDescent="0.25">
      <c r="D802" s="138"/>
    </row>
    <row r="803" spans="4:4" x14ac:dyDescent="0.25">
      <c r="D803" s="138"/>
    </row>
    <row r="804" spans="4:4" x14ac:dyDescent="0.25">
      <c r="D804" s="138"/>
    </row>
    <row r="805" spans="4:4" x14ac:dyDescent="0.25">
      <c r="D805" s="138"/>
    </row>
    <row r="806" spans="4:4" x14ac:dyDescent="0.25">
      <c r="D806" s="138"/>
    </row>
    <row r="807" spans="4:4" x14ac:dyDescent="0.25">
      <c r="D807" s="138"/>
    </row>
    <row r="808" spans="4:4" x14ac:dyDescent="0.25">
      <c r="D808" s="138"/>
    </row>
    <row r="809" spans="4:4" x14ac:dyDescent="0.25">
      <c r="D809" s="138"/>
    </row>
    <row r="810" spans="4:4" x14ac:dyDescent="0.25">
      <c r="D810" s="138"/>
    </row>
    <row r="811" spans="4:4" x14ac:dyDescent="0.25">
      <c r="D811" s="138"/>
    </row>
    <row r="812" spans="4:4" x14ac:dyDescent="0.25">
      <c r="D812" s="138"/>
    </row>
    <row r="813" spans="4:4" x14ac:dyDescent="0.25">
      <c r="D813" s="138"/>
    </row>
    <row r="814" spans="4:4" x14ac:dyDescent="0.25">
      <c r="D814" s="138"/>
    </row>
    <row r="815" spans="4:4" x14ac:dyDescent="0.25">
      <c r="D815" s="138"/>
    </row>
    <row r="816" spans="4:4" x14ac:dyDescent="0.25">
      <c r="D816" s="138"/>
    </row>
    <row r="817" spans="4:4" x14ac:dyDescent="0.25">
      <c r="D817" s="138"/>
    </row>
    <row r="818" spans="4:4" x14ac:dyDescent="0.25">
      <c r="D818" s="138"/>
    </row>
    <row r="819" spans="4:4" x14ac:dyDescent="0.25">
      <c r="D819" s="138"/>
    </row>
    <row r="820" spans="4:4" x14ac:dyDescent="0.25">
      <c r="D820" s="138"/>
    </row>
    <row r="821" spans="4:4" x14ac:dyDescent="0.25">
      <c r="D821" s="138"/>
    </row>
    <row r="822" spans="4:4" x14ac:dyDescent="0.25">
      <c r="D822" s="138"/>
    </row>
    <row r="823" spans="4:4" x14ac:dyDescent="0.25">
      <c r="D823" s="138"/>
    </row>
    <row r="824" spans="4:4" x14ac:dyDescent="0.25">
      <c r="D824" s="138"/>
    </row>
    <row r="825" spans="4:4" x14ac:dyDescent="0.25">
      <c r="D825" s="138"/>
    </row>
    <row r="826" spans="4:4" x14ac:dyDescent="0.25">
      <c r="D826" s="138"/>
    </row>
    <row r="827" spans="4:4" x14ac:dyDescent="0.25">
      <c r="D827" s="138"/>
    </row>
    <row r="828" spans="4:4" x14ac:dyDescent="0.25">
      <c r="D828" s="138"/>
    </row>
    <row r="829" spans="4:4" x14ac:dyDescent="0.25">
      <c r="D829" s="138"/>
    </row>
    <row r="830" spans="4:4" x14ac:dyDescent="0.25">
      <c r="D830" s="138"/>
    </row>
    <row r="831" spans="4:4" x14ac:dyDescent="0.25">
      <c r="D831" s="138"/>
    </row>
    <row r="832" spans="4:4" x14ac:dyDescent="0.25">
      <c r="D832" s="138"/>
    </row>
    <row r="833" spans="4:4" x14ac:dyDescent="0.25">
      <c r="D833" s="138"/>
    </row>
    <row r="834" spans="4:4" x14ac:dyDescent="0.25">
      <c r="D834" s="138"/>
    </row>
    <row r="835" spans="4:4" x14ac:dyDescent="0.25">
      <c r="D835" s="138"/>
    </row>
    <row r="836" spans="4:4" x14ac:dyDescent="0.25">
      <c r="D836" s="138"/>
    </row>
    <row r="837" spans="4:4" x14ac:dyDescent="0.25">
      <c r="D837" s="138"/>
    </row>
    <row r="838" spans="4:4" x14ac:dyDescent="0.25">
      <c r="D838" s="138"/>
    </row>
    <row r="839" spans="4:4" x14ac:dyDescent="0.25">
      <c r="D839" s="138"/>
    </row>
    <row r="840" spans="4:4" x14ac:dyDescent="0.25">
      <c r="D840" s="138"/>
    </row>
    <row r="841" spans="4:4" x14ac:dyDescent="0.25">
      <c r="D841" s="138"/>
    </row>
    <row r="842" spans="4:4" x14ac:dyDescent="0.25">
      <c r="D842" s="138"/>
    </row>
    <row r="843" spans="4:4" x14ac:dyDescent="0.25">
      <c r="D843" s="138"/>
    </row>
    <row r="844" spans="4:4" x14ac:dyDescent="0.25">
      <c r="D844" s="138"/>
    </row>
    <row r="845" spans="4:4" x14ac:dyDescent="0.25">
      <c r="D845" s="138"/>
    </row>
    <row r="846" spans="4:4" x14ac:dyDescent="0.25">
      <c r="D846" s="138"/>
    </row>
    <row r="847" spans="4:4" x14ac:dyDescent="0.25">
      <c r="D847" s="138"/>
    </row>
    <row r="848" spans="4:4" x14ac:dyDescent="0.25">
      <c r="D848" s="138"/>
    </row>
    <row r="849" spans="4:4" x14ac:dyDescent="0.25">
      <c r="D849" s="138"/>
    </row>
    <row r="850" spans="4:4" x14ac:dyDescent="0.25">
      <c r="D850" s="138"/>
    </row>
    <row r="851" spans="4:4" x14ac:dyDescent="0.25">
      <c r="D851" s="138"/>
    </row>
    <row r="852" spans="4:4" x14ac:dyDescent="0.25">
      <c r="D852" s="138"/>
    </row>
    <row r="853" spans="4:4" x14ac:dyDescent="0.25">
      <c r="D853" s="138"/>
    </row>
    <row r="854" spans="4:4" x14ac:dyDescent="0.25">
      <c r="D854" s="138"/>
    </row>
    <row r="855" spans="4:4" x14ac:dyDescent="0.25">
      <c r="D855" s="138"/>
    </row>
    <row r="856" spans="4:4" x14ac:dyDescent="0.25">
      <c r="D856" s="138"/>
    </row>
    <row r="857" spans="4:4" x14ac:dyDescent="0.25">
      <c r="D857" s="138"/>
    </row>
    <row r="858" spans="4:4" x14ac:dyDescent="0.25">
      <c r="D858" s="138"/>
    </row>
    <row r="859" spans="4:4" x14ac:dyDescent="0.25">
      <c r="D859" s="138"/>
    </row>
    <row r="860" spans="4:4" x14ac:dyDescent="0.25">
      <c r="D860" s="138"/>
    </row>
    <row r="861" spans="4:4" x14ac:dyDescent="0.25">
      <c r="D861" s="138"/>
    </row>
    <row r="862" spans="4:4" x14ac:dyDescent="0.25">
      <c r="D862" s="138"/>
    </row>
    <row r="863" spans="4:4" x14ac:dyDescent="0.25">
      <c r="D863" s="138"/>
    </row>
    <row r="864" spans="4:4" x14ac:dyDescent="0.25">
      <c r="D864" s="138"/>
    </row>
    <row r="865" spans="4:4" x14ac:dyDescent="0.25">
      <c r="D865" s="138"/>
    </row>
    <row r="866" spans="4:4" x14ac:dyDescent="0.25">
      <c r="D866" s="138"/>
    </row>
    <row r="867" spans="4:4" x14ac:dyDescent="0.25">
      <c r="D867" s="138"/>
    </row>
    <row r="868" spans="4:4" x14ac:dyDescent="0.25">
      <c r="D868" s="138"/>
    </row>
    <row r="869" spans="4:4" x14ac:dyDescent="0.25">
      <c r="D869" s="138"/>
    </row>
    <row r="870" spans="4:4" x14ac:dyDescent="0.25">
      <c r="D870" s="138"/>
    </row>
    <row r="871" spans="4:4" x14ac:dyDescent="0.25">
      <c r="D871" s="138"/>
    </row>
    <row r="872" spans="4:4" x14ac:dyDescent="0.25">
      <c r="D872" s="138"/>
    </row>
    <row r="873" spans="4:4" x14ac:dyDescent="0.25">
      <c r="D873" s="138"/>
    </row>
    <row r="874" spans="4:4" x14ac:dyDescent="0.25">
      <c r="D874" s="138"/>
    </row>
    <row r="875" spans="4:4" x14ac:dyDescent="0.25">
      <c r="D875" s="138"/>
    </row>
    <row r="876" spans="4:4" x14ac:dyDescent="0.25">
      <c r="D876" s="138"/>
    </row>
    <row r="877" spans="4:4" x14ac:dyDescent="0.25">
      <c r="D877" s="138"/>
    </row>
    <row r="878" spans="4:4" x14ac:dyDescent="0.25">
      <c r="D878" s="138"/>
    </row>
    <row r="879" spans="4:4" x14ac:dyDescent="0.25">
      <c r="D879" s="138"/>
    </row>
    <row r="880" spans="4:4" x14ac:dyDescent="0.25">
      <c r="D880" s="138"/>
    </row>
    <row r="881" spans="4:4" x14ac:dyDescent="0.25">
      <c r="D881" s="138"/>
    </row>
    <row r="882" spans="4:4" x14ac:dyDescent="0.25">
      <c r="D882" s="138"/>
    </row>
    <row r="883" spans="4:4" x14ac:dyDescent="0.25">
      <c r="D883" s="138"/>
    </row>
    <row r="884" spans="4:4" x14ac:dyDescent="0.25">
      <c r="D884" s="138"/>
    </row>
    <row r="885" spans="4:4" x14ac:dyDescent="0.25">
      <c r="D885" s="138"/>
    </row>
    <row r="886" spans="4:4" x14ac:dyDescent="0.25">
      <c r="D886" s="138"/>
    </row>
    <row r="887" spans="4:4" x14ac:dyDescent="0.25">
      <c r="D887" s="138"/>
    </row>
    <row r="888" spans="4:4" x14ac:dyDescent="0.25">
      <c r="D888" s="138"/>
    </row>
    <row r="889" spans="4:4" x14ac:dyDescent="0.25">
      <c r="D889" s="138"/>
    </row>
    <row r="890" spans="4:4" x14ac:dyDescent="0.25">
      <c r="D890" s="138"/>
    </row>
    <row r="891" spans="4:4" x14ac:dyDescent="0.25">
      <c r="D891" s="138"/>
    </row>
    <row r="892" spans="4:4" x14ac:dyDescent="0.25">
      <c r="D892" s="138"/>
    </row>
    <row r="893" spans="4:4" x14ac:dyDescent="0.25">
      <c r="D893" s="138"/>
    </row>
    <row r="894" spans="4:4" x14ac:dyDescent="0.25">
      <c r="D894" s="138"/>
    </row>
    <row r="895" spans="4:4" x14ac:dyDescent="0.25">
      <c r="D895" s="138"/>
    </row>
    <row r="896" spans="4:4" x14ac:dyDescent="0.25">
      <c r="D896" s="138"/>
    </row>
    <row r="897" spans="4:4" x14ac:dyDescent="0.25">
      <c r="D897" s="138"/>
    </row>
    <row r="898" spans="4:4" x14ac:dyDescent="0.25">
      <c r="D898" s="138"/>
    </row>
    <row r="899" spans="4:4" x14ac:dyDescent="0.25">
      <c r="D899" s="138"/>
    </row>
    <row r="900" spans="4:4" x14ac:dyDescent="0.25">
      <c r="D900" s="138"/>
    </row>
    <row r="901" spans="4:4" x14ac:dyDescent="0.25">
      <c r="D901" s="138"/>
    </row>
    <row r="902" spans="4:4" x14ac:dyDescent="0.25">
      <c r="D902" s="138"/>
    </row>
    <row r="903" spans="4:4" x14ac:dyDescent="0.25">
      <c r="D903" s="138"/>
    </row>
    <row r="904" spans="4:4" x14ac:dyDescent="0.25">
      <c r="D904" s="138"/>
    </row>
    <row r="905" spans="4:4" x14ac:dyDescent="0.25">
      <c r="D905" s="138"/>
    </row>
    <row r="906" spans="4:4" x14ac:dyDescent="0.25">
      <c r="D906" s="138"/>
    </row>
    <row r="907" spans="4:4" x14ac:dyDescent="0.25">
      <c r="D907" s="138"/>
    </row>
    <row r="908" spans="4:4" x14ac:dyDescent="0.25">
      <c r="D908" s="138"/>
    </row>
    <row r="909" spans="4:4" x14ac:dyDescent="0.25">
      <c r="D909" s="138"/>
    </row>
    <row r="910" spans="4:4" x14ac:dyDescent="0.25">
      <c r="D910" s="138"/>
    </row>
    <row r="911" spans="4:4" x14ac:dyDescent="0.25">
      <c r="D911" s="138"/>
    </row>
    <row r="912" spans="4:4" x14ac:dyDescent="0.25">
      <c r="D912" s="138"/>
    </row>
    <row r="913" spans="4:4" x14ac:dyDescent="0.25">
      <c r="D913" s="138"/>
    </row>
    <row r="914" spans="4:4" x14ac:dyDescent="0.25">
      <c r="D914" s="138"/>
    </row>
    <row r="915" spans="4:4" x14ac:dyDescent="0.25">
      <c r="D915" s="138"/>
    </row>
    <row r="916" spans="4:4" x14ac:dyDescent="0.25">
      <c r="D916" s="138"/>
    </row>
    <row r="917" spans="4:4" x14ac:dyDescent="0.25">
      <c r="D917" s="138"/>
    </row>
    <row r="918" spans="4:4" x14ac:dyDescent="0.25">
      <c r="D918" s="138"/>
    </row>
    <row r="919" spans="4:4" x14ac:dyDescent="0.25">
      <c r="D919" s="138"/>
    </row>
    <row r="920" spans="4:4" x14ac:dyDescent="0.25">
      <c r="D920" s="138"/>
    </row>
    <row r="921" spans="4:4" x14ac:dyDescent="0.25">
      <c r="D921" s="138"/>
    </row>
    <row r="922" spans="4:4" x14ac:dyDescent="0.25">
      <c r="D922" s="138"/>
    </row>
    <row r="923" spans="4:4" x14ac:dyDescent="0.25">
      <c r="D923" s="138"/>
    </row>
    <row r="924" spans="4:4" x14ac:dyDescent="0.25">
      <c r="D924" s="138"/>
    </row>
    <row r="925" spans="4:4" x14ac:dyDescent="0.25">
      <c r="D925" s="138"/>
    </row>
    <row r="926" spans="4:4" x14ac:dyDescent="0.25">
      <c r="D926" s="138"/>
    </row>
    <row r="927" spans="4:4" x14ac:dyDescent="0.25">
      <c r="D927" s="138"/>
    </row>
    <row r="928" spans="4:4" x14ac:dyDescent="0.25">
      <c r="D928" s="138"/>
    </row>
    <row r="929" spans="4:4" x14ac:dyDescent="0.25">
      <c r="D929" s="138"/>
    </row>
    <row r="930" spans="4:4" x14ac:dyDescent="0.25">
      <c r="D930" s="138"/>
    </row>
    <row r="931" spans="4:4" x14ac:dyDescent="0.25">
      <c r="D931" s="138"/>
    </row>
    <row r="932" spans="4:4" x14ac:dyDescent="0.25">
      <c r="D932" s="138"/>
    </row>
    <row r="933" spans="4:4" x14ac:dyDescent="0.25">
      <c r="D933" s="138"/>
    </row>
    <row r="934" spans="4:4" x14ac:dyDescent="0.25">
      <c r="D934" s="138"/>
    </row>
    <row r="935" spans="4:4" x14ac:dyDescent="0.25">
      <c r="D935" s="138"/>
    </row>
    <row r="936" spans="4:4" x14ac:dyDescent="0.25">
      <c r="D936" s="138"/>
    </row>
    <row r="937" spans="4:4" x14ac:dyDescent="0.25">
      <c r="D937" s="138"/>
    </row>
    <row r="938" spans="4:4" x14ac:dyDescent="0.25">
      <c r="D938" s="138"/>
    </row>
    <row r="939" spans="4:4" x14ac:dyDescent="0.25">
      <c r="D939" s="138"/>
    </row>
    <row r="940" spans="4:4" x14ac:dyDescent="0.25">
      <c r="D940" s="138"/>
    </row>
    <row r="941" spans="4:4" x14ac:dyDescent="0.25">
      <c r="D941" s="138"/>
    </row>
    <row r="942" spans="4:4" x14ac:dyDescent="0.25">
      <c r="D942" s="138"/>
    </row>
    <row r="943" spans="4:4" x14ac:dyDescent="0.25">
      <c r="D943" s="138"/>
    </row>
    <row r="944" spans="4:4" x14ac:dyDescent="0.25">
      <c r="D944" s="138"/>
    </row>
    <row r="945" spans="4:4" x14ac:dyDescent="0.25">
      <c r="D945" s="138"/>
    </row>
    <row r="946" spans="4:4" x14ac:dyDescent="0.25">
      <c r="D946" s="138"/>
    </row>
    <row r="947" spans="4:4" x14ac:dyDescent="0.25">
      <c r="D947" s="138"/>
    </row>
    <row r="948" spans="4:4" x14ac:dyDescent="0.25">
      <c r="D948" s="138"/>
    </row>
    <row r="949" spans="4:4" x14ac:dyDescent="0.25">
      <c r="D949" s="138"/>
    </row>
    <row r="950" spans="4:4" x14ac:dyDescent="0.25">
      <c r="D950" s="138"/>
    </row>
    <row r="951" spans="4:4" x14ac:dyDescent="0.25">
      <c r="D951" s="138"/>
    </row>
    <row r="952" spans="4:4" x14ac:dyDescent="0.25">
      <c r="D952" s="138"/>
    </row>
    <row r="953" spans="4:4" x14ac:dyDescent="0.25">
      <c r="D953" s="138"/>
    </row>
    <row r="954" spans="4:4" x14ac:dyDescent="0.25">
      <c r="D954" s="138"/>
    </row>
    <row r="955" spans="4:4" x14ac:dyDescent="0.25">
      <c r="D955" s="138"/>
    </row>
    <row r="956" spans="4:4" x14ac:dyDescent="0.25">
      <c r="D956" s="138"/>
    </row>
    <row r="957" spans="4:4" x14ac:dyDescent="0.25">
      <c r="D957" s="138"/>
    </row>
    <row r="958" spans="4:4" x14ac:dyDescent="0.25">
      <c r="D958" s="138"/>
    </row>
    <row r="959" spans="4:4" x14ac:dyDescent="0.25">
      <c r="D959" s="138"/>
    </row>
    <row r="960" spans="4:4" x14ac:dyDescent="0.25">
      <c r="D960" s="138"/>
    </row>
    <row r="961" spans="4:4" x14ac:dyDescent="0.25">
      <c r="D961" s="138"/>
    </row>
    <row r="962" spans="4:4" x14ac:dyDescent="0.25">
      <c r="D962" s="138"/>
    </row>
    <row r="963" spans="4:4" x14ac:dyDescent="0.25">
      <c r="D963" s="138"/>
    </row>
    <row r="964" spans="4:4" x14ac:dyDescent="0.25">
      <c r="D964" s="138"/>
    </row>
    <row r="965" spans="4:4" x14ac:dyDescent="0.25">
      <c r="D965" s="138"/>
    </row>
    <row r="966" spans="4:4" x14ac:dyDescent="0.25">
      <c r="D966" s="138"/>
    </row>
    <row r="967" spans="4:4" x14ac:dyDescent="0.25">
      <c r="D967" s="138"/>
    </row>
    <row r="968" spans="4:4" x14ac:dyDescent="0.25">
      <c r="D968" s="138"/>
    </row>
    <row r="969" spans="4:4" x14ac:dyDescent="0.25">
      <c r="D969" s="138"/>
    </row>
    <row r="970" spans="4:4" x14ac:dyDescent="0.25">
      <c r="D970" s="138"/>
    </row>
    <row r="971" spans="4:4" x14ac:dyDescent="0.25">
      <c r="D971" s="138"/>
    </row>
    <row r="972" spans="4:4" x14ac:dyDescent="0.25">
      <c r="D972" s="138"/>
    </row>
    <row r="973" spans="4:4" x14ac:dyDescent="0.25">
      <c r="D973" s="138"/>
    </row>
    <row r="974" spans="4:4" x14ac:dyDescent="0.25">
      <c r="D974" s="138"/>
    </row>
    <row r="975" spans="4:4" x14ac:dyDescent="0.25">
      <c r="D975" s="138"/>
    </row>
    <row r="976" spans="4:4" x14ac:dyDescent="0.25">
      <c r="D976" s="138"/>
    </row>
    <row r="977" spans="4:4" x14ac:dyDescent="0.25">
      <c r="D977" s="138"/>
    </row>
    <row r="978" spans="4:4" x14ac:dyDescent="0.25">
      <c r="D978" s="138"/>
    </row>
    <row r="979" spans="4:4" x14ac:dyDescent="0.25">
      <c r="D979" s="138"/>
    </row>
    <row r="980" spans="4:4" x14ac:dyDescent="0.25">
      <c r="D980" s="138"/>
    </row>
    <row r="981" spans="4:4" x14ac:dyDescent="0.25">
      <c r="D981" s="138"/>
    </row>
    <row r="982" spans="4:4" x14ac:dyDescent="0.25">
      <c r="D982" s="138"/>
    </row>
    <row r="983" spans="4:4" x14ac:dyDescent="0.25">
      <c r="D983" s="138"/>
    </row>
    <row r="984" spans="4:4" x14ac:dyDescent="0.25">
      <c r="D984" s="138"/>
    </row>
    <row r="985" spans="4:4" x14ac:dyDescent="0.25">
      <c r="D985" s="138"/>
    </row>
    <row r="986" spans="4:4" x14ac:dyDescent="0.25">
      <c r="D986" s="138"/>
    </row>
    <row r="987" spans="4:4" x14ac:dyDescent="0.25">
      <c r="D987" s="138"/>
    </row>
    <row r="988" spans="4:4" x14ac:dyDescent="0.25">
      <c r="D988" s="138"/>
    </row>
    <row r="989" spans="4:4" x14ac:dyDescent="0.25">
      <c r="D989" s="138"/>
    </row>
    <row r="990" spans="4:4" x14ac:dyDescent="0.25">
      <c r="D990" s="138"/>
    </row>
    <row r="991" spans="4:4" x14ac:dyDescent="0.25">
      <c r="D991" s="138"/>
    </row>
    <row r="992" spans="4:4" x14ac:dyDescent="0.25">
      <c r="D992" s="138"/>
    </row>
    <row r="993" spans="4:4" x14ac:dyDescent="0.25">
      <c r="D993" s="138"/>
    </row>
    <row r="994" spans="4:4" x14ac:dyDescent="0.25">
      <c r="D994" s="138"/>
    </row>
    <row r="995" spans="4:4" x14ac:dyDescent="0.25">
      <c r="D995" s="138"/>
    </row>
    <row r="996" spans="4:4" x14ac:dyDescent="0.25">
      <c r="D996" s="138"/>
    </row>
    <row r="997" spans="4:4" x14ac:dyDescent="0.25">
      <c r="D997" s="138"/>
    </row>
    <row r="998" spans="4:4" x14ac:dyDescent="0.25">
      <c r="D998" s="138"/>
    </row>
    <row r="999" spans="4:4" x14ac:dyDescent="0.25">
      <c r="D999" s="138"/>
    </row>
    <row r="1000" spans="4:4" x14ac:dyDescent="0.25">
      <c r="D1000" s="138"/>
    </row>
    <row r="1001" spans="4:4" x14ac:dyDescent="0.25">
      <c r="D1001" s="138"/>
    </row>
    <row r="1002" spans="4:4" x14ac:dyDescent="0.25">
      <c r="D1002" s="138"/>
    </row>
    <row r="1003" spans="4:4" x14ac:dyDescent="0.25">
      <c r="D1003" s="138"/>
    </row>
    <row r="1004" spans="4:4" x14ac:dyDescent="0.25">
      <c r="D1004" s="138"/>
    </row>
    <row r="1005" spans="4:4" x14ac:dyDescent="0.25">
      <c r="D1005" s="138"/>
    </row>
    <row r="1006" spans="4:4" x14ac:dyDescent="0.25">
      <c r="D1006" s="138"/>
    </row>
    <row r="1007" spans="4:4" x14ac:dyDescent="0.25">
      <c r="D1007" s="138"/>
    </row>
    <row r="1008" spans="4:4" x14ac:dyDescent="0.25">
      <c r="D1008" s="138"/>
    </row>
    <row r="1009" spans="4:4" x14ac:dyDescent="0.25">
      <c r="D1009" s="138"/>
    </row>
    <row r="1010" spans="4:4" x14ac:dyDescent="0.25">
      <c r="D1010" s="138"/>
    </row>
    <row r="1011" spans="4:4" x14ac:dyDescent="0.25">
      <c r="D1011" s="138"/>
    </row>
    <row r="1012" spans="4:4" x14ac:dyDescent="0.25">
      <c r="D1012" s="138"/>
    </row>
    <row r="1013" spans="4:4" x14ac:dyDescent="0.25">
      <c r="D1013" s="138"/>
    </row>
    <row r="1014" spans="4:4" x14ac:dyDescent="0.25">
      <c r="D1014" s="138"/>
    </row>
    <row r="1015" spans="4:4" x14ac:dyDescent="0.25">
      <c r="D1015" s="138"/>
    </row>
    <row r="1016" spans="4:4" x14ac:dyDescent="0.25">
      <c r="D1016" s="138"/>
    </row>
    <row r="1017" spans="4:4" x14ac:dyDescent="0.25">
      <c r="D1017" s="138"/>
    </row>
    <row r="1018" spans="4:4" x14ac:dyDescent="0.25">
      <c r="D1018" s="138"/>
    </row>
    <row r="1019" spans="4:4" x14ac:dyDescent="0.25">
      <c r="D1019" s="138"/>
    </row>
    <row r="1020" spans="4:4" x14ac:dyDescent="0.25">
      <c r="D1020" s="138"/>
    </row>
    <row r="1021" spans="4:4" x14ac:dyDescent="0.25">
      <c r="D1021" s="138"/>
    </row>
    <row r="1022" spans="4:4" x14ac:dyDescent="0.25">
      <c r="D1022" s="138"/>
    </row>
    <row r="1023" spans="4:4" x14ac:dyDescent="0.25">
      <c r="D1023" s="138"/>
    </row>
    <row r="1024" spans="4:4" x14ac:dyDescent="0.25">
      <c r="D1024" s="138"/>
    </row>
    <row r="1025" spans="4:4" x14ac:dyDescent="0.25">
      <c r="D1025" s="138"/>
    </row>
    <row r="1026" spans="4:4" x14ac:dyDescent="0.25">
      <c r="D1026" s="138"/>
    </row>
    <row r="1027" spans="4:4" x14ac:dyDescent="0.25">
      <c r="D1027" s="138"/>
    </row>
    <row r="1028" spans="4:4" x14ac:dyDescent="0.25">
      <c r="D1028" s="138"/>
    </row>
    <row r="1029" spans="4:4" x14ac:dyDescent="0.25">
      <c r="D1029" s="138"/>
    </row>
    <row r="1030" spans="4:4" x14ac:dyDescent="0.25">
      <c r="D1030" s="138"/>
    </row>
    <row r="1031" spans="4:4" x14ac:dyDescent="0.25">
      <c r="D1031" s="138"/>
    </row>
    <row r="1032" spans="4:4" x14ac:dyDescent="0.25">
      <c r="D1032" s="138"/>
    </row>
    <row r="1033" spans="4:4" x14ac:dyDescent="0.25">
      <c r="D1033" s="138"/>
    </row>
    <row r="1034" spans="4:4" x14ac:dyDescent="0.25">
      <c r="D1034" s="138"/>
    </row>
    <row r="1035" spans="4:4" x14ac:dyDescent="0.25">
      <c r="D1035" s="138"/>
    </row>
    <row r="1036" spans="4:4" x14ac:dyDescent="0.25">
      <c r="D1036" s="138"/>
    </row>
    <row r="1037" spans="4:4" x14ac:dyDescent="0.25">
      <c r="D1037" s="138"/>
    </row>
    <row r="1038" spans="4:4" x14ac:dyDescent="0.25">
      <c r="D1038" s="138"/>
    </row>
    <row r="1039" spans="4:4" x14ac:dyDescent="0.25">
      <c r="D1039" s="138"/>
    </row>
    <row r="1040" spans="4:4" x14ac:dyDescent="0.25">
      <c r="D1040" s="138"/>
    </row>
    <row r="1041" spans="4:4" x14ac:dyDescent="0.25">
      <c r="D1041" s="138"/>
    </row>
    <row r="1042" spans="4:4" x14ac:dyDescent="0.25">
      <c r="D1042" s="138"/>
    </row>
    <row r="1043" spans="4:4" x14ac:dyDescent="0.25">
      <c r="D1043" s="138"/>
    </row>
    <row r="1044" spans="4:4" x14ac:dyDescent="0.25">
      <c r="D1044" s="138"/>
    </row>
    <row r="1045" spans="4:4" x14ac:dyDescent="0.25">
      <c r="D1045" s="138"/>
    </row>
    <row r="1046" spans="4:4" x14ac:dyDescent="0.25">
      <c r="D1046" s="138"/>
    </row>
    <row r="1047" spans="4:4" x14ac:dyDescent="0.25">
      <c r="D1047" s="138"/>
    </row>
    <row r="1048" spans="4:4" x14ac:dyDescent="0.25">
      <c r="D1048" s="138"/>
    </row>
    <row r="1049" spans="4:4" x14ac:dyDescent="0.25">
      <c r="D1049" s="138"/>
    </row>
    <row r="1050" spans="4:4" x14ac:dyDescent="0.25">
      <c r="D1050" s="138"/>
    </row>
    <row r="1051" spans="4:4" x14ac:dyDescent="0.25">
      <c r="D1051" s="138"/>
    </row>
    <row r="1052" spans="4:4" x14ac:dyDescent="0.25">
      <c r="D1052" s="138"/>
    </row>
    <row r="1053" spans="4:4" x14ac:dyDescent="0.25">
      <c r="D1053" s="138"/>
    </row>
    <row r="1054" spans="4:4" x14ac:dyDescent="0.25">
      <c r="D1054" s="138"/>
    </row>
    <row r="1055" spans="4:4" x14ac:dyDescent="0.25">
      <c r="D1055" s="138"/>
    </row>
    <row r="1056" spans="4:4" x14ac:dyDescent="0.25">
      <c r="D1056" s="138"/>
    </row>
    <row r="1057" spans="4:4" x14ac:dyDescent="0.25">
      <c r="D1057" s="138"/>
    </row>
    <row r="1058" spans="4:4" x14ac:dyDescent="0.25">
      <c r="D1058" s="138"/>
    </row>
    <row r="1059" spans="4:4" x14ac:dyDescent="0.25">
      <c r="D1059" s="138"/>
    </row>
    <row r="1060" spans="4:4" x14ac:dyDescent="0.25">
      <c r="D1060" s="138"/>
    </row>
    <row r="1061" spans="4:4" x14ac:dyDescent="0.25">
      <c r="D1061" s="138"/>
    </row>
    <row r="1062" spans="4:4" x14ac:dyDescent="0.25">
      <c r="D1062" s="138"/>
    </row>
    <row r="1063" spans="4:4" x14ac:dyDescent="0.25">
      <c r="D1063" s="138"/>
    </row>
    <row r="1064" spans="4:4" x14ac:dyDescent="0.25">
      <c r="D1064" s="138"/>
    </row>
    <row r="1065" spans="4:4" x14ac:dyDescent="0.25">
      <c r="D1065" s="138"/>
    </row>
    <row r="1066" spans="4:4" x14ac:dyDescent="0.25">
      <c r="D1066" s="138"/>
    </row>
    <row r="1067" spans="4:4" x14ac:dyDescent="0.25">
      <c r="D1067" s="138"/>
    </row>
    <row r="1068" spans="4:4" x14ac:dyDescent="0.25">
      <c r="D1068" s="138"/>
    </row>
    <row r="1069" spans="4:4" x14ac:dyDescent="0.25">
      <c r="D1069" s="138"/>
    </row>
    <row r="1070" spans="4:4" x14ac:dyDescent="0.25">
      <c r="D1070" s="138"/>
    </row>
    <row r="1071" spans="4:4" x14ac:dyDescent="0.25">
      <c r="D1071" s="138"/>
    </row>
    <row r="1072" spans="4:4" x14ac:dyDescent="0.25">
      <c r="D1072" s="138"/>
    </row>
    <row r="1073" spans="4:4" x14ac:dyDescent="0.25">
      <c r="D1073" s="138"/>
    </row>
    <row r="1074" spans="4:4" x14ac:dyDescent="0.25">
      <c r="D1074" s="138"/>
    </row>
    <row r="1075" spans="4:4" x14ac:dyDescent="0.25">
      <c r="D1075" s="138"/>
    </row>
    <row r="1076" spans="4:4" x14ac:dyDescent="0.25">
      <c r="D1076" s="138"/>
    </row>
    <row r="1077" spans="4:4" x14ac:dyDescent="0.25">
      <c r="D1077" s="138"/>
    </row>
    <row r="1078" spans="4:4" x14ac:dyDescent="0.25">
      <c r="D1078" s="138"/>
    </row>
    <row r="1079" spans="4:4" x14ac:dyDescent="0.25">
      <c r="D1079" s="138"/>
    </row>
    <row r="1080" spans="4:4" x14ac:dyDescent="0.25">
      <c r="D1080" s="138"/>
    </row>
    <row r="1081" spans="4:4" x14ac:dyDescent="0.25">
      <c r="D1081" s="138"/>
    </row>
    <row r="1082" spans="4:4" x14ac:dyDescent="0.25">
      <c r="D1082" s="138"/>
    </row>
    <row r="1083" spans="4:4" x14ac:dyDescent="0.25">
      <c r="D1083" s="138"/>
    </row>
    <row r="1084" spans="4:4" x14ac:dyDescent="0.25">
      <c r="D1084" s="138"/>
    </row>
    <row r="1085" spans="4:4" x14ac:dyDescent="0.25">
      <c r="D1085" s="138"/>
    </row>
    <row r="1086" spans="4:4" x14ac:dyDescent="0.25">
      <c r="D1086" s="138"/>
    </row>
    <row r="1087" spans="4:4" x14ac:dyDescent="0.25">
      <c r="D1087" s="138"/>
    </row>
    <row r="1088" spans="4:4" x14ac:dyDescent="0.25">
      <c r="D1088" s="138"/>
    </row>
    <row r="1089" spans="4:4" x14ac:dyDescent="0.25">
      <c r="D1089" s="138"/>
    </row>
    <row r="1090" spans="4:4" x14ac:dyDescent="0.25">
      <c r="D1090" s="138"/>
    </row>
    <row r="1091" spans="4:4" x14ac:dyDescent="0.25">
      <c r="D1091" s="138"/>
    </row>
    <row r="1092" spans="4:4" x14ac:dyDescent="0.25">
      <c r="D1092" s="138"/>
    </row>
    <row r="1093" spans="4:4" x14ac:dyDescent="0.25">
      <c r="D1093" s="138"/>
    </row>
    <row r="1094" spans="4:4" x14ac:dyDescent="0.25">
      <c r="D1094" s="138"/>
    </row>
    <row r="1095" spans="4:4" x14ac:dyDescent="0.25">
      <c r="D1095" s="138"/>
    </row>
    <row r="1096" spans="4:4" x14ac:dyDescent="0.25">
      <c r="D1096" s="138"/>
    </row>
    <row r="1097" spans="4:4" x14ac:dyDescent="0.25">
      <c r="D1097" s="138"/>
    </row>
    <row r="1098" spans="4:4" x14ac:dyDescent="0.25">
      <c r="D1098" s="138"/>
    </row>
    <row r="1099" spans="4:4" x14ac:dyDescent="0.25">
      <c r="D1099" s="138"/>
    </row>
    <row r="1100" spans="4:4" x14ac:dyDescent="0.25">
      <c r="D1100" s="138"/>
    </row>
    <row r="1101" spans="4:4" x14ac:dyDescent="0.25">
      <c r="D1101" s="138"/>
    </row>
    <row r="1102" spans="4:4" x14ac:dyDescent="0.25">
      <c r="D1102" s="138"/>
    </row>
    <row r="1103" spans="4:4" x14ac:dyDescent="0.25">
      <c r="D1103" s="138"/>
    </row>
    <row r="1104" spans="4:4" x14ac:dyDescent="0.25">
      <c r="D1104" s="138"/>
    </row>
    <row r="1105" spans="4:4" x14ac:dyDescent="0.25">
      <c r="D1105" s="138"/>
    </row>
    <row r="1106" spans="4:4" x14ac:dyDescent="0.25">
      <c r="D1106" s="138"/>
    </row>
    <row r="1107" spans="4:4" x14ac:dyDescent="0.25">
      <c r="D1107" s="138"/>
    </row>
    <row r="1108" spans="4:4" x14ac:dyDescent="0.25">
      <c r="D1108" s="138"/>
    </row>
    <row r="1109" spans="4:4" x14ac:dyDescent="0.25">
      <c r="D1109" s="138"/>
    </row>
    <row r="1110" spans="4:4" x14ac:dyDescent="0.25">
      <c r="D1110" s="138"/>
    </row>
    <row r="1111" spans="4:4" x14ac:dyDescent="0.25">
      <c r="D1111" s="138"/>
    </row>
    <row r="1112" spans="4:4" x14ac:dyDescent="0.25">
      <c r="D1112" s="138"/>
    </row>
    <row r="1113" spans="4:4" x14ac:dyDescent="0.25">
      <c r="D1113" s="138"/>
    </row>
    <row r="1114" spans="4:4" x14ac:dyDescent="0.25">
      <c r="D1114" s="138"/>
    </row>
    <row r="1115" spans="4:4" x14ac:dyDescent="0.25">
      <c r="D1115" s="138"/>
    </row>
    <row r="1116" spans="4:4" x14ac:dyDescent="0.25">
      <c r="D1116" s="138"/>
    </row>
    <row r="1117" spans="4:4" x14ac:dyDescent="0.25">
      <c r="D1117" s="138"/>
    </row>
    <row r="1118" spans="4:4" x14ac:dyDescent="0.25">
      <c r="D1118" s="138"/>
    </row>
    <row r="1119" spans="4:4" x14ac:dyDescent="0.25">
      <c r="D1119" s="138"/>
    </row>
    <row r="1120" spans="4:4" x14ac:dyDescent="0.25">
      <c r="D1120" s="138"/>
    </row>
    <row r="1121" spans="4:4" x14ac:dyDescent="0.25">
      <c r="D1121" s="138"/>
    </row>
    <row r="1122" spans="4:4" x14ac:dyDescent="0.25">
      <c r="D1122" s="138"/>
    </row>
    <row r="1123" spans="4:4" x14ac:dyDescent="0.25">
      <c r="D1123" s="138"/>
    </row>
    <row r="1124" spans="4:4" x14ac:dyDescent="0.25">
      <c r="D1124" s="138"/>
    </row>
    <row r="1125" spans="4:4" x14ac:dyDescent="0.25">
      <c r="D1125" s="138"/>
    </row>
    <row r="1126" spans="4:4" x14ac:dyDescent="0.25">
      <c r="D1126" s="138"/>
    </row>
    <row r="1127" spans="4:4" x14ac:dyDescent="0.25">
      <c r="D1127" s="138"/>
    </row>
    <row r="1128" spans="4:4" x14ac:dyDescent="0.25">
      <c r="D1128" s="138"/>
    </row>
    <row r="1129" spans="4:4" x14ac:dyDescent="0.25">
      <c r="D1129" s="138"/>
    </row>
    <row r="1130" spans="4:4" x14ac:dyDescent="0.25">
      <c r="D1130" s="138"/>
    </row>
    <row r="1131" spans="4:4" x14ac:dyDescent="0.25">
      <c r="D1131" s="138"/>
    </row>
    <row r="1132" spans="4:4" x14ac:dyDescent="0.25">
      <c r="D1132" s="138"/>
    </row>
    <row r="1133" spans="4:4" x14ac:dyDescent="0.25">
      <c r="D1133" s="138"/>
    </row>
    <row r="1134" spans="4:4" x14ac:dyDescent="0.25">
      <c r="D1134" s="138"/>
    </row>
    <row r="1135" spans="4:4" x14ac:dyDescent="0.25">
      <c r="D1135" s="138"/>
    </row>
    <row r="1136" spans="4:4" x14ac:dyDescent="0.25">
      <c r="D1136" s="138"/>
    </row>
    <row r="1137" spans="4:4" x14ac:dyDescent="0.25">
      <c r="D1137" s="138"/>
    </row>
    <row r="1138" spans="4:4" x14ac:dyDescent="0.25">
      <c r="D1138" s="138"/>
    </row>
    <row r="1139" spans="4:4" x14ac:dyDescent="0.25">
      <c r="D1139" s="138"/>
    </row>
    <row r="1140" spans="4:4" x14ac:dyDescent="0.25">
      <c r="D1140" s="138"/>
    </row>
    <row r="1141" spans="4:4" x14ac:dyDescent="0.25">
      <c r="D1141" s="138"/>
    </row>
    <row r="1142" spans="4:4" x14ac:dyDescent="0.25">
      <c r="D1142" s="138"/>
    </row>
    <row r="1143" spans="4:4" x14ac:dyDescent="0.25">
      <c r="D1143" s="138"/>
    </row>
    <row r="1144" spans="4:4" x14ac:dyDescent="0.25">
      <c r="D1144" s="138"/>
    </row>
    <row r="1145" spans="4:4" x14ac:dyDescent="0.25">
      <c r="D1145" s="138"/>
    </row>
    <row r="1146" spans="4:4" x14ac:dyDescent="0.25">
      <c r="D1146" s="138"/>
    </row>
    <row r="1147" spans="4:4" x14ac:dyDescent="0.25">
      <c r="D1147" s="138"/>
    </row>
    <row r="1148" spans="4:4" x14ac:dyDescent="0.25">
      <c r="D1148" s="138"/>
    </row>
    <row r="1149" spans="4:4" x14ac:dyDescent="0.25">
      <c r="D1149" s="138"/>
    </row>
    <row r="1150" spans="4:4" x14ac:dyDescent="0.25">
      <c r="D1150" s="138"/>
    </row>
    <row r="1151" spans="4:4" x14ac:dyDescent="0.25">
      <c r="D1151" s="138"/>
    </row>
    <row r="1152" spans="4:4" x14ac:dyDescent="0.25">
      <c r="D1152" s="138"/>
    </row>
    <row r="1153" spans="4:4" x14ac:dyDescent="0.25">
      <c r="D1153" s="138"/>
    </row>
    <row r="1154" spans="4:4" x14ac:dyDescent="0.25">
      <c r="D1154" s="138"/>
    </row>
    <row r="1155" spans="4:4" x14ac:dyDescent="0.25">
      <c r="D1155" s="138"/>
    </row>
    <row r="1156" spans="4:4" x14ac:dyDescent="0.25">
      <c r="D1156" s="138"/>
    </row>
    <row r="1157" spans="4:4" x14ac:dyDescent="0.25">
      <c r="D1157" s="138"/>
    </row>
    <row r="1158" spans="4:4" x14ac:dyDescent="0.25">
      <c r="D1158" s="138"/>
    </row>
    <row r="1159" spans="4:4" x14ac:dyDescent="0.25">
      <c r="D1159" s="138"/>
    </row>
    <row r="1160" spans="4:4" x14ac:dyDescent="0.25">
      <c r="D1160" s="138"/>
    </row>
    <row r="1161" spans="4:4" x14ac:dyDescent="0.25">
      <c r="D1161" s="138"/>
    </row>
    <row r="1162" spans="4:4" x14ac:dyDescent="0.25">
      <c r="D1162" s="138"/>
    </row>
    <row r="1163" spans="4:4" x14ac:dyDescent="0.25">
      <c r="D1163" s="138"/>
    </row>
    <row r="1164" spans="4:4" x14ac:dyDescent="0.25">
      <c r="D1164" s="138"/>
    </row>
    <row r="1165" spans="4:4" x14ac:dyDescent="0.25">
      <c r="D1165" s="138"/>
    </row>
    <row r="1166" spans="4:4" x14ac:dyDescent="0.25">
      <c r="D1166" s="138"/>
    </row>
    <row r="1167" spans="4:4" x14ac:dyDescent="0.25">
      <c r="D1167" s="138"/>
    </row>
    <row r="1168" spans="4:4" x14ac:dyDescent="0.25">
      <c r="D1168" s="138"/>
    </row>
    <row r="1169" spans="4:4" x14ac:dyDescent="0.25">
      <c r="D1169" s="138"/>
    </row>
    <row r="1170" spans="4:4" x14ac:dyDescent="0.25">
      <c r="D1170" s="138"/>
    </row>
    <row r="1171" spans="4:4" x14ac:dyDescent="0.25">
      <c r="D1171" s="138"/>
    </row>
    <row r="1172" spans="4:4" x14ac:dyDescent="0.25">
      <c r="D1172" s="138"/>
    </row>
    <row r="1173" spans="4:4" x14ac:dyDescent="0.25">
      <c r="D1173" s="138"/>
    </row>
    <row r="1174" spans="4:4" x14ac:dyDescent="0.25">
      <c r="D1174" s="138"/>
    </row>
    <row r="1175" spans="4:4" x14ac:dyDescent="0.25">
      <c r="D1175" s="138"/>
    </row>
    <row r="1176" spans="4:4" x14ac:dyDescent="0.25">
      <c r="D1176" s="138"/>
    </row>
    <row r="1177" spans="4:4" x14ac:dyDescent="0.25">
      <c r="D1177" s="138"/>
    </row>
    <row r="1178" spans="4:4" x14ac:dyDescent="0.25">
      <c r="D1178" s="138"/>
    </row>
    <row r="1179" spans="4:4" x14ac:dyDescent="0.25">
      <c r="D1179" s="138"/>
    </row>
    <row r="1180" spans="4:4" x14ac:dyDescent="0.25">
      <c r="D1180" s="138"/>
    </row>
    <row r="1181" spans="4:4" x14ac:dyDescent="0.25">
      <c r="D1181" s="138"/>
    </row>
    <row r="1182" spans="4:4" x14ac:dyDescent="0.25">
      <c r="D1182" s="138"/>
    </row>
    <row r="1183" spans="4:4" x14ac:dyDescent="0.25">
      <c r="D1183" s="138"/>
    </row>
    <row r="1184" spans="4:4" x14ac:dyDescent="0.25">
      <c r="D1184" s="138"/>
    </row>
    <row r="1185" spans="4:4" x14ac:dyDescent="0.25">
      <c r="D1185" s="138"/>
    </row>
    <row r="1186" spans="4:4" x14ac:dyDescent="0.25">
      <c r="D1186" s="138"/>
    </row>
    <row r="1187" spans="4:4" x14ac:dyDescent="0.25">
      <c r="D1187" s="138"/>
    </row>
    <row r="1188" spans="4:4" x14ac:dyDescent="0.25">
      <c r="D1188" s="138"/>
    </row>
    <row r="1189" spans="4:4" x14ac:dyDescent="0.25">
      <c r="D1189" s="138"/>
    </row>
    <row r="1190" spans="4:4" x14ac:dyDescent="0.25">
      <c r="D1190" s="138"/>
    </row>
    <row r="1191" spans="4:4" x14ac:dyDescent="0.25">
      <c r="D1191" s="138"/>
    </row>
    <row r="1192" spans="4:4" x14ac:dyDescent="0.25">
      <c r="D1192" s="138"/>
    </row>
    <row r="1193" spans="4:4" x14ac:dyDescent="0.25">
      <c r="D1193" s="138"/>
    </row>
    <row r="1194" spans="4:4" x14ac:dyDescent="0.25">
      <c r="D1194" s="138"/>
    </row>
    <row r="1195" spans="4:4" x14ac:dyDescent="0.25">
      <c r="D1195" s="138"/>
    </row>
    <row r="1196" spans="4:4" x14ac:dyDescent="0.25">
      <c r="D1196" s="138"/>
    </row>
    <row r="1197" spans="4:4" x14ac:dyDescent="0.25">
      <c r="D1197" s="138"/>
    </row>
    <row r="1198" spans="4:4" x14ac:dyDescent="0.25">
      <c r="D1198" s="138"/>
    </row>
    <row r="1199" spans="4:4" x14ac:dyDescent="0.25">
      <c r="D1199" s="138"/>
    </row>
    <row r="1200" spans="4:4" x14ac:dyDescent="0.25">
      <c r="D1200" s="138"/>
    </row>
    <row r="1201" spans="4:4" x14ac:dyDescent="0.25">
      <c r="D1201" s="138"/>
    </row>
    <row r="1202" spans="4:4" x14ac:dyDescent="0.25">
      <c r="D1202" s="138"/>
    </row>
    <row r="1203" spans="4:4" x14ac:dyDescent="0.25">
      <c r="D1203" s="138"/>
    </row>
    <row r="1204" spans="4:4" x14ac:dyDescent="0.25">
      <c r="D1204" s="138"/>
    </row>
    <row r="1205" spans="4:4" x14ac:dyDescent="0.25">
      <c r="D1205" s="138"/>
    </row>
    <row r="1206" spans="4:4" x14ac:dyDescent="0.25">
      <c r="D1206" s="138"/>
    </row>
    <row r="1207" spans="4:4" x14ac:dyDescent="0.25">
      <c r="D1207" s="138"/>
    </row>
    <row r="1208" spans="4:4" x14ac:dyDescent="0.25">
      <c r="D1208" s="138"/>
    </row>
    <row r="1209" spans="4:4" x14ac:dyDescent="0.25">
      <c r="D1209" s="138"/>
    </row>
    <row r="1210" spans="4:4" x14ac:dyDescent="0.25">
      <c r="D1210" s="138"/>
    </row>
    <row r="1211" spans="4:4" x14ac:dyDescent="0.25">
      <c r="D1211" s="138"/>
    </row>
    <row r="1212" spans="4:4" x14ac:dyDescent="0.25">
      <c r="D1212" s="138"/>
    </row>
    <row r="1213" spans="4:4" x14ac:dyDescent="0.25">
      <c r="D1213" s="138"/>
    </row>
    <row r="1214" spans="4:4" x14ac:dyDescent="0.25">
      <c r="D1214" s="138"/>
    </row>
    <row r="1215" spans="4:4" x14ac:dyDescent="0.25">
      <c r="D1215" s="138"/>
    </row>
    <row r="1216" spans="4:4" x14ac:dyDescent="0.25">
      <c r="D1216" s="138"/>
    </row>
    <row r="1217" spans="4:4" x14ac:dyDescent="0.25">
      <c r="D1217" s="138"/>
    </row>
    <row r="1218" spans="4:4" x14ac:dyDescent="0.25">
      <c r="D1218" s="138"/>
    </row>
    <row r="1219" spans="4:4" x14ac:dyDescent="0.25">
      <c r="D1219" s="138"/>
    </row>
    <row r="1220" spans="4:4" x14ac:dyDescent="0.25">
      <c r="D1220" s="138"/>
    </row>
    <row r="1221" spans="4:4" x14ac:dyDescent="0.25">
      <c r="D1221" s="138"/>
    </row>
    <row r="1222" spans="4:4" x14ac:dyDescent="0.25">
      <c r="D1222" s="138"/>
    </row>
    <row r="1223" spans="4:4" x14ac:dyDescent="0.25">
      <c r="D1223" s="138"/>
    </row>
    <row r="1224" spans="4:4" x14ac:dyDescent="0.25">
      <c r="D1224" s="138"/>
    </row>
    <row r="1225" spans="4:4" x14ac:dyDescent="0.25">
      <c r="D1225" s="138"/>
    </row>
    <row r="1226" spans="4:4" x14ac:dyDescent="0.25">
      <c r="D1226" s="138"/>
    </row>
    <row r="1227" spans="4:4" x14ac:dyDescent="0.25">
      <c r="D1227" s="138"/>
    </row>
    <row r="1228" spans="4:4" x14ac:dyDescent="0.25">
      <c r="D1228" s="138"/>
    </row>
    <row r="1229" spans="4:4" x14ac:dyDescent="0.25">
      <c r="D1229" s="138"/>
    </row>
    <row r="1230" spans="4:4" x14ac:dyDescent="0.25">
      <c r="D1230" s="138"/>
    </row>
    <row r="1231" spans="4:4" x14ac:dyDescent="0.25">
      <c r="D1231" s="138"/>
    </row>
    <row r="1232" spans="4:4" x14ac:dyDescent="0.25">
      <c r="D1232" s="138"/>
    </row>
    <row r="1233" spans="4:4" x14ac:dyDescent="0.25">
      <c r="D1233" s="138"/>
    </row>
    <row r="1234" spans="4:4" x14ac:dyDescent="0.25">
      <c r="D1234" s="138"/>
    </row>
    <row r="1235" spans="4:4" x14ac:dyDescent="0.25">
      <c r="D1235" s="138"/>
    </row>
    <row r="1236" spans="4:4" x14ac:dyDescent="0.25">
      <c r="D1236" s="138"/>
    </row>
    <row r="1237" spans="4:4" x14ac:dyDescent="0.25">
      <c r="D1237" s="138"/>
    </row>
    <row r="1238" spans="4:4" x14ac:dyDescent="0.25">
      <c r="D1238" s="138"/>
    </row>
    <row r="1239" spans="4:4" x14ac:dyDescent="0.25">
      <c r="D1239" s="138"/>
    </row>
    <row r="1240" spans="4:4" x14ac:dyDescent="0.25">
      <c r="D1240" s="138"/>
    </row>
    <row r="1241" spans="4:4" x14ac:dyDescent="0.25">
      <c r="D1241" s="138"/>
    </row>
    <row r="1242" spans="4:4" x14ac:dyDescent="0.25">
      <c r="D1242" s="138"/>
    </row>
    <row r="1243" spans="4:4" x14ac:dyDescent="0.25">
      <c r="D1243" s="138"/>
    </row>
    <row r="1244" spans="4:4" x14ac:dyDescent="0.25">
      <c r="D1244" s="138"/>
    </row>
    <row r="1245" spans="4:4" x14ac:dyDescent="0.25">
      <c r="D1245" s="138"/>
    </row>
    <row r="1246" spans="4:4" x14ac:dyDescent="0.25">
      <c r="D1246" s="138"/>
    </row>
    <row r="1247" spans="4:4" x14ac:dyDescent="0.25">
      <c r="D1247" s="138"/>
    </row>
    <row r="1248" spans="4:4" x14ac:dyDescent="0.25">
      <c r="D1248" s="138"/>
    </row>
    <row r="1249" spans="4:4" x14ac:dyDescent="0.25">
      <c r="D1249" s="138"/>
    </row>
    <row r="1250" spans="4:4" x14ac:dyDescent="0.25">
      <c r="D1250" s="138"/>
    </row>
    <row r="1251" spans="4:4" x14ac:dyDescent="0.25">
      <c r="D1251" s="138"/>
    </row>
    <row r="1252" spans="4:4" x14ac:dyDescent="0.25">
      <c r="D1252" s="138"/>
    </row>
    <row r="1253" spans="4:4" x14ac:dyDescent="0.25">
      <c r="D1253" s="138"/>
    </row>
    <row r="1254" spans="4:4" x14ac:dyDescent="0.25">
      <c r="D1254" s="138"/>
    </row>
    <row r="1255" spans="4:4" x14ac:dyDescent="0.25">
      <c r="D1255" s="138"/>
    </row>
    <row r="1256" spans="4:4" x14ac:dyDescent="0.25">
      <c r="D1256" s="138"/>
    </row>
    <row r="1257" spans="4:4" x14ac:dyDescent="0.25">
      <c r="D1257" s="138"/>
    </row>
    <row r="1258" spans="4:4" x14ac:dyDescent="0.25">
      <c r="D1258" s="138"/>
    </row>
    <row r="1259" spans="4:4" x14ac:dyDescent="0.25">
      <c r="D1259" s="138"/>
    </row>
    <row r="1260" spans="4:4" x14ac:dyDescent="0.25">
      <c r="D1260" s="138"/>
    </row>
    <row r="1261" spans="4:4" x14ac:dyDescent="0.25">
      <c r="D1261" s="138"/>
    </row>
    <row r="1262" spans="4:4" x14ac:dyDescent="0.25">
      <c r="D1262" s="138"/>
    </row>
    <row r="1263" spans="4:4" x14ac:dyDescent="0.25">
      <c r="D1263" s="138"/>
    </row>
    <row r="1264" spans="4:4" x14ac:dyDescent="0.25">
      <c r="D1264" s="138"/>
    </row>
    <row r="1265" spans="4:4" x14ac:dyDescent="0.25">
      <c r="D1265" s="138"/>
    </row>
    <row r="1266" spans="4:4" x14ac:dyDescent="0.25">
      <c r="D1266" s="138"/>
    </row>
    <row r="1267" spans="4:4" x14ac:dyDescent="0.25">
      <c r="D1267" s="138"/>
    </row>
    <row r="1268" spans="4:4" x14ac:dyDescent="0.25">
      <c r="D1268" s="138"/>
    </row>
    <row r="1269" spans="4:4" x14ac:dyDescent="0.25">
      <c r="D1269" s="138"/>
    </row>
    <row r="1270" spans="4:4" x14ac:dyDescent="0.25">
      <c r="D1270" s="138"/>
    </row>
    <row r="1271" spans="4:4" x14ac:dyDescent="0.25">
      <c r="D1271" s="138"/>
    </row>
    <row r="1272" spans="4:4" x14ac:dyDescent="0.25">
      <c r="D1272" s="138"/>
    </row>
    <row r="1273" spans="4:4" x14ac:dyDescent="0.25">
      <c r="D1273" s="138"/>
    </row>
    <row r="1274" spans="4:4" x14ac:dyDescent="0.25">
      <c r="D1274" s="138"/>
    </row>
    <row r="1275" spans="4:4" x14ac:dyDescent="0.25">
      <c r="D1275" s="138"/>
    </row>
    <row r="1276" spans="4:4" x14ac:dyDescent="0.25">
      <c r="D1276" s="138"/>
    </row>
    <row r="1277" spans="4:4" x14ac:dyDescent="0.25">
      <c r="D1277" s="138"/>
    </row>
    <row r="1278" spans="4:4" x14ac:dyDescent="0.25">
      <c r="D1278" s="138"/>
    </row>
    <row r="1279" spans="4:4" x14ac:dyDescent="0.25">
      <c r="D1279" s="138"/>
    </row>
    <row r="1280" spans="4:4" x14ac:dyDescent="0.25">
      <c r="D1280" s="138"/>
    </row>
    <row r="1281" spans="4:4" x14ac:dyDescent="0.25">
      <c r="D1281" s="138"/>
    </row>
    <row r="1282" spans="4:4" x14ac:dyDescent="0.25">
      <c r="D1282" s="138"/>
    </row>
    <row r="1283" spans="4:4" x14ac:dyDescent="0.25">
      <c r="D1283" s="138"/>
    </row>
    <row r="1284" spans="4:4" x14ac:dyDescent="0.25">
      <c r="D1284" s="138"/>
    </row>
    <row r="1285" spans="4:4" x14ac:dyDescent="0.25">
      <c r="D1285" s="138"/>
    </row>
    <row r="1286" spans="4:4" x14ac:dyDescent="0.25">
      <c r="D1286" s="138"/>
    </row>
    <row r="1287" spans="4:4" x14ac:dyDescent="0.25">
      <c r="D1287" s="138"/>
    </row>
    <row r="1288" spans="4:4" x14ac:dyDescent="0.25">
      <c r="D1288" s="138"/>
    </row>
    <row r="1289" spans="4:4" x14ac:dyDescent="0.25">
      <c r="D1289" s="138"/>
    </row>
    <row r="1290" spans="4:4" x14ac:dyDescent="0.25">
      <c r="D1290" s="138"/>
    </row>
    <row r="1291" spans="4:4" x14ac:dyDescent="0.25">
      <c r="D1291" s="138"/>
    </row>
    <row r="1292" spans="4:4" x14ac:dyDescent="0.25">
      <c r="D1292" s="138"/>
    </row>
    <row r="1293" spans="4:4" x14ac:dyDescent="0.25">
      <c r="D1293" s="138"/>
    </row>
    <row r="1294" spans="4:4" x14ac:dyDescent="0.25">
      <c r="D1294" s="138"/>
    </row>
    <row r="1295" spans="4:4" x14ac:dyDescent="0.25">
      <c r="D1295" s="138"/>
    </row>
    <row r="1296" spans="4:4" x14ac:dyDescent="0.25">
      <c r="D1296" s="138"/>
    </row>
    <row r="1297" spans="4:4" x14ac:dyDescent="0.25">
      <c r="D1297" s="138"/>
    </row>
    <row r="1298" spans="4:4" x14ac:dyDescent="0.25">
      <c r="D1298" s="138"/>
    </row>
    <row r="1299" spans="4:4" x14ac:dyDescent="0.25">
      <c r="D1299" s="138"/>
    </row>
    <row r="1300" spans="4:4" x14ac:dyDescent="0.25">
      <c r="D1300" s="138"/>
    </row>
    <row r="1301" spans="4:4" x14ac:dyDescent="0.25">
      <c r="D1301" s="138"/>
    </row>
    <row r="1302" spans="4:4" x14ac:dyDescent="0.25">
      <c r="D1302" s="138"/>
    </row>
    <row r="1303" spans="4:4" x14ac:dyDescent="0.25">
      <c r="D1303" s="138"/>
    </row>
    <row r="1304" spans="4:4" x14ac:dyDescent="0.25">
      <c r="D1304" s="138"/>
    </row>
    <row r="1305" spans="4:4" x14ac:dyDescent="0.25">
      <c r="D1305" s="138"/>
    </row>
    <row r="1306" spans="4:4" x14ac:dyDescent="0.25">
      <c r="D1306" s="138"/>
    </row>
    <row r="1307" spans="4:4" x14ac:dyDescent="0.25">
      <c r="D1307" s="138"/>
    </row>
    <row r="1308" spans="4:4" x14ac:dyDescent="0.25">
      <c r="D1308" s="138"/>
    </row>
    <row r="1309" spans="4:4" x14ac:dyDescent="0.25">
      <c r="D1309" s="138"/>
    </row>
    <row r="1310" spans="4:4" x14ac:dyDescent="0.25">
      <c r="D1310" s="138"/>
    </row>
    <row r="1311" spans="4:4" x14ac:dyDescent="0.25">
      <c r="D1311" s="138"/>
    </row>
    <row r="1312" spans="4:4" x14ac:dyDescent="0.25">
      <c r="D1312" s="138"/>
    </row>
    <row r="1313" spans="4:4" x14ac:dyDescent="0.25">
      <c r="D1313" s="138"/>
    </row>
    <row r="1314" spans="4:4" x14ac:dyDescent="0.25">
      <c r="D1314" s="138"/>
    </row>
    <row r="1315" spans="4:4" x14ac:dyDescent="0.25">
      <c r="D1315" s="138"/>
    </row>
    <row r="1316" spans="4:4" x14ac:dyDescent="0.25">
      <c r="D1316" s="138"/>
    </row>
    <row r="1317" spans="4:4" x14ac:dyDescent="0.25">
      <c r="D1317" s="138"/>
    </row>
    <row r="1318" spans="4:4" x14ac:dyDescent="0.25">
      <c r="D1318" s="138"/>
    </row>
    <row r="1319" spans="4:4" x14ac:dyDescent="0.25">
      <c r="D1319" s="138"/>
    </row>
    <row r="1320" spans="4:4" x14ac:dyDescent="0.25">
      <c r="D1320" s="138"/>
    </row>
    <row r="1321" spans="4:4" x14ac:dyDescent="0.25">
      <c r="D1321" s="138"/>
    </row>
    <row r="1322" spans="4:4" x14ac:dyDescent="0.25">
      <c r="D1322" s="138"/>
    </row>
    <row r="1323" spans="4:4" x14ac:dyDescent="0.25">
      <c r="D1323" s="138"/>
    </row>
    <row r="1324" spans="4:4" x14ac:dyDescent="0.25">
      <c r="D1324" s="138"/>
    </row>
    <row r="1325" spans="4:4" x14ac:dyDescent="0.25">
      <c r="D1325" s="138"/>
    </row>
    <row r="1326" spans="4:4" x14ac:dyDescent="0.25">
      <c r="D1326" s="138"/>
    </row>
    <row r="1327" spans="4:4" x14ac:dyDescent="0.25">
      <c r="D1327" s="138"/>
    </row>
    <row r="1328" spans="4:4" x14ac:dyDescent="0.25">
      <c r="D1328" s="138"/>
    </row>
    <row r="1329" spans="4:4" x14ac:dyDescent="0.25">
      <c r="D1329" s="138"/>
    </row>
    <row r="1330" spans="4:4" x14ac:dyDescent="0.25">
      <c r="D1330" s="138"/>
    </row>
    <row r="1331" spans="4:4" x14ac:dyDescent="0.25">
      <c r="D1331" s="138"/>
    </row>
    <row r="1332" spans="4:4" x14ac:dyDescent="0.25">
      <c r="D1332" s="138"/>
    </row>
    <row r="1333" spans="4:4" x14ac:dyDescent="0.25">
      <c r="D1333" s="138"/>
    </row>
    <row r="1334" spans="4:4" x14ac:dyDescent="0.25">
      <c r="D1334" s="138"/>
    </row>
    <row r="1335" spans="4:4" x14ac:dyDescent="0.25">
      <c r="D1335" s="138"/>
    </row>
    <row r="1336" spans="4:4" x14ac:dyDescent="0.25">
      <c r="D1336" s="138"/>
    </row>
    <row r="1337" spans="4:4" x14ac:dyDescent="0.25">
      <c r="D1337" s="138"/>
    </row>
    <row r="1338" spans="4:4" x14ac:dyDescent="0.25">
      <c r="D1338" s="138"/>
    </row>
    <row r="1339" spans="4:4" x14ac:dyDescent="0.25">
      <c r="D1339" s="138"/>
    </row>
    <row r="1340" spans="4:4" x14ac:dyDescent="0.25">
      <c r="D1340" s="138"/>
    </row>
    <row r="1341" spans="4:4" x14ac:dyDescent="0.25">
      <c r="D1341" s="138"/>
    </row>
    <row r="1342" spans="4:4" x14ac:dyDescent="0.25">
      <c r="D1342" s="138"/>
    </row>
    <row r="1343" spans="4:4" x14ac:dyDescent="0.25">
      <c r="D1343" s="138"/>
    </row>
    <row r="1344" spans="4:4" x14ac:dyDescent="0.25">
      <c r="D1344" s="138"/>
    </row>
    <row r="1345" spans="4:4" x14ac:dyDescent="0.25">
      <c r="D1345" s="138"/>
    </row>
    <row r="1346" spans="4:4" x14ac:dyDescent="0.25">
      <c r="D1346" s="138"/>
    </row>
    <row r="1347" spans="4:4" x14ac:dyDescent="0.25">
      <c r="D1347" s="138"/>
    </row>
    <row r="1348" spans="4:4" x14ac:dyDescent="0.25">
      <c r="D1348" s="138"/>
    </row>
    <row r="1349" spans="4:4" x14ac:dyDescent="0.25">
      <c r="D1349" s="138"/>
    </row>
    <row r="1350" spans="4:4" x14ac:dyDescent="0.25">
      <c r="D1350" s="138"/>
    </row>
    <row r="1351" spans="4:4" x14ac:dyDescent="0.25">
      <c r="D1351" s="138"/>
    </row>
    <row r="1352" spans="4:4" x14ac:dyDescent="0.25">
      <c r="D1352" s="138"/>
    </row>
    <row r="1353" spans="4:4" x14ac:dyDescent="0.25">
      <c r="D1353" s="138"/>
    </row>
    <row r="1354" spans="4:4" x14ac:dyDescent="0.25">
      <c r="D1354" s="138"/>
    </row>
    <row r="1355" spans="4:4" x14ac:dyDescent="0.25">
      <c r="D1355" s="138"/>
    </row>
    <row r="1356" spans="4:4" x14ac:dyDescent="0.25">
      <c r="D1356" s="138"/>
    </row>
    <row r="1357" spans="4:4" x14ac:dyDescent="0.25">
      <c r="D1357" s="138"/>
    </row>
    <row r="1358" spans="4:4" x14ac:dyDescent="0.25">
      <c r="D1358" s="138"/>
    </row>
    <row r="1359" spans="4:4" x14ac:dyDescent="0.25">
      <c r="D1359" s="138"/>
    </row>
    <row r="1360" spans="4:4" x14ac:dyDescent="0.25">
      <c r="D1360" s="138"/>
    </row>
    <row r="1361" spans="4:4" x14ac:dyDescent="0.25">
      <c r="D1361" s="138"/>
    </row>
    <row r="1362" spans="4:4" x14ac:dyDescent="0.25">
      <c r="D1362" s="138"/>
    </row>
    <row r="1363" spans="4:4" x14ac:dyDescent="0.25">
      <c r="D1363" s="138"/>
    </row>
    <row r="1364" spans="4:4" x14ac:dyDescent="0.25">
      <c r="D1364" s="138"/>
    </row>
    <row r="1365" spans="4:4" x14ac:dyDescent="0.25">
      <c r="D1365" s="138"/>
    </row>
    <row r="1366" spans="4:4" x14ac:dyDescent="0.25">
      <c r="D1366" s="138"/>
    </row>
    <row r="1367" spans="4:4" x14ac:dyDescent="0.25">
      <c r="D1367" s="138"/>
    </row>
    <row r="1368" spans="4:4" x14ac:dyDescent="0.25">
      <c r="D1368" s="138"/>
    </row>
    <row r="1369" spans="4:4" x14ac:dyDescent="0.25">
      <c r="D1369" s="138"/>
    </row>
    <row r="1370" spans="4:4" x14ac:dyDescent="0.25">
      <c r="D1370" s="138"/>
    </row>
    <row r="1371" spans="4:4" x14ac:dyDescent="0.25">
      <c r="D1371" s="138"/>
    </row>
    <row r="1372" spans="4:4" x14ac:dyDescent="0.25">
      <c r="D1372" s="138"/>
    </row>
    <row r="1373" spans="4:4" x14ac:dyDescent="0.25">
      <c r="D1373" s="138"/>
    </row>
    <row r="1374" spans="4:4" x14ac:dyDescent="0.25">
      <c r="D1374" s="138"/>
    </row>
    <row r="1375" spans="4:4" x14ac:dyDescent="0.25">
      <c r="D1375" s="138"/>
    </row>
    <row r="1376" spans="4:4" x14ac:dyDescent="0.25">
      <c r="D1376" s="138"/>
    </row>
    <row r="1377" spans="4:4" x14ac:dyDescent="0.25">
      <c r="D1377" s="138"/>
    </row>
    <row r="1378" spans="4:4" x14ac:dyDescent="0.25">
      <c r="D1378" s="138"/>
    </row>
    <row r="1379" spans="4:4" x14ac:dyDescent="0.25">
      <c r="D1379" s="138"/>
    </row>
    <row r="1380" spans="4:4" x14ac:dyDescent="0.25">
      <c r="D1380" s="138"/>
    </row>
    <row r="1381" spans="4:4" x14ac:dyDescent="0.25">
      <c r="D1381" s="138"/>
    </row>
    <row r="1382" spans="4:4" x14ac:dyDescent="0.25">
      <c r="D1382" s="138"/>
    </row>
    <row r="1383" spans="4:4" x14ac:dyDescent="0.25">
      <c r="D1383" s="138"/>
    </row>
    <row r="1384" spans="4:4" x14ac:dyDescent="0.25">
      <c r="D1384" s="138"/>
    </row>
    <row r="1385" spans="4:4" x14ac:dyDescent="0.25">
      <c r="D1385" s="138"/>
    </row>
    <row r="1386" spans="4:4" x14ac:dyDescent="0.25">
      <c r="D1386" s="138"/>
    </row>
    <row r="1387" spans="4:4" x14ac:dyDescent="0.25">
      <c r="D1387" s="138"/>
    </row>
    <row r="1388" spans="4:4" x14ac:dyDescent="0.25">
      <c r="D1388" s="138"/>
    </row>
    <row r="1389" spans="4:4" x14ac:dyDescent="0.25">
      <c r="D1389" s="138"/>
    </row>
    <row r="1390" spans="4:4" x14ac:dyDescent="0.25">
      <c r="D1390" s="138"/>
    </row>
    <row r="1391" spans="4:4" x14ac:dyDescent="0.25">
      <c r="D1391" s="138"/>
    </row>
    <row r="1392" spans="4:4" x14ac:dyDescent="0.25">
      <c r="D1392" s="138"/>
    </row>
    <row r="1393" spans="4:4" x14ac:dyDescent="0.25">
      <c r="D1393" s="138"/>
    </row>
    <row r="1394" spans="4:4" x14ac:dyDescent="0.25">
      <c r="D1394" s="138"/>
    </row>
    <row r="1395" spans="4:4" x14ac:dyDescent="0.25">
      <c r="D1395" s="138"/>
    </row>
    <row r="1396" spans="4:4" x14ac:dyDescent="0.25">
      <c r="D1396" s="138"/>
    </row>
    <row r="1397" spans="4:4" x14ac:dyDescent="0.25">
      <c r="D1397" s="138"/>
    </row>
    <row r="1398" spans="4:4" x14ac:dyDescent="0.25">
      <c r="D1398" s="138"/>
    </row>
    <row r="1399" spans="4:4" x14ac:dyDescent="0.25">
      <c r="D1399" s="138"/>
    </row>
    <row r="1400" spans="4:4" x14ac:dyDescent="0.25">
      <c r="D1400" s="138"/>
    </row>
    <row r="1401" spans="4:4" x14ac:dyDescent="0.25">
      <c r="D1401" s="138"/>
    </row>
    <row r="1402" spans="4:4" x14ac:dyDescent="0.25">
      <c r="D1402" s="138"/>
    </row>
    <row r="1403" spans="4:4" x14ac:dyDescent="0.25">
      <c r="D1403" s="138"/>
    </row>
    <row r="1404" spans="4:4" x14ac:dyDescent="0.25">
      <c r="D1404" s="138"/>
    </row>
    <row r="1405" spans="4:4" x14ac:dyDescent="0.25">
      <c r="D1405" s="138"/>
    </row>
    <row r="1406" spans="4:4" x14ac:dyDescent="0.25">
      <c r="D1406" s="138"/>
    </row>
    <row r="1407" spans="4:4" x14ac:dyDescent="0.25">
      <c r="D1407" s="138"/>
    </row>
    <row r="1408" spans="4:4" x14ac:dyDescent="0.25">
      <c r="D1408" s="138"/>
    </row>
    <row r="1409" spans="4:4" x14ac:dyDescent="0.25">
      <c r="D1409" s="138"/>
    </row>
    <row r="1410" spans="4:4" x14ac:dyDescent="0.25">
      <c r="D1410" s="138"/>
    </row>
    <row r="1411" spans="4:4" x14ac:dyDescent="0.25">
      <c r="D1411" s="138"/>
    </row>
    <row r="1412" spans="4:4" x14ac:dyDescent="0.25">
      <c r="D1412" s="138"/>
    </row>
    <row r="1413" spans="4:4" x14ac:dyDescent="0.25">
      <c r="D1413" s="138"/>
    </row>
    <row r="1414" spans="4:4" x14ac:dyDescent="0.25">
      <c r="D1414" s="138"/>
    </row>
    <row r="1415" spans="4:4" x14ac:dyDescent="0.25">
      <c r="D1415" s="138"/>
    </row>
    <row r="1416" spans="4:4" x14ac:dyDescent="0.25">
      <c r="D1416" s="138"/>
    </row>
    <row r="1417" spans="4:4" x14ac:dyDescent="0.25">
      <c r="D1417" s="138"/>
    </row>
    <row r="1418" spans="4:4" x14ac:dyDescent="0.25">
      <c r="D1418" s="138"/>
    </row>
    <row r="1419" spans="4:4" x14ac:dyDescent="0.25">
      <c r="D1419" s="138"/>
    </row>
    <row r="1420" spans="4:4" x14ac:dyDescent="0.25">
      <c r="D1420" s="138"/>
    </row>
    <row r="1421" spans="4:4" x14ac:dyDescent="0.25">
      <c r="D1421" s="138"/>
    </row>
    <row r="1422" spans="4:4" x14ac:dyDescent="0.25">
      <c r="D1422" s="138"/>
    </row>
    <row r="1423" spans="4:4" x14ac:dyDescent="0.25">
      <c r="D1423" s="138"/>
    </row>
    <row r="1424" spans="4:4" x14ac:dyDescent="0.25">
      <c r="D1424" s="138"/>
    </row>
    <row r="1425" spans="4:4" x14ac:dyDescent="0.25">
      <c r="D1425" s="138"/>
    </row>
    <row r="1426" spans="4:4" x14ac:dyDescent="0.25">
      <c r="D1426" s="138"/>
    </row>
    <row r="1427" spans="4:4" x14ac:dyDescent="0.25">
      <c r="D1427" s="138"/>
    </row>
    <row r="1428" spans="4:4" x14ac:dyDescent="0.25">
      <c r="D1428" s="138"/>
    </row>
    <row r="1429" spans="4:4" x14ac:dyDescent="0.25">
      <c r="D1429" s="138"/>
    </row>
    <row r="1430" spans="4:4" x14ac:dyDescent="0.25">
      <c r="D1430" s="138"/>
    </row>
    <row r="1431" spans="4:4" x14ac:dyDescent="0.25">
      <c r="D1431" s="138"/>
    </row>
    <row r="1432" spans="4:4" x14ac:dyDescent="0.25">
      <c r="D1432" s="138"/>
    </row>
    <row r="1433" spans="4:4" x14ac:dyDescent="0.25">
      <c r="D1433" s="138"/>
    </row>
    <row r="1434" spans="4:4" x14ac:dyDescent="0.25">
      <c r="D1434" s="138"/>
    </row>
    <row r="1435" spans="4:4" x14ac:dyDescent="0.25">
      <c r="D1435" s="138"/>
    </row>
    <row r="1436" spans="4:4" x14ac:dyDescent="0.25">
      <c r="D1436" s="138"/>
    </row>
    <row r="1437" spans="4:4" x14ac:dyDescent="0.25">
      <c r="D1437" s="138"/>
    </row>
    <row r="1438" spans="4:4" x14ac:dyDescent="0.25">
      <c r="D1438" s="138"/>
    </row>
    <row r="1439" spans="4:4" x14ac:dyDescent="0.25">
      <c r="D1439" s="138"/>
    </row>
    <row r="1440" spans="4:4" x14ac:dyDescent="0.25">
      <c r="D1440" s="138"/>
    </row>
    <row r="1441" spans="4:4" x14ac:dyDescent="0.25">
      <c r="D1441" s="138"/>
    </row>
    <row r="1442" spans="4:4" x14ac:dyDescent="0.25">
      <c r="D1442" s="138"/>
    </row>
    <row r="1443" spans="4:4" x14ac:dyDescent="0.25">
      <c r="D1443" s="138"/>
    </row>
    <row r="1444" spans="4:4" x14ac:dyDescent="0.25">
      <c r="D1444" s="138"/>
    </row>
    <row r="1445" spans="4:4" x14ac:dyDescent="0.25">
      <c r="D1445" s="138"/>
    </row>
    <row r="1446" spans="4:4" x14ac:dyDescent="0.25">
      <c r="D1446" s="138"/>
    </row>
    <row r="1447" spans="4:4" x14ac:dyDescent="0.25">
      <c r="D1447" s="138"/>
    </row>
    <row r="1448" spans="4:4" x14ac:dyDescent="0.25">
      <c r="D1448" s="138"/>
    </row>
    <row r="1449" spans="4:4" x14ac:dyDescent="0.25">
      <c r="D1449" s="138"/>
    </row>
    <row r="1450" spans="4:4" x14ac:dyDescent="0.25">
      <c r="D1450" s="138"/>
    </row>
    <row r="1451" spans="4:4" x14ac:dyDescent="0.25">
      <c r="D1451" s="138"/>
    </row>
    <row r="1452" spans="4:4" x14ac:dyDescent="0.25">
      <c r="D1452" s="138"/>
    </row>
    <row r="1453" spans="4:4" x14ac:dyDescent="0.25">
      <c r="D1453" s="138"/>
    </row>
    <row r="1454" spans="4:4" x14ac:dyDescent="0.25">
      <c r="D1454" s="138"/>
    </row>
    <row r="1455" spans="4:4" x14ac:dyDescent="0.25">
      <c r="D1455" s="138"/>
    </row>
    <row r="1456" spans="4:4" x14ac:dyDescent="0.25">
      <c r="D1456" s="138"/>
    </row>
    <row r="1457" spans="4:4" x14ac:dyDescent="0.25">
      <c r="D1457" s="138"/>
    </row>
    <row r="1458" spans="4:4" x14ac:dyDescent="0.25">
      <c r="D1458" s="138"/>
    </row>
    <row r="1459" spans="4:4" x14ac:dyDescent="0.25">
      <c r="D1459" s="138"/>
    </row>
    <row r="1460" spans="4:4" x14ac:dyDescent="0.25">
      <c r="D1460" s="138"/>
    </row>
    <row r="1461" spans="4:4" x14ac:dyDescent="0.25">
      <c r="D1461" s="138"/>
    </row>
    <row r="1462" spans="4:4" x14ac:dyDescent="0.25">
      <c r="D1462" s="138"/>
    </row>
    <row r="1463" spans="4:4" x14ac:dyDescent="0.25">
      <c r="D1463" s="138"/>
    </row>
    <row r="1464" spans="4:4" x14ac:dyDescent="0.25">
      <c r="D1464" s="138"/>
    </row>
    <row r="1465" spans="4:4" x14ac:dyDescent="0.25">
      <c r="D1465" s="138"/>
    </row>
    <row r="1466" spans="4:4" x14ac:dyDescent="0.25">
      <c r="D1466" s="138"/>
    </row>
    <row r="1467" spans="4:4" x14ac:dyDescent="0.25">
      <c r="D1467" s="138"/>
    </row>
    <row r="1468" spans="4:4" x14ac:dyDescent="0.25">
      <c r="D1468" s="138"/>
    </row>
    <row r="1469" spans="4:4" x14ac:dyDescent="0.25">
      <c r="D1469" s="138"/>
    </row>
    <row r="1470" spans="4:4" x14ac:dyDescent="0.25">
      <c r="D1470" s="138"/>
    </row>
    <row r="1471" spans="4:4" x14ac:dyDescent="0.25">
      <c r="D1471" s="138"/>
    </row>
    <row r="1472" spans="4:4" x14ac:dyDescent="0.25">
      <c r="D1472" s="138"/>
    </row>
    <row r="1473" spans="4:4" x14ac:dyDescent="0.25">
      <c r="D1473" s="138"/>
    </row>
    <row r="1474" spans="4:4" x14ac:dyDescent="0.25">
      <c r="D1474" s="138"/>
    </row>
    <row r="1475" spans="4:4" x14ac:dyDescent="0.25">
      <c r="D1475" s="138"/>
    </row>
    <row r="1476" spans="4:4" x14ac:dyDescent="0.25">
      <c r="D1476" s="138"/>
    </row>
    <row r="1477" spans="4:4" x14ac:dyDescent="0.25">
      <c r="D1477" s="138"/>
    </row>
    <row r="1478" spans="4:4" x14ac:dyDescent="0.25">
      <c r="D1478" s="138"/>
    </row>
    <row r="1479" spans="4:4" x14ac:dyDescent="0.25">
      <c r="D1479" s="138"/>
    </row>
    <row r="1480" spans="4:4" x14ac:dyDescent="0.25">
      <c r="D1480" s="138"/>
    </row>
    <row r="1481" spans="4:4" x14ac:dyDescent="0.25">
      <c r="D1481" s="138"/>
    </row>
    <row r="1482" spans="4:4" x14ac:dyDescent="0.25">
      <c r="D1482" s="138"/>
    </row>
    <row r="1483" spans="4:4" x14ac:dyDescent="0.25">
      <c r="D1483" s="138"/>
    </row>
    <row r="1484" spans="4:4" x14ac:dyDescent="0.25">
      <c r="D1484" s="138"/>
    </row>
    <row r="1485" spans="4:4" x14ac:dyDescent="0.25">
      <c r="D1485" s="138"/>
    </row>
    <row r="1486" spans="4:4" x14ac:dyDescent="0.25">
      <c r="D1486" s="138"/>
    </row>
    <row r="1487" spans="4:4" x14ac:dyDescent="0.25">
      <c r="D1487" s="138"/>
    </row>
    <row r="1488" spans="4:4" x14ac:dyDescent="0.25">
      <c r="D1488" s="138"/>
    </row>
    <row r="1489" spans="4:4" x14ac:dyDescent="0.25">
      <c r="D1489" s="138"/>
    </row>
    <row r="1490" spans="4:4" x14ac:dyDescent="0.25">
      <c r="D1490" s="138"/>
    </row>
    <row r="1491" spans="4:4" x14ac:dyDescent="0.25">
      <c r="D1491" s="138"/>
    </row>
    <row r="1492" spans="4:4" x14ac:dyDescent="0.25">
      <c r="D1492" s="138"/>
    </row>
    <row r="1493" spans="4:4" x14ac:dyDescent="0.25">
      <c r="D1493" s="138"/>
    </row>
    <row r="1494" spans="4:4" x14ac:dyDescent="0.25">
      <c r="D1494" s="138"/>
    </row>
    <row r="1495" spans="4:4" x14ac:dyDescent="0.25">
      <c r="D1495" s="138"/>
    </row>
    <row r="1496" spans="4:4" x14ac:dyDescent="0.25">
      <c r="D1496" s="138"/>
    </row>
    <row r="1497" spans="4:4" x14ac:dyDescent="0.25">
      <c r="D1497" s="138"/>
    </row>
    <row r="1498" spans="4:4" x14ac:dyDescent="0.25">
      <c r="D1498" s="138"/>
    </row>
    <row r="1499" spans="4:4" x14ac:dyDescent="0.25">
      <c r="D1499" s="138"/>
    </row>
    <row r="1500" spans="4:4" x14ac:dyDescent="0.25">
      <c r="D1500" s="138"/>
    </row>
    <row r="1501" spans="4:4" x14ac:dyDescent="0.25">
      <c r="D1501" s="138"/>
    </row>
    <row r="1502" spans="4:4" x14ac:dyDescent="0.25">
      <c r="D1502" s="138"/>
    </row>
    <row r="1503" spans="4:4" x14ac:dyDescent="0.25">
      <c r="D1503" s="138"/>
    </row>
    <row r="1504" spans="4:4" x14ac:dyDescent="0.25">
      <c r="D1504" s="138"/>
    </row>
    <row r="1505" spans="4:4" x14ac:dyDescent="0.25">
      <c r="D1505" s="138"/>
    </row>
    <row r="1506" spans="4:4" x14ac:dyDescent="0.25">
      <c r="D1506" s="138"/>
    </row>
    <row r="1507" spans="4:4" x14ac:dyDescent="0.25">
      <c r="D1507" s="138"/>
    </row>
    <row r="1508" spans="4:4" x14ac:dyDescent="0.25">
      <c r="D1508" s="138"/>
    </row>
    <row r="1509" spans="4:4" x14ac:dyDescent="0.25">
      <c r="D1509" s="138"/>
    </row>
    <row r="1510" spans="4:4" x14ac:dyDescent="0.25">
      <c r="D1510" s="138"/>
    </row>
    <row r="1511" spans="4:4" x14ac:dyDescent="0.25">
      <c r="D1511" s="138"/>
    </row>
    <row r="1512" spans="4:4" x14ac:dyDescent="0.25">
      <c r="D1512" s="138"/>
    </row>
    <row r="1513" spans="4:4" x14ac:dyDescent="0.25">
      <c r="D1513" s="138"/>
    </row>
    <row r="1514" spans="4:4" x14ac:dyDescent="0.25">
      <c r="D1514" s="138"/>
    </row>
    <row r="1515" spans="4:4" x14ac:dyDescent="0.25">
      <c r="D1515" s="138"/>
    </row>
    <row r="1516" spans="4:4" x14ac:dyDescent="0.25">
      <c r="D1516" s="138"/>
    </row>
    <row r="1517" spans="4:4" x14ac:dyDescent="0.25">
      <c r="D1517" s="138"/>
    </row>
    <row r="1518" spans="4:4" x14ac:dyDescent="0.25">
      <c r="D1518" s="138"/>
    </row>
    <row r="1519" spans="4:4" x14ac:dyDescent="0.25">
      <c r="D1519" s="138"/>
    </row>
    <row r="1520" spans="4:4" x14ac:dyDescent="0.25">
      <c r="D1520" s="138"/>
    </row>
    <row r="1521" spans="4:4" x14ac:dyDescent="0.25">
      <c r="D1521" s="138"/>
    </row>
    <row r="1522" spans="4:4" x14ac:dyDescent="0.25">
      <c r="D1522" s="138"/>
    </row>
    <row r="1523" spans="4:4" x14ac:dyDescent="0.25">
      <c r="D1523" s="138"/>
    </row>
    <row r="1524" spans="4:4" x14ac:dyDescent="0.25">
      <c r="D1524" s="138"/>
    </row>
    <row r="1525" spans="4:4" x14ac:dyDescent="0.25">
      <c r="D1525" s="138"/>
    </row>
    <row r="1526" spans="4:4" x14ac:dyDescent="0.25">
      <c r="D1526" s="138"/>
    </row>
    <row r="1527" spans="4:4" x14ac:dyDescent="0.25">
      <c r="D1527" s="138"/>
    </row>
    <row r="1528" spans="4:4" x14ac:dyDescent="0.25">
      <c r="D1528" s="138"/>
    </row>
    <row r="1529" spans="4:4" x14ac:dyDescent="0.25">
      <c r="D1529" s="138"/>
    </row>
    <row r="1530" spans="4:4" x14ac:dyDescent="0.25">
      <c r="D1530" s="138"/>
    </row>
    <row r="1531" spans="4:4" x14ac:dyDescent="0.25">
      <c r="D1531" s="138"/>
    </row>
    <row r="1532" spans="4:4" x14ac:dyDescent="0.25">
      <c r="D1532" s="138"/>
    </row>
    <row r="1533" spans="4:4" x14ac:dyDescent="0.25">
      <c r="D1533" s="138"/>
    </row>
    <row r="1534" spans="4:4" x14ac:dyDescent="0.25">
      <c r="D1534" s="138"/>
    </row>
    <row r="1535" spans="4:4" x14ac:dyDescent="0.25">
      <c r="D1535" s="138"/>
    </row>
    <row r="1536" spans="4:4" x14ac:dyDescent="0.25">
      <c r="D1536" s="138"/>
    </row>
    <row r="1537" spans="4:4" x14ac:dyDescent="0.25">
      <c r="D1537" s="138"/>
    </row>
    <row r="1538" spans="4:4" x14ac:dyDescent="0.25">
      <c r="D1538" s="138"/>
    </row>
    <row r="1539" spans="4:4" x14ac:dyDescent="0.25">
      <c r="D1539" s="138"/>
    </row>
    <row r="1540" spans="4:4" x14ac:dyDescent="0.25">
      <c r="D1540" s="138"/>
    </row>
    <row r="1541" spans="4:4" x14ac:dyDescent="0.25">
      <c r="D1541" s="138"/>
    </row>
    <row r="1542" spans="4:4" x14ac:dyDescent="0.25">
      <c r="D1542" s="138"/>
    </row>
    <row r="1543" spans="4:4" x14ac:dyDescent="0.25">
      <c r="D1543" s="138"/>
    </row>
    <row r="1544" spans="4:4" x14ac:dyDescent="0.25">
      <c r="D1544" s="138"/>
    </row>
    <row r="1545" spans="4:4" x14ac:dyDescent="0.25">
      <c r="D1545" s="138"/>
    </row>
    <row r="1546" spans="4:4" x14ac:dyDescent="0.25">
      <c r="D1546" s="138"/>
    </row>
    <row r="1547" spans="4:4" x14ac:dyDescent="0.25">
      <c r="D1547" s="138"/>
    </row>
    <row r="1548" spans="4:4" x14ac:dyDescent="0.25">
      <c r="D1548" s="138"/>
    </row>
    <row r="1549" spans="4:4" x14ac:dyDescent="0.25">
      <c r="D1549" s="138"/>
    </row>
    <row r="1550" spans="4:4" x14ac:dyDescent="0.25">
      <c r="D1550" s="138"/>
    </row>
    <row r="1551" spans="4:4" x14ac:dyDescent="0.25">
      <c r="D1551" s="138"/>
    </row>
    <row r="1552" spans="4:4" x14ac:dyDescent="0.25">
      <c r="D1552" s="138"/>
    </row>
    <row r="1553" spans="4:4" x14ac:dyDescent="0.25">
      <c r="D1553" s="138"/>
    </row>
    <row r="1554" spans="4:4" x14ac:dyDescent="0.25">
      <c r="D1554" s="138"/>
    </row>
    <row r="1555" spans="4:4" x14ac:dyDescent="0.25">
      <c r="D1555" s="138"/>
    </row>
    <row r="1556" spans="4:4" x14ac:dyDescent="0.25">
      <c r="D1556" s="138"/>
    </row>
    <row r="1557" spans="4:4" x14ac:dyDescent="0.25">
      <c r="D1557" s="138"/>
    </row>
    <row r="1558" spans="4:4" x14ac:dyDescent="0.25">
      <c r="D1558" s="138"/>
    </row>
    <row r="1559" spans="4:4" x14ac:dyDescent="0.25">
      <c r="D1559" s="138"/>
    </row>
    <row r="1560" spans="4:4" x14ac:dyDescent="0.25">
      <c r="D1560" s="138"/>
    </row>
    <row r="1561" spans="4:4" x14ac:dyDescent="0.25">
      <c r="D1561" s="138"/>
    </row>
    <row r="1562" spans="4:4" x14ac:dyDescent="0.25">
      <c r="D1562" s="138"/>
    </row>
    <row r="1563" spans="4:4" x14ac:dyDescent="0.25">
      <c r="D1563" s="138"/>
    </row>
    <row r="1564" spans="4:4" x14ac:dyDescent="0.25">
      <c r="D1564" s="138"/>
    </row>
    <row r="1565" spans="4:4" x14ac:dyDescent="0.25">
      <c r="D1565" s="138"/>
    </row>
    <row r="1566" spans="4:4" x14ac:dyDescent="0.25">
      <c r="D1566" s="138"/>
    </row>
    <row r="1567" spans="4:4" x14ac:dyDescent="0.25">
      <c r="D1567" s="138"/>
    </row>
    <row r="1568" spans="4:4" x14ac:dyDescent="0.25">
      <c r="D1568" s="138"/>
    </row>
    <row r="1569" spans="4:4" x14ac:dyDescent="0.25">
      <c r="D1569" s="138"/>
    </row>
    <row r="1570" spans="4:4" x14ac:dyDescent="0.25">
      <c r="D1570" s="138"/>
    </row>
    <row r="1571" spans="4:4" x14ac:dyDescent="0.25">
      <c r="D1571" s="138"/>
    </row>
    <row r="1572" spans="4:4" x14ac:dyDescent="0.25">
      <c r="D1572" s="138"/>
    </row>
    <row r="1573" spans="4:4" x14ac:dyDescent="0.25">
      <c r="D1573" s="138"/>
    </row>
    <row r="1574" spans="4:4" x14ac:dyDescent="0.25">
      <c r="D1574" s="138"/>
    </row>
    <row r="1575" spans="4:4" x14ac:dyDescent="0.25">
      <c r="D1575" s="138"/>
    </row>
    <row r="1576" spans="4:4" x14ac:dyDescent="0.25">
      <c r="D1576" s="138"/>
    </row>
    <row r="1577" spans="4:4" x14ac:dyDescent="0.25">
      <c r="D1577" s="138"/>
    </row>
    <row r="1578" spans="4:4" x14ac:dyDescent="0.25">
      <c r="D1578" s="138"/>
    </row>
    <row r="1579" spans="4:4" x14ac:dyDescent="0.25">
      <c r="D1579" s="138"/>
    </row>
    <row r="1580" spans="4:4" x14ac:dyDescent="0.25">
      <c r="D1580" s="138"/>
    </row>
    <row r="1581" spans="4:4" x14ac:dyDescent="0.25">
      <c r="D1581" s="138"/>
    </row>
    <row r="1582" spans="4:4" x14ac:dyDescent="0.25">
      <c r="D1582" s="138"/>
    </row>
    <row r="1583" spans="4:4" x14ac:dyDescent="0.25">
      <c r="D1583" s="138"/>
    </row>
    <row r="1584" spans="4:4" x14ac:dyDescent="0.25">
      <c r="D1584" s="138"/>
    </row>
    <row r="1585" spans="4:4" x14ac:dyDescent="0.25">
      <c r="D1585" s="138"/>
    </row>
    <row r="1586" spans="4:4" x14ac:dyDescent="0.25">
      <c r="D1586" s="138"/>
    </row>
    <row r="1587" spans="4:4" x14ac:dyDescent="0.25">
      <c r="D1587" s="138"/>
    </row>
    <row r="1588" spans="4:4" x14ac:dyDescent="0.25">
      <c r="D1588" s="138"/>
    </row>
    <row r="1589" spans="4:4" x14ac:dyDescent="0.25">
      <c r="D1589" s="138"/>
    </row>
    <row r="1590" spans="4:4" x14ac:dyDescent="0.25">
      <c r="D1590" s="138"/>
    </row>
    <row r="1591" spans="4:4" x14ac:dyDescent="0.25">
      <c r="D1591" s="138"/>
    </row>
    <row r="1592" spans="4:4" x14ac:dyDescent="0.25">
      <c r="D1592" s="138"/>
    </row>
    <row r="1593" spans="4:4" x14ac:dyDescent="0.25">
      <c r="D1593" s="138"/>
    </row>
    <row r="1594" spans="4:4" x14ac:dyDescent="0.25">
      <c r="D1594" s="138"/>
    </row>
    <row r="1595" spans="4:4" x14ac:dyDescent="0.25">
      <c r="D1595" s="138"/>
    </row>
    <row r="1596" spans="4:4" x14ac:dyDescent="0.25">
      <c r="D1596" s="138"/>
    </row>
    <row r="1597" spans="4:4" x14ac:dyDescent="0.25">
      <c r="D1597" s="138"/>
    </row>
    <row r="1598" spans="4:4" x14ac:dyDescent="0.25">
      <c r="D1598" s="138"/>
    </row>
    <row r="1599" spans="4:4" x14ac:dyDescent="0.25">
      <c r="D1599" s="138"/>
    </row>
    <row r="1600" spans="4:4" x14ac:dyDescent="0.25">
      <c r="D1600" s="138"/>
    </row>
    <row r="1601" spans="4:4" x14ac:dyDescent="0.25">
      <c r="D1601" s="138"/>
    </row>
    <row r="1602" spans="4:4" x14ac:dyDescent="0.25">
      <c r="D1602" s="138"/>
    </row>
    <row r="1603" spans="4:4" x14ac:dyDescent="0.25">
      <c r="D1603" s="138"/>
    </row>
    <row r="1604" spans="4:4" x14ac:dyDescent="0.25">
      <c r="D1604" s="138"/>
    </row>
    <row r="1605" spans="4:4" x14ac:dyDescent="0.25">
      <c r="D1605" s="138"/>
    </row>
    <row r="1606" spans="4:4" x14ac:dyDescent="0.25">
      <c r="D1606" s="138"/>
    </row>
    <row r="1607" spans="4:4" x14ac:dyDescent="0.25">
      <c r="D1607" s="138"/>
    </row>
    <row r="1608" spans="4:4" x14ac:dyDescent="0.25">
      <c r="D1608" s="138"/>
    </row>
    <row r="1609" spans="4:4" x14ac:dyDescent="0.25">
      <c r="D1609" s="138"/>
    </row>
    <row r="1610" spans="4:4" x14ac:dyDescent="0.25">
      <c r="D1610" s="138"/>
    </row>
    <row r="1611" spans="4:4" x14ac:dyDescent="0.25">
      <c r="D1611" s="138"/>
    </row>
    <row r="1612" spans="4:4" x14ac:dyDescent="0.25">
      <c r="D1612" s="138"/>
    </row>
    <row r="1613" spans="4:4" x14ac:dyDescent="0.25">
      <c r="D1613" s="138"/>
    </row>
    <row r="1614" spans="4:4" x14ac:dyDescent="0.25">
      <c r="D1614" s="138"/>
    </row>
    <row r="1615" spans="4:4" x14ac:dyDescent="0.25">
      <c r="D1615" s="138"/>
    </row>
    <row r="1616" spans="4:4" x14ac:dyDescent="0.25">
      <c r="D1616" s="138"/>
    </row>
    <row r="1617" spans="4:4" x14ac:dyDescent="0.25">
      <c r="D1617" s="138"/>
    </row>
    <row r="1618" spans="4:4" x14ac:dyDescent="0.25">
      <c r="D1618" s="138"/>
    </row>
    <row r="1619" spans="4:4" x14ac:dyDescent="0.25">
      <c r="D1619" s="138"/>
    </row>
    <row r="1620" spans="4:4" x14ac:dyDescent="0.25">
      <c r="D1620" s="138"/>
    </row>
    <row r="1621" spans="4:4" x14ac:dyDescent="0.25">
      <c r="D1621" s="138"/>
    </row>
    <row r="1622" spans="4:4" x14ac:dyDescent="0.25">
      <c r="D1622" s="138"/>
    </row>
    <row r="1623" spans="4:4" x14ac:dyDescent="0.25">
      <c r="D1623" s="138"/>
    </row>
    <row r="1624" spans="4:4" x14ac:dyDescent="0.25">
      <c r="D1624" s="138"/>
    </row>
    <row r="1625" spans="4:4" x14ac:dyDescent="0.25">
      <c r="D1625" s="138"/>
    </row>
    <row r="1626" spans="4:4" x14ac:dyDescent="0.25">
      <c r="D1626" s="138"/>
    </row>
    <row r="1627" spans="4:4" x14ac:dyDescent="0.25">
      <c r="D1627" s="138"/>
    </row>
    <row r="1628" spans="4:4" x14ac:dyDescent="0.25">
      <c r="D1628" s="138"/>
    </row>
    <row r="1629" spans="4:4" x14ac:dyDescent="0.25">
      <c r="D1629" s="138"/>
    </row>
    <row r="1630" spans="4:4" x14ac:dyDescent="0.25">
      <c r="D1630" s="138"/>
    </row>
    <row r="1631" spans="4:4" x14ac:dyDescent="0.25">
      <c r="D1631" s="138"/>
    </row>
    <row r="1632" spans="4:4" x14ac:dyDescent="0.25">
      <c r="D1632" s="138"/>
    </row>
    <row r="1633" spans="4:4" x14ac:dyDescent="0.25">
      <c r="D1633" s="138"/>
    </row>
    <row r="1634" spans="4:4" x14ac:dyDescent="0.25">
      <c r="D1634" s="138"/>
    </row>
    <row r="1635" spans="4:4" x14ac:dyDescent="0.25">
      <c r="D1635" s="138"/>
    </row>
    <row r="1636" spans="4:4" x14ac:dyDescent="0.25">
      <c r="D1636" s="138"/>
    </row>
    <row r="1637" spans="4:4" x14ac:dyDescent="0.25">
      <c r="D1637" s="138"/>
    </row>
    <row r="1638" spans="4:4" x14ac:dyDescent="0.25">
      <c r="D1638" s="138"/>
    </row>
    <row r="1639" spans="4:4" x14ac:dyDescent="0.25">
      <c r="D1639" s="138"/>
    </row>
    <row r="1640" spans="4:4" x14ac:dyDescent="0.25">
      <c r="D1640" s="138"/>
    </row>
    <row r="1641" spans="4:4" x14ac:dyDescent="0.25">
      <c r="D1641" s="138"/>
    </row>
    <row r="1642" spans="4:4" x14ac:dyDescent="0.25">
      <c r="D1642" s="138"/>
    </row>
    <row r="1643" spans="4:4" x14ac:dyDescent="0.25">
      <c r="D1643" s="138"/>
    </row>
    <row r="1644" spans="4:4" x14ac:dyDescent="0.25">
      <c r="D1644" s="138"/>
    </row>
    <row r="1645" spans="4:4" x14ac:dyDescent="0.25">
      <c r="D1645" s="138"/>
    </row>
    <row r="1646" spans="4:4" x14ac:dyDescent="0.25">
      <c r="D1646" s="138"/>
    </row>
    <row r="1647" spans="4:4" x14ac:dyDescent="0.25">
      <c r="D1647" s="138"/>
    </row>
    <row r="1648" spans="4:4" x14ac:dyDescent="0.25">
      <c r="D1648" s="138"/>
    </row>
    <row r="1649" spans="4:4" x14ac:dyDescent="0.25">
      <c r="D1649" s="138"/>
    </row>
    <row r="1650" spans="4:4" x14ac:dyDescent="0.25">
      <c r="D1650" s="138"/>
    </row>
    <row r="1651" spans="4:4" x14ac:dyDescent="0.25">
      <c r="D1651" s="138"/>
    </row>
    <row r="1652" spans="4:4" x14ac:dyDescent="0.25">
      <c r="D1652" s="138"/>
    </row>
    <row r="1653" spans="4:4" x14ac:dyDescent="0.25">
      <c r="D1653" s="138"/>
    </row>
    <row r="1654" spans="4:4" x14ac:dyDescent="0.25">
      <c r="D1654" s="138"/>
    </row>
    <row r="1655" spans="4:4" x14ac:dyDescent="0.25">
      <c r="D1655" s="138"/>
    </row>
    <row r="1656" spans="4:4" x14ac:dyDescent="0.25">
      <c r="D1656" s="138"/>
    </row>
    <row r="1657" spans="4:4" x14ac:dyDescent="0.25">
      <c r="D1657" s="138"/>
    </row>
    <row r="1658" spans="4:4" x14ac:dyDescent="0.25">
      <c r="D1658" s="138"/>
    </row>
    <row r="1659" spans="4:4" x14ac:dyDescent="0.25">
      <c r="D1659" s="138"/>
    </row>
    <row r="1660" spans="4:4" x14ac:dyDescent="0.25">
      <c r="D1660" s="138"/>
    </row>
    <row r="1661" spans="4:4" x14ac:dyDescent="0.25">
      <c r="D1661" s="138"/>
    </row>
    <row r="1662" spans="4:4" x14ac:dyDescent="0.25">
      <c r="D1662" s="138"/>
    </row>
    <row r="1663" spans="4:4" x14ac:dyDescent="0.25">
      <c r="D1663" s="138"/>
    </row>
    <row r="1664" spans="4:4" x14ac:dyDescent="0.25">
      <c r="D1664" s="138"/>
    </row>
    <row r="1665" spans="4:4" x14ac:dyDescent="0.25">
      <c r="D1665" s="138"/>
    </row>
    <row r="1666" spans="4:4" x14ac:dyDescent="0.25">
      <c r="D1666" s="138"/>
    </row>
    <row r="1667" spans="4:4" x14ac:dyDescent="0.25">
      <c r="D1667" s="138"/>
    </row>
    <row r="1668" spans="4:4" x14ac:dyDescent="0.25">
      <c r="D1668" s="138"/>
    </row>
    <row r="1669" spans="4:4" x14ac:dyDescent="0.25">
      <c r="D1669" s="138"/>
    </row>
    <row r="1670" spans="4:4" x14ac:dyDescent="0.25">
      <c r="D1670" s="138"/>
    </row>
    <row r="1671" spans="4:4" x14ac:dyDescent="0.25">
      <c r="D1671" s="138"/>
    </row>
    <row r="1672" spans="4:4" x14ac:dyDescent="0.25">
      <c r="D1672" s="138"/>
    </row>
    <row r="1673" spans="4:4" x14ac:dyDescent="0.25">
      <c r="D1673" s="138"/>
    </row>
    <row r="1674" spans="4:4" x14ac:dyDescent="0.25">
      <c r="D1674" s="138"/>
    </row>
    <row r="1675" spans="4:4" x14ac:dyDescent="0.25">
      <c r="D1675" s="138"/>
    </row>
    <row r="1676" spans="4:4" x14ac:dyDescent="0.25">
      <c r="D1676" s="138"/>
    </row>
    <row r="1677" spans="4:4" x14ac:dyDescent="0.25">
      <c r="D1677" s="138"/>
    </row>
    <row r="1678" spans="4:4" x14ac:dyDescent="0.25">
      <c r="D1678" s="138"/>
    </row>
    <row r="1679" spans="4:4" x14ac:dyDescent="0.25">
      <c r="D1679" s="138"/>
    </row>
    <row r="1680" spans="4:4" x14ac:dyDescent="0.25">
      <c r="D1680" s="138"/>
    </row>
    <row r="1681" spans="4:4" x14ac:dyDescent="0.25">
      <c r="D1681" s="138"/>
    </row>
    <row r="1682" spans="4:4" x14ac:dyDescent="0.25">
      <c r="D1682" s="138"/>
    </row>
    <row r="1683" spans="4:4" x14ac:dyDescent="0.25">
      <c r="D1683" s="138"/>
    </row>
    <row r="1684" spans="4:4" x14ac:dyDescent="0.25">
      <c r="D1684" s="138"/>
    </row>
    <row r="1685" spans="4:4" x14ac:dyDescent="0.25">
      <c r="D1685" s="138"/>
    </row>
    <row r="1686" spans="4:4" x14ac:dyDescent="0.25">
      <c r="D1686" s="138"/>
    </row>
    <row r="1687" spans="4:4" x14ac:dyDescent="0.25">
      <c r="D1687" s="138"/>
    </row>
    <row r="1688" spans="4:4" x14ac:dyDescent="0.25">
      <c r="D1688" s="138"/>
    </row>
    <row r="1689" spans="4:4" x14ac:dyDescent="0.25">
      <c r="D1689" s="138"/>
    </row>
    <row r="1690" spans="4:4" x14ac:dyDescent="0.25">
      <c r="D1690" s="138"/>
    </row>
    <row r="1691" spans="4:4" x14ac:dyDescent="0.25">
      <c r="D1691" s="138"/>
    </row>
    <row r="1692" spans="4:4" x14ac:dyDescent="0.25">
      <c r="D1692" s="138"/>
    </row>
    <row r="1693" spans="4:4" x14ac:dyDescent="0.25">
      <c r="D1693" s="138"/>
    </row>
    <row r="1694" spans="4:4" x14ac:dyDescent="0.25">
      <c r="D1694" s="138"/>
    </row>
    <row r="1695" spans="4:4" x14ac:dyDescent="0.25">
      <c r="D1695" s="138"/>
    </row>
    <row r="1696" spans="4:4" x14ac:dyDescent="0.25">
      <c r="D1696" s="138"/>
    </row>
    <row r="1697" spans="4:4" x14ac:dyDescent="0.25">
      <c r="D1697" s="138"/>
    </row>
    <row r="1698" spans="4:4" x14ac:dyDescent="0.25">
      <c r="D1698" s="138"/>
    </row>
    <row r="1699" spans="4:4" x14ac:dyDescent="0.25">
      <c r="D1699" s="138"/>
    </row>
    <row r="1700" spans="4:4" x14ac:dyDescent="0.25">
      <c r="D1700" s="138"/>
    </row>
    <row r="1701" spans="4:4" x14ac:dyDescent="0.25">
      <c r="D1701" s="138"/>
    </row>
    <row r="1702" spans="4:4" x14ac:dyDescent="0.25">
      <c r="D1702" s="138"/>
    </row>
    <row r="1703" spans="4:4" x14ac:dyDescent="0.25">
      <c r="D1703" s="138"/>
    </row>
    <row r="1704" spans="4:4" x14ac:dyDescent="0.25">
      <c r="D1704" s="138"/>
    </row>
    <row r="1705" spans="4:4" x14ac:dyDescent="0.25">
      <c r="D1705" s="138"/>
    </row>
    <row r="1706" spans="4:4" x14ac:dyDescent="0.25">
      <c r="D1706" s="138"/>
    </row>
    <row r="1707" spans="4:4" x14ac:dyDescent="0.25">
      <c r="D1707" s="138"/>
    </row>
    <row r="1708" spans="4:4" x14ac:dyDescent="0.25">
      <c r="D1708" s="138"/>
    </row>
    <row r="1709" spans="4:4" x14ac:dyDescent="0.25">
      <c r="D1709" s="138"/>
    </row>
    <row r="1710" spans="4:4" x14ac:dyDescent="0.25">
      <c r="D1710" s="138"/>
    </row>
    <row r="1711" spans="4:4" x14ac:dyDescent="0.25">
      <c r="D1711" s="138"/>
    </row>
    <row r="1712" spans="4:4" x14ac:dyDescent="0.25">
      <c r="D1712" s="138"/>
    </row>
    <row r="1713" spans="4:4" x14ac:dyDescent="0.25">
      <c r="D1713" s="138"/>
    </row>
    <row r="1714" spans="4:4" x14ac:dyDescent="0.25">
      <c r="D1714" s="138"/>
    </row>
    <row r="1715" spans="4:4" x14ac:dyDescent="0.25">
      <c r="D1715" s="138"/>
    </row>
    <row r="1716" spans="4:4" x14ac:dyDescent="0.25">
      <c r="D1716" s="138"/>
    </row>
    <row r="1717" spans="4:4" x14ac:dyDescent="0.25">
      <c r="D1717" s="138"/>
    </row>
    <row r="1718" spans="4:4" x14ac:dyDescent="0.25">
      <c r="D1718" s="138"/>
    </row>
    <row r="1719" spans="4:4" x14ac:dyDescent="0.25">
      <c r="D1719" s="138"/>
    </row>
    <row r="1720" spans="4:4" x14ac:dyDescent="0.25">
      <c r="D1720" s="138"/>
    </row>
    <row r="1721" spans="4:4" x14ac:dyDescent="0.25">
      <c r="D1721" s="138"/>
    </row>
    <row r="1722" spans="4:4" x14ac:dyDescent="0.25">
      <c r="D1722" s="138"/>
    </row>
    <row r="1723" spans="4:4" x14ac:dyDescent="0.25">
      <c r="D1723" s="138"/>
    </row>
    <row r="1724" spans="4:4" x14ac:dyDescent="0.25">
      <c r="D1724" s="138"/>
    </row>
    <row r="1725" spans="4:4" x14ac:dyDescent="0.25">
      <c r="D1725" s="138"/>
    </row>
    <row r="1726" spans="4:4" x14ac:dyDescent="0.25">
      <c r="D1726" s="138"/>
    </row>
    <row r="1727" spans="4:4" x14ac:dyDescent="0.25">
      <c r="D1727" s="138"/>
    </row>
    <row r="1728" spans="4:4" x14ac:dyDescent="0.25">
      <c r="D1728" s="138"/>
    </row>
    <row r="1729" spans="4:4" x14ac:dyDescent="0.25">
      <c r="D1729" s="138"/>
    </row>
    <row r="1730" spans="4:4" x14ac:dyDescent="0.25">
      <c r="D1730" s="138"/>
    </row>
    <row r="1731" spans="4:4" x14ac:dyDescent="0.25">
      <c r="D1731" s="138"/>
    </row>
    <row r="1732" spans="4:4" x14ac:dyDescent="0.25">
      <c r="D1732" s="138"/>
    </row>
    <row r="1733" spans="4:4" x14ac:dyDescent="0.25">
      <c r="D1733" s="138"/>
    </row>
    <row r="1734" spans="4:4" x14ac:dyDescent="0.25">
      <c r="D1734" s="138"/>
    </row>
    <row r="1735" spans="4:4" x14ac:dyDescent="0.25">
      <c r="D1735" s="138"/>
    </row>
    <row r="1736" spans="4:4" x14ac:dyDescent="0.25">
      <c r="D1736" s="138"/>
    </row>
    <row r="1737" spans="4:4" x14ac:dyDescent="0.25">
      <c r="D1737" s="138"/>
    </row>
    <row r="1738" spans="4:4" x14ac:dyDescent="0.25">
      <c r="D1738" s="138"/>
    </row>
    <row r="1739" spans="4:4" x14ac:dyDescent="0.25">
      <c r="D1739" s="138"/>
    </row>
    <row r="1740" spans="4:4" x14ac:dyDescent="0.25">
      <c r="D1740" s="138"/>
    </row>
    <row r="1741" spans="4:4" x14ac:dyDescent="0.25">
      <c r="D1741" s="138"/>
    </row>
    <row r="1742" spans="4:4" x14ac:dyDescent="0.25">
      <c r="D1742" s="138"/>
    </row>
    <row r="1743" spans="4:4" x14ac:dyDescent="0.25">
      <c r="D1743" s="138"/>
    </row>
    <row r="1744" spans="4:4" x14ac:dyDescent="0.25">
      <c r="D1744" s="138"/>
    </row>
    <row r="1745" spans="4:4" x14ac:dyDescent="0.25">
      <c r="D1745" s="138"/>
    </row>
    <row r="1746" spans="4:4" x14ac:dyDescent="0.25">
      <c r="D1746" s="138"/>
    </row>
    <row r="1747" spans="4:4" x14ac:dyDescent="0.25">
      <c r="D1747" s="138"/>
    </row>
    <row r="1748" spans="4:4" x14ac:dyDescent="0.25">
      <c r="D1748" s="138"/>
    </row>
    <row r="1749" spans="4:4" x14ac:dyDescent="0.25">
      <c r="D1749" s="138"/>
    </row>
    <row r="1750" spans="4:4" x14ac:dyDescent="0.25">
      <c r="D1750" s="138"/>
    </row>
    <row r="1751" spans="4:4" x14ac:dyDescent="0.25">
      <c r="D1751" s="138"/>
    </row>
    <row r="1752" spans="4:4" x14ac:dyDescent="0.25">
      <c r="D1752" s="138"/>
    </row>
    <row r="1753" spans="4:4" x14ac:dyDescent="0.25">
      <c r="D1753" s="138"/>
    </row>
    <row r="1754" spans="4:4" x14ac:dyDescent="0.25">
      <c r="D1754" s="138"/>
    </row>
    <row r="1755" spans="4:4" x14ac:dyDescent="0.25">
      <c r="D1755" s="138"/>
    </row>
    <row r="1756" spans="4:4" x14ac:dyDescent="0.25">
      <c r="D1756" s="138"/>
    </row>
    <row r="1757" spans="4:4" x14ac:dyDescent="0.25">
      <c r="D1757" s="138"/>
    </row>
    <row r="1758" spans="4:4" x14ac:dyDescent="0.25">
      <c r="D1758" s="138"/>
    </row>
    <row r="1759" spans="4:4" x14ac:dyDescent="0.25">
      <c r="D1759" s="138"/>
    </row>
    <row r="1760" spans="4:4" x14ac:dyDescent="0.25">
      <c r="D1760" s="138"/>
    </row>
    <row r="1761" spans="4:4" x14ac:dyDescent="0.25">
      <c r="D1761" s="138"/>
    </row>
    <row r="1762" spans="4:4" x14ac:dyDescent="0.25">
      <c r="D1762" s="138"/>
    </row>
    <row r="1763" spans="4:4" x14ac:dyDescent="0.25">
      <c r="D1763" s="138"/>
    </row>
    <row r="1764" spans="4:4" x14ac:dyDescent="0.25">
      <c r="D1764" s="138"/>
    </row>
    <row r="1765" spans="4:4" x14ac:dyDescent="0.25">
      <c r="D1765" s="138"/>
    </row>
    <row r="1766" spans="4:4" x14ac:dyDescent="0.25">
      <c r="D1766" s="138"/>
    </row>
    <row r="1767" spans="4:4" x14ac:dyDescent="0.25">
      <c r="D1767" s="138"/>
    </row>
    <row r="1768" spans="4:4" x14ac:dyDescent="0.25">
      <c r="D1768" s="138"/>
    </row>
    <row r="1769" spans="4:4" x14ac:dyDescent="0.25">
      <c r="D1769" s="138"/>
    </row>
    <row r="1770" spans="4:4" x14ac:dyDescent="0.25">
      <c r="D1770" s="138"/>
    </row>
    <row r="1771" spans="4:4" x14ac:dyDescent="0.25">
      <c r="D1771" s="138"/>
    </row>
    <row r="1772" spans="4:4" x14ac:dyDescent="0.25">
      <c r="D1772" s="138"/>
    </row>
    <row r="1773" spans="4:4" x14ac:dyDescent="0.25">
      <c r="D1773" s="138"/>
    </row>
    <row r="1774" spans="4:4" x14ac:dyDescent="0.25">
      <c r="D1774" s="138"/>
    </row>
    <row r="1775" spans="4:4" x14ac:dyDescent="0.25">
      <c r="D1775" s="138"/>
    </row>
    <row r="1776" spans="4:4" x14ac:dyDescent="0.25">
      <c r="D1776" s="138"/>
    </row>
    <row r="1777" spans="4:4" x14ac:dyDescent="0.25">
      <c r="D1777" s="138"/>
    </row>
    <row r="1778" spans="4:4" x14ac:dyDescent="0.25">
      <c r="D1778" s="138"/>
    </row>
    <row r="1779" spans="4:4" x14ac:dyDescent="0.25">
      <c r="D1779" s="138"/>
    </row>
    <row r="1780" spans="4:4" x14ac:dyDescent="0.25">
      <c r="D1780" s="138"/>
    </row>
    <row r="1781" spans="4:4" x14ac:dyDescent="0.25">
      <c r="D1781" s="138"/>
    </row>
    <row r="1782" spans="4:4" x14ac:dyDescent="0.25">
      <c r="D1782" s="138"/>
    </row>
    <row r="1783" spans="4:4" x14ac:dyDescent="0.25">
      <c r="D1783" s="138"/>
    </row>
    <row r="1784" spans="4:4" x14ac:dyDescent="0.25">
      <c r="D1784" s="138"/>
    </row>
    <row r="1785" spans="4:4" x14ac:dyDescent="0.25">
      <c r="D1785" s="138"/>
    </row>
    <row r="1786" spans="4:4" x14ac:dyDescent="0.25">
      <c r="D1786" s="138"/>
    </row>
    <row r="1787" spans="4:4" x14ac:dyDescent="0.25">
      <c r="D1787" s="138"/>
    </row>
    <row r="1788" spans="4:4" x14ac:dyDescent="0.25">
      <c r="D1788" s="138"/>
    </row>
    <row r="1789" spans="4:4" x14ac:dyDescent="0.25">
      <c r="D1789" s="138"/>
    </row>
    <row r="1790" spans="4:4" x14ac:dyDescent="0.25">
      <c r="D1790" s="138"/>
    </row>
    <row r="1791" spans="4:4" x14ac:dyDescent="0.25">
      <c r="D1791" s="138"/>
    </row>
    <row r="1792" spans="4:4" x14ac:dyDescent="0.25">
      <c r="D1792" s="138"/>
    </row>
    <row r="1793" spans="4:4" x14ac:dyDescent="0.25">
      <c r="D1793" s="138"/>
    </row>
    <row r="1794" spans="4:4" x14ac:dyDescent="0.25">
      <c r="D1794" s="138"/>
    </row>
    <row r="1795" spans="4:4" x14ac:dyDescent="0.25">
      <c r="D1795" s="138"/>
    </row>
    <row r="1796" spans="4:4" x14ac:dyDescent="0.25">
      <c r="D1796" s="138"/>
    </row>
    <row r="1797" spans="4:4" x14ac:dyDescent="0.25">
      <c r="D1797" s="138"/>
    </row>
    <row r="1798" spans="4:4" x14ac:dyDescent="0.25">
      <c r="D1798" s="138"/>
    </row>
    <row r="1799" spans="4:4" x14ac:dyDescent="0.25">
      <c r="D1799" s="138"/>
    </row>
    <row r="1800" spans="4:4" x14ac:dyDescent="0.25">
      <c r="D1800" s="138"/>
    </row>
    <row r="1801" spans="4:4" x14ac:dyDescent="0.25">
      <c r="D1801" s="138"/>
    </row>
    <row r="1802" spans="4:4" x14ac:dyDescent="0.25">
      <c r="D1802" s="138"/>
    </row>
    <row r="1803" spans="4:4" x14ac:dyDescent="0.25">
      <c r="D1803" s="138"/>
    </row>
    <row r="1804" spans="4:4" x14ac:dyDescent="0.25">
      <c r="D1804" s="138"/>
    </row>
    <row r="1805" spans="4:4" x14ac:dyDescent="0.25">
      <c r="D1805" s="138"/>
    </row>
    <row r="1806" spans="4:4" x14ac:dyDescent="0.25">
      <c r="D1806" s="138"/>
    </row>
    <row r="1807" spans="4:4" x14ac:dyDescent="0.25">
      <c r="D1807" s="138"/>
    </row>
    <row r="1808" spans="4:4" x14ac:dyDescent="0.25">
      <c r="D1808" s="138"/>
    </row>
    <row r="1809" spans="4:4" x14ac:dyDescent="0.25">
      <c r="D1809" s="138"/>
    </row>
    <row r="1810" spans="4:4" x14ac:dyDescent="0.25">
      <c r="D1810" s="138"/>
    </row>
    <row r="1811" spans="4:4" x14ac:dyDescent="0.25">
      <c r="D1811" s="138"/>
    </row>
    <row r="1812" spans="4:4" x14ac:dyDescent="0.25">
      <c r="D1812" s="138"/>
    </row>
    <row r="1813" spans="4:4" x14ac:dyDescent="0.25">
      <c r="D1813" s="138"/>
    </row>
    <row r="1814" spans="4:4" x14ac:dyDescent="0.25">
      <c r="D1814" s="138"/>
    </row>
    <row r="1815" spans="4:4" x14ac:dyDescent="0.25">
      <c r="D1815" s="138"/>
    </row>
    <row r="1816" spans="4:4" x14ac:dyDescent="0.25">
      <c r="D1816" s="138"/>
    </row>
    <row r="1817" spans="4:4" x14ac:dyDescent="0.25">
      <c r="D1817" s="138"/>
    </row>
    <row r="1818" spans="4:4" x14ac:dyDescent="0.25">
      <c r="D1818" s="138"/>
    </row>
    <row r="1819" spans="4:4" x14ac:dyDescent="0.25">
      <c r="D1819" s="138"/>
    </row>
    <row r="1820" spans="4:4" x14ac:dyDescent="0.25">
      <c r="D1820" s="138"/>
    </row>
    <row r="1821" spans="4:4" x14ac:dyDescent="0.25">
      <c r="D1821" s="138"/>
    </row>
    <row r="1822" spans="4:4" x14ac:dyDescent="0.25">
      <c r="D1822" s="138"/>
    </row>
    <row r="1823" spans="4:4" x14ac:dyDescent="0.25">
      <c r="D1823" s="138"/>
    </row>
    <row r="1824" spans="4:4" x14ac:dyDescent="0.25">
      <c r="D1824" s="138"/>
    </row>
    <row r="1825" spans="4:4" x14ac:dyDescent="0.25">
      <c r="D1825" s="138"/>
    </row>
    <row r="1826" spans="4:4" x14ac:dyDescent="0.25">
      <c r="D1826" s="138"/>
    </row>
    <row r="1827" spans="4:4" x14ac:dyDescent="0.25">
      <c r="D1827" s="138"/>
    </row>
    <row r="1828" spans="4:4" x14ac:dyDescent="0.25">
      <c r="D1828" s="138"/>
    </row>
    <row r="1829" spans="4:4" x14ac:dyDescent="0.25">
      <c r="D1829" s="138"/>
    </row>
    <row r="1830" spans="4:4" x14ac:dyDescent="0.25">
      <c r="D1830" s="138"/>
    </row>
    <row r="1831" spans="4:4" x14ac:dyDescent="0.25">
      <c r="D1831" s="138"/>
    </row>
    <row r="1832" spans="4:4" x14ac:dyDescent="0.25">
      <c r="D1832" s="138"/>
    </row>
    <row r="1833" spans="4:4" x14ac:dyDescent="0.25">
      <c r="D1833" s="138"/>
    </row>
    <row r="1834" spans="4:4" x14ac:dyDescent="0.25">
      <c r="D1834" s="138"/>
    </row>
    <row r="1835" spans="4:4" x14ac:dyDescent="0.25">
      <c r="D1835" s="138"/>
    </row>
    <row r="1836" spans="4:4" x14ac:dyDescent="0.25">
      <c r="D1836" s="138"/>
    </row>
    <row r="1837" spans="4:4" x14ac:dyDescent="0.25">
      <c r="D1837" s="138"/>
    </row>
    <row r="1838" spans="4:4" x14ac:dyDescent="0.25">
      <c r="D1838" s="138"/>
    </row>
    <row r="1839" spans="4:4" x14ac:dyDescent="0.25">
      <c r="D1839" s="138"/>
    </row>
    <row r="1840" spans="4:4" x14ac:dyDescent="0.25">
      <c r="D1840" s="138"/>
    </row>
    <row r="1841" spans="4:4" x14ac:dyDescent="0.25">
      <c r="D1841" s="138"/>
    </row>
    <row r="1842" spans="4:4" x14ac:dyDescent="0.25">
      <c r="D1842" s="138"/>
    </row>
    <row r="1843" spans="4:4" x14ac:dyDescent="0.25">
      <c r="D1843" s="138"/>
    </row>
    <row r="1844" spans="4:4" x14ac:dyDescent="0.25">
      <c r="D1844" s="138"/>
    </row>
    <row r="1845" spans="4:4" x14ac:dyDescent="0.25">
      <c r="D1845" s="138"/>
    </row>
    <row r="1846" spans="4:4" x14ac:dyDescent="0.25">
      <c r="D1846" s="138"/>
    </row>
    <row r="1847" spans="4:4" x14ac:dyDescent="0.25">
      <c r="D1847" s="138"/>
    </row>
    <row r="1848" spans="4:4" x14ac:dyDescent="0.25">
      <c r="D1848" s="138"/>
    </row>
    <row r="1849" spans="4:4" x14ac:dyDescent="0.25">
      <c r="D1849" s="138"/>
    </row>
    <row r="1850" spans="4:4" x14ac:dyDescent="0.25">
      <c r="D1850" s="138"/>
    </row>
    <row r="1851" spans="4:4" x14ac:dyDescent="0.25">
      <c r="D1851" s="138"/>
    </row>
    <row r="1852" spans="4:4" x14ac:dyDescent="0.25">
      <c r="D1852" s="138"/>
    </row>
    <row r="1853" spans="4:4" x14ac:dyDescent="0.25">
      <c r="D1853" s="138"/>
    </row>
    <row r="1854" spans="4:4" x14ac:dyDescent="0.25">
      <c r="D1854" s="138"/>
    </row>
    <row r="1855" spans="4:4" x14ac:dyDescent="0.25">
      <c r="D1855" s="138"/>
    </row>
    <row r="1856" spans="4:4" x14ac:dyDescent="0.25">
      <c r="D1856" s="138"/>
    </row>
    <row r="1857" spans="4:4" x14ac:dyDescent="0.25">
      <c r="D1857" s="138"/>
    </row>
    <row r="1858" spans="4:4" x14ac:dyDescent="0.25">
      <c r="D1858" s="138"/>
    </row>
    <row r="1859" spans="4:4" x14ac:dyDescent="0.25">
      <c r="D1859" s="138"/>
    </row>
    <row r="1860" spans="4:4" x14ac:dyDescent="0.25">
      <c r="D1860" s="138"/>
    </row>
    <row r="1861" spans="4:4" x14ac:dyDescent="0.25">
      <c r="D1861" s="138"/>
    </row>
    <row r="1862" spans="4:4" x14ac:dyDescent="0.25">
      <c r="D1862" s="138"/>
    </row>
    <row r="1863" spans="4:4" x14ac:dyDescent="0.25">
      <c r="D1863" s="138"/>
    </row>
    <row r="1864" spans="4:4" x14ac:dyDescent="0.25">
      <c r="D1864" s="138"/>
    </row>
    <row r="1865" spans="4:4" x14ac:dyDescent="0.25">
      <c r="D1865" s="138"/>
    </row>
    <row r="1866" spans="4:4" x14ac:dyDescent="0.25">
      <c r="D1866" s="138"/>
    </row>
    <row r="1867" spans="4:4" x14ac:dyDescent="0.25">
      <c r="D1867" s="138"/>
    </row>
    <row r="1868" spans="4:4" x14ac:dyDescent="0.25">
      <c r="D1868" s="138"/>
    </row>
    <row r="1869" spans="4:4" x14ac:dyDescent="0.25">
      <c r="D1869" s="138"/>
    </row>
    <row r="1870" spans="4:4" x14ac:dyDescent="0.25">
      <c r="D1870" s="138"/>
    </row>
    <row r="1871" spans="4:4" x14ac:dyDescent="0.25">
      <c r="D1871" s="138"/>
    </row>
    <row r="1872" spans="4:4" x14ac:dyDescent="0.25">
      <c r="D1872" s="138"/>
    </row>
    <row r="1873" spans="4:4" x14ac:dyDescent="0.25">
      <c r="D1873" s="138"/>
    </row>
    <row r="1874" spans="4:4" x14ac:dyDescent="0.25">
      <c r="D1874" s="138"/>
    </row>
    <row r="1875" spans="4:4" x14ac:dyDescent="0.25">
      <c r="D1875" s="138"/>
    </row>
    <row r="1876" spans="4:4" x14ac:dyDescent="0.25">
      <c r="D1876" s="138"/>
    </row>
    <row r="1877" spans="4:4" x14ac:dyDescent="0.25">
      <c r="D1877" s="138"/>
    </row>
    <row r="1878" spans="4:4" x14ac:dyDescent="0.25">
      <c r="D1878" s="138"/>
    </row>
    <row r="1879" spans="4:4" x14ac:dyDescent="0.25">
      <c r="D1879" s="138"/>
    </row>
    <row r="1880" spans="4:4" x14ac:dyDescent="0.25">
      <c r="D1880" s="138"/>
    </row>
    <row r="1881" spans="4:4" x14ac:dyDescent="0.25">
      <c r="D1881" s="138"/>
    </row>
    <row r="1882" spans="4:4" x14ac:dyDescent="0.25">
      <c r="D1882" s="138"/>
    </row>
    <row r="1883" spans="4:4" x14ac:dyDescent="0.25">
      <c r="D1883" s="138"/>
    </row>
    <row r="1884" spans="4:4" x14ac:dyDescent="0.25">
      <c r="D1884" s="138"/>
    </row>
    <row r="1885" spans="4:4" x14ac:dyDescent="0.25">
      <c r="D1885" s="138"/>
    </row>
    <row r="1886" spans="4:4" x14ac:dyDescent="0.25">
      <c r="D1886" s="138"/>
    </row>
    <row r="1887" spans="4:4" x14ac:dyDescent="0.25">
      <c r="D1887" s="138"/>
    </row>
    <row r="1888" spans="4:4" x14ac:dyDescent="0.25">
      <c r="D1888" s="138"/>
    </row>
    <row r="1889" spans="4:4" x14ac:dyDescent="0.25">
      <c r="D1889" s="138"/>
    </row>
    <row r="1890" spans="4:4" x14ac:dyDescent="0.25">
      <c r="D1890" s="138"/>
    </row>
    <row r="1891" spans="4:4" x14ac:dyDescent="0.25">
      <c r="D1891" s="138"/>
    </row>
    <row r="1892" spans="4:4" x14ac:dyDescent="0.25">
      <c r="D1892" s="138"/>
    </row>
    <row r="1893" spans="4:4" x14ac:dyDescent="0.25">
      <c r="D1893" s="138"/>
    </row>
    <row r="1894" spans="4:4" x14ac:dyDescent="0.25">
      <c r="D1894" s="138"/>
    </row>
    <row r="1895" spans="4:4" x14ac:dyDescent="0.25">
      <c r="D1895" s="138"/>
    </row>
    <row r="1896" spans="4:4" x14ac:dyDescent="0.25">
      <c r="D1896" s="138"/>
    </row>
    <row r="1897" spans="4:4" x14ac:dyDescent="0.25">
      <c r="D1897" s="138"/>
    </row>
    <row r="1898" spans="4:4" x14ac:dyDescent="0.25">
      <c r="D1898" s="138"/>
    </row>
    <row r="1899" spans="4:4" x14ac:dyDescent="0.25">
      <c r="D1899" s="138"/>
    </row>
    <row r="1900" spans="4:4" x14ac:dyDescent="0.25">
      <c r="D1900" s="138"/>
    </row>
    <row r="1901" spans="4:4" x14ac:dyDescent="0.25">
      <c r="D1901" s="138"/>
    </row>
    <row r="1902" spans="4:4" x14ac:dyDescent="0.25">
      <c r="D1902" s="138"/>
    </row>
    <row r="1903" spans="4:4" x14ac:dyDescent="0.25">
      <c r="D1903" s="138"/>
    </row>
    <row r="1904" spans="4:4" x14ac:dyDescent="0.25">
      <c r="D1904" s="138"/>
    </row>
    <row r="1905" spans="4:4" x14ac:dyDescent="0.25">
      <c r="D1905" s="138"/>
    </row>
    <row r="1906" spans="4:4" x14ac:dyDescent="0.25">
      <c r="D1906" s="138"/>
    </row>
    <row r="1907" spans="4:4" x14ac:dyDescent="0.25">
      <c r="D1907" s="138"/>
    </row>
    <row r="1908" spans="4:4" x14ac:dyDescent="0.25">
      <c r="D1908" s="138"/>
    </row>
    <row r="1909" spans="4:4" x14ac:dyDescent="0.25">
      <c r="D1909" s="138"/>
    </row>
    <row r="1910" spans="4:4" x14ac:dyDescent="0.25">
      <c r="D1910" s="138"/>
    </row>
    <row r="1911" spans="4:4" x14ac:dyDescent="0.25">
      <c r="D1911" s="138"/>
    </row>
    <row r="1912" spans="4:4" x14ac:dyDescent="0.25">
      <c r="D1912" s="138"/>
    </row>
    <row r="1913" spans="4:4" x14ac:dyDescent="0.25">
      <c r="D1913" s="138"/>
    </row>
    <row r="1914" spans="4:4" x14ac:dyDescent="0.25">
      <c r="D1914" s="138"/>
    </row>
    <row r="1915" spans="4:4" x14ac:dyDescent="0.25">
      <c r="D1915" s="138"/>
    </row>
    <row r="1916" spans="4:4" x14ac:dyDescent="0.25">
      <c r="D1916" s="138"/>
    </row>
    <row r="1917" spans="4:4" x14ac:dyDescent="0.25">
      <c r="D1917" s="138"/>
    </row>
    <row r="1918" spans="4:4" x14ac:dyDescent="0.25">
      <c r="D1918" s="138"/>
    </row>
    <row r="1919" spans="4:4" x14ac:dyDescent="0.25">
      <c r="D1919" s="138"/>
    </row>
    <row r="1920" spans="4:4" x14ac:dyDescent="0.25">
      <c r="D1920" s="138"/>
    </row>
    <row r="1921" spans="4:4" x14ac:dyDescent="0.25">
      <c r="D1921" s="138"/>
    </row>
    <row r="1922" spans="4:4" x14ac:dyDescent="0.25">
      <c r="D1922" s="138"/>
    </row>
    <row r="1923" spans="4:4" x14ac:dyDescent="0.25">
      <c r="D1923" s="138"/>
    </row>
    <row r="1924" spans="4:4" x14ac:dyDescent="0.25">
      <c r="D1924" s="138"/>
    </row>
    <row r="1925" spans="4:4" x14ac:dyDescent="0.25">
      <c r="D1925" s="138"/>
    </row>
    <row r="1926" spans="4:4" x14ac:dyDescent="0.25">
      <c r="D1926" s="138"/>
    </row>
    <row r="1927" spans="4:4" x14ac:dyDescent="0.25">
      <c r="D1927" s="138"/>
    </row>
    <row r="1928" spans="4:4" x14ac:dyDescent="0.25">
      <c r="D1928" s="138"/>
    </row>
    <row r="1929" spans="4:4" x14ac:dyDescent="0.25">
      <c r="D1929" s="138"/>
    </row>
    <row r="1930" spans="4:4" x14ac:dyDescent="0.25">
      <c r="D1930" s="138"/>
    </row>
    <row r="1931" spans="4:4" x14ac:dyDescent="0.25">
      <c r="D1931" s="138"/>
    </row>
    <row r="1932" spans="4:4" x14ac:dyDescent="0.25">
      <c r="D1932" s="138"/>
    </row>
    <row r="1933" spans="4:4" x14ac:dyDescent="0.25">
      <c r="D1933" s="138"/>
    </row>
    <row r="1934" spans="4:4" x14ac:dyDescent="0.25">
      <c r="D1934" s="138"/>
    </row>
    <row r="1935" spans="4:4" x14ac:dyDescent="0.25">
      <c r="D1935" s="138"/>
    </row>
    <row r="1936" spans="4:4" x14ac:dyDescent="0.25">
      <c r="D1936" s="138"/>
    </row>
    <row r="1937" spans="4:4" x14ac:dyDescent="0.25">
      <c r="D1937" s="138"/>
    </row>
    <row r="1938" spans="4:4" x14ac:dyDescent="0.25">
      <c r="D1938" s="138"/>
    </row>
    <row r="1939" spans="4:4" x14ac:dyDescent="0.25">
      <c r="D1939" s="138"/>
    </row>
    <row r="1940" spans="4:4" x14ac:dyDescent="0.25">
      <c r="D1940" s="138"/>
    </row>
    <row r="1941" spans="4:4" x14ac:dyDescent="0.25">
      <c r="D1941" s="138"/>
    </row>
    <row r="1942" spans="4:4" x14ac:dyDescent="0.25">
      <c r="D1942" s="138"/>
    </row>
    <row r="1943" spans="4:4" x14ac:dyDescent="0.25">
      <c r="D1943" s="138"/>
    </row>
    <row r="1944" spans="4:4" x14ac:dyDescent="0.25">
      <c r="D1944" s="138"/>
    </row>
    <row r="1945" spans="4:4" x14ac:dyDescent="0.25">
      <c r="D1945" s="138"/>
    </row>
    <row r="1946" spans="4:4" x14ac:dyDescent="0.25">
      <c r="D1946" s="138"/>
    </row>
    <row r="1947" spans="4:4" x14ac:dyDescent="0.25">
      <c r="D1947" s="138"/>
    </row>
    <row r="1948" spans="4:4" x14ac:dyDescent="0.25">
      <c r="D1948" s="138"/>
    </row>
    <row r="1949" spans="4:4" x14ac:dyDescent="0.25">
      <c r="D1949" s="138"/>
    </row>
    <row r="1950" spans="4:4" x14ac:dyDescent="0.25">
      <c r="D1950" s="138"/>
    </row>
    <row r="1951" spans="4:4" x14ac:dyDescent="0.25">
      <c r="D1951" s="138"/>
    </row>
    <row r="1952" spans="4:4" x14ac:dyDescent="0.25">
      <c r="D1952" s="138"/>
    </row>
    <row r="1953" spans="4:4" x14ac:dyDescent="0.25">
      <c r="D1953" s="138"/>
    </row>
    <row r="1954" spans="4:4" x14ac:dyDescent="0.25">
      <c r="D1954" s="138"/>
    </row>
    <row r="1955" spans="4:4" x14ac:dyDescent="0.25">
      <c r="D1955" s="138"/>
    </row>
    <row r="1956" spans="4:4" x14ac:dyDescent="0.25">
      <c r="D1956" s="138"/>
    </row>
    <row r="1957" spans="4:4" x14ac:dyDescent="0.25">
      <c r="D1957" s="138"/>
    </row>
    <row r="1958" spans="4:4" x14ac:dyDescent="0.25">
      <c r="D1958" s="138"/>
    </row>
    <row r="1959" spans="4:4" x14ac:dyDescent="0.25">
      <c r="D1959" s="138"/>
    </row>
    <row r="1960" spans="4:4" x14ac:dyDescent="0.25">
      <c r="D1960" s="138"/>
    </row>
    <row r="1961" spans="4:4" x14ac:dyDescent="0.25">
      <c r="D1961" s="138"/>
    </row>
    <row r="1962" spans="4:4" x14ac:dyDescent="0.25">
      <c r="D1962" s="138"/>
    </row>
    <row r="1963" spans="4:4" x14ac:dyDescent="0.25">
      <c r="D1963" s="138"/>
    </row>
    <row r="1964" spans="4:4" x14ac:dyDescent="0.25">
      <c r="D1964" s="138"/>
    </row>
    <row r="1965" spans="4:4" x14ac:dyDescent="0.25">
      <c r="D1965" s="138"/>
    </row>
    <row r="1966" spans="4:4" x14ac:dyDescent="0.25">
      <c r="D1966" s="138"/>
    </row>
    <row r="1967" spans="4:4" x14ac:dyDescent="0.25">
      <c r="D1967" s="138"/>
    </row>
    <row r="1968" spans="4:4" x14ac:dyDescent="0.25">
      <c r="D1968" s="138"/>
    </row>
    <row r="1969" spans="4:4" x14ac:dyDescent="0.25">
      <c r="D1969" s="138"/>
    </row>
    <row r="1970" spans="4:4" x14ac:dyDescent="0.25">
      <c r="D1970" s="138"/>
    </row>
    <row r="1971" spans="4:4" x14ac:dyDescent="0.25">
      <c r="D1971" s="138"/>
    </row>
    <row r="1972" spans="4:4" x14ac:dyDescent="0.25">
      <c r="D1972" s="138"/>
    </row>
    <row r="1973" spans="4:4" x14ac:dyDescent="0.25">
      <c r="D1973" s="138"/>
    </row>
    <row r="1974" spans="4:4" x14ac:dyDescent="0.25">
      <c r="D1974" s="138"/>
    </row>
    <row r="1975" spans="4:4" x14ac:dyDescent="0.25">
      <c r="D1975" s="138"/>
    </row>
    <row r="1976" spans="4:4" x14ac:dyDescent="0.25">
      <c r="D1976" s="138"/>
    </row>
    <row r="1977" spans="4:4" x14ac:dyDescent="0.25">
      <c r="D1977" s="138"/>
    </row>
    <row r="1978" spans="4:4" x14ac:dyDescent="0.25">
      <c r="D1978" s="138"/>
    </row>
    <row r="1979" spans="4:4" x14ac:dyDescent="0.25">
      <c r="D1979" s="138"/>
    </row>
    <row r="1980" spans="4:4" x14ac:dyDescent="0.25">
      <c r="D1980" s="138"/>
    </row>
    <row r="1981" spans="4:4" x14ac:dyDescent="0.25">
      <c r="D1981" s="138"/>
    </row>
    <row r="1982" spans="4:4" x14ac:dyDescent="0.25">
      <c r="D1982" s="138"/>
    </row>
    <row r="1983" spans="4:4" x14ac:dyDescent="0.25">
      <c r="D1983" s="138"/>
    </row>
    <row r="1984" spans="4:4" x14ac:dyDescent="0.25">
      <c r="D1984" s="138"/>
    </row>
    <row r="1985" spans="4:4" x14ac:dyDescent="0.25">
      <c r="D1985" s="138"/>
    </row>
    <row r="1986" spans="4:4" x14ac:dyDescent="0.25">
      <c r="D1986" s="138"/>
    </row>
    <row r="1987" spans="4:4" x14ac:dyDescent="0.25">
      <c r="D1987" s="138"/>
    </row>
    <row r="1988" spans="4:4" x14ac:dyDescent="0.25">
      <c r="D1988" s="138"/>
    </row>
    <row r="1989" spans="4:4" x14ac:dyDescent="0.25">
      <c r="D1989" s="138"/>
    </row>
    <row r="1990" spans="4:4" x14ac:dyDescent="0.25">
      <c r="D1990" s="138"/>
    </row>
    <row r="1991" spans="4:4" x14ac:dyDescent="0.25">
      <c r="D1991" s="138"/>
    </row>
    <row r="1992" spans="4:4" x14ac:dyDescent="0.25">
      <c r="D1992" s="138"/>
    </row>
    <row r="1993" spans="4:4" x14ac:dyDescent="0.25">
      <c r="D1993" s="138"/>
    </row>
    <row r="1994" spans="4:4" x14ac:dyDescent="0.25">
      <c r="D1994" s="138"/>
    </row>
    <row r="1995" spans="4:4" x14ac:dyDescent="0.25">
      <c r="D1995" s="138"/>
    </row>
    <row r="1996" spans="4:4" x14ac:dyDescent="0.25">
      <c r="D1996" s="138"/>
    </row>
    <row r="1997" spans="4:4" x14ac:dyDescent="0.25">
      <c r="D1997" s="138"/>
    </row>
    <row r="1998" spans="4:4" x14ac:dyDescent="0.25">
      <c r="D1998" s="138"/>
    </row>
    <row r="1999" spans="4:4" x14ac:dyDescent="0.25">
      <c r="D1999" s="138"/>
    </row>
    <row r="2000" spans="4:4" x14ac:dyDescent="0.25">
      <c r="D2000" s="138"/>
    </row>
    <row r="2001" spans="4:4" x14ac:dyDescent="0.25">
      <c r="D2001" s="138"/>
    </row>
    <row r="2002" spans="4:4" x14ac:dyDescent="0.25">
      <c r="D2002" s="138"/>
    </row>
    <row r="2003" spans="4:4" x14ac:dyDescent="0.25">
      <c r="D2003" s="138"/>
    </row>
    <row r="2004" spans="4:4" x14ac:dyDescent="0.25">
      <c r="D2004" s="138"/>
    </row>
    <row r="2005" spans="4:4" x14ac:dyDescent="0.25">
      <c r="D2005" s="138"/>
    </row>
    <row r="2006" spans="4:4" x14ac:dyDescent="0.25">
      <c r="D2006" s="138"/>
    </row>
    <row r="2007" spans="4:4" x14ac:dyDescent="0.25">
      <c r="D2007" s="138"/>
    </row>
    <row r="2008" spans="4:4" x14ac:dyDescent="0.25">
      <c r="D2008" s="138"/>
    </row>
    <row r="2009" spans="4:4" x14ac:dyDescent="0.25">
      <c r="D2009" s="138"/>
    </row>
    <row r="2010" spans="4:4" x14ac:dyDescent="0.25">
      <c r="D2010" s="138"/>
    </row>
    <row r="2011" spans="4:4" x14ac:dyDescent="0.25">
      <c r="D2011" s="138"/>
    </row>
    <row r="2012" spans="4:4" x14ac:dyDescent="0.25">
      <c r="D2012" s="138"/>
    </row>
    <row r="2013" spans="4:4" x14ac:dyDescent="0.25">
      <c r="D2013" s="138"/>
    </row>
    <row r="2014" spans="4:4" x14ac:dyDescent="0.25">
      <c r="D2014" s="138"/>
    </row>
    <row r="2015" spans="4:4" x14ac:dyDescent="0.25">
      <c r="D2015" s="138"/>
    </row>
    <row r="2016" spans="4:4" x14ac:dyDescent="0.25">
      <c r="D2016" s="138"/>
    </row>
    <row r="2017" spans="4:4" x14ac:dyDescent="0.25">
      <c r="D2017" s="138"/>
    </row>
    <row r="2018" spans="4:4" x14ac:dyDescent="0.25">
      <c r="D2018" s="138"/>
    </row>
    <row r="2019" spans="4:4" x14ac:dyDescent="0.25">
      <c r="D2019" s="138"/>
    </row>
    <row r="2020" spans="4:4" x14ac:dyDescent="0.25">
      <c r="D2020" s="138"/>
    </row>
    <row r="2021" spans="4:4" x14ac:dyDescent="0.25">
      <c r="D2021" s="138"/>
    </row>
    <row r="2022" spans="4:4" x14ac:dyDescent="0.25">
      <c r="D2022" s="138"/>
    </row>
    <row r="2023" spans="4:4" x14ac:dyDescent="0.25">
      <c r="D2023" s="138"/>
    </row>
    <row r="2024" spans="4:4" x14ac:dyDescent="0.25">
      <c r="D2024" s="138"/>
    </row>
    <row r="2025" spans="4:4" x14ac:dyDescent="0.25">
      <c r="D2025" s="138"/>
    </row>
    <row r="2026" spans="4:4" x14ac:dyDescent="0.25">
      <c r="D2026" s="138"/>
    </row>
    <row r="2027" spans="4:4" x14ac:dyDescent="0.25">
      <c r="D2027" s="138"/>
    </row>
    <row r="2028" spans="4:4" x14ac:dyDescent="0.25">
      <c r="D2028" s="138"/>
    </row>
    <row r="2029" spans="4:4" x14ac:dyDescent="0.25">
      <c r="D2029" s="138"/>
    </row>
    <row r="2030" spans="4:4" x14ac:dyDescent="0.25">
      <c r="D2030" s="138"/>
    </row>
    <row r="2031" spans="4:4" x14ac:dyDescent="0.25">
      <c r="D2031" s="138"/>
    </row>
    <row r="2032" spans="4:4" x14ac:dyDescent="0.25">
      <c r="D2032" s="138"/>
    </row>
    <row r="2033" spans="4:4" x14ac:dyDescent="0.25">
      <c r="D2033" s="138"/>
    </row>
    <row r="2034" spans="4:4" x14ac:dyDescent="0.25">
      <c r="D2034" s="138"/>
    </row>
    <row r="2035" spans="4:4" x14ac:dyDescent="0.25">
      <c r="D2035" s="138"/>
    </row>
    <row r="2036" spans="4:4" x14ac:dyDescent="0.25">
      <c r="D2036" s="138"/>
    </row>
    <row r="2037" spans="4:4" x14ac:dyDescent="0.25">
      <c r="D2037" s="138"/>
    </row>
    <row r="2038" spans="4:4" x14ac:dyDescent="0.25">
      <c r="D2038" s="138"/>
    </row>
    <row r="2039" spans="4:4" x14ac:dyDescent="0.25">
      <c r="D2039" s="138"/>
    </row>
    <row r="2040" spans="4:4" x14ac:dyDescent="0.25">
      <c r="D2040" s="138"/>
    </row>
    <row r="2041" spans="4:4" x14ac:dyDescent="0.25">
      <c r="D2041" s="138"/>
    </row>
    <row r="2042" spans="4:4" x14ac:dyDescent="0.25">
      <c r="D2042" s="138"/>
    </row>
    <row r="2043" spans="4:4" x14ac:dyDescent="0.25">
      <c r="D2043" s="138"/>
    </row>
    <row r="2044" spans="4:4" x14ac:dyDescent="0.25">
      <c r="D2044" s="138"/>
    </row>
    <row r="2045" spans="4:4" x14ac:dyDescent="0.25">
      <c r="D2045" s="138"/>
    </row>
    <row r="2046" spans="4:4" x14ac:dyDescent="0.25">
      <c r="D2046" s="138"/>
    </row>
    <row r="2047" spans="4:4" x14ac:dyDescent="0.25">
      <c r="D2047" s="138"/>
    </row>
    <row r="2048" spans="4:4" x14ac:dyDescent="0.25">
      <c r="D2048" s="138"/>
    </row>
    <row r="2049" spans="4:4" x14ac:dyDescent="0.25">
      <c r="D2049" s="138"/>
    </row>
    <row r="2050" spans="4:4" x14ac:dyDescent="0.25">
      <c r="D2050" s="138"/>
    </row>
    <row r="2051" spans="4:4" x14ac:dyDescent="0.25">
      <c r="D2051" s="138"/>
    </row>
    <row r="2052" spans="4:4" x14ac:dyDescent="0.25">
      <c r="D2052" s="138"/>
    </row>
    <row r="2053" spans="4:4" x14ac:dyDescent="0.25">
      <c r="D2053" s="138"/>
    </row>
    <row r="2054" spans="4:4" x14ac:dyDescent="0.25">
      <c r="D2054" s="138"/>
    </row>
    <row r="2055" spans="4:4" x14ac:dyDescent="0.25">
      <c r="D2055" s="138"/>
    </row>
    <row r="2056" spans="4:4" x14ac:dyDescent="0.25">
      <c r="D2056" s="138"/>
    </row>
    <row r="2057" spans="4:4" x14ac:dyDescent="0.25">
      <c r="D2057" s="138"/>
    </row>
    <row r="2058" spans="4:4" x14ac:dyDescent="0.25">
      <c r="D2058" s="138"/>
    </row>
    <row r="2059" spans="4:4" x14ac:dyDescent="0.25">
      <c r="D2059" s="138"/>
    </row>
    <row r="2060" spans="4:4" x14ac:dyDescent="0.25">
      <c r="D2060" s="138"/>
    </row>
    <row r="2061" spans="4:4" x14ac:dyDescent="0.25">
      <c r="D2061" s="138"/>
    </row>
    <row r="2062" spans="4:4" x14ac:dyDescent="0.25">
      <c r="D2062" s="138"/>
    </row>
    <row r="2063" spans="4:4" x14ac:dyDescent="0.25">
      <c r="D2063" s="138"/>
    </row>
    <row r="2064" spans="4:4" x14ac:dyDescent="0.25">
      <c r="D2064" s="138"/>
    </row>
    <row r="2065" spans="4:4" x14ac:dyDescent="0.25">
      <c r="D2065" s="138"/>
    </row>
    <row r="2066" spans="4:4" x14ac:dyDescent="0.25">
      <c r="D2066" s="138"/>
    </row>
    <row r="2067" spans="4:4" x14ac:dyDescent="0.25">
      <c r="D2067" s="138"/>
    </row>
    <row r="2068" spans="4:4" x14ac:dyDescent="0.25">
      <c r="D2068" s="138"/>
    </row>
    <row r="2069" spans="4:4" x14ac:dyDescent="0.25">
      <c r="D2069" s="138"/>
    </row>
    <row r="2070" spans="4:4" x14ac:dyDescent="0.25">
      <c r="D2070" s="138"/>
    </row>
    <row r="2071" spans="4:4" x14ac:dyDescent="0.25">
      <c r="D2071" s="138"/>
    </row>
    <row r="2072" spans="4:4" x14ac:dyDescent="0.25">
      <c r="D2072" s="138"/>
    </row>
    <row r="2073" spans="4:4" x14ac:dyDescent="0.25">
      <c r="D2073" s="138"/>
    </row>
    <row r="2074" spans="4:4" x14ac:dyDescent="0.25">
      <c r="D2074" s="138"/>
    </row>
    <row r="2075" spans="4:4" x14ac:dyDescent="0.25">
      <c r="D2075" s="138"/>
    </row>
    <row r="2076" spans="4:4" x14ac:dyDescent="0.25">
      <c r="D2076" s="138"/>
    </row>
    <row r="2077" spans="4:4" x14ac:dyDescent="0.25">
      <c r="D2077" s="138"/>
    </row>
    <row r="2078" spans="4:4" x14ac:dyDescent="0.25">
      <c r="D2078" s="138"/>
    </row>
    <row r="2079" spans="4:4" x14ac:dyDescent="0.25">
      <c r="D2079" s="138"/>
    </row>
    <row r="2080" spans="4:4" x14ac:dyDescent="0.25">
      <c r="D2080" s="138"/>
    </row>
    <row r="2081" spans="4:4" x14ac:dyDescent="0.25">
      <c r="D2081" s="138"/>
    </row>
    <row r="2082" spans="4:4" x14ac:dyDescent="0.25">
      <c r="D2082" s="138"/>
    </row>
    <row r="2083" spans="4:4" x14ac:dyDescent="0.25">
      <c r="D2083" s="138"/>
    </row>
    <row r="2084" spans="4:4" x14ac:dyDescent="0.25">
      <c r="D2084" s="138"/>
    </row>
    <row r="2085" spans="4:4" x14ac:dyDescent="0.25">
      <c r="D2085" s="138"/>
    </row>
    <row r="2086" spans="4:4" x14ac:dyDescent="0.25">
      <c r="D2086" s="138"/>
    </row>
    <row r="2087" spans="4:4" x14ac:dyDescent="0.25">
      <c r="D2087" s="138"/>
    </row>
    <row r="2088" spans="4:4" x14ac:dyDescent="0.25">
      <c r="D2088" s="138"/>
    </row>
    <row r="2089" spans="4:4" x14ac:dyDescent="0.25">
      <c r="D2089" s="138"/>
    </row>
    <row r="2090" spans="4:4" x14ac:dyDescent="0.25">
      <c r="D2090" s="138"/>
    </row>
    <row r="2091" spans="4:4" x14ac:dyDescent="0.25">
      <c r="D2091" s="138"/>
    </row>
    <row r="2092" spans="4:4" x14ac:dyDescent="0.25">
      <c r="D2092" s="138"/>
    </row>
    <row r="2093" spans="4:4" x14ac:dyDescent="0.25">
      <c r="D2093" s="138"/>
    </row>
    <row r="2094" spans="4:4" x14ac:dyDescent="0.25">
      <c r="D2094" s="138"/>
    </row>
    <row r="2095" spans="4:4" x14ac:dyDescent="0.25">
      <c r="D2095" s="138"/>
    </row>
    <row r="2096" spans="4:4" x14ac:dyDescent="0.25">
      <c r="D2096" s="138"/>
    </row>
    <row r="2097" spans="4:4" x14ac:dyDescent="0.25">
      <c r="D2097" s="138"/>
    </row>
    <row r="2098" spans="4:4" x14ac:dyDescent="0.25">
      <c r="D2098" s="138"/>
    </row>
    <row r="2099" spans="4:4" x14ac:dyDescent="0.25">
      <c r="D2099" s="138"/>
    </row>
    <row r="2100" spans="4:4" x14ac:dyDescent="0.25">
      <c r="D2100" s="138"/>
    </row>
    <row r="2101" spans="4:4" x14ac:dyDescent="0.25">
      <c r="D2101" s="138"/>
    </row>
    <row r="2102" spans="4:4" x14ac:dyDescent="0.25">
      <c r="D2102" s="138"/>
    </row>
    <row r="2103" spans="4:4" x14ac:dyDescent="0.25">
      <c r="D2103" s="138"/>
    </row>
    <row r="2104" spans="4:4" x14ac:dyDescent="0.25">
      <c r="D2104" s="138"/>
    </row>
    <row r="2105" spans="4:4" x14ac:dyDescent="0.25">
      <c r="D2105" s="138"/>
    </row>
    <row r="2106" spans="4:4" x14ac:dyDescent="0.25">
      <c r="D2106" s="138"/>
    </row>
    <row r="2107" spans="4:4" x14ac:dyDescent="0.25">
      <c r="D2107" s="138"/>
    </row>
    <row r="2108" spans="4:4" x14ac:dyDescent="0.25">
      <c r="D2108" s="138"/>
    </row>
    <row r="2109" spans="4:4" x14ac:dyDescent="0.25">
      <c r="D2109" s="138"/>
    </row>
    <row r="2110" spans="4:4" x14ac:dyDescent="0.25">
      <c r="D2110" s="138"/>
    </row>
    <row r="2111" spans="4:4" x14ac:dyDescent="0.25">
      <c r="D2111" s="138"/>
    </row>
    <row r="2112" spans="4:4" x14ac:dyDescent="0.25">
      <c r="D2112" s="138"/>
    </row>
    <row r="2113" spans="4:4" x14ac:dyDescent="0.25">
      <c r="D2113" s="138"/>
    </row>
    <row r="2114" spans="4:4" x14ac:dyDescent="0.25">
      <c r="D2114" s="138"/>
    </row>
    <row r="2115" spans="4:4" x14ac:dyDescent="0.25">
      <c r="D2115" s="138"/>
    </row>
    <row r="2116" spans="4:4" x14ac:dyDescent="0.25">
      <c r="D2116" s="138"/>
    </row>
    <row r="2117" spans="4:4" x14ac:dyDescent="0.25">
      <c r="D2117" s="138"/>
    </row>
    <row r="2118" spans="4:4" x14ac:dyDescent="0.25">
      <c r="D2118" s="138"/>
    </row>
    <row r="2119" spans="4:4" x14ac:dyDescent="0.25">
      <c r="D2119" s="138"/>
    </row>
    <row r="2120" spans="4:4" x14ac:dyDescent="0.25">
      <c r="D2120" s="138"/>
    </row>
    <row r="2121" spans="4:4" x14ac:dyDescent="0.25">
      <c r="D2121" s="138"/>
    </row>
    <row r="2122" spans="4:4" x14ac:dyDescent="0.25">
      <c r="D2122" s="138"/>
    </row>
    <row r="2123" spans="4:4" x14ac:dyDescent="0.25">
      <c r="D2123" s="138"/>
    </row>
    <row r="2124" spans="4:4" x14ac:dyDescent="0.25">
      <c r="D2124" s="138"/>
    </row>
    <row r="2125" spans="4:4" x14ac:dyDescent="0.25">
      <c r="D2125" s="138"/>
    </row>
    <row r="2126" spans="4:4" x14ac:dyDescent="0.25">
      <c r="D2126" s="138"/>
    </row>
    <row r="2127" spans="4:4" x14ac:dyDescent="0.25">
      <c r="D2127" s="138"/>
    </row>
    <row r="2128" spans="4:4" x14ac:dyDescent="0.25">
      <c r="D2128" s="138"/>
    </row>
    <row r="2129" spans="4:4" x14ac:dyDescent="0.25">
      <c r="D2129" s="138"/>
    </row>
    <row r="2130" spans="4:4" x14ac:dyDescent="0.25">
      <c r="D2130" s="138"/>
    </row>
    <row r="2131" spans="4:4" x14ac:dyDescent="0.25">
      <c r="D2131" s="138"/>
    </row>
    <row r="2132" spans="4:4" x14ac:dyDescent="0.25">
      <c r="D2132" s="138"/>
    </row>
    <row r="2133" spans="4:4" x14ac:dyDescent="0.25">
      <c r="D2133" s="138"/>
    </row>
    <row r="2134" spans="4:4" x14ac:dyDescent="0.25">
      <c r="D2134" s="138"/>
    </row>
    <row r="2135" spans="4:4" x14ac:dyDescent="0.25">
      <c r="D2135" s="138"/>
    </row>
    <row r="2136" spans="4:4" x14ac:dyDescent="0.25">
      <c r="D2136" s="138"/>
    </row>
    <row r="2137" spans="4:4" x14ac:dyDescent="0.25">
      <c r="D2137" s="138"/>
    </row>
    <row r="2138" spans="4:4" x14ac:dyDescent="0.25">
      <c r="D2138" s="138"/>
    </row>
    <row r="2139" spans="4:4" x14ac:dyDescent="0.25">
      <c r="D2139" s="138"/>
    </row>
    <row r="2140" spans="4:4" x14ac:dyDescent="0.25">
      <c r="D2140" s="138"/>
    </row>
    <row r="2141" spans="4:4" x14ac:dyDescent="0.25">
      <c r="D2141" s="138"/>
    </row>
    <row r="2142" spans="4:4" x14ac:dyDescent="0.25">
      <c r="D2142" s="138"/>
    </row>
    <row r="2143" spans="4:4" x14ac:dyDescent="0.25">
      <c r="D2143" s="138"/>
    </row>
    <row r="2144" spans="4:4" x14ac:dyDescent="0.25">
      <c r="D2144" s="138"/>
    </row>
    <row r="2145" spans="4:4" x14ac:dyDescent="0.25">
      <c r="D2145" s="138"/>
    </row>
    <row r="2146" spans="4:4" x14ac:dyDescent="0.25">
      <c r="D2146" s="138"/>
    </row>
    <row r="2147" spans="4:4" x14ac:dyDescent="0.25">
      <c r="D2147" s="138"/>
    </row>
    <row r="2148" spans="4:4" x14ac:dyDescent="0.25">
      <c r="D2148" s="138"/>
    </row>
    <row r="2149" spans="4:4" x14ac:dyDescent="0.25">
      <c r="D2149" s="138"/>
    </row>
    <row r="2150" spans="4:4" x14ac:dyDescent="0.25">
      <c r="D2150" s="138"/>
    </row>
    <row r="2151" spans="4:4" x14ac:dyDescent="0.25">
      <c r="D2151" s="138"/>
    </row>
    <row r="2152" spans="4:4" x14ac:dyDescent="0.25">
      <c r="D2152" s="138"/>
    </row>
    <row r="2153" spans="4:4" x14ac:dyDescent="0.25">
      <c r="D2153" s="138"/>
    </row>
    <row r="2154" spans="4:4" x14ac:dyDescent="0.25">
      <c r="D2154" s="138"/>
    </row>
    <row r="2155" spans="4:4" x14ac:dyDescent="0.25">
      <c r="D2155" s="138"/>
    </row>
    <row r="2156" spans="4:4" x14ac:dyDescent="0.25">
      <c r="D2156" s="138"/>
    </row>
    <row r="2157" spans="4:4" x14ac:dyDescent="0.25">
      <c r="D2157" s="138"/>
    </row>
    <row r="2158" spans="4:4" x14ac:dyDescent="0.25">
      <c r="D2158" s="138"/>
    </row>
    <row r="2159" spans="4:4" x14ac:dyDescent="0.25">
      <c r="D2159" s="138"/>
    </row>
    <row r="2160" spans="4:4" x14ac:dyDescent="0.25">
      <c r="D2160" s="138"/>
    </row>
    <row r="2161" spans="4:4" x14ac:dyDescent="0.25">
      <c r="D2161" s="138"/>
    </row>
    <row r="2162" spans="4:4" x14ac:dyDescent="0.25">
      <c r="D2162" s="138"/>
    </row>
    <row r="2163" spans="4:4" x14ac:dyDescent="0.25">
      <c r="D2163" s="138"/>
    </row>
    <row r="2164" spans="4:4" x14ac:dyDescent="0.25">
      <c r="D2164" s="138"/>
    </row>
    <row r="2165" spans="4:4" x14ac:dyDescent="0.25">
      <c r="D2165" s="138"/>
    </row>
    <row r="2166" spans="4:4" x14ac:dyDescent="0.25">
      <c r="D2166" s="138"/>
    </row>
    <row r="2167" spans="4:4" x14ac:dyDescent="0.25">
      <c r="D2167" s="138"/>
    </row>
    <row r="2168" spans="4:4" x14ac:dyDescent="0.25">
      <c r="D2168" s="138"/>
    </row>
    <row r="2169" spans="4:4" x14ac:dyDescent="0.25">
      <c r="D2169" s="138"/>
    </row>
    <row r="2170" spans="4:4" x14ac:dyDescent="0.25">
      <c r="D2170" s="138"/>
    </row>
    <row r="2171" spans="4:4" x14ac:dyDescent="0.25">
      <c r="D2171" s="138"/>
    </row>
    <row r="2172" spans="4:4" x14ac:dyDescent="0.25">
      <c r="D2172" s="138"/>
    </row>
    <row r="2173" spans="4:4" x14ac:dyDescent="0.25">
      <c r="D2173" s="138"/>
    </row>
    <row r="2174" spans="4:4" x14ac:dyDescent="0.25">
      <c r="D2174" s="138"/>
    </row>
    <row r="2175" spans="4:4" x14ac:dyDescent="0.25">
      <c r="D2175" s="138"/>
    </row>
    <row r="2176" spans="4:4" x14ac:dyDescent="0.25">
      <c r="D2176" s="138"/>
    </row>
    <row r="2177" spans="4:4" x14ac:dyDescent="0.25">
      <c r="D2177" s="138"/>
    </row>
    <row r="2178" spans="4:4" x14ac:dyDescent="0.25">
      <c r="D2178" s="138"/>
    </row>
    <row r="2179" spans="4:4" x14ac:dyDescent="0.25">
      <c r="D2179" s="138"/>
    </row>
    <row r="2180" spans="4:4" x14ac:dyDescent="0.25">
      <c r="D2180" s="138"/>
    </row>
    <row r="2181" spans="4:4" x14ac:dyDescent="0.25">
      <c r="D2181" s="138"/>
    </row>
    <row r="2182" spans="4:4" x14ac:dyDescent="0.25">
      <c r="D2182" s="138"/>
    </row>
    <row r="2183" spans="4:4" x14ac:dyDescent="0.25">
      <c r="D2183" s="138"/>
    </row>
    <row r="2184" spans="4:4" x14ac:dyDescent="0.25">
      <c r="D2184" s="138"/>
    </row>
    <row r="2185" spans="4:4" x14ac:dyDescent="0.25">
      <c r="D2185" s="138"/>
    </row>
    <row r="2186" spans="4:4" x14ac:dyDescent="0.25">
      <c r="D2186" s="138"/>
    </row>
    <row r="2187" spans="4:4" x14ac:dyDescent="0.25">
      <c r="D2187" s="138"/>
    </row>
    <row r="2188" spans="4:4" x14ac:dyDescent="0.25">
      <c r="D2188" s="138"/>
    </row>
    <row r="2189" spans="4:4" x14ac:dyDescent="0.25">
      <c r="D2189" s="138"/>
    </row>
    <row r="2190" spans="4:4" x14ac:dyDescent="0.25">
      <c r="D2190" s="138"/>
    </row>
    <row r="2191" spans="4:4" x14ac:dyDescent="0.25">
      <c r="D2191" s="138"/>
    </row>
    <row r="2192" spans="4:4" x14ac:dyDescent="0.25">
      <c r="D2192" s="138"/>
    </row>
    <row r="2193" spans="4:4" x14ac:dyDescent="0.25">
      <c r="D2193" s="138"/>
    </row>
    <row r="2194" spans="4:4" x14ac:dyDescent="0.25">
      <c r="D2194" s="138"/>
    </row>
    <row r="2195" spans="4:4" x14ac:dyDescent="0.25">
      <c r="D2195" s="138"/>
    </row>
    <row r="2196" spans="4:4" x14ac:dyDescent="0.25">
      <c r="D2196" s="138"/>
    </row>
    <row r="2197" spans="4:4" x14ac:dyDescent="0.25">
      <c r="D2197" s="138"/>
    </row>
    <row r="2198" spans="4:4" x14ac:dyDescent="0.25">
      <c r="D2198" s="138"/>
    </row>
    <row r="2199" spans="4:4" x14ac:dyDescent="0.25">
      <c r="D2199" s="138"/>
    </row>
    <row r="2200" spans="4:4" x14ac:dyDescent="0.25">
      <c r="D2200" s="138"/>
    </row>
    <row r="2201" spans="4:4" x14ac:dyDescent="0.25">
      <c r="D2201" s="138"/>
    </row>
    <row r="2202" spans="4:4" x14ac:dyDescent="0.25">
      <c r="D2202" s="138"/>
    </row>
    <row r="2203" spans="4:4" x14ac:dyDescent="0.25">
      <c r="D2203" s="138"/>
    </row>
    <row r="2204" spans="4:4" x14ac:dyDescent="0.25">
      <c r="D2204" s="138"/>
    </row>
    <row r="2205" spans="4:4" x14ac:dyDescent="0.25">
      <c r="D2205" s="138"/>
    </row>
    <row r="2206" spans="4:4" x14ac:dyDescent="0.25">
      <c r="D2206" s="138"/>
    </row>
    <row r="2207" spans="4:4" x14ac:dyDescent="0.25">
      <c r="D2207" s="138"/>
    </row>
    <row r="2208" spans="4:4" x14ac:dyDescent="0.25">
      <c r="D2208" s="138"/>
    </row>
    <row r="2209" spans="4:4" x14ac:dyDescent="0.25">
      <c r="D2209" s="138"/>
    </row>
    <row r="2210" spans="4:4" x14ac:dyDescent="0.25">
      <c r="D2210" s="138"/>
    </row>
    <row r="2211" spans="4:4" x14ac:dyDescent="0.25">
      <c r="D2211" s="138"/>
    </row>
    <row r="2212" spans="4:4" x14ac:dyDescent="0.25">
      <c r="D2212" s="138"/>
    </row>
    <row r="2213" spans="4:4" x14ac:dyDescent="0.25">
      <c r="D2213" s="138"/>
    </row>
    <row r="2214" spans="4:4" x14ac:dyDescent="0.25">
      <c r="D2214" s="138"/>
    </row>
    <row r="2215" spans="4:4" x14ac:dyDescent="0.25">
      <c r="D2215" s="138"/>
    </row>
    <row r="2216" spans="4:4" x14ac:dyDescent="0.25">
      <c r="D2216" s="138"/>
    </row>
    <row r="2217" spans="4:4" x14ac:dyDescent="0.25">
      <c r="D2217" s="138"/>
    </row>
    <row r="2218" spans="4:4" x14ac:dyDescent="0.25">
      <c r="D2218" s="138"/>
    </row>
    <row r="2219" spans="4:4" x14ac:dyDescent="0.25">
      <c r="D2219" s="138"/>
    </row>
    <row r="2220" spans="4:4" x14ac:dyDescent="0.25">
      <c r="D2220" s="138"/>
    </row>
    <row r="2221" spans="4:4" x14ac:dyDescent="0.25">
      <c r="D2221" s="138"/>
    </row>
    <row r="2222" spans="4:4" x14ac:dyDescent="0.25">
      <c r="D2222" s="138"/>
    </row>
    <row r="2223" spans="4:4" x14ac:dyDescent="0.25">
      <c r="D2223" s="138"/>
    </row>
    <row r="2224" spans="4:4" x14ac:dyDescent="0.25">
      <c r="D2224" s="138"/>
    </row>
    <row r="2225" spans="4:4" x14ac:dyDescent="0.25">
      <c r="D2225" s="138"/>
    </row>
    <row r="2226" spans="4:4" x14ac:dyDescent="0.25">
      <c r="D2226" s="138"/>
    </row>
    <row r="2227" spans="4:4" x14ac:dyDescent="0.25">
      <c r="D2227" s="138"/>
    </row>
    <row r="2228" spans="4:4" x14ac:dyDescent="0.25">
      <c r="D2228" s="138"/>
    </row>
    <row r="2229" spans="4:4" x14ac:dyDescent="0.25">
      <c r="D2229" s="138"/>
    </row>
    <row r="2230" spans="4:4" x14ac:dyDescent="0.25">
      <c r="D2230" s="138"/>
    </row>
    <row r="2231" spans="4:4" x14ac:dyDescent="0.25">
      <c r="D2231" s="138"/>
    </row>
    <row r="2232" spans="4:4" x14ac:dyDescent="0.25">
      <c r="D2232" s="138"/>
    </row>
    <row r="2233" spans="4:4" x14ac:dyDescent="0.25">
      <c r="D2233" s="138"/>
    </row>
    <row r="2234" spans="4:4" x14ac:dyDescent="0.25">
      <c r="D2234" s="138"/>
    </row>
    <row r="2235" spans="4:4" x14ac:dyDescent="0.25">
      <c r="D2235" s="138"/>
    </row>
    <row r="2236" spans="4:4" x14ac:dyDescent="0.25">
      <c r="D2236" s="138"/>
    </row>
    <row r="2237" spans="4:4" x14ac:dyDescent="0.25">
      <c r="D2237" s="138"/>
    </row>
    <row r="2238" spans="4:4" x14ac:dyDescent="0.25">
      <c r="D2238" s="138"/>
    </row>
    <row r="2239" spans="4:4" x14ac:dyDescent="0.25">
      <c r="D2239" s="138"/>
    </row>
    <row r="2240" spans="4:4" x14ac:dyDescent="0.25">
      <c r="D2240" s="138"/>
    </row>
    <row r="2241" spans="4:4" x14ac:dyDescent="0.25">
      <c r="D2241" s="138"/>
    </row>
    <row r="2242" spans="4:4" x14ac:dyDescent="0.25">
      <c r="D2242" s="138"/>
    </row>
    <row r="2243" spans="4:4" x14ac:dyDescent="0.25">
      <c r="D2243" s="138"/>
    </row>
    <row r="2244" spans="4:4" x14ac:dyDescent="0.25">
      <c r="D2244" s="138"/>
    </row>
    <row r="2245" spans="4:4" x14ac:dyDescent="0.25">
      <c r="D2245" s="138"/>
    </row>
    <row r="2246" spans="4:4" x14ac:dyDescent="0.25">
      <c r="D2246" s="138"/>
    </row>
    <row r="2247" spans="4:4" x14ac:dyDescent="0.25">
      <c r="D2247" s="138"/>
    </row>
    <row r="2248" spans="4:4" x14ac:dyDescent="0.25">
      <c r="D2248" s="138"/>
    </row>
    <row r="2249" spans="4:4" x14ac:dyDescent="0.25">
      <c r="D2249" s="138"/>
    </row>
    <row r="2250" spans="4:4" x14ac:dyDescent="0.25">
      <c r="D2250" s="138"/>
    </row>
    <row r="2251" spans="4:4" x14ac:dyDescent="0.25">
      <c r="D2251" s="138"/>
    </row>
    <row r="2252" spans="4:4" x14ac:dyDescent="0.25">
      <c r="D2252" s="138"/>
    </row>
    <row r="2253" spans="4:4" x14ac:dyDescent="0.25">
      <c r="D2253" s="138"/>
    </row>
    <row r="2254" spans="4:4" x14ac:dyDescent="0.25">
      <c r="D2254" s="138"/>
    </row>
    <row r="2255" spans="4:4" x14ac:dyDescent="0.25">
      <c r="D2255" s="138"/>
    </row>
    <row r="2256" spans="4:4" x14ac:dyDescent="0.25">
      <c r="D2256" s="138"/>
    </row>
    <row r="2257" spans="4:4" x14ac:dyDescent="0.25">
      <c r="D2257" s="138"/>
    </row>
    <row r="2258" spans="4:4" x14ac:dyDescent="0.25">
      <c r="D2258" s="138"/>
    </row>
    <row r="2259" spans="4:4" x14ac:dyDescent="0.25">
      <c r="D2259" s="138"/>
    </row>
    <row r="2260" spans="4:4" x14ac:dyDescent="0.25">
      <c r="D2260" s="138"/>
    </row>
    <row r="2261" spans="4:4" x14ac:dyDescent="0.25">
      <c r="D2261" s="138"/>
    </row>
    <row r="2262" spans="4:4" x14ac:dyDescent="0.25">
      <c r="D2262" s="138"/>
    </row>
    <row r="2263" spans="4:4" x14ac:dyDescent="0.25">
      <c r="D2263" s="138"/>
    </row>
    <row r="2264" spans="4:4" x14ac:dyDescent="0.25">
      <c r="D2264" s="138"/>
    </row>
    <row r="2265" spans="4:4" x14ac:dyDescent="0.25">
      <c r="D2265" s="138"/>
    </row>
    <row r="2266" spans="4:4" x14ac:dyDescent="0.25">
      <c r="D2266" s="138"/>
    </row>
    <row r="2267" spans="4:4" x14ac:dyDescent="0.25">
      <c r="D2267" s="138"/>
    </row>
    <row r="2268" spans="4:4" x14ac:dyDescent="0.25">
      <c r="D2268" s="138"/>
    </row>
    <row r="2269" spans="4:4" x14ac:dyDescent="0.25">
      <c r="D2269" s="138"/>
    </row>
    <row r="2270" spans="4:4" x14ac:dyDescent="0.25">
      <c r="D2270" s="138"/>
    </row>
    <row r="2271" spans="4:4" x14ac:dyDescent="0.25">
      <c r="D2271" s="138"/>
    </row>
    <row r="2272" spans="4:4" x14ac:dyDescent="0.25">
      <c r="D2272" s="138"/>
    </row>
    <row r="2273" spans="4:4" x14ac:dyDescent="0.25">
      <c r="D2273" s="138"/>
    </row>
    <row r="2274" spans="4:4" x14ac:dyDescent="0.25">
      <c r="D2274" s="138"/>
    </row>
    <row r="2275" spans="4:4" x14ac:dyDescent="0.25">
      <c r="D2275" s="138"/>
    </row>
    <row r="2276" spans="4:4" x14ac:dyDescent="0.25">
      <c r="D2276" s="138"/>
    </row>
    <row r="2277" spans="4:4" x14ac:dyDescent="0.25">
      <c r="D2277" s="138"/>
    </row>
    <row r="2278" spans="4:4" x14ac:dyDescent="0.25">
      <c r="D2278" s="138"/>
    </row>
    <row r="2279" spans="4:4" x14ac:dyDescent="0.25">
      <c r="D2279" s="138"/>
    </row>
    <row r="2280" spans="4:4" x14ac:dyDescent="0.25">
      <c r="D2280" s="138"/>
    </row>
    <row r="2281" spans="4:4" x14ac:dyDescent="0.25">
      <c r="D2281" s="138"/>
    </row>
    <row r="2282" spans="4:4" x14ac:dyDescent="0.25">
      <c r="D2282" s="138"/>
    </row>
    <row r="2283" spans="4:4" x14ac:dyDescent="0.25">
      <c r="D2283" s="138"/>
    </row>
    <row r="2284" spans="4:4" x14ac:dyDescent="0.25">
      <c r="D2284" s="138"/>
    </row>
    <row r="2285" spans="4:4" x14ac:dyDescent="0.25">
      <c r="D2285" s="138"/>
    </row>
    <row r="2286" spans="4:4" x14ac:dyDescent="0.25">
      <c r="D2286" s="138"/>
    </row>
    <row r="2287" spans="4:4" x14ac:dyDescent="0.25">
      <c r="D2287" s="138"/>
    </row>
    <row r="2288" spans="4:4" x14ac:dyDescent="0.25">
      <c r="D2288" s="138"/>
    </row>
    <row r="2289" spans="4:4" x14ac:dyDescent="0.25">
      <c r="D2289" s="138"/>
    </row>
    <row r="2290" spans="4:4" x14ac:dyDescent="0.25">
      <c r="D2290" s="138"/>
    </row>
    <row r="2291" spans="4:4" x14ac:dyDescent="0.25">
      <c r="D2291" s="138"/>
    </row>
    <row r="2292" spans="4:4" x14ac:dyDescent="0.25">
      <c r="D2292" s="138"/>
    </row>
    <row r="2293" spans="4:4" x14ac:dyDescent="0.25">
      <c r="D2293" s="138"/>
    </row>
    <row r="2294" spans="4:4" x14ac:dyDescent="0.25">
      <c r="D2294" s="138"/>
    </row>
    <row r="2295" spans="4:4" x14ac:dyDescent="0.25">
      <c r="D2295" s="138"/>
    </row>
    <row r="2296" spans="4:4" x14ac:dyDescent="0.25">
      <c r="D2296" s="138"/>
    </row>
    <row r="2297" spans="4:4" x14ac:dyDescent="0.25">
      <c r="D2297" s="138"/>
    </row>
    <row r="2298" spans="4:4" x14ac:dyDescent="0.25">
      <c r="D2298" s="138"/>
    </row>
    <row r="2299" spans="4:4" x14ac:dyDescent="0.25">
      <c r="D2299" s="138"/>
    </row>
    <row r="2300" spans="4:4" x14ac:dyDescent="0.25">
      <c r="D2300" s="138"/>
    </row>
    <row r="2301" spans="4:4" x14ac:dyDescent="0.25">
      <c r="D2301" s="138"/>
    </row>
    <row r="2302" spans="4:4" x14ac:dyDescent="0.25">
      <c r="D2302" s="138"/>
    </row>
    <row r="2303" spans="4:4" x14ac:dyDescent="0.25">
      <c r="D2303" s="138"/>
    </row>
    <row r="2304" spans="4:4" x14ac:dyDescent="0.25">
      <c r="D2304" s="138"/>
    </row>
    <row r="2305" spans="4:4" x14ac:dyDescent="0.25">
      <c r="D2305" s="138"/>
    </row>
    <row r="2306" spans="4:4" x14ac:dyDescent="0.25">
      <c r="D2306" s="138"/>
    </row>
    <row r="2307" spans="4:4" x14ac:dyDescent="0.25">
      <c r="D2307" s="138"/>
    </row>
    <row r="2308" spans="4:4" x14ac:dyDescent="0.25">
      <c r="D2308" s="138"/>
    </row>
    <row r="2309" spans="4:4" x14ac:dyDescent="0.25">
      <c r="D2309" s="138"/>
    </row>
    <row r="2310" spans="4:4" x14ac:dyDescent="0.25">
      <c r="D2310" s="138"/>
    </row>
    <row r="2311" spans="4:4" x14ac:dyDescent="0.25">
      <c r="D2311" s="138"/>
    </row>
    <row r="2312" spans="4:4" x14ac:dyDescent="0.25">
      <c r="D2312" s="138"/>
    </row>
    <row r="2313" spans="4:4" x14ac:dyDescent="0.25">
      <c r="D2313" s="138"/>
    </row>
    <row r="2314" spans="4:4" x14ac:dyDescent="0.25">
      <c r="D2314" s="138"/>
    </row>
    <row r="2315" spans="4:4" x14ac:dyDescent="0.25">
      <c r="D2315" s="138"/>
    </row>
    <row r="2316" spans="4:4" x14ac:dyDescent="0.25">
      <c r="D2316" s="138"/>
    </row>
    <row r="2317" spans="4:4" x14ac:dyDescent="0.25">
      <c r="D2317" s="138"/>
    </row>
    <row r="2318" spans="4:4" x14ac:dyDescent="0.25">
      <c r="D2318" s="138"/>
    </row>
    <row r="2319" spans="4:4" x14ac:dyDescent="0.25">
      <c r="D2319" s="138"/>
    </row>
    <row r="2320" spans="4:4" x14ac:dyDescent="0.25">
      <c r="D2320" s="138"/>
    </row>
    <row r="2321" spans="4:4" x14ac:dyDescent="0.25">
      <c r="D2321" s="138"/>
    </row>
    <row r="2322" spans="4:4" x14ac:dyDescent="0.25">
      <c r="D2322" s="138"/>
    </row>
    <row r="2323" spans="4:4" x14ac:dyDescent="0.25">
      <c r="D2323" s="138"/>
    </row>
    <row r="2324" spans="4:4" x14ac:dyDescent="0.25">
      <c r="D2324" s="138"/>
    </row>
    <row r="2325" spans="4:4" x14ac:dyDescent="0.25">
      <c r="D2325" s="138"/>
    </row>
    <row r="2326" spans="4:4" x14ac:dyDescent="0.25">
      <c r="D2326" s="138"/>
    </row>
    <row r="2327" spans="4:4" x14ac:dyDescent="0.25">
      <c r="D2327" s="138"/>
    </row>
    <row r="2328" spans="4:4" x14ac:dyDescent="0.25">
      <c r="D2328" s="138"/>
    </row>
    <row r="2329" spans="4:4" x14ac:dyDescent="0.25">
      <c r="D2329" s="138"/>
    </row>
    <row r="2330" spans="4:4" x14ac:dyDescent="0.25">
      <c r="D2330" s="138"/>
    </row>
    <row r="2331" spans="4:4" x14ac:dyDescent="0.25">
      <c r="D2331" s="138"/>
    </row>
    <row r="2332" spans="4:4" x14ac:dyDescent="0.25">
      <c r="D2332" s="138"/>
    </row>
    <row r="2333" spans="4:4" x14ac:dyDescent="0.25">
      <c r="D2333" s="138"/>
    </row>
    <row r="2334" spans="4:4" x14ac:dyDescent="0.25">
      <c r="D2334" s="138"/>
    </row>
    <row r="2335" spans="4:4" x14ac:dyDescent="0.25">
      <c r="D2335" s="138"/>
    </row>
    <row r="2336" spans="4:4" x14ac:dyDescent="0.25">
      <c r="D2336" s="138"/>
    </row>
    <row r="2337" spans="4:4" x14ac:dyDescent="0.25">
      <c r="D2337" s="138"/>
    </row>
    <row r="2338" spans="4:4" x14ac:dyDescent="0.25">
      <c r="D2338" s="138"/>
    </row>
    <row r="2339" spans="4:4" x14ac:dyDescent="0.25">
      <c r="D2339" s="138"/>
    </row>
    <row r="2340" spans="4:4" x14ac:dyDescent="0.25">
      <c r="D2340" s="138"/>
    </row>
    <row r="2341" spans="4:4" x14ac:dyDescent="0.25">
      <c r="D2341" s="138"/>
    </row>
    <row r="2342" spans="4:4" x14ac:dyDescent="0.25">
      <c r="D2342" s="138"/>
    </row>
    <row r="2343" spans="4:4" x14ac:dyDescent="0.25">
      <c r="D2343" s="138"/>
    </row>
    <row r="2344" spans="4:4" x14ac:dyDescent="0.25">
      <c r="D2344" s="138"/>
    </row>
    <row r="2345" spans="4:4" x14ac:dyDescent="0.25">
      <c r="D2345" s="138"/>
    </row>
    <row r="2346" spans="4:4" x14ac:dyDescent="0.25">
      <c r="D2346" s="138"/>
    </row>
    <row r="2347" spans="4:4" x14ac:dyDescent="0.25">
      <c r="D2347" s="138"/>
    </row>
    <row r="2348" spans="4:4" x14ac:dyDescent="0.25">
      <c r="D2348" s="138"/>
    </row>
    <row r="2349" spans="4:4" x14ac:dyDescent="0.25">
      <c r="D2349" s="138"/>
    </row>
    <row r="2350" spans="4:4" x14ac:dyDescent="0.25">
      <c r="D2350" s="138"/>
    </row>
    <row r="2351" spans="4:4" x14ac:dyDescent="0.25">
      <c r="D2351" s="138"/>
    </row>
    <row r="2352" spans="4:4" x14ac:dyDescent="0.25">
      <c r="D2352" s="138"/>
    </row>
    <row r="2353" spans="4:4" x14ac:dyDescent="0.25">
      <c r="D2353" s="138"/>
    </row>
    <row r="2354" spans="4:4" x14ac:dyDescent="0.25">
      <c r="D2354" s="138"/>
    </row>
    <row r="2355" spans="4:4" x14ac:dyDescent="0.25">
      <c r="D2355" s="138"/>
    </row>
    <row r="2356" spans="4:4" x14ac:dyDescent="0.25">
      <c r="D2356" s="138"/>
    </row>
    <row r="2357" spans="4:4" x14ac:dyDescent="0.25">
      <c r="D2357" s="138"/>
    </row>
    <row r="2358" spans="4:4" x14ac:dyDescent="0.25">
      <c r="D2358" s="138"/>
    </row>
    <row r="2359" spans="4:4" x14ac:dyDescent="0.25">
      <c r="D2359" s="138"/>
    </row>
    <row r="2360" spans="4:4" x14ac:dyDescent="0.25">
      <c r="D2360" s="138"/>
    </row>
    <row r="2361" spans="4:4" x14ac:dyDescent="0.25">
      <c r="D2361" s="138"/>
    </row>
    <row r="2362" spans="4:4" x14ac:dyDescent="0.25">
      <c r="D2362" s="138"/>
    </row>
    <row r="2363" spans="4:4" x14ac:dyDescent="0.25">
      <c r="D2363" s="138"/>
    </row>
    <row r="2364" spans="4:4" x14ac:dyDescent="0.25">
      <c r="D2364" s="138"/>
    </row>
    <row r="2365" spans="4:4" x14ac:dyDescent="0.25">
      <c r="D2365" s="138"/>
    </row>
    <row r="2366" spans="4:4" x14ac:dyDescent="0.25">
      <c r="D2366" s="138"/>
    </row>
    <row r="2367" spans="4:4" x14ac:dyDescent="0.25">
      <c r="D2367" s="138"/>
    </row>
    <row r="2368" spans="4:4" x14ac:dyDescent="0.25">
      <c r="D2368" s="138"/>
    </row>
    <row r="2369" spans="4:4" x14ac:dyDescent="0.25">
      <c r="D2369" s="138"/>
    </row>
    <row r="2370" spans="4:4" x14ac:dyDescent="0.25">
      <c r="D2370" s="138"/>
    </row>
    <row r="2371" spans="4:4" x14ac:dyDescent="0.25">
      <c r="D2371" s="138"/>
    </row>
    <row r="2372" spans="4:4" x14ac:dyDescent="0.25">
      <c r="D2372" s="138"/>
    </row>
    <row r="2373" spans="4:4" x14ac:dyDescent="0.25">
      <c r="D2373" s="138"/>
    </row>
    <row r="2374" spans="4:4" x14ac:dyDescent="0.25">
      <c r="D2374" s="138"/>
    </row>
    <row r="2375" spans="4:4" x14ac:dyDescent="0.25">
      <c r="D2375" s="138"/>
    </row>
    <row r="2376" spans="4:4" x14ac:dyDescent="0.25">
      <c r="D2376" s="138"/>
    </row>
    <row r="2377" spans="4:4" x14ac:dyDescent="0.25">
      <c r="D2377" s="138"/>
    </row>
    <row r="2378" spans="4:4" x14ac:dyDescent="0.25">
      <c r="D2378" s="138"/>
    </row>
    <row r="2379" spans="4:4" x14ac:dyDescent="0.25">
      <c r="D2379" s="138"/>
    </row>
    <row r="2380" spans="4:4" x14ac:dyDescent="0.25">
      <c r="D2380" s="138"/>
    </row>
    <row r="2381" spans="4:4" x14ac:dyDescent="0.25">
      <c r="D2381" s="138"/>
    </row>
    <row r="2382" spans="4:4" x14ac:dyDescent="0.25">
      <c r="D2382" s="138"/>
    </row>
    <row r="2383" spans="4:4" x14ac:dyDescent="0.25">
      <c r="D2383" s="138"/>
    </row>
    <row r="2384" spans="4:4" x14ac:dyDescent="0.25">
      <c r="D2384" s="138"/>
    </row>
    <row r="2385" spans="4:4" x14ac:dyDescent="0.25">
      <c r="D2385" s="138"/>
    </row>
    <row r="2386" spans="4:4" x14ac:dyDescent="0.25">
      <c r="D2386" s="138"/>
    </row>
    <row r="2387" spans="4:4" x14ac:dyDescent="0.25">
      <c r="D2387" s="138"/>
    </row>
    <row r="2388" spans="4:4" x14ac:dyDescent="0.25">
      <c r="D2388" s="138"/>
    </row>
    <row r="2389" spans="4:4" x14ac:dyDescent="0.25">
      <c r="D2389" s="138"/>
    </row>
    <row r="2390" spans="4:4" x14ac:dyDescent="0.25">
      <c r="D2390" s="138"/>
    </row>
    <row r="2391" spans="4:4" x14ac:dyDescent="0.25">
      <c r="D2391" s="138"/>
    </row>
    <row r="2392" spans="4:4" x14ac:dyDescent="0.25">
      <c r="D2392" s="138"/>
    </row>
    <row r="2393" spans="4:4" x14ac:dyDescent="0.25">
      <c r="D2393" s="138"/>
    </row>
    <row r="2394" spans="4:4" x14ac:dyDescent="0.25">
      <c r="D2394" s="138"/>
    </row>
    <row r="2395" spans="4:4" x14ac:dyDescent="0.25">
      <c r="D2395" s="138"/>
    </row>
    <row r="2396" spans="4:4" x14ac:dyDescent="0.25">
      <c r="D2396" s="138"/>
    </row>
    <row r="2397" spans="4:4" x14ac:dyDescent="0.25">
      <c r="D2397" s="138"/>
    </row>
    <row r="2398" spans="4:4" x14ac:dyDescent="0.25">
      <c r="D2398" s="138"/>
    </row>
    <row r="2399" spans="4:4" x14ac:dyDescent="0.25">
      <c r="D2399" s="138"/>
    </row>
    <row r="2400" spans="4:4" x14ac:dyDescent="0.25">
      <c r="D2400" s="138"/>
    </row>
    <row r="2401" spans="4:4" x14ac:dyDescent="0.25">
      <c r="D2401" s="138"/>
    </row>
    <row r="2402" spans="4:4" x14ac:dyDescent="0.25">
      <c r="D2402" s="138"/>
    </row>
    <row r="2403" spans="4:4" x14ac:dyDescent="0.25">
      <c r="D2403" s="138"/>
    </row>
    <row r="2404" spans="4:4" x14ac:dyDescent="0.25">
      <c r="D2404" s="138"/>
    </row>
    <row r="2405" spans="4:4" x14ac:dyDescent="0.25">
      <c r="D2405" s="138"/>
    </row>
    <row r="2406" spans="4:4" x14ac:dyDescent="0.25">
      <c r="D2406" s="138"/>
    </row>
    <row r="2407" spans="4:4" x14ac:dyDescent="0.25">
      <c r="D2407" s="138"/>
    </row>
    <row r="2408" spans="4:4" x14ac:dyDescent="0.25">
      <c r="D2408" s="138"/>
    </row>
    <row r="2409" spans="4:4" x14ac:dyDescent="0.25">
      <c r="D2409" s="138"/>
    </row>
    <row r="2410" spans="4:4" x14ac:dyDescent="0.25">
      <c r="D2410" s="138"/>
    </row>
    <row r="2411" spans="4:4" x14ac:dyDescent="0.25">
      <c r="D2411" s="138"/>
    </row>
    <row r="2412" spans="4:4" x14ac:dyDescent="0.25">
      <c r="D2412" s="138"/>
    </row>
    <row r="2413" spans="4:4" x14ac:dyDescent="0.25">
      <c r="D2413" s="138"/>
    </row>
    <row r="2414" spans="4:4" x14ac:dyDescent="0.25">
      <c r="D2414" s="138"/>
    </row>
    <row r="2415" spans="4:4" x14ac:dyDescent="0.25">
      <c r="D2415" s="138"/>
    </row>
    <row r="2416" spans="4:4" x14ac:dyDescent="0.25">
      <c r="D2416" s="138"/>
    </row>
    <row r="2417" spans="4:4" x14ac:dyDescent="0.25">
      <c r="D2417" s="138"/>
    </row>
    <row r="2418" spans="4:4" x14ac:dyDescent="0.25">
      <c r="D2418" s="138"/>
    </row>
    <row r="2419" spans="4:4" x14ac:dyDescent="0.25">
      <c r="D2419" s="138"/>
    </row>
    <row r="2420" spans="4:4" x14ac:dyDescent="0.25">
      <c r="D2420" s="138"/>
    </row>
    <row r="2421" spans="4:4" x14ac:dyDescent="0.25">
      <c r="D2421" s="138"/>
    </row>
    <row r="2422" spans="4:4" x14ac:dyDescent="0.25">
      <c r="D2422" s="138"/>
    </row>
    <row r="2423" spans="4:4" x14ac:dyDescent="0.25">
      <c r="D2423" s="138"/>
    </row>
    <row r="2424" spans="4:4" x14ac:dyDescent="0.25">
      <c r="D2424" s="138"/>
    </row>
    <row r="2425" spans="4:4" x14ac:dyDescent="0.25">
      <c r="D2425" s="138"/>
    </row>
    <row r="2426" spans="4:4" x14ac:dyDescent="0.25">
      <c r="D2426" s="138"/>
    </row>
    <row r="2427" spans="4:4" x14ac:dyDescent="0.25">
      <c r="D2427" s="138"/>
    </row>
    <row r="2428" spans="4:4" x14ac:dyDescent="0.25">
      <c r="D2428" s="138"/>
    </row>
    <row r="2429" spans="4:4" x14ac:dyDescent="0.25">
      <c r="D2429" s="138"/>
    </row>
    <row r="2430" spans="4:4" x14ac:dyDescent="0.25">
      <c r="D2430" s="138"/>
    </row>
    <row r="2431" spans="4:4" x14ac:dyDescent="0.25">
      <c r="D2431" s="138"/>
    </row>
    <row r="2432" spans="4:4" x14ac:dyDescent="0.25">
      <c r="D2432" s="138"/>
    </row>
    <row r="2433" spans="4:4" x14ac:dyDescent="0.25">
      <c r="D2433" s="138"/>
    </row>
    <row r="2434" spans="4:4" x14ac:dyDescent="0.25">
      <c r="D2434" s="138"/>
    </row>
    <row r="2435" spans="4:4" x14ac:dyDescent="0.25">
      <c r="D2435" s="138"/>
    </row>
    <row r="2436" spans="4:4" x14ac:dyDescent="0.25">
      <c r="D2436" s="138"/>
    </row>
    <row r="2437" spans="4:4" x14ac:dyDescent="0.25">
      <c r="D2437" s="138"/>
    </row>
    <row r="2438" spans="4:4" x14ac:dyDescent="0.25">
      <c r="D2438" s="138"/>
    </row>
    <row r="2439" spans="4:4" x14ac:dyDescent="0.25">
      <c r="D2439" s="138"/>
    </row>
    <row r="2440" spans="4:4" x14ac:dyDescent="0.25">
      <c r="D2440" s="138"/>
    </row>
    <row r="2441" spans="4:4" x14ac:dyDescent="0.25">
      <c r="D2441" s="138"/>
    </row>
    <row r="2442" spans="4:4" x14ac:dyDescent="0.25">
      <c r="D2442" s="138"/>
    </row>
    <row r="2443" spans="4:4" x14ac:dyDescent="0.25">
      <c r="D2443" s="138"/>
    </row>
    <row r="2444" spans="4:4" x14ac:dyDescent="0.25">
      <c r="D2444" s="138"/>
    </row>
    <row r="2445" spans="4:4" x14ac:dyDescent="0.25">
      <c r="D2445" s="138"/>
    </row>
    <row r="2446" spans="4:4" x14ac:dyDescent="0.25">
      <c r="D2446" s="138"/>
    </row>
    <row r="2447" spans="4:4" x14ac:dyDescent="0.25">
      <c r="D2447" s="138"/>
    </row>
    <row r="2448" spans="4:4" x14ac:dyDescent="0.25">
      <c r="D2448" s="138"/>
    </row>
    <row r="2449" spans="4:4" x14ac:dyDescent="0.25">
      <c r="D2449" s="138"/>
    </row>
    <row r="2450" spans="4:4" x14ac:dyDescent="0.25">
      <c r="D2450" s="138"/>
    </row>
    <row r="2451" spans="4:4" x14ac:dyDescent="0.25">
      <c r="D2451" s="138"/>
    </row>
    <row r="2452" spans="4:4" x14ac:dyDescent="0.25">
      <c r="D2452" s="138"/>
    </row>
    <row r="2453" spans="4:4" x14ac:dyDescent="0.25">
      <c r="D2453" s="138"/>
    </row>
    <row r="2454" spans="4:4" x14ac:dyDescent="0.25">
      <c r="D2454" s="138"/>
    </row>
    <row r="2455" spans="4:4" x14ac:dyDescent="0.25">
      <c r="D2455" s="138"/>
    </row>
    <row r="2456" spans="4:4" x14ac:dyDescent="0.25">
      <c r="D2456" s="138"/>
    </row>
    <row r="2457" spans="4:4" x14ac:dyDescent="0.25">
      <c r="D2457" s="138"/>
    </row>
    <row r="2458" spans="4:4" x14ac:dyDescent="0.25">
      <c r="D2458" s="138"/>
    </row>
    <row r="2459" spans="4:4" x14ac:dyDescent="0.25">
      <c r="D2459" s="138"/>
    </row>
    <row r="2460" spans="4:4" x14ac:dyDescent="0.25">
      <c r="D2460" s="138"/>
    </row>
    <row r="2461" spans="4:4" x14ac:dyDescent="0.25">
      <c r="D2461" s="138"/>
    </row>
    <row r="2462" spans="4:4" x14ac:dyDescent="0.25">
      <c r="D2462" s="138"/>
    </row>
    <row r="2463" spans="4:4" x14ac:dyDescent="0.25">
      <c r="D2463" s="138"/>
    </row>
    <row r="2464" spans="4:4" x14ac:dyDescent="0.25">
      <c r="D2464" s="138"/>
    </row>
    <row r="2465" spans="4:4" x14ac:dyDescent="0.25">
      <c r="D2465" s="138"/>
    </row>
    <row r="2466" spans="4:4" x14ac:dyDescent="0.25">
      <c r="D2466" s="138"/>
    </row>
    <row r="2467" spans="4:4" x14ac:dyDescent="0.25">
      <c r="D2467" s="138"/>
    </row>
    <row r="2468" spans="4:4" x14ac:dyDescent="0.25">
      <c r="D2468" s="138"/>
    </row>
    <row r="2469" spans="4:4" x14ac:dyDescent="0.25">
      <c r="D2469" s="138"/>
    </row>
    <row r="2470" spans="4:4" x14ac:dyDescent="0.25">
      <c r="D2470" s="138"/>
    </row>
    <row r="2471" spans="4:4" x14ac:dyDescent="0.25">
      <c r="D2471" s="138"/>
    </row>
    <row r="2472" spans="4:4" x14ac:dyDescent="0.25">
      <c r="D2472" s="138"/>
    </row>
    <row r="2473" spans="4:4" x14ac:dyDescent="0.25">
      <c r="D2473" s="138"/>
    </row>
    <row r="2474" spans="4:4" x14ac:dyDescent="0.25">
      <c r="D2474" s="138"/>
    </row>
    <row r="2475" spans="4:4" x14ac:dyDescent="0.25">
      <c r="D2475" s="138"/>
    </row>
    <row r="2476" spans="4:4" x14ac:dyDescent="0.25">
      <c r="D2476" s="138"/>
    </row>
    <row r="2477" spans="4:4" x14ac:dyDescent="0.25">
      <c r="D2477" s="138"/>
    </row>
    <row r="2478" spans="4:4" x14ac:dyDescent="0.25">
      <c r="D2478" s="138"/>
    </row>
    <row r="2479" spans="4:4" x14ac:dyDescent="0.25">
      <c r="D2479" s="138"/>
    </row>
    <row r="2480" spans="4:4" x14ac:dyDescent="0.25">
      <c r="D2480" s="138"/>
    </row>
    <row r="2481" spans="4:4" x14ac:dyDescent="0.25">
      <c r="D2481" s="138"/>
    </row>
    <row r="2482" spans="4:4" x14ac:dyDescent="0.25">
      <c r="D2482" s="138"/>
    </row>
    <row r="2483" spans="4:4" x14ac:dyDescent="0.25">
      <c r="D2483" s="138"/>
    </row>
    <row r="2484" spans="4:4" x14ac:dyDescent="0.25">
      <c r="D2484" s="138"/>
    </row>
    <row r="2485" spans="4:4" x14ac:dyDescent="0.25">
      <c r="D2485" s="138"/>
    </row>
    <row r="2486" spans="4:4" x14ac:dyDescent="0.25">
      <c r="D2486" s="138"/>
    </row>
    <row r="2487" spans="4:4" x14ac:dyDescent="0.25">
      <c r="D2487" s="138"/>
    </row>
    <row r="2488" spans="4:4" x14ac:dyDescent="0.25">
      <c r="D2488" s="138"/>
    </row>
    <row r="2489" spans="4:4" x14ac:dyDescent="0.25">
      <c r="D2489" s="138"/>
    </row>
    <row r="2490" spans="4:4" x14ac:dyDescent="0.25">
      <c r="D2490" s="138"/>
    </row>
    <row r="2491" spans="4:4" x14ac:dyDescent="0.25">
      <c r="D2491" s="138"/>
    </row>
    <row r="2492" spans="4:4" x14ac:dyDescent="0.25">
      <c r="D2492" s="138"/>
    </row>
    <row r="2493" spans="4:4" x14ac:dyDescent="0.25">
      <c r="D2493" s="138"/>
    </row>
    <row r="2494" spans="4:4" x14ac:dyDescent="0.25">
      <c r="D2494" s="138"/>
    </row>
    <row r="2495" spans="4:4" x14ac:dyDescent="0.25">
      <c r="D2495" s="138"/>
    </row>
    <row r="2496" spans="4:4" x14ac:dyDescent="0.25">
      <c r="D2496" s="138"/>
    </row>
    <row r="2497" spans="4:4" x14ac:dyDescent="0.25">
      <c r="D2497" s="138"/>
    </row>
    <row r="2498" spans="4:4" x14ac:dyDescent="0.25">
      <c r="D2498" s="138"/>
    </row>
    <row r="2499" spans="4:4" x14ac:dyDescent="0.25">
      <c r="D2499" s="138"/>
    </row>
    <row r="2500" spans="4:4" x14ac:dyDescent="0.25">
      <c r="D2500" s="138"/>
    </row>
    <row r="2501" spans="4:4" x14ac:dyDescent="0.25">
      <c r="D2501" s="138"/>
    </row>
    <row r="2502" spans="4:4" x14ac:dyDescent="0.25">
      <c r="D2502" s="138"/>
    </row>
    <row r="2503" spans="4:4" x14ac:dyDescent="0.25">
      <c r="D2503" s="138"/>
    </row>
    <row r="2504" spans="4:4" x14ac:dyDescent="0.25">
      <c r="D2504" s="138"/>
    </row>
    <row r="2505" spans="4:4" x14ac:dyDescent="0.25">
      <c r="D2505" s="138"/>
    </row>
    <row r="2506" spans="4:4" x14ac:dyDescent="0.25">
      <c r="D2506" s="138"/>
    </row>
    <row r="2507" spans="4:4" x14ac:dyDescent="0.25">
      <c r="D2507" s="138"/>
    </row>
    <row r="2508" spans="4:4" x14ac:dyDescent="0.25">
      <c r="D2508" s="138"/>
    </row>
    <row r="2509" spans="4:4" x14ac:dyDescent="0.25">
      <c r="D2509" s="138"/>
    </row>
    <row r="2510" spans="4:4" x14ac:dyDescent="0.25">
      <c r="D2510" s="138"/>
    </row>
    <row r="2511" spans="4:4" x14ac:dyDescent="0.25">
      <c r="D2511" s="138"/>
    </row>
    <row r="2512" spans="4:4" x14ac:dyDescent="0.25">
      <c r="D2512" s="138"/>
    </row>
    <row r="2513" spans="4:4" x14ac:dyDescent="0.25">
      <c r="D2513" s="138"/>
    </row>
    <row r="2514" spans="4:4" x14ac:dyDescent="0.25">
      <c r="D2514" s="138"/>
    </row>
    <row r="2515" spans="4:4" x14ac:dyDescent="0.25">
      <c r="D2515" s="138"/>
    </row>
    <row r="2516" spans="4:4" x14ac:dyDescent="0.25">
      <c r="D2516" s="138"/>
    </row>
    <row r="2517" spans="4:4" x14ac:dyDescent="0.25">
      <c r="D2517" s="138"/>
    </row>
    <row r="2518" spans="4:4" x14ac:dyDescent="0.25">
      <c r="D2518" s="138"/>
    </row>
    <row r="2519" spans="4:4" x14ac:dyDescent="0.25">
      <c r="D2519" s="138"/>
    </row>
    <row r="2520" spans="4:4" x14ac:dyDescent="0.25">
      <c r="D2520" s="138"/>
    </row>
    <row r="2521" spans="4:4" x14ac:dyDescent="0.25">
      <c r="D2521" s="138"/>
    </row>
    <row r="2522" spans="4:4" x14ac:dyDescent="0.25">
      <c r="D2522" s="138"/>
    </row>
    <row r="2523" spans="4:4" x14ac:dyDescent="0.25">
      <c r="D2523" s="138"/>
    </row>
    <row r="2524" spans="4:4" x14ac:dyDescent="0.25">
      <c r="D2524" s="138"/>
    </row>
    <row r="2525" spans="4:4" x14ac:dyDescent="0.25">
      <c r="D2525" s="138"/>
    </row>
    <row r="2526" spans="4:4" x14ac:dyDescent="0.25">
      <c r="D2526" s="138"/>
    </row>
    <row r="2527" spans="4:4" x14ac:dyDescent="0.25">
      <c r="D2527" s="138"/>
    </row>
    <row r="2528" spans="4:4" x14ac:dyDescent="0.25">
      <c r="D2528" s="138"/>
    </row>
    <row r="2529" spans="4:4" x14ac:dyDescent="0.25">
      <c r="D2529" s="138"/>
    </row>
    <row r="2530" spans="4:4" x14ac:dyDescent="0.25">
      <c r="D2530" s="138"/>
    </row>
    <row r="2531" spans="4:4" x14ac:dyDescent="0.25">
      <c r="D2531" s="138"/>
    </row>
    <row r="2532" spans="4:4" x14ac:dyDescent="0.25">
      <c r="D2532" s="138"/>
    </row>
    <row r="2533" spans="4:4" x14ac:dyDescent="0.25">
      <c r="D2533" s="138"/>
    </row>
    <row r="2534" spans="4:4" x14ac:dyDescent="0.25">
      <c r="D2534" s="138"/>
    </row>
    <row r="2535" spans="4:4" x14ac:dyDescent="0.25">
      <c r="D2535" s="138"/>
    </row>
    <row r="2536" spans="4:4" x14ac:dyDescent="0.25">
      <c r="D2536" s="138"/>
    </row>
    <row r="2537" spans="4:4" x14ac:dyDescent="0.25">
      <c r="D2537" s="138"/>
    </row>
    <row r="2538" spans="4:4" x14ac:dyDescent="0.25">
      <c r="D2538" s="138"/>
    </row>
    <row r="2539" spans="4:4" x14ac:dyDescent="0.25">
      <c r="D2539" s="138"/>
    </row>
    <row r="2540" spans="4:4" x14ac:dyDescent="0.25">
      <c r="D2540" s="138"/>
    </row>
    <row r="2541" spans="4:4" x14ac:dyDescent="0.25">
      <c r="D2541" s="138"/>
    </row>
    <row r="2542" spans="4:4" x14ac:dyDescent="0.25">
      <c r="D2542" s="138"/>
    </row>
    <row r="2543" spans="4:4" x14ac:dyDescent="0.25">
      <c r="D2543" s="138"/>
    </row>
    <row r="2544" spans="4:4" x14ac:dyDescent="0.25">
      <c r="D2544" s="138"/>
    </row>
    <row r="2545" spans="4:4" x14ac:dyDescent="0.25">
      <c r="D2545" s="138"/>
    </row>
    <row r="2546" spans="4:4" x14ac:dyDescent="0.25">
      <c r="D2546" s="138"/>
    </row>
    <row r="2547" spans="4:4" x14ac:dyDescent="0.25">
      <c r="D2547" s="138"/>
    </row>
    <row r="2548" spans="4:4" x14ac:dyDescent="0.25">
      <c r="D2548" s="138"/>
    </row>
    <row r="2549" spans="4:4" x14ac:dyDescent="0.25">
      <c r="D2549" s="138"/>
    </row>
    <row r="2550" spans="4:4" x14ac:dyDescent="0.25">
      <c r="D2550" s="138"/>
    </row>
    <row r="2551" spans="4:4" x14ac:dyDescent="0.25">
      <c r="D2551" s="138"/>
    </row>
    <row r="2552" spans="4:4" x14ac:dyDescent="0.25">
      <c r="D2552" s="138"/>
    </row>
    <row r="2553" spans="4:4" x14ac:dyDescent="0.25">
      <c r="D2553" s="138"/>
    </row>
    <row r="2554" spans="4:4" x14ac:dyDescent="0.25">
      <c r="D2554" s="138"/>
    </row>
    <row r="2555" spans="4:4" x14ac:dyDescent="0.25">
      <c r="D2555" s="138"/>
    </row>
    <row r="2556" spans="4:4" x14ac:dyDescent="0.25">
      <c r="D2556" s="138"/>
    </row>
    <row r="2557" spans="4:4" x14ac:dyDescent="0.25">
      <c r="D2557" s="138"/>
    </row>
    <row r="2558" spans="4:4" x14ac:dyDescent="0.25">
      <c r="D2558" s="138"/>
    </row>
    <row r="2559" spans="4:4" x14ac:dyDescent="0.25">
      <c r="D2559" s="138"/>
    </row>
    <row r="2560" spans="4:4" x14ac:dyDescent="0.25">
      <c r="D2560" s="138"/>
    </row>
    <row r="2561" spans="4:4" x14ac:dyDescent="0.25">
      <c r="D2561" s="138"/>
    </row>
    <row r="2562" spans="4:4" x14ac:dyDescent="0.25">
      <c r="D2562" s="138"/>
    </row>
    <row r="2563" spans="4:4" x14ac:dyDescent="0.25">
      <c r="D2563" s="138"/>
    </row>
    <row r="2564" spans="4:4" x14ac:dyDescent="0.25">
      <c r="D2564" s="138"/>
    </row>
    <row r="2565" spans="4:4" x14ac:dyDescent="0.25">
      <c r="D2565" s="138"/>
    </row>
    <row r="2566" spans="4:4" x14ac:dyDescent="0.25">
      <c r="D2566" s="138"/>
    </row>
    <row r="2567" spans="4:4" x14ac:dyDescent="0.25">
      <c r="D2567" s="138"/>
    </row>
    <row r="2568" spans="4:4" x14ac:dyDescent="0.25">
      <c r="D2568" s="138"/>
    </row>
    <row r="2569" spans="4:4" x14ac:dyDescent="0.25">
      <c r="D2569" s="138"/>
    </row>
    <row r="2570" spans="4:4" x14ac:dyDescent="0.25">
      <c r="D2570" s="138"/>
    </row>
    <row r="2571" spans="4:4" x14ac:dyDescent="0.25">
      <c r="D2571" s="138"/>
    </row>
    <row r="2572" spans="4:4" x14ac:dyDescent="0.25">
      <c r="D2572" s="138"/>
    </row>
    <row r="2573" spans="4:4" x14ac:dyDescent="0.25">
      <c r="D2573" s="138"/>
    </row>
    <row r="2574" spans="4:4" x14ac:dyDescent="0.25">
      <c r="D2574" s="138"/>
    </row>
    <row r="2575" spans="4:4" x14ac:dyDescent="0.25">
      <c r="D2575" s="138"/>
    </row>
    <row r="2576" spans="4:4" x14ac:dyDescent="0.25">
      <c r="D2576" s="138"/>
    </row>
    <row r="2577" spans="4:4" x14ac:dyDescent="0.25">
      <c r="D2577" s="138"/>
    </row>
    <row r="2578" spans="4:4" x14ac:dyDescent="0.25">
      <c r="D2578" s="138"/>
    </row>
    <row r="2579" spans="4:4" x14ac:dyDescent="0.25">
      <c r="D2579" s="138"/>
    </row>
    <row r="2580" spans="4:4" x14ac:dyDescent="0.25">
      <c r="D2580" s="138"/>
    </row>
    <row r="2581" spans="4:4" x14ac:dyDescent="0.25">
      <c r="D2581" s="138"/>
    </row>
    <row r="2582" spans="4:4" x14ac:dyDescent="0.25">
      <c r="D2582" s="138"/>
    </row>
    <row r="2583" spans="4:4" x14ac:dyDescent="0.25">
      <c r="D2583" s="138"/>
    </row>
    <row r="2584" spans="4:4" x14ac:dyDescent="0.25">
      <c r="D2584" s="138"/>
    </row>
    <row r="2585" spans="4:4" x14ac:dyDescent="0.25">
      <c r="D2585" s="138"/>
    </row>
    <row r="2586" spans="4:4" x14ac:dyDescent="0.25">
      <c r="D2586" s="138"/>
    </row>
    <row r="2587" spans="4:4" x14ac:dyDescent="0.25">
      <c r="D2587" s="138"/>
    </row>
    <row r="2588" spans="4:4" x14ac:dyDescent="0.25">
      <c r="D2588" s="138"/>
    </row>
    <row r="2589" spans="4:4" x14ac:dyDescent="0.25">
      <c r="D2589" s="138"/>
    </row>
    <row r="2590" spans="4:4" x14ac:dyDescent="0.25">
      <c r="D2590" s="138"/>
    </row>
    <row r="2591" spans="4:4" x14ac:dyDescent="0.25">
      <c r="D2591" s="138"/>
    </row>
    <row r="2592" spans="4:4" x14ac:dyDescent="0.25">
      <c r="D2592" s="138"/>
    </row>
    <row r="2593" spans="4:4" x14ac:dyDescent="0.25">
      <c r="D2593" s="138"/>
    </row>
    <row r="2594" spans="4:4" x14ac:dyDescent="0.25">
      <c r="D2594" s="138"/>
    </row>
    <row r="2595" spans="4:4" x14ac:dyDescent="0.25">
      <c r="D2595" s="138"/>
    </row>
    <row r="2596" spans="4:4" x14ac:dyDescent="0.25">
      <c r="D2596" s="138"/>
    </row>
    <row r="2597" spans="4:4" x14ac:dyDescent="0.25">
      <c r="D2597" s="138"/>
    </row>
    <row r="2598" spans="4:4" x14ac:dyDescent="0.25">
      <c r="D2598" s="138"/>
    </row>
    <row r="2599" spans="4:4" x14ac:dyDescent="0.25">
      <c r="D2599" s="138"/>
    </row>
    <row r="2600" spans="4:4" x14ac:dyDescent="0.25">
      <c r="D2600" s="138"/>
    </row>
    <row r="2601" spans="4:4" x14ac:dyDescent="0.25">
      <c r="D2601" s="138"/>
    </row>
    <row r="2602" spans="4:4" x14ac:dyDescent="0.25">
      <c r="D2602" s="138"/>
    </row>
    <row r="2603" spans="4:4" x14ac:dyDescent="0.25">
      <c r="D2603" s="138"/>
    </row>
    <row r="2604" spans="4:4" x14ac:dyDescent="0.25">
      <c r="D2604" s="138"/>
    </row>
    <row r="2605" spans="4:4" x14ac:dyDescent="0.25">
      <c r="D2605" s="138"/>
    </row>
    <row r="2606" spans="4:4" x14ac:dyDescent="0.25">
      <c r="D2606" s="138"/>
    </row>
    <row r="2607" spans="4:4" x14ac:dyDescent="0.25">
      <c r="D2607" s="138"/>
    </row>
    <row r="2608" spans="4:4" x14ac:dyDescent="0.25">
      <c r="D2608" s="138"/>
    </row>
    <row r="2609" spans="4:4" x14ac:dyDescent="0.25">
      <c r="D2609" s="138"/>
    </row>
    <row r="2610" spans="4:4" x14ac:dyDescent="0.25">
      <c r="D2610" s="138"/>
    </row>
    <row r="2611" spans="4:4" x14ac:dyDescent="0.25">
      <c r="D2611" s="138"/>
    </row>
    <row r="2612" spans="4:4" x14ac:dyDescent="0.25">
      <c r="D2612" s="138"/>
    </row>
    <row r="2613" spans="4:4" x14ac:dyDescent="0.25">
      <c r="D2613" s="138"/>
    </row>
    <row r="2614" spans="4:4" x14ac:dyDescent="0.25">
      <c r="D2614" s="138"/>
    </row>
    <row r="2615" spans="4:4" x14ac:dyDescent="0.25">
      <c r="D2615" s="138"/>
    </row>
    <row r="2616" spans="4:4" x14ac:dyDescent="0.25">
      <c r="D2616" s="138"/>
    </row>
    <row r="2617" spans="4:4" x14ac:dyDescent="0.25">
      <c r="D2617" s="138"/>
    </row>
    <row r="2618" spans="4:4" x14ac:dyDescent="0.25">
      <c r="D2618" s="138"/>
    </row>
    <row r="2619" spans="4:4" x14ac:dyDescent="0.25">
      <c r="D2619" s="138"/>
    </row>
    <row r="2620" spans="4:4" x14ac:dyDescent="0.25">
      <c r="D2620" s="138"/>
    </row>
    <row r="2621" spans="4:4" x14ac:dyDescent="0.25">
      <c r="D2621" s="138"/>
    </row>
    <row r="2622" spans="4:4" x14ac:dyDescent="0.25">
      <c r="D2622" s="138"/>
    </row>
    <row r="2623" spans="4:4" x14ac:dyDescent="0.25">
      <c r="D2623" s="138"/>
    </row>
    <row r="2624" spans="4:4" x14ac:dyDescent="0.25">
      <c r="D2624" s="138"/>
    </row>
    <row r="2625" spans="4:4" x14ac:dyDescent="0.25">
      <c r="D2625" s="138"/>
    </row>
    <row r="2626" spans="4:4" x14ac:dyDescent="0.25">
      <c r="D2626" s="138"/>
    </row>
    <row r="2627" spans="4:4" x14ac:dyDescent="0.25">
      <c r="D2627" s="138"/>
    </row>
    <row r="2628" spans="4:4" x14ac:dyDescent="0.25">
      <c r="D2628" s="138"/>
    </row>
    <row r="2629" spans="4:4" x14ac:dyDescent="0.25">
      <c r="D2629" s="138"/>
    </row>
    <row r="2630" spans="4:4" x14ac:dyDescent="0.25">
      <c r="D2630" s="138"/>
    </row>
    <row r="2631" spans="4:4" x14ac:dyDescent="0.25">
      <c r="D2631" s="138"/>
    </row>
    <row r="2632" spans="4:4" x14ac:dyDescent="0.25">
      <c r="D2632" s="138"/>
    </row>
    <row r="2633" spans="4:4" x14ac:dyDescent="0.25">
      <c r="D2633" s="138"/>
    </row>
    <row r="2634" spans="4:4" x14ac:dyDescent="0.25">
      <c r="D2634" s="138"/>
    </row>
    <row r="2635" spans="4:4" x14ac:dyDescent="0.25">
      <c r="D2635" s="138"/>
    </row>
    <row r="2636" spans="4:4" x14ac:dyDescent="0.25">
      <c r="D2636" s="138"/>
    </row>
    <row r="2637" spans="4:4" x14ac:dyDescent="0.25">
      <c r="D2637" s="138"/>
    </row>
    <row r="2638" spans="4:4" x14ac:dyDescent="0.25">
      <c r="D2638" s="138"/>
    </row>
    <row r="2639" spans="4:4" x14ac:dyDescent="0.25">
      <c r="D2639" s="138"/>
    </row>
    <row r="2640" spans="4:4" x14ac:dyDescent="0.25">
      <c r="D2640" s="138"/>
    </row>
    <row r="2641" spans="4:4" x14ac:dyDescent="0.25">
      <c r="D2641" s="138"/>
    </row>
    <row r="2642" spans="4:4" x14ac:dyDescent="0.25">
      <c r="D2642" s="138"/>
    </row>
    <row r="2643" spans="4:4" x14ac:dyDescent="0.25">
      <c r="D2643" s="138"/>
    </row>
    <row r="2644" spans="4:4" x14ac:dyDescent="0.25">
      <c r="D2644" s="138"/>
    </row>
    <row r="2645" spans="4:4" x14ac:dyDescent="0.25">
      <c r="D2645" s="138"/>
    </row>
    <row r="2646" spans="4:4" x14ac:dyDescent="0.25">
      <c r="D2646" s="138"/>
    </row>
    <row r="2647" spans="4:4" x14ac:dyDescent="0.25">
      <c r="D2647" s="138"/>
    </row>
    <row r="2648" spans="4:4" x14ac:dyDescent="0.25">
      <c r="D2648" s="138"/>
    </row>
    <row r="2649" spans="4:4" x14ac:dyDescent="0.25">
      <c r="D2649" s="138"/>
    </row>
    <row r="2650" spans="4:4" x14ac:dyDescent="0.25">
      <c r="D2650" s="138"/>
    </row>
    <row r="2651" spans="4:4" x14ac:dyDescent="0.25">
      <c r="D2651" s="138"/>
    </row>
    <row r="2652" spans="4:4" x14ac:dyDescent="0.25">
      <c r="D2652" s="138"/>
    </row>
    <row r="2653" spans="4:4" x14ac:dyDescent="0.25">
      <c r="D2653" s="138"/>
    </row>
    <row r="2654" spans="4:4" x14ac:dyDescent="0.25">
      <c r="D2654" s="138"/>
    </row>
    <row r="2655" spans="4:4" x14ac:dyDescent="0.25">
      <c r="D2655" s="138"/>
    </row>
    <row r="2656" spans="4:4" x14ac:dyDescent="0.25">
      <c r="D2656" s="138"/>
    </row>
    <row r="2657" spans="4:4" x14ac:dyDescent="0.25">
      <c r="D2657" s="138"/>
    </row>
    <row r="2658" spans="4:4" x14ac:dyDescent="0.25">
      <c r="D2658" s="138"/>
    </row>
    <row r="2659" spans="4:4" x14ac:dyDescent="0.25">
      <c r="D2659" s="138"/>
    </row>
    <row r="2660" spans="4:4" x14ac:dyDescent="0.25">
      <c r="D2660" s="138"/>
    </row>
    <row r="2661" spans="4:4" x14ac:dyDescent="0.25">
      <c r="D2661" s="138"/>
    </row>
    <row r="2662" spans="4:4" x14ac:dyDescent="0.25">
      <c r="D2662" s="138"/>
    </row>
    <row r="2663" spans="4:4" x14ac:dyDescent="0.25">
      <c r="D2663" s="138"/>
    </row>
    <row r="2664" spans="4:4" x14ac:dyDescent="0.25">
      <c r="D2664" s="138"/>
    </row>
    <row r="2665" spans="4:4" x14ac:dyDescent="0.25">
      <c r="D2665" s="138"/>
    </row>
    <row r="2666" spans="4:4" x14ac:dyDescent="0.25">
      <c r="D2666" s="138"/>
    </row>
    <row r="2667" spans="4:4" x14ac:dyDescent="0.25">
      <c r="D2667" s="138"/>
    </row>
    <row r="2668" spans="4:4" x14ac:dyDescent="0.25">
      <c r="D2668" s="138"/>
    </row>
    <row r="2669" spans="4:4" x14ac:dyDescent="0.25">
      <c r="D2669" s="138"/>
    </row>
    <row r="2670" spans="4:4" x14ac:dyDescent="0.25">
      <c r="D2670" s="138"/>
    </row>
    <row r="2671" spans="4:4" x14ac:dyDescent="0.25">
      <c r="D2671" s="138"/>
    </row>
    <row r="2672" spans="4:4" x14ac:dyDescent="0.25">
      <c r="D2672" s="138"/>
    </row>
    <row r="2673" spans="4:4" x14ac:dyDescent="0.25">
      <c r="D2673" s="138"/>
    </row>
    <row r="2674" spans="4:4" x14ac:dyDescent="0.25">
      <c r="D2674" s="138"/>
    </row>
    <row r="2675" spans="4:4" x14ac:dyDescent="0.25">
      <c r="D2675" s="138"/>
    </row>
    <row r="2676" spans="4:4" x14ac:dyDescent="0.25">
      <c r="D2676" s="138"/>
    </row>
    <row r="2677" spans="4:4" x14ac:dyDescent="0.25">
      <c r="D2677" s="138"/>
    </row>
    <row r="2678" spans="4:4" x14ac:dyDescent="0.25">
      <c r="D2678" s="138"/>
    </row>
    <row r="2679" spans="4:4" x14ac:dyDescent="0.25">
      <c r="D2679" s="138"/>
    </row>
    <row r="2680" spans="4:4" x14ac:dyDescent="0.25">
      <c r="D2680" s="138"/>
    </row>
    <row r="2681" spans="4:4" x14ac:dyDescent="0.25">
      <c r="D2681" s="138"/>
    </row>
    <row r="2682" spans="4:4" x14ac:dyDescent="0.25">
      <c r="D2682" s="138"/>
    </row>
    <row r="2683" spans="4:4" x14ac:dyDescent="0.25">
      <c r="D2683" s="138"/>
    </row>
    <row r="2684" spans="4:4" x14ac:dyDescent="0.25">
      <c r="D2684" s="138"/>
    </row>
    <row r="2685" spans="4:4" x14ac:dyDescent="0.25">
      <c r="D2685" s="138"/>
    </row>
    <row r="2686" spans="4:4" x14ac:dyDescent="0.25">
      <c r="D2686" s="138"/>
    </row>
    <row r="2687" spans="4:4" x14ac:dyDescent="0.25">
      <c r="D2687" s="138"/>
    </row>
    <row r="2688" spans="4:4" x14ac:dyDescent="0.25">
      <c r="D2688" s="138"/>
    </row>
    <row r="2689" spans="4:4" x14ac:dyDescent="0.25">
      <c r="D2689" s="138"/>
    </row>
    <row r="2690" spans="4:4" x14ac:dyDescent="0.25">
      <c r="D2690" s="138"/>
    </row>
    <row r="2691" spans="4:4" x14ac:dyDescent="0.25">
      <c r="D2691" s="138"/>
    </row>
    <row r="2692" spans="4:4" x14ac:dyDescent="0.25">
      <c r="D2692" s="138"/>
    </row>
    <row r="2693" spans="4:4" x14ac:dyDescent="0.25">
      <c r="D2693" s="138"/>
    </row>
    <row r="2694" spans="4:4" x14ac:dyDescent="0.25">
      <c r="D2694" s="138"/>
    </row>
    <row r="2695" spans="4:4" x14ac:dyDescent="0.25">
      <c r="D2695" s="138"/>
    </row>
    <row r="2696" spans="4:4" x14ac:dyDescent="0.25">
      <c r="D2696" s="138"/>
    </row>
    <row r="2697" spans="4:4" x14ac:dyDescent="0.25">
      <c r="D2697" s="138"/>
    </row>
    <row r="2698" spans="4:4" x14ac:dyDescent="0.25">
      <c r="D2698" s="138"/>
    </row>
    <row r="2699" spans="4:4" x14ac:dyDescent="0.25">
      <c r="D2699" s="138"/>
    </row>
    <row r="2700" spans="4:4" x14ac:dyDescent="0.25">
      <c r="D2700" s="138"/>
    </row>
    <row r="2701" spans="4:4" x14ac:dyDescent="0.25">
      <c r="D2701" s="138"/>
    </row>
    <row r="2702" spans="4:4" x14ac:dyDescent="0.25">
      <c r="D2702" s="138"/>
    </row>
    <row r="2703" spans="4:4" x14ac:dyDescent="0.25">
      <c r="D2703" s="138"/>
    </row>
    <row r="2704" spans="4:4" x14ac:dyDescent="0.25">
      <c r="D2704" s="138"/>
    </row>
    <row r="2705" spans="4:4" x14ac:dyDescent="0.25">
      <c r="D2705" s="138"/>
    </row>
    <row r="2706" spans="4:4" x14ac:dyDescent="0.25">
      <c r="D2706" s="138"/>
    </row>
    <row r="2707" spans="4:4" x14ac:dyDescent="0.25">
      <c r="D2707" s="138"/>
    </row>
    <row r="2708" spans="4:4" x14ac:dyDescent="0.25">
      <c r="D2708" s="138"/>
    </row>
    <row r="2709" spans="4:4" x14ac:dyDescent="0.25">
      <c r="D2709" s="138"/>
    </row>
    <row r="2710" spans="4:4" x14ac:dyDescent="0.25">
      <c r="D2710" s="138"/>
    </row>
    <row r="2711" spans="4:4" x14ac:dyDescent="0.25">
      <c r="D2711" s="138"/>
    </row>
    <row r="2712" spans="4:4" x14ac:dyDescent="0.25">
      <c r="D2712" s="138"/>
    </row>
    <row r="2713" spans="4:4" x14ac:dyDescent="0.25">
      <c r="D2713" s="138"/>
    </row>
    <row r="2714" spans="4:4" x14ac:dyDescent="0.25">
      <c r="D2714" s="138"/>
    </row>
    <row r="2715" spans="4:4" x14ac:dyDescent="0.25">
      <c r="D2715" s="138"/>
    </row>
    <row r="2716" spans="4:4" x14ac:dyDescent="0.25">
      <c r="D2716" s="138"/>
    </row>
    <row r="2717" spans="4:4" x14ac:dyDescent="0.25">
      <c r="D2717" s="138"/>
    </row>
    <row r="2718" spans="4:4" x14ac:dyDescent="0.25">
      <c r="D2718" s="138"/>
    </row>
    <row r="2719" spans="4:4" x14ac:dyDescent="0.25">
      <c r="D2719" s="138"/>
    </row>
    <row r="2720" spans="4:4" x14ac:dyDescent="0.25">
      <c r="D2720" s="138"/>
    </row>
    <row r="2721" spans="4:4" x14ac:dyDescent="0.25">
      <c r="D2721" s="138"/>
    </row>
    <row r="2722" spans="4:4" x14ac:dyDescent="0.25">
      <c r="D2722" s="138"/>
    </row>
    <row r="2723" spans="4:4" x14ac:dyDescent="0.25">
      <c r="D2723" s="138"/>
    </row>
    <row r="2724" spans="4:4" x14ac:dyDescent="0.25">
      <c r="D2724" s="138"/>
    </row>
    <row r="2725" spans="4:4" x14ac:dyDescent="0.25">
      <c r="D2725" s="138"/>
    </row>
    <row r="2726" spans="4:4" x14ac:dyDescent="0.25">
      <c r="D2726" s="138"/>
    </row>
    <row r="2727" spans="4:4" x14ac:dyDescent="0.25">
      <c r="D2727" s="138"/>
    </row>
    <row r="2728" spans="4:4" x14ac:dyDescent="0.25">
      <c r="D2728" s="138"/>
    </row>
    <row r="2729" spans="4:4" x14ac:dyDescent="0.25">
      <c r="D2729" s="138"/>
    </row>
    <row r="2730" spans="4:4" x14ac:dyDescent="0.25">
      <c r="D2730" s="138"/>
    </row>
    <row r="2731" spans="4:4" x14ac:dyDescent="0.25">
      <c r="D2731" s="138"/>
    </row>
    <row r="2732" spans="4:4" x14ac:dyDescent="0.25">
      <c r="D2732" s="138"/>
    </row>
    <row r="2733" spans="4:4" x14ac:dyDescent="0.25">
      <c r="D2733" s="138"/>
    </row>
    <row r="2734" spans="4:4" x14ac:dyDescent="0.25">
      <c r="D2734" s="138"/>
    </row>
    <row r="2735" spans="4:4" x14ac:dyDescent="0.25">
      <c r="D2735" s="138"/>
    </row>
    <row r="2736" spans="4:4" x14ac:dyDescent="0.25">
      <c r="D2736" s="138"/>
    </row>
    <row r="2737" spans="4:4" x14ac:dyDescent="0.25">
      <c r="D2737" s="138"/>
    </row>
    <row r="2738" spans="4:4" x14ac:dyDescent="0.25">
      <c r="D2738" s="138"/>
    </row>
    <row r="2739" spans="4:4" x14ac:dyDescent="0.25">
      <c r="D2739" s="138"/>
    </row>
    <row r="2740" spans="4:4" x14ac:dyDescent="0.25">
      <c r="D2740" s="138"/>
    </row>
    <row r="2741" spans="4:4" x14ac:dyDescent="0.25">
      <c r="D2741" s="138"/>
    </row>
    <row r="2742" spans="4:4" x14ac:dyDescent="0.25">
      <c r="D2742" s="138"/>
    </row>
    <row r="2743" spans="4:4" x14ac:dyDescent="0.25">
      <c r="D2743" s="138"/>
    </row>
    <row r="2744" spans="4:4" x14ac:dyDescent="0.25">
      <c r="D2744" s="138"/>
    </row>
    <row r="2745" spans="4:4" x14ac:dyDescent="0.25">
      <c r="D2745" s="138"/>
    </row>
    <row r="2746" spans="4:4" x14ac:dyDescent="0.25">
      <c r="D2746" s="138"/>
    </row>
    <row r="2747" spans="4:4" x14ac:dyDescent="0.25">
      <c r="D2747" s="138"/>
    </row>
    <row r="2748" spans="4:4" x14ac:dyDescent="0.25">
      <c r="D2748" s="138"/>
    </row>
    <row r="2749" spans="4:4" x14ac:dyDescent="0.25">
      <c r="D2749" s="138"/>
    </row>
    <row r="2750" spans="4:4" x14ac:dyDescent="0.25">
      <c r="D2750" s="138"/>
    </row>
    <row r="2751" spans="4:4" x14ac:dyDescent="0.25">
      <c r="D2751" s="138"/>
    </row>
    <row r="2752" spans="4:4" x14ac:dyDescent="0.25">
      <c r="D2752" s="138"/>
    </row>
    <row r="2753" spans="4:4" x14ac:dyDescent="0.25">
      <c r="D2753" s="138"/>
    </row>
    <row r="2754" spans="4:4" x14ac:dyDescent="0.25">
      <c r="D2754" s="138"/>
    </row>
    <row r="2755" spans="4:4" x14ac:dyDescent="0.25">
      <c r="D2755" s="138"/>
    </row>
    <row r="2756" spans="4:4" x14ac:dyDescent="0.25">
      <c r="D2756" s="138"/>
    </row>
    <row r="2757" spans="4:4" x14ac:dyDescent="0.25">
      <c r="D2757" s="138"/>
    </row>
    <row r="2758" spans="4:4" x14ac:dyDescent="0.25">
      <c r="D2758" s="138"/>
    </row>
    <row r="2759" spans="4:4" x14ac:dyDescent="0.25">
      <c r="D2759" s="138"/>
    </row>
    <row r="2760" spans="4:4" x14ac:dyDescent="0.25">
      <c r="D2760" s="138"/>
    </row>
    <row r="2761" spans="4:4" x14ac:dyDescent="0.25">
      <c r="D2761" s="138"/>
    </row>
    <row r="2762" spans="4:4" x14ac:dyDescent="0.25">
      <c r="D2762" s="138"/>
    </row>
    <row r="2763" spans="4:4" x14ac:dyDescent="0.25">
      <c r="D2763" s="138"/>
    </row>
    <row r="2764" spans="4:4" x14ac:dyDescent="0.25">
      <c r="D2764" s="138"/>
    </row>
    <row r="2765" spans="4:4" x14ac:dyDescent="0.25">
      <c r="D2765" s="138"/>
    </row>
    <row r="2766" spans="4:4" x14ac:dyDescent="0.25">
      <c r="D2766" s="138"/>
    </row>
    <row r="2767" spans="4:4" x14ac:dyDescent="0.25">
      <c r="D2767" s="138"/>
    </row>
    <row r="2768" spans="4:4" x14ac:dyDescent="0.25">
      <c r="D2768" s="138"/>
    </row>
    <row r="2769" spans="4:4" x14ac:dyDescent="0.25">
      <c r="D2769" s="138"/>
    </row>
    <row r="2770" spans="4:4" x14ac:dyDescent="0.25">
      <c r="D2770" s="138"/>
    </row>
    <row r="2771" spans="4:4" x14ac:dyDescent="0.25">
      <c r="D2771" s="138"/>
    </row>
    <row r="2772" spans="4:4" x14ac:dyDescent="0.25">
      <c r="D2772" s="138"/>
    </row>
    <row r="2773" spans="4:4" x14ac:dyDescent="0.25">
      <c r="D2773" s="138"/>
    </row>
    <row r="2774" spans="4:4" x14ac:dyDescent="0.25">
      <c r="D2774" s="138"/>
    </row>
    <row r="2775" spans="4:4" x14ac:dyDescent="0.25">
      <c r="D2775" s="138"/>
    </row>
    <row r="2776" spans="4:4" x14ac:dyDescent="0.25">
      <c r="D2776" s="138"/>
    </row>
    <row r="2777" spans="4:4" x14ac:dyDescent="0.25">
      <c r="D2777" s="138"/>
    </row>
    <row r="2778" spans="4:4" x14ac:dyDescent="0.25">
      <c r="D2778" s="138"/>
    </row>
    <row r="2779" spans="4:4" x14ac:dyDescent="0.25">
      <c r="D2779" s="138"/>
    </row>
    <row r="2780" spans="4:4" x14ac:dyDescent="0.25">
      <c r="D2780" s="138"/>
    </row>
    <row r="2781" spans="4:4" x14ac:dyDescent="0.25">
      <c r="D2781" s="138"/>
    </row>
    <row r="2782" spans="4:4" x14ac:dyDescent="0.25">
      <c r="D2782" s="138"/>
    </row>
    <row r="2783" spans="4:4" x14ac:dyDescent="0.25">
      <c r="D2783" s="138"/>
    </row>
    <row r="2784" spans="4:4" x14ac:dyDescent="0.25">
      <c r="D2784" s="138"/>
    </row>
    <row r="2785" spans="4:4" x14ac:dyDescent="0.25">
      <c r="D2785" s="138"/>
    </row>
    <row r="2786" spans="4:4" x14ac:dyDescent="0.25">
      <c r="D2786" s="138"/>
    </row>
    <row r="2787" spans="4:4" x14ac:dyDescent="0.25">
      <c r="D2787" s="138"/>
    </row>
    <row r="2788" spans="4:4" x14ac:dyDescent="0.25">
      <c r="D2788" s="138"/>
    </row>
    <row r="2789" spans="4:4" x14ac:dyDescent="0.25">
      <c r="D2789" s="138"/>
    </row>
    <row r="2790" spans="4:4" x14ac:dyDescent="0.25">
      <c r="D2790" s="138"/>
    </row>
    <row r="2791" spans="4:4" x14ac:dyDescent="0.25">
      <c r="D2791" s="138"/>
    </row>
    <row r="2792" spans="4:4" x14ac:dyDescent="0.25">
      <c r="D2792" s="138"/>
    </row>
    <row r="2793" spans="4:4" x14ac:dyDescent="0.25">
      <c r="D2793" s="138"/>
    </row>
    <row r="2794" spans="4:4" x14ac:dyDescent="0.25">
      <c r="D2794" s="138"/>
    </row>
    <row r="2795" spans="4:4" x14ac:dyDescent="0.25">
      <c r="D2795" s="138"/>
    </row>
    <row r="2796" spans="4:4" x14ac:dyDescent="0.25">
      <c r="D2796" s="138"/>
    </row>
    <row r="2797" spans="4:4" x14ac:dyDescent="0.25">
      <c r="D2797" s="138"/>
    </row>
    <row r="2798" spans="4:4" x14ac:dyDescent="0.25">
      <c r="D2798" s="138"/>
    </row>
    <row r="2799" spans="4:4" x14ac:dyDescent="0.25">
      <c r="D2799" s="138"/>
    </row>
    <row r="2800" spans="4:4" x14ac:dyDescent="0.25">
      <c r="D2800" s="138"/>
    </row>
    <row r="2801" spans="4:4" x14ac:dyDescent="0.25">
      <c r="D2801" s="138"/>
    </row>
    <row r="2802" spans="4:4" x14ac:dyDescent="0.25">
      <c r="D2802" s="138"/>
    </row>
    <row r="2803" spans="4:4" x14ac:dyDescent="0.25">
      <c r="D2803" s="138"/>
    </row>
    <row r="2804" spans="4:4" x14ac:dyDescent="0.25">
      <c r="D2804" s="138"/>
    </row>
    <row r="2805" spans="4:4" x14ac:dyDescent="0.25">
      <c r="D2805" s="138"/>
    </row>
    <row r="2806" spans="4:4" x14ac:dyDescent="0.25">
      <c r="D2806" s="138"/>
    </row>
    <row r="2807" spans="4:4" x14ac:dyDescent="0.25">
      <c r="D2807" s="138"/>
    </row>
    <row r="2808" spans="4:4" x14ac:dyDescent="0.25">
      <c r="D2808" s="138"/>
    </row>
    <row r="2809" spans="4:4" x14ac:dyDescent="0.25">
      <c r="D2809" s="138"/>
    </row>
    <row r="2810" spans="4:4" x14ac:dyDescent="0.25">
      <c r="D2810" s="138"/>
    </row>
    <row r="2811" spans="4:4" x14ac:dyDescent="0.25">
      <c r="D2811" s="138"/>
    </row>
    <row r="2812" spans="4:4" x14ac:dyDescent="0.25">
      <c r="D2812" s="138"/>
    </row>
    <row r="2813" spans="4:4" x14ac:dyDescent="0.25">
      <c r="D2813" s="138"/>
    </row>
    <row r="2814" spans="4:4" x14ac:dyDescent="0.25">
      <c r="D2814" s="138"/>
    </row>
    <row r="2815" spans="4:4" x14ac:dyDescent="0.25">
      <c r="D2815" s="138"/>
    </row>
    <row r="2816" spans="4:4" x14ac:dyDescent="0.25">
      <c r="D2816" s="138"/>
    </row>
    <row r="2817" spans="4:4" x14ac:dyDescent="0.25">
      <c r="D2817" s="138"/>
    </row>
    <row r="2818" spans="4:4" x14ac:dyDescent="0.25">
      <c r="D2818" s="138"/>
    </row>
    <row r="2819" spans="4:4" x14ac:dyDescent="0.25">
      <c r="D2819" s="138"/>
    </row>
    <row r="2820" spans="4:4" x14ac:dyDescent="0.25">
      <c r="D2820" s="138"/>
    </row>
    <row r="2821" spans="4:4" x14ac:dyDescent="0.25">
      <c r="D2821" s="138"/>
    </row>
    <row r="2822" spans="4:4" x14ac:dyDescent="0.25">
      <c r="D2822" s="138"/>
    </row>
    <row r="2823" spans="4:4" x14ac:dyDescent="0.25">
      <c r="D2823" s="138"/>
    </row>
    <row r="2824" spans="4:4" x14ac:dyDescent="0.25">
      <c r="D2824" s="138"/>
    </row>
    <row r="2825" spans="4:4" x14ac:dyDescent="0.25">
      <c r="D2825" s="138"/>
    </row>
    <row r="2826" spans="4:4" x14ac:dyDescent="0.25">
      <c r="D2826" s="138"/>
    </row>
    <row r="2827" spans="4:4" x14ac:dyDescent="0.25">
      <c r="D2827" s="138"/>
    </row>
    <row r="2828" spans="4:4" x14ac:dyDescent="0.25">
      <c r="D2828" s="138"/>
    </row>
    <row r="2829" spans="4:4" x14ac:dyDescent="0.25">
      <c r="D2829" s="138"/>
    </row>
    <row r="2830" spans="4:4" x14ac:dyDescent="0.25">
      <c r="D2830" s="138"/>
    </row>
    <row r="2831" spans="4:4" x14ac:dyDescent="0.25">
      <c r="D2831" s="138"/>
    </row>
    <row r="2832" spans="4:4" x14ac:dyDescent="0.25">
      <c r="D2832" s="138"/>
    </row>
    <row r="2833" spans="4:4" x14ac:dyDescent="0.25">
      <c r="D2833" s="138"/>
    </row>
    <row r="2834" spans="4:4" x14ac:dyDescent="0.25">
      <c r="D2834" s="138"/>
    </row>
    <row r="2835" spans="4:4" x14ac:dyDescent="0.25">
      <c r="D2835" s="138"/>
    </row>
    <row r="2836" spans="4:4" x14ac:dyDescent="0.25">
      <c r="D2836" s="138"/>
    </row>
    <row r="2837" spans="4:4" x14ac:dyDescent="0.25">
      <c r="D2837" s="138"/>
    </row>
    <row r="2838" spans="4:4" x14ac:dyDescent="0.25">
      <c r="D2838" s="138"/>
    </row>
    <row r="2839" spans="4:4" x14ac:dyDescent="0.25">
      <c r="D2839" s="138"/>
    </row>
    <row r="2840" spans="4:4" x14ac:dyDescent="0.25">
      <c r="D2840" s="138"/>
    </row>
    <row r="2841" spans="4:4" x14ac:dyDescent="0.25">
      <c r="D2841" s="138"/>
    </row>
    <row r="2842" spans="4:4" x14ac:dyDescent="0.25">
      <c r="D2842" s="138"/>
    </row>
    <row r="2843" spans="4:4" x14ac:dyDescent="0.25">
      <c r="D2843" s="138"/>
    </row>
    <row r="2844" spans="4:4" x14ac:dyDescent="0.25">
      <c r="D2844" s="138"/>
    </row>
    <row r="2845" spans="4:4" x14ac:dyDescent="0.25">
      <c r="D2845" s="138"/>
    </row>
    <row r="2846" spans="4:4" x14ac:dyDescent="0.25">
      <c r="D2846" s="138"/>
    </row>
    <row r="2847" spans="4:4" x14ac:dyDescent="0.25">
      <c r="D2847" s="138"/>
    </row>
    <row r="2848" spans="4:4" x14ac:dyDescent="0.25">
      <c r="D2848" s="138"/>
    </row>
    <row r="2849" spans="4:4" x14ac:dyDescent="0.25">
      <c r="D2849" s="138"/>
    </row>
    <row r="2850" spans="4:4" x14ac:dyDescent="0.25">
      <c r="D2850" s="138"/>
    </row>
    <row r="2851" spans="4:4" x14ac:dyDescent="0.25">
      <c r="D2851" s="138"/>
    </row>
    <row r="2852" spans="4:4" x14ac:dyDescent="0.25">
      <c r="D2852" s="138"/>
    </row>
    <row r="2853" spans="4:4" x14ac:dyDescent="0.25">
      <c r="D2853" s="138"/>
    </row>
    <row r="2854" spans="4:4" x14ac:dyDescent="0.25">
      <c r="D2854" s="138"/>
    </row>
    <row r="2855" spans="4:4" x14ac:dyDescent="0.25">
      <c r="D2855" s="138"/>
    </row>
    <row r="2856" spans="4:4" x14ac:dyDescent="0.25">
      <c r="D2856" s="138"/>
    </row>
    <row r="2857" spans="4:4" x14ac:dyDescent="0.25">
      <c r="D2857" s="138"/>
    </row>
    <row r="2858" spans="4:4" x14ac:dyDescent="0.25">
      <c r="D2858" s="138"/>
    </row>
    <row r="2859" spans="4:4" x14ac:dyDescent="0.25">
      <c r="D2859" s="138"/>
    </row>
    <row r="2860" spans="4:4" x14ac:dyDescent="0.25">
      <c r="D2860" s="138"/>
    </row>
    <row r="2861" spans="4:4" x14ac:dyDescent="0.25">
      <c r="D2861" s="138"/>
    </row>
    <row r="2862" spans="4:4" x14ac:dyDescent="0.25">
      <c r="D2862" s="138"/>
    </row>
    <row r="2863" spans="4:4" x14ac:dyDescent="0.25">
      <c r="D2863" s="138"/>
    </row>
    <row r="2864" spans="4:4" x14ac:dyDescent="0.25">
      <c r="D2864" s="138"/>
    </row>
    <row r="2865" spans="4:4" x14ac:dyDescent="0.25">
      <c r="D2865" s="138"/>
    </row>
    <row r="2866" spans="4:4" x14ac:dyDescent="0.25">
      <c r="D2866" s="138"/>
    </row>
    <row r="2867" spans="4:4" x14ac:dyDescent="0.25">
      <c r="D2867" s="138"/>
    </row>
    <row r="2868" spans="4:4" x14ac:dyDescent="0.25">
      <c r="D2868" s="138"/>
    </row>
    <row r="2869" spans="4:4" x14ac:dyDescent="0.25">
      <c r="D2869" s="138"/>
    </row>
    <row r="2870" spans="4:4" x14ac:dyDescent="0.25">
      <c r="D2870" s="138"/>
    </row>
    <row r="2871" spans="4:4" x14ac:dyDescent="0.25">
      <c r="D2871" s="138"/>
    </row>
    <row r="2872" spans="4:4" x14ac:dyDescent="0.25">
      <c r="D2872" s="138"/>
    </row>
    <row r="2873" spans="4:4" x14ac:dyDescent="0.25">
      <c r="D2873" s="138"/>
    </row>
    <row r="2874" spans="4:4" x14ac:dyDescent="0.25">
      <c r="D2874" s="138"/>
    </row>
    <row r="2875" spans="4:4" x14ac:dyDescent="0.25">
      <c r="D2875" s="138"/>
    </row>
    <row r="2876" spans="4:4" x14ac:dyDescent="0.25">
      <c r="D2876" s="138"/>
    </row>
    <row r="2877" spans="4:4" x14ac:dyDescent="0.25">
      <c r="D2877" s="138"/>
    </row>
    <row r="2878" spans="4:4" x14ac:dyDescent="0.25">
      <c r="D2878" s="138"/>
    </row>
    <row r="2879" spans="4:4" x14ac:dyDescent="0.25">
      <c r="D2879" s="138"/>
    </row>
    <row r="2880" spans="4:4" x14ac:dyDescent="0.25">
      <c r="D2880" s="138"/>
    </row>
    <row r="2881" spans="4:4" x14ac:dyDescent="0.25">
      <c r="D2881" s="138"/>
    </row>
    <row r="2882" spans="4:4" x14ac:dyDescent="0.25">
      <c r="D2882" s="138"/>
    </row>
    <row r="2883" spans="4:4" x14ac:dyDescent="0.25">
      <c r="D2883" s="138"/>
    </row>
    <row r="2884" spans="4:4" x14ac:dyDescent="0.25">
      <c r="D2884" s="138"/>
    </row>
    <row r="2885" spans="4:4" x14ac:dyDescent="0.25">
      <c r="D2885" s="138"/>
    </row>
    <row r="2886" spans="4:4" x14ac:dyDescent="0.25">
      <c r="D2886" s="138"/>
    </row>
    <row r="2887" spans="4:4" x14ac:dyDescent="0.25">
      <c r="D2887" s="138"/>
    </row>
    <row r="2888" spans="4:4" x14ac:dyDescent="0.25">
      <c r="D2888" s="138"/>
    </row>
    <row r="2889" spans="4:4" x14ac:dyDescent="0.25">
      <c r="D2889" s="138"/>
    </row>
    <row r="2890" spans="4:4" x14ac:dyDescent="0.25">
      <c r="D2890" s="138"/>
    </row>
    <row r="2891" spans="4:4" x14ac:dyDescent="0.25">
      <c r="D2891" s="138"/>
    </row>
    <row r="2892" spans="4:4" x14ac:dyDescent="0.25">
      <c r="D2892" s="138"/>
    </row>
    <row r="2893" spans="4:4" x14ac:dyDescent="0.25">
      <c r="D2893" s="138"/>
    </row>
    <row r="2894" spans="4:4" x14ac:dyDescent="0.25">
      <c r="D2894" s="138"/>
    </row>
    <row r="2895" spans="4:4" x14ac:dyDescent="0.25">
      <c r="D2895" s="138"/>
    </row>
    <row r="2896" spans="4:4" x14ac:dyDescent="0.25">
      <c r="D2896" s="138"/>
    </row>
    <row r="2897" spans="4:4" x14ac:dyDescent="0.25">
      <c r="D2897" s="138"/>
    </row>
    <row r="2898" spans="4:4" x14ac:dyDescent="0.25">
      <c r="D2898" s="138"/>
    </row>
    <row r="2899" spans="4:4" x14ac:dyDescent="0.25">
      <c r="D2899" s="138"/>
    </row>
    <row r="2900" spans="4:4" x14ac:dyDescent="0.25">
      <c r="D2900" s="138"/>
    </row>
    <row r="2901" spans="4:4" x14ac:dyDescent="0.25">
      <c r="D2901" s="138"/>
    </row>
    <row r="2902" spans="4:4" x14ac:dyDescent="0.25">
      <c r="D2902" s="138"/>
    </row>
    <row r="2903" spans="4:4" x14ac:dyDescent="0.25">
      <c r="D2903" s="138"/>
    </row>
    <row r="2904" spans="4:4" x14ac:dyDescent="0.25">
      <c r="D2904" s="138"/>
    </row>
    <row r="2905" spans="4:4" x14ac:dyDescent="0.25">
      <c r="D2905" s="138"/>
    </row>
    <row r="2906" spans="4:4" x14ac:dyDescent="0.25">
      <c r="D2906" s="138"/>
    </row>
    <row r="2907" spans="4:4" x14ac:dyDescent="0.25">
      <c r="D2907" s="138"/>
    </row>
    <row r="2908" spans="4:4" x14ac:dyDescent="0.25">
      <c r="D2908" s="138"/>
    </row>
    <row r="2909" spans="4:4" x14ac:dyDescent="0.25">
      <c r="D2909" s="138"/>
    </row>
    <row r="2910" spans="4:4" x14ac:dyDescent="0.25">
      <c r="D2910" s="138"/>
    </row>
    <row r="2911" spans="4:4" x14ac:dyDescent="0.25">
      <c r="D2911" s="138"/>
    </row>
    <row r="2912" spans="4:4" x14ac:dyDescent="0.25">
      <c r="D2912" s="138"/>
    </row>
    <row r="2913" spans="4:4" x14ac:dyDescent="0.25">
      <c r="D2913" s="138"/>
    </row>
    <row r="2914" spans="4:4" x14ac:dyDescent="0.25">
      <c r="D2914" s="138"/>
    </row>
    <row r="2915" spans="4:4" x14ac:dyDescent="0.25">
      <c r="D2915" s="138"/>
    </row>
    <row r="2916" spans="4:4" x14ac:dyDescent="0.25">
      <c r="D2916" s="138"/>
    </row>
    <row r="2917" spans="4:4" x14ac:dyDescent="0.25">
      <c r="D2917" s="138"/>
    </row>
    <row r="2918" spans="4:4" x14ac:dyDescent="0.25">
      <c r="D2918" s="138"/>
    </row>
    <row r="2919" spans="4:4" x14ac:dyDescent="0.25">
      <c r="D2919" s="138"/>
    </row>
    <row r="2920" spans="4:4" x14ac:dyDescent="0.25">
      <c r="D2920" s="138"/>
    </row>
    <row r="2921" spans="4:4" x14ac:dyDescent="0.25">
      <c r="D2921" s="138"/>
    </row>
    <row r="2922" spans="4:4" x14ac:dyDescent="0.25">
      <c r="D2922" s="138"/>
    </row>
    <row r="2923" spans="4:4" x14ac:dyDescent="0.25">
      <c r="D2923" s="138"/>
    </row>
    <row r="2924" spans="4:4" x14ac:dyDescent="0.25">
      <c r="D2924" s="138"/>
    </row>
    <row r="2925" spans="4:4" x14ac:dyDescent="0.25">
      <c r="D2925" s="138"/>
    </row>
    <row r="2926" spans="4:4" x14ac:dyDescent="0.25">
      <c r="D2926" s="138"/>
    </row>
    <row r="2927" spans="4:4" x14ac:dyDescent="0.25">
      <c r="D2927" s="138"/>
    </row>
    <row r="2928" spans="4:4" x14ac:dyDescent="0.25">
      <c r="D2928" s="138"/>
    </row>
    <row r="2929" spans="4:4" x14ac:dyDescent="0.25">
      <c r="D2929" s="138"/>
    </row>
    <row r="2930" spans="4:4" x14ac:dyDescent="0.25">
      <c r="D2930" s="138"/>
    </row>
    <row r="2931" spans="4:4" x14ac:dyDescent="0.25">
      <c r="D2931" s="138"/>
    </row>
    <row r="2932" spans="4:4" x14ac:dyDescent="0.25">
      <c r="D2932" s="138"/>
    </row>
    <row r="2933" spans="4:4" x14ac:dyDescent="0.25">
      <c r="D2933" s="138"/>
    </row>
    <row r="2934" spans="4:4" x14ac:dyDescent="0.25">
      <c r="D2934" s="138"/>
    </row>
    <row r="2935" spans="4:4" x14ac:dyDescent="0.25">
      <c r="D2935" s="138"/>
    </row>
    <row r="2936" spans="4:4" x14ac:dyDescent="0.25">
      <c r="D2936" s="138"/>
    </row>
    <row r="2937" spans="4:4" x14ac:dyDescent="0.25">
      <c r="D2937" s="138"/>
    </row>
    <row r="2938" spans="4:4" x14ac:dyDescent="0.25">
      <c r="D2938" s="138"/>
    </row>
    <row r="2939" spans="4:4" x14ac:dyDescent="0.25">
      <c r="D2939" s="138"/>
    </row>
    <row r="2940" spans="4:4" x14ac:dyDescent="0.25">
      <c r="D2940" s="138"/>
    </row>
    <row r="2941" spans="4:4" x14ac:dyDescent="0.25">
      <c r="D2941" s="138"/>
    </row>
    <row r="2942" spans="4:4" x14ac:dyDescent="0.25">
      <c r="D2942" s="138"/>
    </row>
    <row r="2943" spans="4:4" x14ac:dyDescent="0.25">
      <c r="D2943" s="138"/>
    </row>
    <row r="2944" spans="4:4" x14ac:dyDescent="0.25">
      <c r="D2944" s="138"/>
    </row>
    <row r="2945" spans="4:4" x14ac:dyDescent="0.25">
      <c r="D2945" s="138"/>
    </row>
    <row r="2946" spans="4:4" x14ac:dyDescent="0.25">
      <c r="D2946" s="138"/>
    </row>
    <row r="2947" spans="4:4" x14ac:dyDescent="0.25">
      <c r="D2947" s="138"/>
    </row>
    <row r="2948" spans="4:4" x14ac:dyDescent="0.25">
      <c r="D2948" s="138"/>
    </row>
    <row r="2949" spans="4:4" x14ac:dyDescent="0.25">
      <c r="D2949" s="138"/>
    </row>
    <row r="2950" spans="4:4" x14ac:dyDescent="0.25">
      <c r="D2950" s="138"/>
    </row>
    <row r="2951" spans="4:4" x14ac:dyDescent="0.25">
      <c r="D2951" s="138"/>
    </row>
    <row r="2952" spans="4:4" x14ac:dyDescent="0.25">
      <c r="D2952" s="138"/>
    </row>
    <row r="2953" spans="4:4" x14ac:dyDescent="0.25">
      <c r="D2953" s="138"/>
    </row>
    <row r="2954" spans="4:4" x14ac:dyDescent="0.25">
      <c r="D2954" s="138"/>
    </row>
    <row r="2955" spans="4:4" x14ac:dyDescent="0.25">
      <c r="D2955" s="138"/>
    </row>
    <row r="2956" spans="4:4" x14ac:dyDescent="0.25">
      <c r="D2956" s="138"/>
    </row>
    <row r="2957" spans="4:4" x14ac:dyDescent="0.25">
      <c r="D2957" s="138"/>
    </row>
    <row r="2958" spans="4:4" x14ac:dyDescent="0.25">
      <c r="D2958" s="138"/>
    </row>
    <row r="2959" spans="4:4" x14ac:dyDescent="0.25">
      <c r="D2959" s="138"/>
    </row>
    <row r="2960" spans="4:4" x14ac:dyDescent="0.25">
      <c r="D2960" s="138"/>
    </row>
    <row r="2961" spans="4:4" x14ac:dyDescent="0.25">
      <c r="D2961" s="138"/>
    </row>
    <row r="2962" spans="4:4" x14ac:dyDescent="0.25">
      <c r="D2962" s="138"/>
    </row>
    <row r="2963" spans="4:4" x14ac:dyDescent="0.25">
      <c r="D2963" s="138"/>
    </row>
    <row r="2964" spans="4:4" x14ac:dyDescent="0.25">
      <c r="D2964" s="138"/>
    </row>
    <row r="2965" spans="4:4" x14ac:dyDescent="0.25">
      <c r="D2965" s="138"/>
    </row>
    <row r="2966" spans="4:4" x14ac:dyDescent="0.25">
      <c r="D2966" s="138"/>
    </row>
    <row r="2967" spans="4:4" x14ac:dyDescent="0.25">
      <c r="D2967" s="138"/>
    </row>
    <row r="2968" spans="4:4" x14ac:dyDescent="0.25">
      <c r="D2968" s="138"/>
    </row>
    <row r="2969" spans="4:4" x14ac:dyDescent="0.25">
      <c r="D2969" s="138"/>
    </row>
    <row r="2970" spans="4:4" x14ac:dyDescent="0.25">
      <c r="D2970" s="138"/>
    </row>
    <row r="2971" spans="4:4" x14ac:dyDescent="0.25">
      <c r="D2971" s="138"/>
    </row>
    <row r="2972" spans="4:4" x14ac:dyDescent="0.25">
      <c r="D2972" s="138"/>
    </row>
    <row r="2973" spans="4:4" x14ac:dyDescent="0.25">
      <c r="D2973" s="138"/>
    </row>
    <row r="2974" spans="4:4" x14ac:dyDescent="0.25">
      <c r="D2974" s="138"/>
    </row>
    <row r="2975" spans="4:4" x14ac:dyDescent="0.25">
      <c r="D2975" s="138"/>
    </row>
    <row r="2976" spans="4:4" x14ac:dyDescent="0.25">
      <c r="D2976" s="138"/>
    </row>
    <row r="2977" spans="4:4" x14ac:dyDescent="0.25">
      <c r="D2977" s="138"/>
    </row>
    <row r="2978" spans="4:4" x14ac:dyDescent="0.25">
      <c r="D2978" s="138"/>
    </row>
    <row r="2979" spans="4:4" x14ac:dyDescent="0.25">
      <c r="D2979" s="138"/>
    </row>
    <row r="2980" spans="4:4" x14ac:dyDescent="0.25">
      <c r="D2980" s="138"/>
    </row>
    <row r="2981" spans="4:4" x14ac:dyDescent="0.25">
      <c r="D2981" s="138"/>
    </row>
    <row r="2982" spans="4:4" x14ac:dyDescent="0.25">
      <c r="D2982" s="138"/>
    </row>
    <row r="2983" spans="4:4" x14ac:dyDescent="0.25">
      <c r="D2983" s="138"/>
    </row>
    <row r="2984" spans="4:4" x14ac:dyDescent="0.25">
      <c r="D2984" s="138"/>
    </row>
    <row r="2985" spans="4:4" x14ac:dyDescent="0.25">
      <c r="D2985" s="138"/>
    </row>
    <row r="2986" spans="4:4" x14ac:dyDescent="0.25">
      <c r="D2986" s="138"/>
    </row>
    <row r="2987" spans="4:4" x14ac:dyDescent="0.25">
      <c r="D2987" s="138"/>
    </row>
    <row r="2988" spans="4:4" x14ac:dyDescent="0.25">
      <c r="D2988" s="138"/>
    </row>
    <row r="2989" spans="4:4" x14ac:dyDescent="0.25">
      <c r="D2989" s="138"/>
    </row>
    <row r="2990" spans="4:4" x14ac:dyDescent="0.25">
      <c r="D2990" s="138"/>
    </row>
    <row r="2991" spans="4:4" x14ac:dyDescent="0.25">
      <c r="D2991" s="138"/>
    </row>
    <row r="2992" spans="4:4" x14ac:dyDescent="0.25">
      <c r="D2992" s="138"/>
    </row>
    <row r="2993" spans="4:4" x14ac:dyDescent="0.25">
      <c r="D2993" s="138"/>
    </row>
    <row r="2994" spans="4:4" x14ac:dyDescent="0.25">
      <c r="D2994" s="138"/>
    </row>
    <row r="2995" spans="4:4" x14ac:dyDescent="0.25">
      <c r="D2995" s="138"/>
    </row>
    <row r="2996" spans="4:4" x14ac:dyDescent="0.25">
      <c r="D2996" s="138"/>
    </row>
    <row r="2997" spans="4:4" x14ac:dyDescent="0.25">
      <c r="D2997" s="138"/>
    </row>
    <row r="2998" spans="4:4" x14ac:dyDescent="0.25">
      <c r="D2998" s="138"/>
    </row>
    <row r="2999" spans="4:4" x14ac:dyDescent="0.25">
      <c r="D2999" s="138"/>
    </row>
    <row r="3000" spans="4:4" x14ac:dyDescent="0.25">
      <c r="D3000" s="138"/>
    </row>
    <row r="3001" spans="4:4" x14ac:dyDescent="0.25">
      <c r="D3001" s="138"/>
    </row>
    <row r="3002" spans="4:4" x14ac:dyDescent="0.25">
      <c r="D3002" s="138"/>
    </row>
    <row r="3003" spans="4:4" x14ac:dyDescent="0.25">
      <c r="D3003" s="138"/>
    </row>
    <row r="3004" spans="4:4" x14ac:dyDescent="0.25">
      <c r="D3004" s="138"/>
    </row>
    <row r="3005" spans="4:4" x14ac:dyDescent="0.25">
      <c r="D3005" s="138"/>
    </row>
    <row r="3006" spans="4:4" x14ac:dyDescent="0.25">
      <c r="D3006" s="138"/>
    </row>
    <row r="3007" spans="4:4" x14ac:dyDescent="0.25">
      <c r="D3007" s="138"/>
    </row>
    <row r="3008" spans="4:4" x14ac:dyDescent="0.25">
      <c r="D3008" s="138"/>
    </row>
    <row r="3009" spans="4:4" x14ac:dyDescent="0.25">
      <c r="D3009" s="138"/>
    </row>
    <row r="3010" spans="4:4" x14ac:dyDescent="0.25">
      <c r="D3010" s="138"/>
    </row>
    <row r="3011" spans="4:4" x14ac:dyDescent="0.25">
      <c r="D3011" s="138"/>
    </row>
    <row r="3012" spans="4:4" x14ac:dyDescent="0.25">
      <c r="D3012" s="138"/>
    </row>
    <row r="3013" spans="4:4" x14ac:dyDescent="0.25">
      <c r="D3013" s="138"/>
    </row>
    <row r="3014" spans="4:4" x14ac:dyDescent="0.25">
      <c r="D3014" s="138"/>
    </row>
    <row r="3015" spans="4:4" x14ac:dyDescent="0.25">
      <c r="D3015" s="138"/>
    </row>
    <row r="3016" spans="4:4" x14ac:dyDescent="0.25">
      <c r="D3016" s="138"/>
    </row>
    <row r="3017" spans="4:4" x14ac:dyDescent="0.25">
      <c r="D3017" s="138"/>
    </row>
    <row r="3018" spans="4:4" x14ac:dyDescent="0.25">
      <c r="D3018" s="138"/>
    </row>
    <row r="3019" spans="4:4" x14ac:dyDescent="0.25">
      <c r="D3019" s="138"/>
    </row>
    <row r="3020" spans="4:4" x14ac:dyDescent="0.25">
      <c r="D3020" s="138"/>
    </row>
    <row r="3021" spans="4:4" x14ac:dyDescent="0.25">
      <c r="D3021" s="138"/>
    </row>
    <row r="3022" spans="4:4" x14ac:dyDescent="0.25">
      <c r="D3022" s="138"/>
    </row>
    <row r="3023" spans="4:4" x14ac:dyDescent="0.25">
      <c r="D3023" s="138"/>
    </row>
    <row r="3024" spans="4:4" x14ac:dyDescent="0.25">
      <c r="D3024" s="138"/>
    </row>
    <row r="3025" spans="4:4" x14ac:dyDescent="0.25">
      <c r="D3025" s="138"/>
    </row>
    <row r="3026" spans="4:4" x14ac:dyDescent="0.25">
      <c r="D3026" s="138"/>
    </row>
    <row r="3027" spans="4:4" x14ac:dyDescent="0.25">
      <c r="D3027" s="138"/>
    </row>
    <row r="3028" spans="4:4" x14ac:dyDescent="0.25">
      <c r="D3028" s="138"/>
    </row>
    <row r="3029" spans="4:4" x14ac:dyDescent="0.25">
      <c r="D3029" s="138"/>
    </row>
    <row r="3030" spans="4:4" x14ac:dyDescent="0.25">
      <c r="D3030" s="138"/>
    </row>
    <row r="3031" spans="4:4" x14ac:dyDescent="0.25">
      <c r="D3031" s="138"/>
    </row>
    <row r="3032" spans="4:4" x14ac:dyDescent="0.25">
      <c r="D3032" s="138"/>
    </row>
    <row r="3033" spans="4:4" x14ac:dyDescent="0.25">
      <c r="D3033" s="138"/>
    </row>
    <row r="3034" spans="4:4" x14ac:dyDescent="0.25">
      <c r="D3034" s="138"/>
    </row>
    <row r="3035" spans="4:4" x14ac:dyDescent="0.25">
      <c r="D3035" s="138"/>
    </row>
    <row r="3036" spans="4:4" x14ac:dyDescent="0.25">
      <c r="D3036" s="138"/>
    </row>
    <row r="3037" spans="4:4" x14ac:dyDescent="0.25">
      <c r="D3037" s="138"/>
    </row>
    <row r="3038" spans="4:4" x14ac:dyDescent="0.25">
      <c r="D3038" s="138"/>
    </row>
    <row r="3039" spans="4:4" x14ac:dyDescent="0.25">
      <c r="D3039" s="138"/>
    </row>
    <row r="3040" spans="4:4" x14ac:dyDescent="0.25">
      <c r="D3040" s="138"/>
    </row>
    <row r="3041" spans="4:4" x14ac:dyDescent="0.25">
      <c r="D3041" s="138"/>
    </row>
    <row r="3042" spans="4:4" x14ac:dyDescent="0.25">
      <c r="D3042" s="138"/>
    </row>
    <row r="3043" spans="4:4" x14ac:dyDescent="0.25">
      <c r="D3043" s="138"/>
    </row>
    <row r="3044" spans="4:4" x14ac:dyDescent="0.25">
      <c r="D3044" s="138"/>
    </row>
    <row r="3045" spans="4:4" x14ac:dyDescent="0.25">
      <c r="D3045" s="138"/>
    </row>
    <row r="3046" spans="4:4" x14ac:dyDescent="0.25">
      <c r="D3046" s="138"/>
    </row>
    <row r="3047" spans="4:4" x14ac:dyDescent="0.25">
      <c r="D3047" s="138"/>
    </row>
    <row r="3048" spans="4:4" x14ac:dyDescent="0.25">
      <c r="D3048" s="138"/>
    </row>
    <row r="3049" spans="4:4" x14ac:dyDescent="0.25">
      <c r="D3049" s="138"/>
    </row>
    <row r="3050" spans="4:4" x14ac:dyDescent="0.25">
      <c r="D3050" s="138"/>
    </row>
    <row r="3051" spans="4:4" x14ac:dyDescent="0.25">
      <c r="D3051" s="138"/>
    </row>
    <row r="3052" spans="4:4" x14ac:dyDescent="0.25">
      <c r="D3052" s="138"/>
    </row>
    <row r="3053" spans="4:4" x14ac:dyDescent="0.25">
      <c r="D3053" s="138"/>
    </row>
    <row r="3054" spans="4:4" x14ac:dyDescent="0.25">
      <c r="D3054" s="138"/>
    </row>
    <row r="3055" spans="4:4" x14ac:dyDescent="0.25">
      <c r="D3055" s="138"/>
    </row>
    <row r="3056" spans="4:4" x14ac:dyDescent="0.25">
      <c r="D3056" s="138"/>
    </row>
    <row r="3057" spans="4:4" x14ac:dyDescent="0.25">
      <c r="D3057" s="138"/>
    </row>
    <row r="3058" spans="4:4" x14ac:dyDescent="0.25">
      <c r="D3058" s="138"/>
    </row>
    <row r="3059" spans="4:4" x14ac:dyDescent="0.25">
      <c r="D3059" s="138"/>
    </row>
    <row r="3060" spans="4:4" x14ac:dyDescent="0.25">
      <c r="D3060" s="138"/>
    </row>
    <row r="3061" spans="4:4" x14ac:dyDescent="0.25">
      <c r="D3061" s="138"/>
    </row>
    <row r="3062" spans="4:4" x14ac:dyDescent="0.25">
      <c r="D3062" s="138"/>
    </row>
    <row r="3063" spans="4:4" x14ac:dyDescent="0.25">
      <c r="D3063" s="138"/>
    </row>
    <row r="3064" spans="4:4" x14ac:dyDescent="0.25">
      <c r="D3064" s="138"/>
    </row>
    <row r="3065" spans="4:4" x14ac:dyDescent="0.25">
      <c r="D3065" s="138"/>
    </row>
    <row r="3066" spans="4:4" x14ac:dyDescent="0.25">
      <c r="D3066" s="138"/>
    </row>
    <row r="3067" spans="4:4" x14ac:dyDescent="0.25">
      <c r="D3067" s="138"/>
    </row>
    <row r="3068" spans="4:4" x14ac:dyDescent="0.25">
      <c r="D3068" s="138"/>
    </row>
    <row r="3069" spans="4:4" x14ac:dyDescent="0.25">
      <c r="D3069" s="138"/>
    </row>
    <row r="3070" spans="4:4" x14ac:dyDescent="0.25">
      <c r="D3070" s="138"/>
    </row>
    <row r="3071" spans="4:4" x14ac:dyDescent="0.25">
      <c r="D3071" s="138"/>
    </row>
    <row r="3072" spans="4:4" x14ac:dyDescent="0.25">
      <c r="D3072" s="138"/>
    </row>
    <row r="3073" spans="4:4" x14ac:dyDescent="0.25">
      <c r="D3073" s="138"/>
    </row>
    <row r="3074" spans="4:4" x14ac:dyDescent="0.25">
      <c r="D3074" s="138"/>
    </row>
    <row r="3075" spans="4:4" x14ac:dyDescent="0.25">
      <c r="D3075" s="138"/>
    </row>
    <row r="3076" spans="4:4" x14ac:dyDescent="0.25">
      <c r="D3076" s="138"/>
    </row>
    <row r="3077" spans="4:4" x14ac:dyDescent="0.25">
      <c r="D3077" s="138"/>
    </row>
    <row r="3078" spans="4:4" x14ac:dyDescent="0.25">
      <c r="D3078" s="138"/>
    </row>
    <row r="3079" spans="4:4" x14ac:dyDescent="0.25">
      <c r="D3079" s="138"/>
    </row>
    <row r="3080" spans="4:4" x14ac:dyDescent="0.25">
      <c r="D3080" s="138"/>
    </row>
    <row r="3081" spans="4:4" x14ac:dyDescent="0.25">
      <c r="D3081" s="138"/>
    </row>
    <row r="3082" spans="4:4" x14ac:dyDescent="0.25">
      <c r="D3082" s="138"/>
    </row>
    <row r="3083" spans="4:4" x14ac:dyDescent="0.25">
      <c r="D3083" s="138"/>
    </row>
    <row r="3084" spans="4:4" x14ac:dyDescent="0.25">
      <c r="D3084" s="138"/>
    </row>
    <row r="3085" spans="4:4" x14ac:dyDescent="0.25">
      <c r="D3085" s="138"/>
    </row>
    <row r="3086" spans="4:4" x14ac:dyDescent="0.25">
      <c r="D3086" s="138"/>
    </row>
    <row r="3087" spans="4:4" x14ac:dyDescent="0.25">
      <c r="D3087" s="138"/>
    </row>
    <row r="3088" spans="4:4" x14ac:dyDescent="0.25">
      <c r="D3088" s="138"/>
    </row>
    <row r="3089" spans="4:4" x14ac:dyDescent="0.25">
      <c r="D3089" s="138"/>
    </row>
    <row r="3090" spans="4:4" x14ac:dyDescent="0.25">
      <c r="D3090" s="138"/>
    </row>
    <row r="3091" spans="4:4" x14ac:dyDescent="0.25">
      <c r="D3091" s="138"/>
    </row>
    <row r="3092" spans="4:4" x14ac:dyDescent="0.25">
      <c r="D3092" s="138"/>
    </row>
    <row r="3093" spans="4:4" x14ac:dyDescent="0.25">
      <c r="D3093" s="138"/>
    </row>
    <row r="3094" spans="4:4" x14ac:dyDescent="0.25">
      <c r="D3094" s="138"/>
    </row>
    <row r="3095" spans="4:4" x14ac:dyDescent="0.25">
      <c r="D3095" s="138"/>
    </row>
    <row r="3096" spans="4:4" x14ac:dyDescent="0.25">
      <c r="D3096" s="138"/>
    </row>
    <row r="3097" spans="4:4" x14ac:dyDescent="0.25">
      <c r="D3097" s="138"/>
    </row>
    <row r="3098" spans="4:4" x14ac:dyDescent="0.25">
      <c r="D3098" s="138"/>
    </row>
    <row r="3099" spans="4:4" x14ac:dyDescent="0.25">
      <c r="D3099" s="138"/>
    </row>
    <row r="3100" spans="4:4" x14ac:dyDescent="0.25">
      <c r="D3100" s="138"/>
    </row>
    <row r="3101" spans="4:4" x14ac:dyDescent="0.25">
      <c r="D3101" s="138"/>
    </row>
    <row r="3102" spans="4:4" x14ac:dyDescent="0.25">
      <c r="D3102" s="138"/>
    </row>
    <row r="3103" spans="4:4" x14ac:dyDescent="0.25">
      <c r="D3103" s="138"/>
    </row>
    <row r="3104" spans="4:4" x14ac:dyDescent="0.25">
      <c r="D3104" s="138"/>
    </row>
    <row r="3105" spans="4:4" x14ac:dyDescent="0.25">
      <c r="D3105" s="138"/>
    </row>
    <row r="3106" spans="4:4" x14ac:dyDescent="0.25">
      <c r="D3106" s="138"/>
    </row>
    <row r="3107" spans="4:4" x14ac:dyDescent="0.25">
      <c r="D3107" s="138"/>
    </row>
    <row r="3108" spans="4:4" x14ac:dyDescent="0.25">
      <c r="D3108" s="138"/>
    </row>
    <row r="3109" spans="4:4" x14ac:dyDescent="0.25">
      <c r="D3109" s="138"/>
    </row>
    <row r="3110" spans="4:4" x14ac:dyDescent="0.25">
      <c r="D3110" s="138"/>
    </row>
    <row r="3111" spans="4:4" x14ac:dyDescent="0.25">
      <c r="D3111" s="138"/>
    </row>
    <row r="3112" spans="4:4" x14ac:dyDescent="0.25">
      <c r="D3112" s="138"/>
    </row>
    <row r="3113" spans="4:4" x14ac:dyDescent="0.25">
      <c r="D3113" s="138"/>
    </row>
    <row r="3114" spans="4:4" x14ac:dyDescent="0.25">
      <c r="D3114" s="138"/>
    </row>
    <row r="3115" spans="4:4" x14ac:dyDescent="0.25">
      <c r="D3115" s="138"/>
    </row>
    <row r="3116" spans="4:4" x14ac:dyDescent="0.25">
      <c r="D3116" s="138"/>
    </row>
    <row r="3117" spans="4:4" x14ac:dyDescent="0.25">
      <c r="D3117" s="138"/>
    </row>
    <row r="3118" spans="4:4" x14ac:dyDescent="0.25">
      <c r="D3118" s="138"/>
    </row>
    <row r="3119" spans="4:4" x14ac:dyDescent="0.25">
      <c r="D3119" s="138"/>
    </row>
    <row r="3120" spans="4:4" x14ac:dyDescent="0.25">
      <c r="D3120" s="138"/>
    </row>
    <row r="3121" spans="4:4" x14ac:dyDescent="0.25">
      <c r="D3121" s="138"/>
    </row>
    <row r="3122" spans="4:4" x14ac:dyDescent="0.25">
      <c r="D3122" s="138"/>
    </row>
    <row r="3123" spans="4:4" x14ac:dyDescent="0.25">
      <c r="D3123" s="138"/>
    </row>
    <row r="3124" spans="4:4" x14ac:dyDescent="0.25">
      <c r="D3124" s="138"/>
    </row>
    <row r="3125" spans="4:4" x14ac:dyDescent="0.25">
      <c r="D3125" s="138"/>
    </row>
    <row r="3126" spans="4:4" x14ac:dyDescent="0.25">
      <c r="D3126" s="138"/>
    </row>
    <row r="3127" spans="4:4" x14ac:dyDescent="0.25">
      <c r="D3127" s="138"/>
    </row>
    <row r="3128" spans="4:4" x14ac:dyDescent="0.25">
      <c r="D3128" s="138"/>
    </row>
    <row r="3129" spans="4:4" x14ac:dyDescent="0.25">
      <c r="D3129" s="138"/>
    </row>
    <row r="3130" spans="4:4" x14ac:dyDescent="0.25">
      <c r="D3130" s="138"/>
    </row>
    <row r="3131" spans="4:4" x14ac:dyDescent="0.25">
      <c r="D3131" s="138"/>
    </row>
    <row r="3132" spans="4:4" x14ac:dyDescent="0.25">
      <c r="D3132" s="138"/>
    </row>
    <row r="3133" spans="4:4" x14ac:dyDescent="0.25">
      <c r="D3133" s="138"/>
    </row>
    <row r="3134" spans="4:4" x14ac:dyDescent="0.25">
      <c r="D3134" s="138"/>
    </row>
    <row r="3135" spans="4:4" x14ac:dyDescent="0.25">
      <c r="D3135" s="138"/>
    </row>
    <row r="3136" spans="4:4" x14ac:dyDescent="0.25">
      <c r="D3136" s="138"/>
    </row>
    <row r="3137" spans="4:4" x14ac:dyDescent="0.25">
      <c r="D3137" s="138"/>
    </row>
    <row r="3138" spans="4:4" x14ac:dyDescent="0.25">
      <c r="D3138" s="138"/>
    </row>
    <row r="3139" spans="4:4" x14ac:dyDescent="0.25">
      <c r="D3139" s="138"/>
    </row>
    <row r="3140" spans="4:4" x14ac:dyDescent="0.25">
      <c r="D3140" s="138"/>
    </row>
    <row r="3141" spans="4:4" x14ac:dyDescent="0.25">
      <c r="D3141" s="138"/>
    </row>
    <row r="3142" spans="4:4" x14ac:dyDescent="0.25">
      <c r="D3142" s="138"/>
    </row>
    <row r="3143" spans="4:4" x14ac:dyDescent="0.25">
      <c r="D3143" s="138"/>
    </row>
    <row r="3144" spans="4:4" x14ac:dyDescent="0.25">
      <c r="D3144" s="138"/>
    </row>
    <row r="3145" spans="4:4" x14ac:dyDescent="0.25">
      <c r="D3145" s="138"/>
    </row>
    <row r="3146" spans="4:4" x14ac:dyDescent="0.25">
      <c r="D3146" s="138"/>
    </row>
    <row r="3147" spans="4:4" x14ac:dyDescent="0.25">
      <c r="D3147" s="138"/>
    </row>
    <row r="3148" spans="4:4" x14ac:dyDescent="0.25">
      <c r="D3148" s="138"/>
    </row>
    <row r="3149" spans="4:4" x14ac:dyDescent="0.25">
      <c r="D3149" s="138"/>
    </row>
    <row r="3150" spans="4:4" x14ac:dyDescent="0.25">
      <c r="D3150" s="138"/>
    </row>
    <row r="3151" spans="4:4" x14ac:dyDescent="0.25">
      <c r="D3151" s="138"/>
    </row>
    <row r="3152" spans="4:4" x14ac:dyDescent="0.25">
      <c r="D3152" s="138"/>
    </row>
    <row r="3153" spans="4:4" x14ac:dyDescent="0.25">
      <c r="D3153" s="138"/>
    </row>
    <row r="3154" spans="4:4" x14ac:dyDescent="0.25">
      <c r="D3154" s="138"/>
    </row>
    <row r="3155" spans="4:4" x14ac:dyDescent="0.25">
      <c r="D3155" s="138"/>
    </row>
    <row r="3156" spans="4:4" x14ac:dyDescent="0.25">
      <c r="D3156" s="138"/>
    </row>
    <row r="3157" spans="4:4" x14ac:dyDescent="0.25">
      <c r="D3157" s="138"/>
    </row>
    <row r="3158" spans="4:4" x14ac:dyDescent="0.25">
      <c r="D3158" s="138"/>
    </row>
    <row r="3159" spans="4:4" x14ac:dyDescent="0.25">
      <c r="D3159" s="138"/>
    </row>
    <row r="3160" spans="4:4" x14ac:dyDescent="0.25">
      <c r="D3160" s="138"/>
    </row>
    <row r="3161" spans="4:4" x14ac:dyDescent="0.25">
      <c r="D3161" s="138"/>
    </row>
    <row r="3162" spans="4:4" x14ac:dyDescent="0.25">
      <c r="D3162" s="138"/>
    </row>
    <row r="3163" spans="4:4" x14ac:dyDescent="0.25">
      <c r="D3163" s="138"/>
    </row>
    <row r="3164" spans="4:4" x14ac:dyDescent="0.25">
      <c r="D3164" s="138"/>
    </row>
    <row r="3165" spans="4:4" x14ac:dyDescent="0.25">
      <c r="D3165" s="138"/>
    </row>
    <row r="3166" spans="4:4" x14ac:dyDescent="0.25">
      <c r="D3166" s="138"/>
    </row>
    <row r="3167" spans="4:4" x14ac:dyDescent="0.25">
      <c r="D3167" s="138"/>
    </row>
    <row r="3168" spans="4:4" x14ac:dyDescent="0.25">
      <c r="D3168" s="138"/>
    </row>
    <row r="3169" spans="4:4" x14ac:dyDescent="0.25">
      <c r="D3169" s="138"/>
    </row>
    <row r="3170" spans="4:4" x14ac:dyDescent="0.25">
      <c r="D3170" s="138"/>
    </row>
    <row r="3171" spans="4:4" x14ac:dyDescent="0.25">
      <c r="D3171" s="138"/>
    </row>
    <row r="3172" spans="4:4" x14ac:dyDescent="0.25">
      <c r="D3172" s="138"/>
    </row>
    <row r="3173" spans="4:4" x14ac:dyDescent="0.25">
      <c r="D3173" s="138"/>
    </row>
    <row r="3174" spans="4:4" x14ac:dyDescent="0.25">
      <c r="D3174" s="138"/>
    </row>
    <row r="3175" spans="4:4" x14ac:dyDescent="0.25">
      <c r="D3175" s="138"/>
    </row>
    <row r="3176" spans="4:4" x14ac:dyDescent="0.25">
      <c r="D3176" s="138"/>
    </row>
    <row r="3177" spans="4:4" x14ac:dyDescent="0.25">
      <c r="D3177" s="138"/>
    </row>
    <row r="3178" spans="4:4" x14ac:dyDescent="0.25">
      <c r="D3178" s="138"/>
    </row>
    <row r="3179" spans="4:4" x14ac:dyDescent="0.25">
      <c r="D3179" s="138"/>
    </row>
    <row r="3180" spans="4:4" x14ac:dyDescent="0.25">
      <c r="D3180" s="138"/>
    </row>
    <row r="3181" spans="4:4" x14ac:dyDescent="0.25">
      <c r="D3181" s="138"/>
    </row>
    <row r="3182" spans="4:4" x14ac:dyDescent="0.25">
      <c r="D3182" s="138"/>
    </row>
    <row r="3183" spans="4:4" x14ac:dyDescent="0.25">
      <c r="D3183" s="138"/>
    </row>
    <row r="3184" spans="4:4" x14ac:dyDescent="0.25">
      <c r="D3184" s="138"/>
    </row>
    <row r="3185" spans="4:4" x14ac:dyDescent="0.25">
      <c r="D3185" s="138"/>
    </row>
    <row r="3186" spans="4:4" x14ac:dyDescent="0.25">
      <c r="D3186" s="138"/>
    </row>
    <row r="3187" spans="4:4" x14ac:dyDescent="0.25">
      <c r="D3187" s="138"/>
    </row>
    <row r="3188" spans="4:4" x14ac:dyDescent="0.25">
      <c r="D3188" s="138"/>
    </row>
    <row r="3189" spans="4:4" x14ac:dyDescent="0.25">
      <c r="D3189" s="138"/>
    </row>
    <row r="3190" spans="4:4" x14ac:dyDescent="0.25">
      <c r="D3190" s="138"/>
    </row>
    <row r="3191" spans="4:4" x14ac:dyDescent="0.25">
      <c r="D3191" s="138"/>
    </row>
    <row r="3192" spans="4:4" x14ac:dyDescent="0.25">
      <c r="D3192" s="138"/>
    </row>
    <row r="3193" spans="4:4" x14ac:dyDescent="0.25">
      <c r="D3193" s="138"/>
    </row>
    <row r="3194" spans="4:4" x14ac:dyDescent="0.25">
      <c r="D3194" s="138"/>
    </row>
    <row r="3195" spans="4:4" x14ac:dyDescent="0.25">
      <c r="D3195" s="138"/>
    </row>
    <row r="3196" spans="4:4" x14ac:dyDescent="0.25">
      <c r="D3196" s="138"/>
    </row>
    <row r="3197" spans="4:4" x14ac:dyDescent="0.25">
      <c r="D3197" s="138"/>
    </row>
    <row r="3198" spans="4:4" x14ac:dyDescent="0.25">
      <c r="D3198" s="138"/>
    </row>
    <row r="3199" spans="4:4" x14ac:dyDescent="0.25">
      <c r="D3199" s="138"/>
    </row>
    <row r="3200" spans="4:4" x14ac:dyDescent="0.25">
      <c r="D3200" s="138"/>
    </row>
    <row r="3201" spans="4:4" x14ac:dyDescent="0.25">
      <c r="D3201" s="138"/>
    </row>
    <row r="3202" spans="4:4" x14ac:dyDescent="0.25">
      <c r="D3202" s="138"/>
    </row>
    <row r="3203" spans="4:4" x14ac:dyDescent="0.25">
      <c r="D3203" s="138"/>
    </row>
    <row r="3204" spans="4:4" x14ac:dyDescent="0.25">
      <c r="D3204" s="138"/>
    </row>
    <row r="3205" spans="4:4" x14ac:dyDescent="0.25">
      <c r="D3205" s="138"/>
    </row>
    <row r="3206" spans="4:4" x14ac:dyDescent="0.25">
      <c r="D3206" s="138"/>
    </row>
    <row r="3207" spans="4:4" x14ac:dyDescent="0.25">
      <c r="D3207" s="138"/>
    </row>
    <row r="3208" spans="4:4" x14ac:dyDescent="0.25">
      <c r="D3208" s="138"/>
    </row>
    <row r="3209" spans="4:4" x14ac:dyDescent="0.25">
      <c r="D3209" s="138"/>
    </row>
    <row r="3210" spans="4:4" x14ac:dyDescent="0.25">
      <c r="D3210" s="138"/>
    </row>
    <row r="3211" spans="4:4" x14ac:dyDescent="0.25">
      <c r="D3211" s="138"/>
    </row>
    <row r="3212" spans="4:4" x14ac:dyDescent="0.25">
      <c r="D3212" s="138"/>
    </row>
    <row r="3213" spans="4:4" x14ac:dyDescent="0.25">
      <c r="D3213" s="138"/>
    </row>
    <row r="3214" spans="4:4" x14ac:dyDescent="0.25">
      <c r="D3214" s="138"/>
    </row>
    <row r="3215" spans="4:4" x14ac:dyDescent="0.25">
      <c r="D3215" s="138"/>
    </row>
    <row r="3216" spans="4:4" x14ac:dyDescent="0.25">
      <c r="D3216" s="138"/>
    </row>
    <row r="3217" spans="4:4" x14ac:dyDescent="0.25">
      <c r="D3217" s="138"/>
    </row>
    <row r="3218" spans="4:4" x14ac:dyDescent="0.25">
      <c r="D3218" s="138"/>
    </row>
    <row r="3219" spans="4:4" x14ac:dyDescent="0.25">
      <c r="D3219" s="138"/>
    </row>
    <row r="3220" spans="4:4" x14ac:dyDescent="0.25">
      <c r="D3220" s="138"/>
    </row>
    <row r="3221" spans="4:4" x14ac:dyDescent="0.25">
      <c r="D3221" s="138"/>
    </row>
    <row r="3222" spans="4:4" x14ac:dyDescent="0.25">
      <c r="D3222" s="138"/>
    </row>
    <row r="3223" spans="4:4" x14ac:dyDescent="0.25">
      <c r="D3223" s="138"/>
    </row>
    <row r="3224" spans="4:4" x14ac:dyDescent="0.25">
      <c r="D3224" s="138"/>
    </row>
    <row r="3225" spans="4:4" x14ac:dyDescent="0.25">
      <c r="D3225" s="138"/>
    </row>
    <row r="3226" spans="4:4" x14ac:dyDescent="0.25">
      <c r="D3226" s="138"/>
    </row>
    <row r="3227" spans="4:4" x14ac:dyDescent="0.25">
      <c r="D3227" s="138"/>
    </row>
    <row r="3228" spans="4:4" x14ac:dyDescent="0.25">
      <c r="D3228" s="138"/>
    </row>
    <row r="3229" spans="4:4" x14ac:dyDescent="0.25">
      <c r="D3229" s="138"/>
    </row>
    <row r="3230" spans="4:4" x14ac:dyDescent="0.25">
      <c r="D3230" s="138"/>
    </row>
    <row r="3231" spans="4:4" x14ac:dyDescent="0.25">
      <c r="D3231" s="138"/>
    </row>
    <row r="3232" spans="4:4" x14ac:dyDescent="0.25">
      <c r="D3232" s="138"/>
    </row>
    <row r="3233" spans="4:4" x14ac:dyDescent="0.25">
      <c r="D3233" s="138"/>
    </row>
    <row r="3234" spans="4:4" x14ac:dyDescent="0.25">
      <c r="D3234" s="138"/>
    </row>
    <row r="3235" spans="4:4" x14ac:dyDescent="0.25">
      <c r="D3235" s="138"/>
    </row>
    <row r="3236" spans="4:4" x14ac:dyDescent="0.25">
      <c r="D3236" s="138"/>
    </row>
    <row r="3237" spans="4:4" x14ac:dyDescent="0.25">
      <c r="D3237" s="138"/>
    </row>
    <row r="3238" spans="4:4" x14ac:dyDescent="0.25">
      <c r="D3238" s="138"/>
    </row>
    <row r="3239" spans="4:4" x14ac:dyDescent="0.25">
      <c r="D3239" s="138"/>
    </row>
    <row r="3240" spans="4:4" x14ac:dyDescent="0.25">
      <c r="D3240" s="138"/>
    </row>
    <row r="3241" spans="4:4" x14ac:dyDescent="0.25">
      <c r="D3241" s="138"/>
    </row>
    <row r="3242" spans="4:4" x14ac:dyDescent="0.25">
      <c r="D3242" s="138"/>
    </row>
    <row r="3243" spans="4:4" x14ac:dyDescent="0.25">
      <c r="D3243" s="138"/>
    </row>
    <row r="3244" spans="4:4" x14ac:dyDescent="0.25">
      <c r="D3244" s="138"/>
    </row>
    <row r="3245" spans="4:4" x14ac:dyDescent="0.25">
      <c r="D3245" s="138"/>
    </row>
    <row r="3246" spans="4:4" x14ac:dyDescent="0.25">
      <c r="D3246" s="138"/>
    </row>
    <row r="3247" spans="4:4" x14ac:dyDescent="0.25">
      <c r="D3247" s="138"/>
    </row>
    <row r="3248" spans="4:4" x14ac:dyDescent="0.25">
      <c r="D3248" s="138"/>
    </row>
    <row r="3249" spans="4:4" x14ac:dyDescent="0.25">
      <c r="D3249" s="138"/>
    </row>
    <row r="3250" spans="4:4" x14ac:dyDescent="0.25">
      <c r="D3250" s="138"/>
    </row>
    <row r="3251" spans="4:4" x14ac:dyDescent="0.25">
      <c r="D3251" s="138"/>
    </row>
    <row r="3252" spans="4:4" x14ac:dyDescent="0.25">
      <c r="D3252" s="138"/>
    </row>
    <row r="3253" spans="4:4" x14ac:dyDescent="0.25">
      <c r="D3253" s="138"/>
    </row>
    <row r="3254" spans="4:4" x14ac:dyDescent="0.25">
      <c r="D3254" s="138"/>
    </row>
    <row r="3255" spans="4:4" x14ac:dyDescent="0.25">
      <c r="D3255" s="138"/>
    </row>
    <row r="3256" spans="4:4" x14ac:dyDescent="0.25">
      <c r="D3256" s="138"/>
    </row>
    <row r="3257" spans="4:4" x14ac:dyDescent="0.25">
      <c r="D3257" s="138"/>
    </row>
    <row r="3258" spans="4:4" x14ac:dyDescent="0.25">
      <c r="D3258" s="138"/>
    </row>
    <row r="3259" spans="4:4" x14ac:dyDescent="0.25">
      <c r="D3259" s="138"/>
    </row>
    <row r="3260" spans="4:4" x14ac:dyDescent="0.25">
      <c r="D3260" s="138"/>
    </row>
    <row r="3261" spans="4:4" x14ac:dyDescent="0.25">
      <c r="D3261" s="138"/>
    </row>
    <row r="3262" spans="4:4" x14ac:dyDescent="0.25">
      <c r="D3262" s="138"/>
    </row>
    <row r="3263" spans="4:4" x14ac:dyDescent="0.25">
      <c r="D3263" s="138"/>
    </row>
    <row r="3264" spans="4:4" x14ac:dyDescent="0.25">
      <c r="D3264" s="138"/>
    </row>
    <row r="3265" spans="4:4" x14ac:dyDescent="0.25">
      <c r="D3265" s="138"/>
    </row>
    <row r="3266" spans="4:4" x14ac:dyDescent="0.25">
      <c r="D3266" s="138"/>
    </row>
    <row r="3267" spans="4:4" x14ac:dyDescent="0.25">
      <c r="D3267" s="138"/>
    </row>
    <row r="3268" spans="4:4" x14ac:dyDescent="0.25">
      <c r="D3268" s="138"/>
    </row>
    <row r="3269" spans="4:4" x14ac:dyDescent="0.25">
      <c r="D3269" s="138"/>
    </row>
    <row r="3270" spans="4:4" x14ac:dyDescent="0.25">
      <c r="D3270" s="138"/>
    </row>
    <row r="3271" spans="4:4" x14ac:dyDescent="0.25">
      <c r="D3271" s="138"/>
    </row>
    <row r="3272" spans="4:4" x14ac:dyDescent="0.25">
      <c r="D3272" s="138"/>
    </row>
    <row r="3273" spans="4:4" x14ac:dyDescent="0.25">
      <c r="D3273" s="138"/>
    </row>
    <row r="3274" spans="4:4" x14ac:dyDescent="0.25">
      <c r="D3274" s="138"/>
    </row>
    <row r="3275" spans="4:4" x14ac:dyDescent="0.25">
      <c r="D3275" s="138"/>
    </row>
    <row r="3276" spans="4:4" x14ac:dyDescent="0.25">
      <c r="D3276" s="138"/>
    </row>
    <row r="3277" spans="4:4" x14ac:dyDescent="0.25">
      <c r="D3277" s="138"/>
    </row>
    <row r="3278" spans="4:4" x14ac:dyDescent="0.25">
      <c r="D3278" s="138"/>
    </row>
    <row r="3279" spans="4:4" x14ac:dyDescent="0.25">
      <c r="D3279" s="138"/>
    </row>
    <row r="3280" spans="4:4" x14ac:dyDescent="0.25">
      <c r="D3280" s="138"/>
    </row>
    <row r="3281" spans="4:4" x14ac:dyDescent="0.25">
      <c r="D3281" s="138"/>
    </row>
    <row r="3282" spans="4:4" x14ac:dyDescent="0.25">
      <c r="D3282" s="138"/>
    </row>
    <row r="3283" spans="4:4" x14ac:dyDescent="0.25">
      <c r="D3283" s="138"/>
    </row>
    <row r="3284" spans="4:4" x14ac:dyDescent="0.25">
      <c r="D3284" s="138"/>
    </row>
    <row r="3285" spans="4:4" x14ac:dyDescent="0.25">
      <c r="D3285" s="138"/>
    </row>
    <row r="3286" spans="4:4" x14ac:dyDescent="0.25">
      <c r="D3286" s="138"/>
    </row>
    <row r="3287" spans="4:4" x14ac:dyDescent="0.25">
      <c r="D3287" s="138"/>
    </row>
    <row r="3288" spans="4:4" x14ac:dyDescent="0.25">
      <c r="D3288" s="138"/>
    </row>
    <row r="3289" spans="4:4" x14ac:dyDescent="0.25">
      <c r="D3289" s="138"/>
    </row>
    <row r="3290" spans="4:4" x14ac:dyDescent="0.25">
      <c r="D3290" s="138"/>
    </row>
    <row r="3291" spans="4:4" x14ac:dyDescent="0.25">
      <c r="D3291" s="138"/>
    </row>
    <row r="3292" spans="4:4" x14ac:dyDescent="0.25">
      <c r="D3292" s="138"/>
    </row>
    <row r="3293" spans="4:4" x14ac:dyDescent="0.25">
      <c r="D3293" s="138"/>
    </row>
    <row r="3294" spans="4:4" x14ac:dyDescent="0.25">
      <c r="D3294" s="138"/>
    </row>
    <row r="3295" spans="4:4" x14ac:dyDescent="0.25">
      <c r="D3295" s="138"/>
    </row>
    <row r="3296" spans="4:4" x14ac:dyDescent="0.25">
      <c r="D3296" s="138"/>
    </row>
    <row r="3297" spans="4:4" x14ac:dyDescent="0.25">
      <c r="D3297" s="138"/>
    </row>
    <row r="3298" spans="4:4" x14ac:dyDescent="0.25">
      <c r="D3298" s="138"/>
    </row>
    <row r="3299" spans="4:4" x14ac:dyDescent="0.25">
      <c r="D3299" s="138"/>
    </row>
    <row r="3300" spans="4:4" x14ac:dyDescent="0.25">
      <c r="D3300" s="138"/>
    </row>
    <row r="3301" spans="4:4" x14ac:dyDescent="0.25">
      <c r="D3301" s="138"/>
    </row>
    <row r="3302" spans="4:4" x14ac:dyDescent="0.25">
      <c r="D3302" s="138"/>
    </row>
    <row r="3303" spans="4:4" x14ac:dyDescent="0.25">
      <c r="D3303" s="138"/>
    </row>
    <row r="3304" spans="4:4" x14ac:dyDescent="0.25">
      <c r="D3304" s="138"/>
    </row>
    <row r="3305" spans="4:4" x14ac:dyDescent="0.25">
      <c r="D3305" s="138"/>
    </row>
    <row r="3306" spans="4:4" x14ac:dyDescent="0.25">
      <c r="D3306" s="138"/>
    </row>
    <row r="3307" spans="4:4" x14ac:dyDescent="0.25">
      <c r="D3307" s="138"/>
    </row>
    <row r="3308" spans="4:4" x14ac:dyDescent="0.25">
      <c r="D3308" s="138"/>
    </row>
    <row r="3309" spans="4:4" x14ac:dyDescent="0.25">
      <c r="D3309" s="138"/>
    </row>
    <row r="3310" spans="4:4" x14ac:dyDescent="0.25">
      <c r="D3310" s="138"/>
    </row>
    <row r="3311" spans="4:4" x14ac:dyDescent="0.25">
      <c r="D3311" s="138"/>
    </row>
    <row r="3312" spans="4:4" x14ac:dyDescent="0.25">
      <c r="D3312" s="138"/>
    </row>
    <row r="3313" spans="4:4" x14ac:dyDescent="0.25">
      <c r="D3313" s="138"/>
    </row>
    <row r="3314" spans="4:4" x14ac:dyDescent="0.25">
      <c r="D3314" s="138"/>
    </row>
    <row r="3315" spans="4:4" x14ac:dyDescent="0.25">
      <c r="D3315" s="138"/>
    </row>
    <row r="3316" spans="4:4" x14ac:dyDescent="0.25">
      <c r="D3316" s="138"/>
    </row>
    <row r="3317" spans="4:4" x14ac:dyDescent="0.25">
      <c r="D3317" s="138"/>
    </row>
    <row r="3318" spans="4:4" x14ac:dyDescent="0.25">
      <c r="D3318" s="138"/>
    </row>
    <row r="3319" spans="4:4" x14ac:dyDescent="0.25">
      <c r="D3319" s="138"/>
    </row>
    <row r="3320" spans="4:4" x14ac:dyDescent="0.25">
      <c r="D3320" s="138"/>
    </row>
    <row r="3321" spans="4:4" x14ac:dyDescent="0.25">
      <c r="D3321" s="138"/>
    </row>
    <row r="3322" spans="4:4" x14ac:dyDescent="0.25">
      <c r="D3322" s="138"/>
    </row>
    <row r="3323" spans="4:4" x14ac:dyDescent="0.25">
      <c r="D3323" s="138"/>
    </row>
    <row r="3324" spans="4:4" x14ac:dyDescent="0.25">
      <c r="D3324" s="138"/>
    </row>
    <row r="3325" spans="4:4" x14ac:dyDescent="0.25">
      <c r="D3325" s="138"/>
    </row>
    <row r="3326" spans="4:4" x14ac:dyDescent="0.25">
      <c r="D3326" s="138"/>
    </row>
    <row r="3327" spans="4:4" x14ac:dyDescent="0.25">
      <c r="D3327" s="138"/>
    </row>
    <row r="3328" spans="4:4" x14ac:dyDescent="0.25">
      <c r="D3328" s="138"/>
    </row>
    <row r="3329" spans="4:4" x14ac:dyDescent="0.25">
      <c r="D3329" s="138"/>
    </row>
    <row r="3330" spans="4:4" x14ac:dyDescent="0.25">
      <c r="D3330" s="138"/>
    </row>
    <row r="3331" spans="4:4" x14ac:dyDescent="0.25">
      <c r="D3331" s="138"/>
    </row>
    <row r="3332" spans="4:4" x14ac:dyDescent="0.25">
      <c r="D3332" s="138"/>
    </row>
    <row r="3333" spans="4:4" x14ac:dyDescent="0.25">
      <c r="D3333" s="138"/>
    </row>
    <row r="3334" spans="4:4" x14ac:dyDescent="0.25">
      <c r="D3334" s="138"/>
    </row>
    <row r="3335" spans="4:4" x14ac:dyDescent="0.25">
      <c r="D3335" s="138"/>
    </row>
    <row r="3336" spans="4:4" x14ac:dyDescent="0.25">
      <c r="D3336" s="138"/>
    </row>
    <row r="3337" spans="4:4" x14ac:dyDescent="0.25">
      <c r="D3337" s="138"/>
    </row>
    <row r="3338" spans="4:4" x14ac:dyDescent="0.25">
      <c r="D3338" s="138"/>
    </row>
    <row r="3339" spans="4:4" x14ac:dyDescent="0.25">
      <c r="D3339" s="138"/>
    </row>
    <row r="3340" spans="4:4" x14ac:dyDescent="0.25">
      <c r="D3340" s="138"/>
    </row>
    <row r="3341" spans="4:4" x14ac:dyDescent="0.25">
      <c r="D3341" s="138"/>
    </row>
    <row r="3342" spans="4:4" x14ac:dyDescent="0.25">
      <c r="D3342" s="138"/>
    </row>
    <row r="3343" spans="4:4" x14ac:dyDescent="0.25">
      <c r="D3343" s="138"/>
    </row>
    <row r="3344" spans="4:4" x14ac:dyDescent="0.25">
      <c r="D3344" s="138"/>
    </row>
    <row r="3345" spans="4:4" x14ac:dyDescent="0.25">
      <c r="D3345" s="138"/>
    </row>
    <row r="3346" spans="4:4" x14ac:dyDescent="0.25">
      <c r="D3346" s="138"/>
    </row>
    <row r="3347" spans="4:4" x14ac:dyDescent="0.25">
      <c r="D3347" s="138"/>
    </row>
    <row r="3348" spans="4:4" x14ac:dyDescent="0.25">
      <c r="D3348" s="138"/>
    </row>
    <row r="3349" spans="4:4" x14ac:dyDescent="0.25">
      <c r="D3349" s="138"/>
    </row>
    <row r="3350" spans="4:4" x14ac:dyDescent="0.25">
      <c r="D3350" s="138"/>
    </row>
    <row r="3351" spans="4:4" x14ac:dyDescent="0.25">
      <c r="D3351" s="138"/>
    </row>
    <row r="3352" spans="4:4" x14ac:dyDescent="0.25">
      <c r="D3352" s="138"/>
    </row>
    <row r="3353" spans="4:4" x14ac:dyDescent="0.25">
      <c r="D3353" s="138"/>
    </row>
    <row r="3354" spans="4:4" x14ac:dyDescent="0.25">
      <c r="D3354" s="138"/>
    </row>
    <row r="3355" spans="4:4" x14ac:dyDescent="0.25">
      <c r="D3355" s="138"/>
    </row>
    <row r="3356" spans="4:4" x14ac:dyDescent="0.25">
      <c r="D3356" s="138"/>
    </row>
    <row r="3357" spans="4:4" x14ac:dyDescent="0.25">
      <c r="D3357" s="138"/>
    </row>
    <row r="3358" spans="4:4" x14ac:dyDescent="0.25">
      <c r="D3358" s="138"/>
    </row>
    <row r="3359" spans="4:4" x14ac:dyDescent="0.25">
      <c r="D3359" s="138"/>
    </row>
    <row r="3360" spans="4:4" x14ac:dyDescent="0.25">
      <c r="D3360" s="138"/>
    </row>
    <row r="3361" spans="4:4" x14ac:dyDescent="0.25">
      <c r="D3361" s="138"/>
    </row>
    <row r="3362" spans="4:4" x14ac:dyDescent="0.25">
      <c r="D3362" s="138"/>
    </row>
    <row r="3363" spans="4:4" x14ac:dyDescent="0.25">
      <c r="D3363" s="138"/>
    </row>
    <row r="3364" spans="4:4" x14ac:dyDescent="0.25">
      <c r="D3364" s="138"/>
    </row>
    <row r="3365" spans="4:4" x14ac:dyDescent="0.25">
      <c r="D3365" s="138"/>
    </row>
    <row r="3366" spans="4:4" x14ac:dyDescent="0.25">
      <c r="D3366" s="138"/>
    </row>
    <row r="3367" spans="4:4" x14ac:dyDescent="0.25">
      <c r="D3367" s="138"/>
    </row>
    <row r="3368" spans="4:4" x14ac:dyDescent="0.25">
      <c r="D3368" s="138"/>
    </row>
    <row r="3369" spans="4:4" x14ac:dyDescent="0.25">
      <c r="D3369" s="138"/>
    </row>
    <row r="3370" spans="4:4" x14ac:dyDescent="0.25">
      <c r="D3370" s="138"/>
    </row>
    <row r="3371" spans="4:4" x14ac:dyDescent="0.25">
      <c r="D3371" s="138"/>
    </row>
    <row r="3372" spans="4:4" x14ac:dyDescent="0.25">
      <c r="D3372" s="138"/>
    </row>
    <row r="3373" spans="4:4" x14ac:dyDescent="0.25">
      <c r="D3373" s="138"/>
    </row>
    <row r="3374" spans="4:4" x14ac:dyDescent="0.25">
      <c r="D3374" s="138"/>
    </row>
    <row r="3375" spans="4:4" x14ac:dyDescent="0.25">
      <c r="D3375" s="138"/>
    </row>
    <row r="3376" spans="4:4" x14ac:dyDescent="0.25">
      <c r="D3376" s="138"/>
    </row>
    <row r="3377" spans="4:4" x14ac:dyDescent="0.25">
      <c r="D3377" s="138"/>
    </row>
    <row r="3378" spans="4:4" x14ac:dyDescent="0.25">
      <c r="D3378" s="138"/>
    </row>
    <row r="3379" spans="4:4" x14ac:dyDescent="0.25">
      <c r="D3379" s="138"/>
    </row>
    <row r="3380" spans="4:4" x14ac:dyDescent="0.25">
      <c r="D3380" s="138"/>
    </row>
    <row r="3381" spans="4:4" x14ac:dyDescent="0.25">
      <c r="D3381" s="138"/>
    </row>
    <row r="3382" spans="4:4" x14ac:dyDescent="0.25">
      <c r="D3382" s="138"/>
    </row>
    <row r="3383" spans="4:4" x14ac:dyDescent="0.25">
      <c r="D3383" s="138"/>
    </row>
    <row r="3384" spans="4:4" x14ac:dyDescent="0.25">
      <c r="D3384" s="138"/>
    </row>
    <row r="3385" spans="4:4" x14ac:dyDescent="0.25">
      <c r="D3385" s="138"/>
    </row>
    <row r="3386" spans="4:4" x14ac:dyDescent="0.25">
      <c r="D3386" s="138"/>
    </row>
    <row r="3387" spans="4:4" x14ac:dyDescent="0.25">
      <c r="D3387" s="138"/>
    </row>
    <row r="3388" spans="4:4" x14ac:dyDescent="0.25">
      <c r="D3388" s="138"/>
    </row>
    <row r="3389" spans="4:4" x14ac:dyDescent="0.25">
      <c r="D3389" s="138"/>
    </row>
    <row r="3390" spans="4:4" x14ac:dyDescent="0.25">
      <c r="D3390" s="138"/>
    </row>
    <row r="3391" spans="4:4" x14ac:dyDescent="0.25">
      <c r="D3391" s="138"/>
    </row>
    <row r="3392" spans="4:4" x14ac:dyDescent="0.25">
      <c r="D3392" s="138"/>
    </row>
    <row r="3393" spans="4:4" x14ac:dyDescent="0.25">
      <c r="D3393" s="138"/>
    </row>
    <row r="3394" spans="4:4" x14ac:dyDescent="0.25">
      <c r="D3394" s="138"/>
    </row>
    <row r="3395" spans="4:4" x14ac:dyDescent="0.25">
      <c r="D3395" s="138"/>
    </row>
    <row r="3396" spans="4:4" x14ac:dyDescent="0.25">
      <c r="D3396" s="138"/>
    </row>
    <row r="3397" spans="4:4" x14ac:dyDescent="0.25">
      <c r="D3397" s="138"/>
    </row>
    <row r="3398" spans="4:4" x14ac:dyDescent="0.25">
      <c r="D3398" s="138"/>
    </row>
    <row r="3399" spans="4:4" x14ac:dyDescent="0.25">
      <c r="D3399" s="138"/>
    </row>
    <row r="3400" spans="4:4" x14ac:dyDescent="0.25">
      <c r="D3400" s="138"/>
    </row>
    <row r="3401" spans="4:4" x14ac:dyDescent="0.25">
      <c r="D3401" s="138"/>
    </row>
    <row r="3402" spans="4:4" x14ac:dyDescent="0.25">
      <c r="D3402" s="138"/>
    </row>
    <row r="3403" spans="4:4" x14ac:dyDescent="0.25">
      <c r="D3403" s="138"/>
    </row>
    <row r="3404" spans="4:4" x14ac:dyDescent="0.25">
      <c r="D3404" s="138"/>
    </row>
    <row r="3405" spans="4:4" x14ac:dyDescent="0.25">
      <c r="D3405" s="138"/>
    </row>
    <row r="3406" spans="4:4" x14ac:dyDescent="0.25">
      <c r="D3406" s="138"/>
    </row>
    <row r="3407" spans="4:4" x14ac:dyDescent="0.25">
      <c r="D3407" s="138"/>
    </row>
    <row r="3408" spans="4:4" x14ac:dyDescent="0.25">
      <c r="D3408" s="138"/>
    </row>
    <row r="3409" spans="4:4" x14ac:dyDescent="0.25">
      <c r="D3409" s="138"/>
    </row>
    <row r="3410" spans="4:4" x14ac:dyDescent="0.25">
      <c r="D3410" s="138"/>
    </row>
    <row r="3411" spans="4:4" x14ac:dyDescent="0.25">
      <c r="D3411" s="138"/>
    </row>
    <row r="3412" spans="4:4" x14ac:dyDescent="0.25">
      <c r="D3412" s="138"/>
    </row>
    <row r="3413" spans="4:4" x14ac:dyDescent="0.25">
      <c r="D3413" s="138"/>
    </row>
    <row r="3414" spans="4:4" x14ac:dyDescent="0.25">
      <c r="D3414" s="138"/>
    </row>
    <row r="3415" spans="4:4" x14ac:dyDescent="0.25">
      <c r="D3415" s="138"/>
    </row>
    <row r="3416" spans="4:4" x14ac:dyDescent="0.25">
      <c r="D3416" s="138"/>
    </row>
    <row r="3417" spans="4:4" x14ac:dyDescent="0.25">
      <c r="D3417" s="138"/>
    </row>
    <row r="3418" spans="4:4" x14ac:dyDescent="0.25">
      <c r="D3418" s="138"/>
    </row>
    <row r="3419" spans="4:4" x14ac:dyDescent="0.25">
      <c r="D3419" s="138"/>
    </row>
    <row r="3420" spans="4:4" x14ac:dyDescent="0.25">
      <c r="D3420" s="138"/>
    </row>
    <row r="3421" spans="4:4" x14ac:dyDescent="0.25">
      <c r="D3421" s="138"/>
    </row>
    <row r="3422" spans="4:4" x14ac:dyDescent="0.25">
      <c r="D3422" s="138"/>
    </row>
    <row r="3423" spans="4:4" x14ac:dyDescent="0.25">
      <c r="D3423" s="138"/>
    </row>
    <row r="3424" spans="4:4" x14ac:dyDescent="0.25">
      <c r="D3424" s="138"/>
    </row>
    <row r="3425" spans="4:4" x14ac:dyDescent="0.25">
      <c r="D3425" s="138"/>
    </row>
    <row r="3426" spans="4:4" x14ac:dyDescent="0.25">
      <c r="D3426" s="138"/>
    </row>
    <row r="3427" spans="4:4" x14ac:dyDescent="0.25">
      <c r="D3427" s="138"/>
    </row>
    <row r="3428" spans="4:4" x14ac:dyDescent="0.25">
      <c r="D3428" s="138"/>
    </row>
    <row r="3429" spans="4:4" x14ac:dyDescent="0.25">
      <c r="D3429" s="138"/>
    </row>
    <row r="3430" spans="4:4" x14ac:dyDescent="0.25">
      <c r="D3430" s="138"/>
    </row>
    <row r="3431" spans="4:4" x14ac:dyDescent="0.25">
      <c r="D3431" s="138"/>
    </row>
    <row r="3432" spans="4:4" x14ac:dyDescent="0.25">
      <c r="D3432" s="138"/>
    </row>
    <row r="3433" spans="4:4" x14ac:dyDescent="0.25">
      <c r="D3433" s="138"/>
    </row>
    <row r="3434" spans="4:4" x14ac:dyDescent="0.25">
      <c r="D3434" s="138"/>
    </row>
    <row r="3435" spans="4:4" x14ac:dyDescent="0.25">
      <c r="D3435" s="138"/>
    </row>
    <row r="3436" spans="4:4" x14ac:dyDescent="0.25">
      <c r="D3436" s="138"/>
    </row>
    <row r="3437" spans="4:4" x14ac:dyDescent="0.25">
      <c r="D3437" s="138"/>
    </row>
    <row r="3438" spans="4:4" x14ac:dyDescent="0.25">
      <c r="D3438" s="138"/>
    </row>
    <row r="3439" spans="4:4" x14ac:dyDescent="0.25">
      <c r="D3439" s="138"/>
    </row>
    <row r="3440" spans="4:4" x14ac:dyDescent="0.25">
      <c r="D3440" s="138"/>
    </row>
    <row r="3441" spans="4:4" x14ac:dyDescent="0.25">
      <c r="D3441" s="138"/>
    </row>
    <row r="3442" spans="4:4" x14ac:dyDescent="0.25">
      <c r="D3442" s="138"/>
    </row>
    <row r="3443" spans="4:4" x14ac:dyDescent="0.25">
      <c r="D3443" s="138"/>
    </row>
    <row r="3444" spans="4:4" x14ac:dyDescent="0.25">
      <c r="D3444" s="138"/>
    </row>
    <row r="3445" spans="4:4" x14ac:dyDescent="0.25">
      <c r="D3445" s="138"/>
    </row>
    <row r="3446" spans="4:4" x14ac:dyDescent="0.25">
      <c r="D3446" s="138"/>
    </row>
    <row r="3447" spans="4:4" x14ac:dyDescent="0.25">
      <c r="D3447" s="138"/>
    </row>
    <row r="3448" spans="4:4" x14ac:dyDescent="0.25">
      <c r="D3448" s="138"/>
    </row>
    <row r="3449" spans="4:4" x14ac:dyDescent="0.25">
      <c r="D3449" s="138"/>
    </row>
    <row r="3450" spans="4:4" x14ac:dyDescent="0.25">
      <c r="D3450" s="138"/>
    </row>
    <row r="3451" spans="4:4" x14ac:dyDescent="0.25">
      <c r="D3451" s="138"/>
    </row>
    <row r="3452" spans="4:4" x14ac:dyDescent="0.25">
      <c r="D3452" s="138"/>
    </row>
    <row r="3453" spans="4:4" x14ac:dyDescent="0.25">
      <c r="D3453" s="138"/>
    </row>
    <row r="3454" spans="4:4" x14ac:dyDescent="0.25">
      <c r="D3454" s="138"/>
    </row>
    <row r="3455" spans="4:4" x14ac:dyDescent="0.25">
      <c r="D3455" s="138"/>
    </row>
    <row r="3456" spans="4:4" x14ac:dyDescent="0.25">
      <c r="D3456" s="138"/>
    </row>
    <row r="3457" spans="4:4" x14ac:dyDescent="0.25">
      <c r="D3457" s="138"/>
    </row>
    <row r="3458" spans="4:4" x14ac:dyDescent="0.25">
      <c r="D3458" s="138"/>
    </row>
    <row r="3459" spans="4:4" x14ac:dyDescent="0.25">
      <c r="D3459" s="138"/>
    </row>
    <row r="3460" spans="4:4" x14ac:dyDescent="0.25">
      <c r="D3460" s="138"/>
    </row>
    <row r="3461" spans="4:4" x14ac:dyDescent="0.25">
      <c r="D3461" s="138"/>
    </row>
    <row r="3462" spans="4:4" x14ac:dyDescent="0.25">
      <c r="D3462" s="138"/>
    </row>
    <row r="3463" spans="4:4" x14ac:dyDescent="0.25">
      <c r="D3463" s="138"/>
    </row>
    <row r="3464" spans="4:4" x14ac:dyDescent="0.25">
      <c r="D3464" s="138"/>
    </row>
    <row r="3465" spans="4:4" x14ac:dyDescent="0.25">
      <c r="D3465" s="138"/>
    </row>
    <row r="3466" spans="4:4" x14ac:dyDescent="0.25">
      <c r="D3466" s="138"/>
    </row>
    <row r="3467" spans="4:4" x14ac:dyDescent="0.25">
      <c r="D3467" s="138"/>
    </row>
    <row r="3468" spans="4:4" x14ac:dyDescent="0.25">
      <c r="D3468" s="138"/>
    </row>
    <row r="3469" spans="4:4" x14ac:dyDescent="0.25">
      <c r="D3469" s="138"/>
    </row>
    <row r="3470" spans="4:4" x14ac:dyDescent="0.25">
      <c r="D3470" s="138"/>
    </row>
    <row r="3471" spans="4:4" x14ac:dyDescent="0.25">
      <c r="D3471" s="138"/>
    </row>
    <row r="3472" spans="4:4" x14ac:dyDescent="0.25">
      <c r="D3472" s="138"/>
    </row>
    <row r="3473" spans="4:4" x14ac:dyDescent="0.25">
      <c r="D3473" s="138"/>
    </row>
    <row r="3474" spans="4:4" x14ac:dyDescent="0.25">
      <c r="D3474" s="138"/>
    </row>
    <row r="3475" spans="4:4" x14ac:dyDescent="0.25">
      <c r="D3475" s="138"/>
    </row>
    <row r="3476" spans="4:4" x14ac:dyDescent="0.25">
      <c r="D3476" s="138"/>
    </row>
    <row r="3477" spans="4:4" x14ac:dyDescent="0.25">
      <c r="D3477" s="138"/>
    </row>
    <row r="3478" spans="4:4" x14ac:dyDescent="0.25">
      <c r="D3478" s="138"/>
    </row>
    <row r="3479" spans="4:4" x14ac:dyDescent="0.25">
      <c r="D3479" s="138"/>
    </row>
    <row r="3480" spans="4:4" x14ac:dyDescent="0.25">
      <c r="D3480" s="138"/>
    </row>
    <row r="3481" spans="4:4" x14ac:dyDescent="0.25">
      <c r="D3481" s="138"/>
    </row>
    <row r="3482" spans="4:4" x14ac:dyDescent="0.25">
      <c r="D3482" s="138"/>
    </row>
    <row r="3483" spans="4:4" x14ac:dyDescent="0.25">
      <c r="D3483" s="138"/>
    </row>
    <row r="3484" spans="4:4" x14ac:dyDescent="0.25">
      <c r="D3484" s="138"/>
    </row>
    <row r="3485" spans="4:4" x14ac:dyDescent="0.25">
      <c r="D3485" s="138"/>
    </row>
    <row r="3486" spans="4:4" x14ac:dyDescent="0.25">
      <c r="D3486" s="138"/>
    </row>
    <row r="3487" spans="4:4" x14ac:dyDescent="0.25">
      <c r="D3487" s="138"/>
    </row>
    <row r="3488" spans="4:4" x14ac:dyDescent="0.25">
      <c r="D3488" s="138"/>
    </row>
    <row r="3489" spans="4:4" x14ac:dyDescent="0.25">
      <c r="D3489" s="138"/>
    </row>
    <row r="3490" spans="4:4" x14ac:dyDescent="0.25">
      <c r="D3490" s="138"/>
    </row>
    <row r="3491" spans="4:4" x14ac:dyDescent="0.25">
      <c r="D3491" s="138"/>
    </row>
    <row r="3492" spans="4:4" x14ac:dyDescent="0.25">
      <c r="D3492" s="138"/>
    </row>
    <row r="3493" spans="4:4" x14ac:dyDescent="0.25">
      <c r="D3493" s="138"/>
    </row>
    <row r="3494" spans="4:4" x14ac:dyDescent="0.25">
      <c r="D3494" s="138"/>
    </row>
    <row r="3495" spans="4:4" x14ac:dyDescent="0.25">
      <c r="D3495" s="138"/>
    </row>
    <row r="3496" spans="4:4" x14ac:dyDescent="0.25">
      <c r="D3496" s="138"/>
    </row>
    <row r="3497" spans="4:4" x14ac:dyDescent="0.25">
      <c r="D3497" s="138"/>
    </row>
    <row r="3498" spans="4:4" x14ac:dyDescent="0.25">
      <c r="D3498" s="138"/>
    </row>
    <row r="3499" spans="4:4" x14ac:dyDescent="0.25">
      <c r="D3499" s="138"/>
    </row>
    <row r="3500" spans="4:4" x14ac:dyDescent="0.25">
      <c r="D3500" s="138"/>
    </row>
    <row r="3501" spans="4:4" x14ac:dyDescent="0.25">
      <c r="D3501" s="138"/>
    </row>
    <row r="3502" spans="4:4" x14ac:dyDescent="0.25">
      <c r="D3502" s="138"/>
    </row>
    <row r="3503" spans="4:4" x14ac:dyDescent="0.25">
      <c r="D3503" s="138"/>
    </row>
    <row r="3504" spans="4:4" x14ac:dyDescent="0.25">
      <c r="D3504" s="138"/>
    </row>
    <row r="3505" spans="4:4" x14ac:dyDescent="0.25">
      <c r="D3505" s="138"/>
    </row>
    <row r="3506" spans="4:4" x14ac:dyDescent="0.25">
      <c r="D3506" s="138"/>
    </row>
    <row r="3507" spans="4:4" x14ac:dyDescent="0.25">
      <c r="D3507" s="138"/>
    </row>
    <row r="3508" spans="4:4" x14ac:dyDescent="0.25">
      <c r="D3508" s="138"/>
    </row>
    <row r="3509" spans="4:4" x14ac:dyDescent="0.25">
      <c r="D3509" s="138"/>
    </row>
    <row r="3510" spans="4:4" x14ac:dyDescent="0.25">
      <c r="D3510" s="138"/>
    </row>
    <row r="3511" spans="4:4" x14ac:dyDescent="0.25">
      <c r="D3511" s="138"/>
    </row>
    <row r="3512" spans="4:4" x14ac:dyDescent="0.25">
      <c r="D3512" s="138"/>
    </row>
    <row r="3513" spans="4:4" x14ac:dyDescent="0.25">
      <c r="D3513" s="138"/>
    </row>
    <row r="3514" spans="4:4" x14ac:dyDescent="0.25">
      <c r="D3514" s="138"/>
    </row>
    <row r="3515" spans="4:4" x14ac:dyDescent="0.25">
      <c r="D3515" s="138"/>
    </row>
    <row r="3516" spans="4:4" x14ac:dyDescent="0.25">
      <c r="D3516" s="138"/>
    </row>
    <row r="3517" spans="4:4" x14ac:dyDescent="0.25">
      <c r="D3517" s="138"/>
    </row>
    <row r="3518" spans="4:4" x14ac:dyDescent="0.25">
      <c r="D3518" s="138"/>
    </row>
    <row r="3519" spans="4:4" x14ac:dyDescent="0.25">
      <c r="D3519" s="138"/>
    </row>
    <row r="3520" spans="4:4" x14ac:dyDescent="0.25">
      <c r="D3520" s="138"/>
    </row>
    <row r="3521" spans="4:4" x14ac:dyDescent="0.25">
      <c r="D3521" s="138"/>
    </row>
    <row r="3522" spans="4:4" x14ac:dyDescent="0.25">
      <c r="D3522" s="138"/>
    </row>
    <row r="3523" spans="4:4" x14ac:dyDescent="0.25">
      <c r="D3523" s="138"/>
    </row>
    <row r="3524" spans="4:4" x14ac:dyDescent="0.25">
      <c r="D3524" s="138"/>
    </row>
    <row r="3525" spans="4:4" x14ac:dyDescent="0.25">
      <c r="D3525" s="138"/>
    </row>
    <row r="3526" spans="4:4" x14ac:dyDescent="0.25">
      <c r="D3526" s="138"/>
    </row>
    <row r="3527" spans="4:4" x14ac:dyDescent="0.25">
      <c r="D3527" s="138"/>
    </row>
    <row r="3528" spans="4:4" x14ac:dyDescent="0.25">
      <c r="D3528" s="138"/>
    </row>
    <row r="3529" spans="4:4" x14ac:dyDescent="0.25">
      <c r="D3529" s="138"/>
    </row>
    <row r="3530" spans="4:4" x14ac:dyDescent="0.25">
      <c r="D3530" s="138"/>
    </row>
    <row r="3531" spans="4:4" x14ac:dyDescent="0.25">
      <c r="D3531" s="138"/>
    </row>
    <row r="3532" spans="4:4" x14ac:dyDescent="0.25">
      <c r="D3532" s="138"/>
    </row>
    <row r="3533" spans="4:4" x14ac:dyDescent="0.25">
      <c r="D3533" s="138"/>
    </row>
    <row r="3534" spans="4:4" x14ac:dyDescent="0.25">
      <c r="D3534" s="138"/>
    </row>
    <row r="3535" spans="4:4" x14ac:dyDescent="0.25">
      <c r="D3535" s="138"/>
    </row>
    <row r="3536" spans="4:4" x14ac:dyDescent="0.25">
      <c r="D3536" s="138"/>
    </row>
    <row r="3537" spans="4:4" x14ac:dyDescent="0.25">
      <c r="D3537" s="138"/>
    </row>
    <row r="3538" spans="4:4" x14ac:dyDescent="0.25">
      <c r="D3538" s="138"/>
    </row>
    <row r="3539" spans="4:4" x14ac:dyDescent="0.25">
      <c r="D3539" s="138"/>
    </row>
    <row r="3540" spans="4:4" x14ac:dyDescent="0.25">
      <c r="D3540" s="138"/>
    </row>
    <row r="3541" spans="4:4" x14ac:dyDescent="0.25">
      <c r="D3541" s="138"/>
    </row>
    <row r="3542" spans="4:4" x14ac:dyDescent="0.25">
      <c r="D3542" s="138"/>
    </row>
    <row r="3543" spans="4:4" x14ac:dyDescent="0.25">
      <c r="D3543" s="138"/>
    </row>
    <row r="3544" spans="4:4" x14ac:dyDescent="0.25">
      <c r="D3544" s="138"/>
    </row>
    <row r="3545" spans="4:4" x14ac:dyDescent="0.25">
      <c r="D3545" s="138"/>
    </row>
    <row r="3546" spans="4:4" x14ac:dyDescent="0.25">
      <c r="D3546" s="138"/>
    </row>
    <row r="3547" spans="4:4" x14ac:dyDescent="0.25">
      <c r="D3547" s="138"/>
    </row>
    <row r="3548" spans="4:4" x14ac:dyDescent="0.25">
      <c r="D3548" s="138"/>
    </row>
    <row r="3549" spans="4:4" x14ac:dyDescent="0.25">
      <c r="D3549" s="138"/>
    </row>
    <row r="3550" spans="4:4" x14ac:dyDescent="0.25">
      <c r="D3550" s="138"/>
    </row>
    <row r="3551" spans="4:4" x14ac:dyDescent="0.25">
      <c r="D3551" s="138"/>
    </row>
    <row r="3552" spans="4:4" x14ac:dyDescent="0.25">
      <c r="D3552" s="138"/>
    </row>
    <row r="3553" spans="4:4" x14ac:dyDescent="0.25">
      <c r="D3553" s="138"/>
    </row>
    <row r="3554" spans="4:4" x14ac:dyDescent="0.25">
      <c r="D3554" s="138"/>
    </row>
    <row r="3555" spans="4:4" x14ac:dyDescent="0.25">
      <c r="D3555" s="138"/>
    </row>
    <row r="3556" spans="4:4" x14ac:dyDescent="0.25">
      <c r="D3556" s="138"/>
    </row>
    <row r="3557" spans="4:4" x14ac:dyDescent="0.25">
      <c r="D3557" s="138"/>
    </row>
    <row r="3558" spans="4:4" x14ac:dyDescent="0.25">
      <c r="D3558" s="138"/>
    </row>
    <row r="3559" spans="4:4" x14ac:dyDescent="0.25">
      <c r="D3559" s="138"/>
    </row>
    <row r="3560" spans="4:4" x14ac:dyDescent="0.25">
      <c r="D3560" s="138"/>
    </row>
    <row r="3561" spans="4:4" x14ac:dyDescent="0.25">
      <c r="D3561" s="138"/>
    </row>
    <row r="3562" spans="4:4" x14ac:dyDescent="0.25">
      <c r="D3562" s="138"/>
    </row>
    <row r="3563" spans="4:4" x14ac:dyDescent="0.25">
      <c r="D3563" s="138"/>
    </row>
    <row r="3564" spans="4:4" x14ac:dyDescent="0.25">
      <c r="D3564" s="138"/>
    </row>
    <row r="3565" spans="4:4" x14ac:dyDescent="0.25">
      <c r="D3565" s="138"/>
    </row>
    <row r="3566" spans="4:4" x14ac:dyDescent="0.25">
      <c r="D3566" s="138"/>
    </row>
    <row r="3567" spans="4:4" x14ac:dyDescent="0.25">
      <c r="D3567" s="138"/>
    </row>
    <row r="3568" spans="4:4" x14ac:dyDescent="0.25">
      <c r="D3568" s="138"/>
    </row>
    <row r="3569" spans="4:4" x14ac:dyDescent="0.25">
      <c r="D3569" s="138"/>
    </row>
    <row r="3570" spans="4:4" x14ac:dyDescent="0.25">
      <c r="D3570" s="138"/>
    </row>
    <row r="3571" spans="4:4" x14ac:dyDescent="0.25">
      <c r="D3571" s="138"/>
    </row>
    <row r="3572" spans="4:4" x14ac:dyDescent="0.25">
      <c r="D3572" s="138"/>
    </row>
    <row r="3573" spans="4:4" x14ac:dyDescent="0.25">
      <c r="D3573" s="138"/>
    </row>
    <row r="3574" spans="4:4" x14ac:dyDescent="0.25">
      <c r="D3574" s="138"/>
    </row>
    <row r="3575" spans="4:4" x14ac:dyDescent="0.25">
      <c r="D3575" s="138"/>
    </row>
    <row r="3576" spans="4:4" x14ac:dyDescent="0.25">
      <c r="D3576" s="138"/>
    </row>
    <row r="3577" spans="4:4" x14ac:dyDescent="0.25">
      <c r="D3577" s="138"/>
    </row>
    <row r="3578" spans="4:4" x14ac:dyDescent="0.25">
      <c r="D3578" s="138"/>
    </row>
    <row r="3579" spans="4:4" x14ac:dyDescent="0.25">
      <c r="D3579" s="138"/>
    </row>
    <row r="3580" spans="4:4" x14ac:dyDescent="0.25">
      <c r="D3580" s="138"/>
    </row>
    <row r="3581" spans="4:4" x14ac:dyDescent="0.25">
      <c r="D3581" s="138"/>
    </row>
    <row r="3582" spans="4:4" x14ac:dyDescent="0.25">
      <c r="D3582" s="138"/>
    </row>
    <row r="3583" spans="4:4" x14ac:dyDescent="0.25">
      <c r="D3583" s="138"/>
    </row>
    <row r="3584" spans="4:4" x14ac:dyDescent="0.25">
      <c r="D3584" s="138"/>
    </row>
    <row r="3585" spans="4:4" x14ac:dyDescent="0.25">
      <c r="D3585" s="138"/>
    </row>
    <row r="3586" spans="4:4" x14ac:dyDescent="0.25">
      <c r="D3586" s="138"/>
    </row>
    <row r="3587" spans="4:4" x14ac:dyDescent="0.25">
      <c r="D3587" s="138"/>
    </row>
    <row r="3588" spans="4:4" x14ac:dyDescent="0.25">
      <c r="D3588" s="138"/>
    </row>
    <row r="3589" spans="4:4" x14ac:dyDescent="0.25">
      <c r="D3589" s="138"/>
    </row>
    <row r="3590" spans="4:4" x14ac:dyDescent="0.25">
      <c r="D3590" s="138"/>
    </row>
    <row r="3591" spans="4:4" x14ac:dyDescent="0.25">
      <c r="D3591" s="138"/>
    </row>
    <row r="3592" spans="4:4" x14ac:dyDescent="0.25">
      <c r="D3592" s="138"/>
    </row>
    <row r="3593" spans="4:4" x14ac:dyDescent="0.25">
      <c r="D3593" s="138"/>
    </row>
    <row r="3594" spans="4:4" x14ac:dyDescent="0.25">
      <c r="D3594" s="138"/>
    </row>
    <row r="3595" spans="4:4" x14ac:dyDescent="0.25">
      <c r="D3595" s="138"/>
    </row>
    <row r="3596" spans="4:4" x14ac:dyDescent="0.25">
      <c r="D3596" s="138"/>
    </row>
    <row r="3597" spans="4:4" x14ac:dyDescent="0.25">
      <c r="D3597" s="138"/>
    </row>
    <row r="3598" spans="4:4" x14ac:dyDescent="0.25">
      <c r="D3598" s="138"/>
    </row>
    <row r="3599" spans="4:4" x14ac:dyDescent="0.25">
      <c r="D3599" s="138"/>
    </row>
    <row r="3600" spans="4:4" x14ac:dyDescent="0.25">
      <c r="D3600" s="138"/>
    </row>
    <row r="3601" spans="4:4" x14ac:dyDescent="0.25">
      <c r="D3601" s="138"/>
    </row>
    <row r="3602" spans="4:4" x14ac:dyDescent="0.25">
      <c r="D3602" s="138"/>
    </row>
    <row r="3603" spans="4:4" x14ac:dyDescent="0.25">
      <c r="D3603" s="138"/>
    </row>
    <row r="3604" spans="4:4" x14ac:dyDescent="0.25">
      <c r="D3604" s="138"/>
    </row>
    <row r="3605" spans="4:4" x14ac:dyDescent="0.25">
      <c r="D3605" s="138"/>
    </row>
    <row r="3606" spans="4:4" x14ac:dyDescent="0.25">
      <c r="D3606" s="138"/>
    </row>
    <row r="3607" spans="4:4" x14ac:dyDescent="0.25">
      <c r="D3607" s="138"/>
    </row>
    <row r="3608" spans="4:4" x14ac:dyDescent="0.25">
      <c r="D3608" s="138"/>
    </row>
    <row r="3609" spans="4:4" x14ac:dyDescent="0.25">
      <c r="D3609" s="138"/>
    </row>
    <row r="3610" spans="4:4" x14ac:dyDescent="0.25">
      <c r="D3610" s="138"/>
    </row>
    <row r="3611" spans="4:4" x14ac:dyDescent="0.25">
      <c r="D3611" s="138"/>
    </row>
    <row r="3612" spans="4:4" x14ac:dyDescent="0.25">
      <c r="D3612" s="138"/>
    </row>
    <row r="3613" spans="4:4" x14ac:dyDescent="0.25">
      <c r="D3613" s="138"/>
    </row>
    <row r="3614" spans="4:4" x14ac:dyDescent="0.25">
      <c r="D3614" s="138"/>
    </row>
    <row r="3615" spans="4:4" x14ac:dyDescent="0.25">
      <c r="D3615" s="138"/>
    </row>
    <row r="3616" spans="4:4" x14ac:dyDescent="0.25">
      <c r="D3616" s="138"/>
    </row>
    <row r="3617" spans="4:4" x14ac:dyDescent="0.25">
      <c r="D3617" s="138"/>
    </row>
    <row r="3618" spans="4:4" x14ac:dyDescent="0.25">
      <c r="D3618" s="138"/>
    </row>
    <row r="3619" spans="4:4" x14ac:dyDescent="0.25">
      <c r="D3619" s="138"/>
    </row>
    <row r="3620" spans="4:4" x14ac:dyDescent="0.25">
      <c r="D3620" s="138"/>
    </row>
    <row r="3621" spans="4:4" x14ac:dyDescent="0.25">
      <c r="D3621" s="138"/>
    </row>
    <row r="3622" spans="4:4" x14ac:dyDescent="0.25">
      <c r="D3622" s="138"/>
    </row>
    <row r="3623" spans="4:4" x14ac:dyDescent="0.25">
      <c r="D3623" s="138"/>
    </row>
    <row r="3624" spans="4:4" x14ac:dyDescent="0.25">
      <c r="D3624" s="138"/>
    </row>
    <row r="3625" spans="4:4" x14ac:dyDescent="0.25">
      <c r="D3625" s="138"/>
    </row>
    <row r="3626" spans="4:4" x14ac:dyDescent="0.25">
      <c r="D3626" s="138"/>
    </row>
    <row r="3627" spans="4:4" x14ac:dyDescent="0.25">
      <c r="D3627" s="138"/>
    </row>
    <row r="3628" spans="4:4" x14ac:dyDescent="0.25">
      <c r="D3628" s="138"/>
    </row>
    <row r="3629" spans="4:4" x14ac:dyDescent="0.25">
      <c r="D3629" s="138"/>
    </row>
    <row r="3630" spans="4:4" x14ac:dyDescent="0.25">
      <c r="D3630" s="138"/>
    </row>
    <row r="3631" spans="4:4" x14ac:dyDescent="0.25">
      <c r="D3631" s="138"/>
    </row>
    <row r="3632" spans="4:4" x14ac:dyDescent="0.25">
      <c r="D3632" s="138"/>
    </row>
    <row r="3633" spans="4:4" x14ac:dyDescent="0.25">
      <c r="D3633" s="138"/>
    </row>
    <row r="3634" spans="4:4" x14ac:dyDescent="0.25">
      <c r="D3634" s="138"/>
    </row>
    <row r="3635" spans="4:4" x14ac:dyDescent="0.25">
      <c r="D3635" s="138"/>
    </row>
    <row r="3636" spans="4:4" x14ac:dyDescent="0.25">
      <c r="D3636" s="138"/>
    </row>
    <row r="3637" spans="4:4" x14ac:dyDescent="0.25">
      <c r="D3637" s="138"/>
    </row>
    <row r="3638" spans="4:4" x14ac:dyDescent="0.25">
      <c r="D3638" s="138"/>
    </row>
    <row r="3639" spans="4:4" x14ac:dyDescent="0.25">
      <c r="D3639" s="138"/>
    </row>
    <row r="3640" spans="4:4" x14ac:dyDescent="0.25">
      <c r="D3640" s="138"/>
    </row>
    <row r="3641" spans="4:4" x14ac:dyDescent="0.25">
      <c r="D3641" s="138"/>
    </row>
    <row r="3642" spans="4:4" x14ac:dyDescent="0.25">
      <c r="D3642" s="138"/>
    </row>
    <row r="3643" spans="4:4" x14ac:dyDescent="0.25">
      <c r="D3643" s="138"/>
    </row>
    <row r="3644" spans="4:4" x14ac:dyDescent="0.25">
      <c r="D3644" s="138"/>
    </row>
    <row r="3645" spans="4:4" x14ac:dyDescent="0.25">
      <c r="D3645" s="138"/>
    </row>
    <row r="3646" spans="4:4" x14ac:dyDescent="0.25">
      <c r="D3646" s="138"/>
    </row>
    <row r="3647" spans="4:4" x14ac:dyDescent="0.25">
      <c r="D3647" s="138"/>
    </row>
    <row r="3648" spans="4:4" x14ac:dyDescent="0.25">
      <c r="D3648" s="138"/>
    </row>
    <row r="3649" spans="4:4" x14ac:dyDescent="0.25">
      <c r="D3649" s="138"/>
    </row>
    <row r="3650" spans="4:4" x14ac:dyDescent="0.25">
      <c r="D3650" s="138"/>
    </row>
    <row r="3651" spans="4:4" x14ac:dyDescent="0.25">
      <c r="D3651" s="138"/>
    </row>
    <row r="3652" spans="4:4" x14ac:dyDescent="0.25">
      <c r="D3652" s="138"/>
    </row>
    <row r="3653" spans="4:4" x14ac:dyDescent="0.25">
      <c r="D3653" s="138"/>
    </row>
    <row r="3654" spans="4:4" x14ac:dyDescent="0.25">
      <c r="D3654" s="138"/>
    </row>
    <row r="3655" spans="4:4" x14ac:dyDescent="0.25">
      <c r="D3655" s="138"/>
    </row>
    <row r="3656" spans="4:4" x14ac:dyDescent="0.25">
      <c r="D3656" s="138"/>
    </row>
    <row r="3657" spans="4:4" x14ac:dyDescent="0.25">
      <c r="D3657" s="138"/>
    </row>
    <row r="3658" spans="4:4" x14ac:dyDescent="0.25">
      <c r="D3658" s="138"/>
    </row>
    <row r="3659" spans="4:4" x14ac:dyDescent="0.25">
      <c r="D3659" s="138"/>
    </row>
    <row r="3660" spans="4:4" x14ac:dyDescent="0.25">
      <c r="D3660" s="138"/>
    </row>
    <row r="3661" spans="4:4" x14ac:dyDescent="0.25">
      <c r="D3661" s="138"/>
    </row>
    <row r="3662" spans="4:4" x14ac:dyDescent="0.25">
      <c r="D3662" s="138"/>
    </row>
    <row r="3663" spans="4:4" x14ac:dyDescent="0.25">
      <c r="D3663" s="138"/>
    </row>
    <row r="3664" spans="4:4" x14ac:dyDescent="0.25">
      <c r="D3664" s="138"/>
    </row>
    <row r="3665" spans="4:4" x14ac:dyDescent="0.25">
      <c r="D3665" s="138"/>
    </row>
    <row r="3666" spans="4:4" x14ac:dyDescent="0.25">
      <c r="D3666" s="138"/>
    </row>
    <row r="3667" spans="4:4" x14ac:dyDescent="0.25">
      <c r="D3667" s="138"/>
    </row>
    <row r="3668" spans="4:4" x14ac:dyDescent="0.25">
      <c r="D3668" s="138"/>
    </row>
    <row r="3669" spans="4:4" x14ac:dyDescent="0.25">
      <c r="D3669" s="138"/>
    </row>
    <row r="3670" spans="4:4" x14ac:dyDescent="0.25">
      <c r="D3670" s="138"/>
    </row>
    <row r="3671" spans="4:4" x14ac:dyDescent="0.25">
      <c r="D3671" s="138"/>
    </row>
    <row r="3672" spans="4:4" x14ac:dyDescent="0.25">
      <c r="D3672" s="138"/>
    </row>
    <row r="3673" spans="4:4" x14ac:dyDescent="0.25">
      <c r="D3673" s="138"/>
    </row>
    <row r="3674" spans="4:4" x14ac:dyDescent="0.25">
      <c r="D3674" s="138"/>
    </row>
    <row r="3675" spans="4:4" x14ac:dyDescent="0.25">
      <c r="D3675" s="138"/>
    </row>
    <row r="3676" spans="4:4" x14ac:dyDescent="0.25">
      <c r="D3676" s="138"/>
    </row>
    <row r="3677" spans="4:4" x14ac:dyDescent="0.25">
      <c r="D3677" s="138"/>
    </row>
    <row r="3678" spans="4:4" x14ac:dyDescent="0.25">
      <c r="D3678" s="138"/>
    </row>
    <row r="3679" spans="4:4" x14ac:dyDescent="0.25">
      <c r="D3679" s="138"/>
    </row>
    <row r="3680" spans="4:4" x14ac:dyDescent="0.25">
      <c r="D3680" s="138"/>
    </row>
    <row r="3681" spans="4:4" x14ac:dyDescent="0.25">
      <c r="D3681" s="138"/>
    </row>
    <row r="3682" spans="4:4" x14ac:dyDescent="0.25">
      <c r="D3682" s="138"/>
    </row>
    <row r="3683" spans="4:4" x14ac:dyDescent="0.25">
      <c r="D3683" s="138"/>
    </row>
    <row r="3684" spans="4:4" x14ac:dyDescent="0.25">
      <c r="D3684" s="138"/>
    </row>
    <row r="3685" spans="4:4" x14ac:dyDescent="0.25">
      <c r="D3685" s="138"/>
    </row>
    <row r="3686" spans="4:4" x14ac:dyDescent="0.25">
      <c r="D3686" s="138"/>
    </row>
    <row r="3687" spans="4:4" x14ac:dyDescent="0.25">
      <c r="D3687" s="138"/>
    </row>
    <row r="3688" spans="4:4" x14ac:dyDescent="0.25">
      <c r="D3688" s="138"/>
    </row>
    <row r="3689" spans="4:4" x14ac:dyDescent="0.25">
      <c r="D3689" s="138"/>
    </row>
    <row r="3690" spans="4:4" x14ac:dyDescent="0.25">
      <c r="D3690" s="138"/>
    </row>
    <row r="3691" spans="4:4" x14ac:dyDescent="0.25">
      <c r="D3691" s="138"/>
    </row>
    <row r="3692" spans="4:4" x14ac:dyDescent="0.25">
      <c r="D3692" s="138"/>
    </row>
    <row r="3693" spans="4:4" x14ac:dyDescent="0.25">
      <c r="D3693" s="138"/>
    </row>
    <row r="3694" spans="4:4" x14ac:dyDescent="0.25">
      <c r="D3694" s="138"/>
    </row>
    <row r="3695" spans="4:4" x14ac:dyDescent="0.25">
      <c r="D3695" s="138"/>
    </row>
    <row r="3696" spans="4:4" x14ac:dyDescent="0.25">
      <c r="D3696" s="138"/>
    </row>
    <row r="3697" spans="4:4" x14ac:dyDescent="0.25">
      <c r="D3697" s="138"/>
    </row>
    <row r="3698" spans="4:4" x14ac:dyDescent="0.25">
      <c r="D3698" s="138"/>
    </row>
    <row r="3699" spans="4:4" x14ac:dyDescent="0.25">
      <c r="D3699" s="138"/>
    </row>
    <row r="3700" spans="4:4" x14ac:dyDescent="0.25">
      <c r="D3700" s="138"/>
    </row>
    <row r="3701" spans="4:4" x14ac:dyDescent="0.25">
      <c r="D3701" s="138"/>
    </row>
    <row r="3702" spans="4:4" x14ac:dyDescent="0.25">
      <c r="D3702" s="138"/>
    </row>
    <row r="3703" spans="4:4" x14ac:dyDescent="0.25">
      <c r="D3703" s="138"/>
    </row>
    <row r="3704" spans="4:4" x14ac:dyDescent="0.25">
      <c r="D3704" s="138"/>
    </row>
    <row r="3705" spans="4:4" x14ac:dyDescent="0.25">
      <c r="D3705" s="138"/>
    </row>
    <row r="3706" spans="4:4" x14ac:dyDescent="0.25">
      <c r="D3706" s="138"/>
    </row>
    <row r="3707" spans="4:4" x14ac:dyDescent="0.25">
      <c r="D3707" s="138"/>
    </row>
    <row r="3708" spans="4:4" x14ac:dyDescent="0.25">
      <c r="D3708" s="138"/>
    </row>
    <row r="3709" spans="4:4" x14ac:dyDescent="0.25">
      <c r="D3709" s="138"/>
    </row>
    <row r="3710" spans="4:4" x14ac:dyDescent="0.25">
      <c r="D3710" s="138"/>
    </row>
    <row r="3711" spans="4:4" x14ac:dyDescent="0.25">
      <c r="D3711" s="138"/>
    </row>
    <row r="3712" spans="4:4" x14ac:dyDescent="0.25">
      <c r="D3712" s="138"/>
    </row>
    <row r="3713" spans="4:4" x14ac:dyDescent="0.25">
      <c r="D3713" s="138"/>
    </row>
    <row r="3714" spans="4:4" x14ac:dyDescent="0.25">
      <c r="D3714" s="138"/>
    </row>
    <row r="3715" spans="4:4" x14ac:dyDescent="0.25">
      <c r="D3715" s="138"/>
    </row>
    <row r="3716" spans="4:4" x14ac:dyDescent="0.25">
      <c r="D3716" s="138"/>
    </row>
    <row r="3717" spans="4:4" x14ac:dyDescent="0.25">
      <c r="D3717" s="138"/>
    </row>
    <row r="3718" spans="4:4" x14ac:dyDescent="0.25">
      <c r="D3718" s="138"/>
    </row>
    <row r="3719" spans="4:4" x14ac:dyDescent="0.25">
      <c r="D3719" s="138"/>
    </row>
    <row r="3720" spans="4:4" x14ac:dyDescent="0.25">
      <c r="D3720" s="138"/>
    </row>
    <row r="3721" spans="4:4" x14ac:dyDescent="0.25">
      <c r="D3721" s="138"/>
    </row>
    <row r="3722" spans="4:4" x14ac:dyDescent="0.25">
      <c r="D3722" s="138"/>
    </row>
    <row r="3723" spans="4:4" x14ac:dyDescent="0.25">
      <c r="D3723" s="138"/>
    </row>
    <row r="3724" spans="4:4" x14ac:dyDescent="0.25">
      <c r="D3724" s="138"/>
    </row>
    <row r="3725" spans="4:4" x14ac:dyDescent="0.25">
      <c r="D3725" s="138"/>
    </row>
    <row r="3726" spans="4:4" x14ac:dyDescent="0.25">
      <c r="D3726" s="138"/>
    </row>
    <row r="3727" spans="4:4" x14ac:dyDescent="0.25">
      <c r="D3727" s="138"/>
    </row>
    <row r="3728" spans="4:4" x14ac:dyDescent="0.25">
      <c r="D3728" s="138"/>
    </row>
    <row r="3729" spans="4:4" x14ac:dyDescent="0.25">
      <c r="D3729" s="138"/>
    </row>
    <row r="3730" spans="4:4" x14ac:dyDescent="0.25">
      <c r="D3730" s="138"/>
    </row>
    <row r="3731" spans="4:4" x14ac:dyDescent="0.25">
      <c r="D3731" s="138"/>
    </row>
    <row r="3732" spans="4:4" x14ac:dyDescent="0.25">
      <c r="D3732" s="138"/>
    </row>
    <row r="3733" spans="4:4" x14ac:dyDescent="0.25">
      <c r="D3733" s="138"/>
    </row>
    <row r="3734" spans="4:4" x14ac:dyDescent="0.25">
      <c r="D3734" s="138"/>
    </row>
    <row r="3735" spans="4:4" x14ac:dyDescent="0.25">
      <c r="D3735" s="138"/>
    </row>
    <row r="3736" spans="4:4" x14ac:dyDescent="0.25">
      <c r="D3736" s="138"/>
    </row>
    <row r="3737" spans="4:4" x14ac:dyDescent="0.25">
      <c r="D3737" s="138"/>
    </row>
    <row r="3738" spans="4:4" x14ac:dyDescent="0.25">
      <c r="D3738" s="138"/>
    </row>
    <row r="3739" spans="4:4" x14ac:dyDescent="0.25">
      <c r="D3739" s="138"/>
    </row>
    <row r="3740" spans="4:4" x14ac:dyDescent="0.25">
      <c r="D3740" s="138"/>
    </row>
    <row r="3741" spans="4:4" x14ac:dyDescent="0.25">
      <c r="D3741" s="138"/>
    </row>
    <row r="3742" spans="4:4" x14ac:dyDescent="0.25">
      <c r="D3742" s="138"/>
    </row>
    <row r="3743" spans="4:4" x14ac:dyDescent="0.25">
      <c r="D3743" s="138"/>
    </row>
    <row r="3744" spans="4:4" x14ac:dyDescent="0.25">
      <c r="D3744" s="138"/>
    </row>
    <row r="3745" spans="4:4" x14ac:dyDescent="0.25">
      <c r="D3745" s="138"/>
    </row>
    <row r="3746" spans="4:4" x14ac:dyDescent="0.25">
      <c r="D3746" s="138"/>
    </row>
    <row r="3747" spans="4:4" x14ac:dyDescent="0.25">
      <c r="D3747" s="138"/>
    </row>
    <row r="3748" spans="4:4" x14ac:dyDescent="0.25">
      <c r="D3748" s="138"/>
    </row>
    <row r="3749" spans="4:4" x14ac:dyDescent="0.25">
      <c r="D3749" s="138"/>
    </row>
    <row r="3750" spans="4:4" x14ac:dyDescent="0.25">
      <c r="D3750" s="138"/>
    </row>
    <row r="3751" spans="4:4" x14ac:dyDescent="0.25">
      <c r="D3751" s="138"/>
    </row>
    <row r="3752" spans="4:4" x14ac:dyDescent="0.25">
      <c r="D3752" s="138"/>
    </row>
    <row r="3753" spans="4:4" x14ac:dyDescent="0.25">
      <c r="D3753" s="138"/>
    </row>
    <row r="3754" spans="4:4" x14ac:dyDescent="0.25">
      <c r="D3754" s="138"/>
    </row>
    <row r="3755" spans="4:4" x14ac:dyDescent="0.25">
      <c r="D3755" s="138"/>
    </row>
    <row r="3756" spans="4:4" x14ac:dyDescent="0.25">
      <c r="D3756" s="138"/>
    </row>
    <row r="3757" spans="4:4" x14ac:dyDescent="0.25">
      <c r="D3757" s="138"/>
    </row>
    <row r="3758" spans="4:4" x14ac:dyDescent="0.25">
      <c r="D3758" s="138"/>
    </row>
    <row r="3759" spans="4:4" x14ac:dyDescent="0.25">
      <c r="D3759" s="138"/>
    </row>
    <row r="3760" spans="4:4" x14ac:dyDescent="0.25">
      <c r="D3760" s="138"/>
    </row>
    <row r="3761" spans="4:4" x14ac:dyDescent="0.25">
      <c r="D3761" s="138"/>
    </row>
    <row r="3762" spans="4:4" x14ac:dyDescent="0.25">
      <c r="D3762" s="138"/>
    </row>
    <row r="3763" spans="4:4" x14ac:dyDescent="0.25">
      <c r="D3763" s="138"/>
    </row>
    <row r="3764" spans="4:4" x14ac:dyDescent="0.25">
      <c r="D3764" s="138"/>
    </row>
    <row r="3765" spans="4:4" x14ac:dyDescent="0.25">
      <c r="D3765" s="138"/>
    </row>
    <row r="3766" spans="4:4" x14ac:dyDescent="0.25">
      <c r="D3766" s="138"/>
    </row>
    <row r="3767" spans="4:4" x14ac:dyDescent="0.25">
      <c r="D3767" s="138"/>
    </row>
    <row r="3768" spans="4:4" x14ac:dyDescent="0.25">
      <c r="D3768" s="138"/>
    </row>
    <row r="3769" spans="4:4" x14ac:dyDescent="0.25">
      <c r="D3769" s="138"/>
    </row>
    <row r="3770" spans="4:4" x14ac:dyDescent="0.25">
      <c r="D3770" s="138"/>
    </row>
    <row r="3771" spans="4:4" x14ac:dyDescent="0.25">
      <c r="D3771" s="138"/>
    </row>
    <row r="3772" spans="4:4" x14ac:dyDescent="0.25">
      <c r="D3772" s="138"/>
    </row>
    <row r="3773" spans="4:4" x14ac:dyDescent="0.25">
      <c r="D3773" s="138"/>
    </row>
    <row r="3774" spans="4:4" x14ac:dyDescent="0.25">
      <c r="D3774" s="138"/>
    </row>
    <row r="3775" spans="4:4" x14ac:dyDescent="0.25">
      <c r="D3775" s="138"/>
    </row>
    <row r="3776" spans="4:4" x14ac:dyDescent="0.25">
      <c r="D3776" s="138"/>
    </row>
    <row r="3777" spans="4:4" x14ac:dyDescent="0.25">
      <c r="D3777" s="138"/>
    </row>
    <row r="3778" spans="4:4" x14ac:dyDescent="0.25">
      <c r="D3778" s="138"/>
    </row>
    <row r="3779" spans="4:4" x14ac:dyDescent="0.25">
      <c r="D3779" s="138"/>
    </row>
    <row r="3780" spans="4:4" x14ac:dyDescent="0.25">
      <c r="D3780" s="138"/>
    </row>
    <row r="3781" spans="4:4" x14ac:dyDescent="0.25">
      <c r="D3781" s="138"/>
    </row>
    <row r="3782" spans="4:4" x14ac:dyDescent="0.25">
      <c r="D3782" s="138"/>
    </row>
    <row r="3783" spans="4:4" x14ac:dyDescent="0.25">
      <c r="D3783" s="138"/>
    </row>
    <row r="3784" spans="4:4" x14ac:dyDescent="0.25">
      <c r="D3784" s="138"/>
    </row>
    <row r="3785" spans="4:4" x14ac:dyDescent="0.25">
      <c r="D3785" s="138"/>
    </row>
    <row r="3786" spans="4:4" x14ac:dyDescent="0.25">
      <c r="D3786" s="138"/>
    </row>
    <row r="3787" spans="4:4" x14ac:dyDescent="0.25">
      <c r="D3787" s="138"/>
    </row>
    <row r="3788" spans="4:4" x14ac:dyDescent="0.25">
      <c r="D3788" s="138"/>
    </row>
    <row r="3789" spans="4:4" x14ac:dyDescent="0.25">
      <c r="D3789" s="138"/>
    </row>
    <row r="3790" spans="4:4" x14ac:dyDescent="0.25">
      <c r="D3790" s="138"/>
    </row>
    <row r="3791" spans="4:4" x14ac:dyDescent="0.25">
      <c r="D3791" s="138"/>
    </row>
    <row r="3792" spans="4:4" x14ac:dyDescent="0.25">
      <c r="D3792" s="138"/>
    </row>
    <row r="3793" spans="4:4" x14ac:dyDescent="0.25">
      <c r="D3793" s="138"/>
    </row>
    <row r="3794" spans="4:4" x14ac:dyDescent="0.25">
      <c r="D3794" s="138"/>
    </row>
    <row r="3795" spans="4:4" x14ac:dyDescent="0.25">
      <c r="D3795" s="138"/>
    </row>
    <row r="3796" spans="4:4" x14ac:dyDescent="0.25">
      <c r="D3796" s="138"/>
    </row>
    <row r="3797" spans="4:4" x14ac:dyDescent="0.25">
      <c r="D3797" s="138"/>
    </row>
    <row r="3798" spans="4:4" x14ac:dyDescent="0.25">
      <c r="D3798" s="138"/>
    </row>
    <row r="3799" spans="4:4" x14ac:dyDescent="0.25">
      <c r="D3799" s="138"/>
    </row>
    <row r="3800" spans="4:4" x14ac:dyDescent="0.25">
      <c r="D3800" s="138"/>
    </row>
    <row r="3801" spans="4:4" x14ac:dyDescent="0.25">
      <c r="D3801" s="138"/>
    </row>
    <row r="3802" spans="4:4" x14ac:dyDescent="0.25">
      <c r="D3802" s="138"/>
    </row>
    <row r="3803" spans="4:4" x14ac:dyDescent="0.25">
      <c r="D3803" s="138"/>
    </row>
    <row r="3804" spans="4:4" x14ac:dyDescent="0.25">
      <c r="D3804" s="138"/>
    </row>
    <row r="3805" spans="4:4" x14ac:dyDescent="0.25">
      <c r="D3805" s="138"/>
    </row>
    <row r="3806" spans="4:4" x14ac:dyDescent="0.25">
      <c r="D3806" s="138"/>
    </row>
    <row r="3807" spans="4:4" x14ac:dyDescent="0.25">
      <c r="D3807" s="138"/>
    </row>
    <row r="3808" spans="4:4" x14ac:dyDescent="0.25">
      <c r="D3808" s="138"/>
    </row>
    <row r="3809" spans="4:4" x14ac:dyDescent="0.25">
      <c r="D3809" s="138"/>
    </row>
    <row r="3810" spans="4:4" x14ac:dyDescent="0.25">
      <c r="D3810" s="138"/>
    </row>
    <row r="3811" spans="4:4" x14ac:dyDescent="0.25">
      <c r="D3811" s="138"/>
    </row>
    <row r="3812" spans="4:4" x14ac:dyDescent="0.25">
      <c r="D3812" s="138"/>
    </row>
    <row r="3813" spans="4:4" x14ac:dyDescent="0.25">
      <c r="D3813" s="138"/>
    </row>
    <row r="3814" spans="4:4" x14ac:dyDescent="0.25">
      <c r="D3814" s="138"/>
    </row>
    <row r="3815" spans="4:4" x14ac:dyDescent="0.25">
      <c r="D3815" s="138"/>
    </row>
    <row r="3816" spans="4:4" x14ac:dyDescent="0.25">
      <c r="D3816" s="138"/>
    </row>
    <row r="3817" spans="4:4" x14ac:dyDescent="0.25">
      <c r="D3817" s="138"/>
    </row>
    <row r="3818" spans="4:4" x14ac:dyDescent="0.25">
      <c r="D3818" s="138"/>
    </row>
    <row r="3819" spans="4:4" x14ac:dyDescent="0.25">
      <c r="D3819" s="138"/>
    </row>
    <row r="3820" spans="4:4" x14ac:dyDescent="0.25">
      <c r="D3820" s="138"/>
    </row>
    <row r="3821" spans="4:4" x14ac:dyDescent="0.25">
      <c r="D3821" s="138"/>
    </row>
    <row r="3822" spans="4:4" x14ac:dyDescent="0.25">
      <c r="D3822" s="138"/>
    </row>
    <row r="3823" spans="4:4" x14ac:dyDescent="0.25">
      <c r="D3823" s="138"/>
    </row>
    <row r="3824" spans="4:4" x14ac:dyDescent="0.25">
      <c r="D3824" s="138"/>
    </row>
    <row r="3825" spans="4:4" x14ac:dyDescent="0.25">
      <c r="D3825" s="138"/>
    </row>
    <row r="3826" spans="4:4" x14ac:dyDescent="0.25">
      <c r="D3826" s="138"/>
    </row>
    <row r="3827" spans="4:4" x14ac:dyDescent="0.25">
      <c r="D3827" s="138"/>
    </row>
    <row r="3828" spans="4:4" x14ac:dyDescent="0.25">
      <c r="D3828" s="138"/>
    </row>
    <row r="3829" spans="4:4" x14ac:dyDescent="0.25">
      <c r="D3829" s="138"/>
    </row>
    <row r="3830" spans="4:4" x14ac:dyDescent="0.25">
      <c r="D3830" s="138"/>
    </row>
    <row r="3831" spans="4:4" x14ac:dyDescent="0.25">
      <c r="D3831" s="138"/>
    </row>
    <row r="3832" spans="4:4" x14ac:dyDescent="0.25">
      <c r="D3832" s="138"/>
    </row>
    <row r="3833" spans="4:4" x14ac:dyDescent="0.25">
      <c r="D3833" s="138"/>
    </row>
    <row r="3834" spans="4:4" x14ac:dyDescent="0.25">
      <c r="D3834" s="138"/>
    </row>
    <row r="3835" spans="4:4" x14ac:dyDescent="0.25">
      <c r="D3835" s="138"/>
    </row>
    <row r="3836" spans="4:4" x14ac:dyDescent="0.25">
      <c r="D3836" s="138"/>
    </row>
    <row r="3837" spans="4:4" x14ac:dyDescent="0.25">
      <c r="D3837" s="138"/>
    </row>
    <row r="3838" spans="4:4" x14ac:dyDescent="0.25">
      <c r="D3838" s="138"/>
    </row>
    <row r="3839" spans="4:4" x14ac:dyDescent="0.25">
      <c r="D3839" s="138"/>
    </row>
    <row r="3840" spans="4:4" x14ac:dyDescent="0.25">
      <c r="D3840" s="138"/>
    </row>
    <row r="3841" spans="4:4" x14ac:dyDescent="0.25">
      <c r="D3841" s="138"/>
    </row>
    <row r="3842" spans="4:4" x14ac:dyDescent="0.25">
      <c r="D3842" s="138"/>
    </row>
    <row r="3843" spans="4:4" x14ac:dyDescent="0.25">
      <c r="D3843" s="138"/>
    </row>
    <row r="3844" spans="4:4" x14ac:dyDescent="0.25">
      <c r="D3844" s="138"/>
    </row>
    <row r="3845" spans="4:4" x14ac:dyDescent="0.25">
      <c r="D3845" s="138"/>
    </row>
    <row r="3846" spans="4:4" x14ac:dyDescent="0.25">
      <c r="D3846" s="138"/>
    </row>
    <row r="3847" spans="4:4" x14ac:dyDescent="0.25">
      <c r="D3847" s="138"/>
    </row>
    <row r="3848" spans="4:4" x14ac:dyDescent="0.25">
      <c r="D3848" s="138"/>
    </row>
    <row r="3849" spans="4:4" x14ac:dyDescent="0.25">
      <c r="D3849" s="138"/>
    </row>
    <row r="3850" spans="4:4" x14ac:dyDescent="0.25">
      <c r="D3850" s="138"/>
    </row>
    <row r="3851" spans="4:4" x14ac:dyDescent="0.25">
      <c r="D3851" s="138"/>
    </row>
    <row r="3852" spans="4:4" x14ac:dyDescent="0.25">
      <c r="D3852" s="138"/>
    </row>
    <row r="3853" spans="4:4" x14ac:dyDescent="0.25">
      <c r="D3853" s="138"/>
    </row>
    <row r="3854" spans="4:4" x14ac:dyDescent="0.25">
      <c r="D3854" s="138"/>
    </row>
    <row r="3855" spans="4:4" x14ac:dyDescent="0.25">
      <c r="D3855" s="138"/>
    </row>
    <row r="3856" spans="4:4" x14ac:dyDescent="0.25">
      <c r="D3856" s="138"/>
    </row>
    <row r="3857" spans="4:4" x14ac:dyDescent="0.25">
      <c r="D3857" s="138"/>
    </row>
    <row r="3858" spans="4:4" x14ac:dyDescent="0.25">
      <c r="D3858" s="138"/>
    </row>
    <row r="3859" spans="4:4" x14ac:dyDescent="0.25">
      <c r="D3859" s="138"/>
    </row>
    <row r="3860" spans="4:4" x14ac:dyDescent="0.25">
      <c r="D3860" s="138"/>
    </row>
    <row r="3861" spans="4:4" x14ac:dyDescent="0.25">
      <c r="D3861" s="138"/>
    </row>
    <row r="3862" spans="4:4" x14ac:dyDescent="0.25">
      <c r="D3862" s="138"/>
    </row>
    <row r="3863" spans="4:4" x14ac:dyDescent="0.25">
      <c r="D3863" s="138"/>
    </row>
    <row r="3864" spans="4:4" x14ac:dyDescent="0.25">
      <c r="D3864" s="138"/>
    </row>
    <row r="3865" spans="4:4" x14ac:dyDescent="0.25">
      <c r="D3865" s="138"/>
    </row>
    <row r="3866" spans="4:4" x14ac:dyDescent="0.25">
      <c r="D3866" s="138"/>
    </row>
    <row r="3867" spans="4:4" x14ac:dyDescent="0.25">
      <c r="D3867" s="138"/>
    </row>
    <row r="3868" spans="4:4" x14ac:dyDescent="0.25">
      <c r="D3868" s="138"/>
    </row>
    <row r="3869" spans="4:4" x14ac:dyDescent="0.25">
      <c r="D3869" s="138"/>
    </row>
    <row r="3870" spans="4:4" x14ac:dyDescent="0.25">
      <c r="D3870" s="138"/>
    </row>
    <row r="3871" spans="4:4" x14ac:dyDescent="0.25">
      <c r="D3871" s="138"/>
    </row>
    <row r="3872" spans="4:4" x14ac:dyDescent="0.25">
      <c r="D3872" s="138"/>
    </row>
    <row r="3873" spans="4:4" x14ac:dyDescent="0.25">
      <c r="D3873" s="138"/>
    </row>
    <row r="3874" spans="4:4" x14ac:dyDescent="0.25">
      <c r="D3874" s="138"/>
    </row>
    <row r="3875" spans="4:4" x14ac:dyDescent="0.25">
      <c r="D3875" s="138"/>
    </row>
    <row r="3876" spans="4:4" x14ac:dyDescent="0.25">
      <c r="D3876" s="138"/>
    </row>
    <row r="3877" spans="4:4" x14ac:dyDescent="0.25">
      <c r="D3877" s="138"/>
    </row>
    <row r="3878" spans="4:4" x14ac:dyDescent="0.25">
      <c r="D3878" s="138"/>
    </row>
    <row r="3879" spans="4:4" x14ac:dyDescent="0.25">
      <c r="D3879" s="138"/>
    </row>
    <row r="3880" spans="4:4" x14ac:dyDescent="0.25">
      <c r="D3880" s="138"/>
    </row>
    <row r="3881" spans="4:4" x14ac:dyDescent="0.25">
      <c r="D3881" s="138"/>
    </row>
    <row r="3882" spans="4:4" x14ac:dyDescent="0.25">
      <c r="D3882" s="138"/>
    </row>
    <row r="3883" spans="4:4" x14ac:dyDescent="0.25">
      <c r="D3883" s="138"/>
    </row>
    <row r="3884" spans="4:4" x14ac:dyDescent="0.25">
      <c r="D3884" s="138"/>
    </row>
    <row r="3885" spans="4:4" x14ac:dyDescent="0.25">
      <c r="D3885" s="138"/>
    </row>
    <row r="3886" spans="4:4" x14ac:dyDescent="0.25">
      <c r="D3886" s="138"/>
    </row>
    <row r="3887" spans="4:4" x14ac:dyDescent="0.25">
      <c r="D3887" s="138"/>
    </row>
    <row r="3888" spans="4:4" x14ac:dyDescent="0.25">
      <c r="D3888" s="138"/>
    </row>
    <row r="3889" spans="4:4" x14ac:dyDescent="0.25">
      <c r="D3889" s="138"/>
    </row>
    <row r="3890" spans="4:4" x14ac:dyDescent="0.25">
      <c r="D3890" s="138"/>
    </row>
    <row r="3891" spans="4:4" x14ac:dyDescent="0.25">
      <c r="D3891" s="138"/>
    </row>
    <row r="3892" spans="4:4" x14ac:dyDescent="0.25">
      <c r="D3892" s="138"/>
    </row>
    <row r="3893" spans="4:4" x14ac:dyDescent="0.25">
      <c r="D3893" s="138"/>
    </row>
    <row r="3894" spans="4:4" x14ac:dyDescent="0.25">
      <c r="D3894" s="138"/>
    </row>
    <row r="3895" spans="4:4" x14ac:dyDescent="0.25">
      <c r="D3895" s="138"/>
    </row>
    <row r="3896" spans="4:4" x14ac:dyDescent="0.25">
      <c r="D3896" s="138"/>
    </row>
    <row r="3897" spans="4:4" x14ac:dyDescent="0.25">
      <c r="D3897" s="138"/>
    </row>
    <row r="3898" spans="4:4" x14ac:dyDescent="0.25">
      <c r="D3898" s="138"/>
    </row>
    <row r="3899" spans="4:4" x14ac:dyDescent="0.25">
      <c r="D3899" s="138"/>
    </row>
    <row r="3900" spans="4:4" x14ac:dyDescent="0.25">
      <c r="D3900" s="138"/>
    </row>
    <row r="3901" spans="4:4" x14ac:dyDescent="0.25">
      <c r="D3901" s="138"/>
    </row>
    <row r="3902" spans="4:4" x14ac:dyDescent="0.25">
      <c r="D3902" s="138"/>
    </row>
    <row r="3903" spans="4:4" x14ac:dyDescent="0.25">
      <c r="D3903" s="138"/>
    </row>
    <row r="3904" spans="4:4" x14ac:dyDescent="0.25">
      <c r="D3904" s="138"/>
    </row>
    <row r="3905" spans="4:4" x14ac:dyDescent="0.25">
      <c r="D3905" s="138"/>
    </row>
    <row r="3906" spans="4:4" x14ac:dyDescent="0.25">
      <c r="D3906" s="138"/>
    </row>
    <row r="3907" spans="4:4" x14ac:dyDescent="0.25">
      <c r="D3907" s="138"/>
    </row>
    <row r="3908" spans="4:4" x14ac:dyDescent="0.25">
      <c r="D3908" s="138"/>
    </row>
    <row r="3909" spans="4:4" x14ac:dyDescent="0.25">
      <c r="D3909" s="138"/>
    </row>
    <row r="3910" spans="4:4" x14ac:dyDescent="0.25">
      <c r="D3910" s="138"/>
    </row>
    <row r="3911" spans="4:4" x14ac:dyDescent="0.25">
      <c r="D3911" s="138"/>
    </row>
    <row r="3912" spans="4:4" x14ac:dyDescent="0.25">
      <c r="D3912" s="138"/>
    </row>
    <row r="3913" spans="4:4" x14ac:dyDescent="0.25">
      <c r="D3913" s="138"/>
    </row>
    <row r="3914" spans="4:4" x14ac:dyDescent="0.25">
      <c r="D3914" s="138"/>
    </row>
    <row r="3915" spans="4:4" x14ac:dyDescent="0.25">
      <c r="D3915" s="138"/>
    </row>
    <row r="3916" spans="4:4" x14ac:dyDescent="0.25">
      <c r="D3916" s="138"/>
    </row>
    <row r="3917" spans="4:4" x14ac:dyDescent="0.25">
      <c r="D3917" s="138"/>
    </row>
    <row r="3918" spans="4:4" x14ac:dyDescent="0.25">
      <c r="D3918" s="138"/>
    </row>
    <row r="3919" spans="4:4" x14ac:dyDescent="0.25">
      <c r="D3919" s="138"/>
    </row>
    <row r="3920" spans="4:4" x14ac:dyDescent="0.25">
      <c r="D3920" s="138"/>
    </row>
    <row r="3921" spans="4:4" x14ac:dyDescent="0.25">
      <c r="D3921" s="138"/>
    </row>
    <row r="3922" spans="4:4" x14ac:dyDescent="0.25">
      <c r="D3922" s="138"/>
    </row>
    <row r="3923" spans="4:4" x14ac:dyDescent="0.25">
      <c r="D3923" s="138"/>
    </row>
    <row r="3924" spans="4:4" x14ac:dyDescent="0.25">
      <c r="D3924" s="138"/>
    </row>
    <row r="3925" spans="4:4" x14ac:dyDescent="0.25">
      <c r="D3925" s="138"/>
    </row>
    <row r="3926" spans="4:4" x14ac:dyDescent="0.25">
      <c r="D3926" s="138"/>
    </row>
    <row r="3927" spans="4:4" x14ac:dyDescent="0.25">
      <c r="D3927" s="138"/>
    </row>
    <row r="3928" spans="4:4" x14ac:dyDescent="0.25">
      <c r="D3928" s="138"/>
    </row>
    <row r="3929" spans="4:4" x14ac:dyDescent="0.25">
      <c r="D3929" s="138"/>
    </row>
    <row r="3930" spans="4:4" x14ac:dyDescent="0.25">
      <c r="D3930" s="138"/>
    </row>
    <row r="3931" spans="4:4" x14ac:dyDescent="0.25">
      <c r="D3931" s="138"/>
    </row>
    <row r="3932" spans="4:4" x14ac:dyDescent="0.25">
      <c r="D3932" s="138"/>
    </row>
    <row r="3933" spans="4:4" x14ac:dyDescent="0.25">
      <c r="D3933" s="138"/>
    </row>
    <row r="3934" spans="4:4" x14ac:dyDescent="0.25">
      <c r="D3934" s="138"/>
    </row>
    <row r="3935" spans="4:4" x14ac:dyDescent="0.25">
      <c r="D3935" s="138"/>
    </row>
    <row r="3936" spans="4:4" x14ac:dyDescent="0.25">
      <c r="D3936" s="138"/>
    </row>
    <row r="3937" spans="4:4" x14ac:dyDescent="0.25">
      <c r="D3937" s="138"/>
    </row>
    <row r="3938" spans="4:4" x14ac:dyDescent="0.25">
      <c r="D3938" s="138"/>
    </row>
    <row r="3939" spans="4:4" x14ac:dyDescent="0.25">
      <c r="D3939" s="138"/>
    </row>
    <row r="3940" spans="4:4" x14ac:dyDescent="0.25">
      <c r="D3940" s="138"/>
    </row>
    <row r="3941" spans="4:4" x14ac:dyDescent="0.25">
      <c r="D3941" s="138"/>
    </row>
    <row r="3942" spans="4:4" x14ac:dyDescent="0.25">
      <c r="D3942" s="138"/>
    </row>
    <row r="3943" spans="4:4" x14ac:dyDescent="0.25">
      <c r="D3943" s="138"/>
    </row>
    <row r="3944" spans="4:4" x14ac:dyDescent="0.25">
      <c r="D3944" s="138"/>
    </row>
    <row r="3945" spans="4:4" x14ac:dyDescent="0.25">
      <c r="D3945" s="138"/>
    </row>
    <row r="3946" spans="4:4" x14ac:dyDescent="0.25">
      <c r="D3946" s="138"/>
    </row>
    <row r="3947" spans="4:4" x14ac:dyDescent="0.25">
      <c r="D3947" s="138"/>
    </row>
    <row r="3948" spans="4:4" x14ac:dyDescent="0.25">
      <c r="D3948" s="138"/>
    </row>
    <row r="3949" spans="4:4" x14ac:dyDescent="0.25">
      <c r="D3949" s="138"/>
    </row>
    <row r="3950" spans="4:4" x14ac:dyDescent="0.25">
      <c r="D3950" s="138"/>
    </row>
    <row r="3951" spans="4:4" x14ac:dyDescent="0.25">
      <c r="D3951" s="138"/>
    </row>
    <row r="3952" spans="4:4" x14ac:dyDescent="0.25">
      <c r="D3952" s="138"/>
    </row>
    <row r="3953" spans="4:4" x14ac:dyDescent="0.25">
      <c r="D3953" s="138"/>
    </row>
    <row r="3954" spans="4:4" x14ac:dyDescent="0.25">
      <c r="D3954" s="138"/>
    </row>
    <row r="3955" spans="4:4" x14ac:dyDescent="0.25">
      <c r="D3955" s="138"/>
    </row>
    <row r="3956" spans="4:4" x14ac:dyDescent="0.25">
      <c r="D3956" s="138"/>
    </row>
    <row r="3957" spans="4:4" x14ac:dyDescent="0.25">
      <c r="D3957" s="138"/>
    </row>
    <row r="3958" spans="4:4" x14ac:dyDescent="0.25">
      <c r="D3958" s="138"/>
    </row>
    <row r="3959" spans="4:4" x14ac:dyDescent="0.25">
      <c r="D3959" s="138"/>
    </row>
    <row r="3960" spans="4:4" x14ac:dyDescent="0.25">
      <c r="D3960" s="138"/>
    </row>
    <row r="3961" spans="4:4" x14ac:dyDescent="0.25">
      <c r="D3961" s="138"/>
    </row>
    <row r="3962" spans="4:4" x14ac:dyDescent="0.25">
      <c r="D3962" s="138"/>
    </row>
    <row r="3963" spans="4:4" x14ac:dyDescent="0.25">
      <c r="D3963" s="138"/>
    </row>
    <row r="3964" spans="4:4" x14ac:dyDescent="0.25">
      <c r="D3964" s="138"/>
    </row>
    <row r="3965" spans="4:4" x14ac:dyDescent="0.25">
      <c r="D3965" s="138"/>
    </row>
    <row r="3966" spans="4:4" x14ac:dyDescent="0.25">
      <c r="D3966" s="138"/>
    </row>
    <row r="3967" spans="4:4" x14ac:dyDescent="0.25">
      <c r="D3967" s="138"/>
    </row>
    <row r="3968" spans="4:4" x14ac:dyDescent="0.25">
      <c r="D3968" s="138"/>
    </row>
    <row r="3969" spans="4:4" x14ac:dyDescent="0.25">
      <c r="D3969" s="138"/>
    </row>
    <row r="3970" spans="4:4" x14ac:dyDescent="0.25">
      <c r="D3970" s="138"/>
    </row>
    <row r="3971" spans="4:4" x14ac:dyDescent="0.25">
      <c r="D3971" s="138"/>
    </row>
    <row r="3972" spans="4:4" x14ac:dyDescent="0.25">
      <c r="D3972" s="138"/>
    </row>
    <row r="3973" spans="4:4" x14ac:dyDescent="0.25">
      <c r="D3973" s="138"/>
    </row>
    <row r="3974" spans="4:4" x14ac:dyDescent="0.25">
      <c r="D3974" s="138"/>
    </row>
    <row r="3975" spans="4:4" x14ac:dyDescent="0.25">
      <c r="D3975" s="138"/>
    </row>
    <row r="3976" spans="4:4" x14ac:dyDescent="0.25">
      <c r="D3976" s="138"/>
    </row>
    <row r="3977" spans="4:4" x14ac:dyDescent="0.25">
      <c r="D3977" s="138"/>
    </row>
    <row r="3978" spans="4:4" x14ac:dyDescent="0.25">
      <c r="D3978" s="138"/>
    </row>
    <row r="3979" spans="4:4" x14ac:dyDescent="0.25">
      <c r="D3979" s="138"/>
    </row>
    <row r="3980" spans="4:4" x14ac:dyDescent="0.25">
      <c r="D3980" s="138"/>
    </row>
    <row r="3981" spans="4:4" x14ac:dyDescent="0.25">
      <c r="D3981" s="138"/>
    </row>
    <row r="3982" spans="4:4" x14ac:dyDescent="0.25">
      <c r="D3982" s="138"/>
    </row>
    <row r="3983" spans="4:4" x14ac:dyDescent="0.25">
      <c r="D3983" s="138"/>
    </row>
    <row r="3984" spans="4:4" x14ac:dyDescent="0.25">
      <c r="D3984" s="138"/>
    </row>
    <row r="3985" spans="4:4" x14ac:dyDescent="0.25">
      <c r="D3985" s="138"/>
    </row>
    <row r="3986" spans="4:4" x14ac:dyDescent="0.25">
      <c r="D3986" s="138"/>
    </row>
    <row r="3987" spans="4:4" x14ac:dyDescent="0.25">
      <c r="D3987" s="138"/>
    </row>
    <row r="3988" spans="4:4" x14ac:dyDescent="0.25">
      <c r="D3988" s="138"/>
    </row>
    <row r="3989" spans="4:4" x14ac:dyDescent="0.25">
      <c r="D3989" s="138"/>
    </row>
    <row r="3990" spans="4:4" x14ac:dyDescent="0.25">
      <c r="D3990" s="138"/>
    </row>
    <row r="3991" spans="4:4" x14ac:dyDescent="0.25">
      <c r="D3991" s="138"/>
    </row>
    <row r="3992" spans="4:4" x14ac:dyDescent="0.25">
      <c r="D3992" s="138"/>
    </row>
    <row r="3993" spans="4:4" x14ac:dyDescent="0.25">
      <c r="D3993" s="138"/>
    </row>
    <row r="3994" spans="4:4" x14ac:dyDescent="0.25">
      <c r="D3994" s="138"/>
    </row>
    <row r="3995" spans="4:4" x14ac:dyDescent="0.25">
      <c r="D3995" s="138"/>
    </row>
    <row r="3996" spans="4:4" x14ac:dyDescent="0.25">
      <c r="D3996" s="138"/>
    </row>
    <row r="3997" spans="4:4" x14ac:dyDescent="0.25">
      <c r="D3997" s="138"/>
    </row>
    <row r="3998" spans="4:4" x14ac:dyDescent="0.25">
      <c r="D3998" s="138"/>
    </row>
    <row r="3999" spans="4:4" x14ac:dyDescent="0.25">
      <c r="D3999" s="138"/>
    </row>
    <row r="4000" spans="4:4" x14ac:dyDescent="0.25">
      <c r="D4000" s="138"/>
    </row>
    <row r="4001" spans="4:4" x14ac:dyDescent="0.25">
      <c r="D4001" s="138"/>
    </row>
    <row r="4002" spans="4:4" x14ac:dyDescent="0.25">
      <c r="D4002" s="138"/>
    </row>
    <row r="4003" spans="4:4" x14ac:dyDescent="0.25">
      <c r="D4003" s="138"/>
    </row>
    <row r="4004" spans="4:4" x14ac:dyDescent="0.25">
      <c r="D4004" s="138"/>
    </row>
    <row r="4005" spans="4:4" x14ac:dyDescent="0.25">
      <c r="D4005" s="138"/>
    </row>
    <row r="4006" spans="4:4" x14ac:dyDescent="0.25">
      <c r="D4006" s="138"/>
    </row>
    <row r="4007" spans="4:4" x14ac:dyDescent="0.25">
      <c r="D4007" s="138"/>
    </row>
    <row r="4008" spans="4:4" x14ac:dyDescent="0.25">
      <c r="D4008" s="138"/>
    </row>
    <row r="4009" spans="4:4" x14ac:dyDescent="0.25">
      <c r="D4009" s="138"/>
    </row>
    <row r="4010" spans="4:4" x14ac:dyDescent="0.25">
      <c r="D4010" s="138"/>
    </row>
    <row r="4011" spans="4:4" x14ac:dyDescent="0.25">
      <c r="D4011" s="138"/>
    </row>
    <row r="4012" spans="4:4" x14ac:dyDescent="0.25">
      <c r="D4012" s="138"/>
    </row>
    <row r="4013" spans="4:4" x14ac:dyDescent="0.25">
      <c r="D4013" s="138"/>
    </row>
    <row r="4014" spans="4:4" x14ac:dyDescent="0.25">
      <c r="D4014" s="138"/>
    </row>
    <row r="4015" spans="4:4" x14ac:dyDescent="0.25">
      <c r="D4015" s="138"/>
    </row>
    <row r="4016" spans="4:4" x14ac:dyDescent="0.25">
      <c r="D4016" s="138"/>
    </row>
    <row r="4017" spans="4:4" x14ac:dyDescent="0.25">
      <c r="D4017" s="138"/>
    </row>
    <row r="4018" spans="4:4" x14ac:dyDescent="0.25">
      <c r="D4018" s="138"/>
    </row>
    <row r="4019" spans="4:4" x14ac:dyDescent="0.25">
      <c r="D4019" s="138"/>
    </row>
    <row r="4020" spans="4:4" x14ac:dyDescent="0.25">
      <c r="D4020" s="138"/>
    </row>
    <row r="4021" spans="4:4" x14ac:dyDescent="0.25">
      <c r="D4021" s="138"/>
    </row>
    <row r="4022" spans="4:4" x14ac:dyDescent="0.25">
      <c r="D4022" s="138"/>
    </row>
    <row r="4023" spans="4:4" x14ac:dyDescent="0.25">
      <c r="D4023" s="138"/>
    </row>
    <row r="4024" spans="4:4" x14ac:dyDescent="0.25">
      <c r="D4024" s="138"/>
    </row>
    <row r="4025" spans="4:4" x14ac:dyDescent="0.25">
      <c r="D4025" s="138"/>
    </row>
    <row r="4026" spans="4:4" x14ac:dyDescent="0.25">
      <c r="D4026" s="138"/>
    </row>
    <row r="4027" spans="4:4" x14ac:dyDescent="0.25">
      <c r="D4027" s="138"/>
    </row>
    <row r="4028" spans="4:4" x14ac:dyDescent="0.25">
      <c r="D4028" s="138"/>
    </row>
    <row r="4029" spans="4:4" x14ac:dyDescent="0.25">
      <c r="D4029" s="138"/>
    </row>
    <row r="4030" spans="4:4" x14ac:dyDescent="0.25">
      <c r="D4030" s="138"/>
    </row>
    <row r="4031" spans="4:4" x14ac:dyDescent="0.25">
      <c r="D4031" s="138"/>
    </row>
    <row r="4032" spans="4:4" x14ac:dyDescent="0.25">
      <c r="D4032" s="138"/>
    </row>
    <row r="4033" spans="4:4" x14ac:dyDescent="0.25">
      <c r="D4033" s="138"/>
    </row>
    <row r="4034" spans="4:4" x14ac:dyDescent="0.25">
      <c r="D4034" s="138"/>
    </row>
    <row r="4035" spans="4:4" x14ac:dyDescent="0.25">
      <c r="D4035" s="138"/>
    </row>
    <row r="4036" spans="4:4" x14ac:dyDescent="0.25">
      <c r="D4036" s="138"/>
    </row>
    <row r="4037" spans="4:4" x14ac:dyDescent="0.25">
      <c r="D4037" s="138"/>
    </row>
    <row r="4038" spans="4:4" x14ac:dyDescent="0.25">
      <c r="D4038" s="138"/>
    </row>
    <row r="4039" spans="4:4" x14ac:dyDescent="0.25">
      <c r="D4039" s="138"/>
    </row>
    <row r="4040" spans="4:4" x14ac:dyDescent="0.25">
      <c r="D4040" s="138"/>
    </row>
    <row r="4041" spans="4:4" x14ac:dyDescent="0.25">
      <c r="D4041" s="138"/>
    </row>
    <row r="4042" spans="4:4" x14ac:dyDescent="0.25">
      <c r="D4042" s="138"/>
    </row>
    <row r="4043" spans="4:4" x14ac:dyDescent="0.25">
      <c r="D4043" s="138"/>
    </row>
    <row r="4044" spans="4:4" x14ac:dyDescent="0.25">
      <c r="D4044" s="138"/>
    </row>
    <row r="4045" spans="4:4" x14ac:dyDescent="0.25">
      <c r="D4045" s="138"/>
    </row>
    <row r="4046" spans="4:4" x14ac:dyDescent="0.25">
      <c r="D4046" s="138"/>
    </row>
    <row r="4047" spans="4:4" x14ac:dyDescent="0.25">
      <c r="D4047" s="138"/>
    </row>
    <row r="4048" spans="4:4" x14ac:dyDescent="0.25">
      <c r="D4048" s="138"/>
    </row>
    <row r="4049" spans="4:4" x14ac:dyDescent="0.25">
      <c r="D4049" s="138"/>
    </row>
    <row r="4050" spans="4:4" x14ac:dyDescent="0.25">
      <c r="D4050" s="138"/>
    </row>
    <row r="4051" spans="4:4" x14ac:dyDescent="0.25">
      <c r="D4051" s="138"/>
    </row>
    <row r="4052" spans="4:4" x14ac:dyDescent="0.25">
      <c r="D4052" s="138"/>
    </row>
    <row r="4053" spans="4:4" x14ac:dyDescent="0.25">
      <c r="D4053" s="138"/>
    </row>
    <row r="4054" spans="4:4" x14ac:dyDescent="0.25">
      <c r="D4054" s="138"/>
    </row>
    <row r="4055" spans="4:4" x14ac:dyDescent="0.25">
      <c r="D4055" s="138"/>
    </row>
    <row r="4056" spans="4:4" x14ac:dyDescent="0.25">
      <c r="D4056" s="138"/>
    </row>
    <row r="4057" spans="4:4" x14ac:dyDescent="0.25">
      <c r="D4057" s="138"/>
    </row>
    <row r="4058" spans="4:4" x14ac:dyDescent="0.25">
      <c r="D4058" s="138"/>
    </row>
    <row r="4059" spans="4:4" x14ac:dyDescent="0.25">
      <c r="D4059" s="138"/>
    </row>
    <row r="4060" spans="4:4" x14ac:dyDescent="0.25">
      <c r="D4060" s="138"/>
    </row>
    <row r="4061" spans="4:4" x14ac:dyDescent="0.25">
      <c r="D4061" s="138"/>
    </row>
    <row r="4062" spans="4:4" x14ac:dyDescent="0.25">
      <c r="D4062" s="138"/>
    </row>
    <row r="4063" spans="4:4" x14ac:dyDescent="0.25">
      <c r="D4063" s="138"/>
    </row>
    <row r="4064" spans="4:4" x14ac:dyDescent="0.25">
      <c r="D4064" s="138"/>
    </row>
    <row r="4065" spans="4:4" x14ac:dyDescent="0.25">
      <c r="D4065" s="138"/>
    </row>
    <row r="4066" spans="4:4" x14ac:dyDescent="0.25">
      <c r="D4066" s="138"/>
    </row>
    <row r="4067" spans="4:4" x14ac:dyDescent="0.25">
      <c r="D4067" s="138"/>
    </row>
    <row r="4068" spans="4:4" x14ac:dyDescent="0.25">
      <c r="D4068" s="138"/>
    </row>
    <row r="4069" spans="4:4" x14ac:dyDescent="0.25">
      <c r="D4069" s="138"/>
    </row>
    <row r="4070" spans="4:4" x14ac:dyDescent="0.25">
      <c r="D4070" s="138"/>
    </row>
    <row r="4071" spans="4:4" x14ac:dyDescent="0.25">
      <c r="D4071" s="138"/>
    </row>
    <row r="4072" spans="4:4" x14ac:dyDescent="0.25">
      <c r="D4072" s="138"/>
    </row>
    <row r="4073" spans="4:4" x14ac:dyDescent="0.25">
      <c r="D4073" s="138"/>
    </row>
    <row r="4074" spans="4:4" x14ac:dyDescent="0.25">
      <c r="D4074" s="138"/>
    </row>
    <row r="4075" spans="4:4" x14ac:dyDescent="0.25">
      <c r="D4075" s="138"/>
    </row>
    <row r="4076" spans="4:4" x14ac:dyDescent="0.25">
      <c r="D4076" s="138"/>
    </row>
    <row r="4077" spans="4:4" x14ac:dyDescent="0.25">
      <c r="D4077" s="138"/>
    </row>
    <row r="4078" spans="4:4" x14ac:dyDescent="0.25">
      <c r="D4078" s="138"/>
    </row>
    <row r="4079" spans="4:4" x14ac:dyDescent="0.25">
      <c r="D4079" s="138"/>
    </row>
    <row r="4080" spans="4:4" x14ac:dyDescent="0.25">
      <c r="D4080" s="138"/>
    </row>
    <row r="4081" spans="4:4" x14ac:dyDescent="0.25">
      <c r="D4081" s="138"/>
    </row>
    <row r="4082" spans="4:4" x14ac:dyDescent="0.25">
      <c r="D4082" s="138"/>
    </row>
    <row r="4083" spans="4:4" x14ac:dyDescent="0.25">
      <c r="D4083" s="138"/>
    </row>
    <row r="4084" spans="4:4" x14ac:dyDescent="0.25">
      <c r="D4084" s="138"/>
    </row>
    <row r="4085" spans="4:4" x14ac:dyDescent="0.25">
      <c r="D4085" s="138"/>
    </row>
    <row r="4086" spans="4:4" x14ac:dyDescent="0.25">
      <c r="D4086" s="138"/>
    </row>
    <row r="4087" spans="4:4" x14ac:dyDescent="0.25">
      <c r="D4087" s="138"/>
    </row>
    <row r="4088" spans="4:4" x14ac:dyDescent="0.25">
      <c r="D4088" s="138"/>
    </row>
    <row r="4089" spans="4:4" x14ac:dyDescent="0.25">
      <c r="D4089" s="138"/>
    </row>
    <row r="4090" spans="4:4" x14ac:dyDescent="0.25">
      <c r="D4090" s="138"/>
    </row>
    <row r="4091" spans="4:4" x14ac:dyDescent="0.25">
      <c r="D4091" s="138"/>
    </row>
    <row r="4092" spans="4:4" x14ac:dyDescent="0.25">
      <c r="D4092" s="138"/>
    </row>
    <row r="4093" spans="4:4" x14ac:dyDescent="0.25">
      <c r="D4093" s="138"/>
    </row>
    <row r="4094" spans="4:4" x14ac:dyDescent="0.25">
      <c r="D4094" s="138"/>
    </row>
    <row r="4095" spans="4:4" x14ac:dyDescent="0.25">
      <c r="D4095" s="138"/>
    </row>
    <row r="4096" spans="4:4" x14ac:dyDescent="0.25">
      <c r="D4096" s="138"/>
    </row>
    <row r="4097" spans="4:4" x14ac:dyDescent="0.25">
      <c r="D4097" s="138"/>
    </row>
    <row r="4098" spans="4:4" x14ac:dyDescent="0.25">
      <c r="D4098" s="138"/>
    </row>
    <row r="4099" spans="4:4" x14ac:dyDescent="0.25">
      <c r="D4099" s="138"/>
    </row>
    <row r="4100" spans="4:4" x14ac:dyDescent="0.25">
      <c r="D4100" s="138"/>
    </row>
    <row r="4101" spans="4:4" x14ac:dyDescent="0.25">
      <c r="D4101" s="138"/>
    </row>
    <row r="4102" spans="4:4" x14ac:dyDescent="0.25">
      <c r="D4102" s="138"/>
    </row>
    <row r="4103" spans="4:4" x14ac:dyDescent="0.25">
      <c r="D4103" s="138"/>
    </row>
    <row r="4104" spans="4:4" x14ac:dyDescent="0.25">
      <c r="D4104" s="138"/>
    </row>
    <row r="4105" spans="4:4" x14ac:dyDescent="0.25">
      <c r="D4105" s="138"/>
    </row>
    <row r="4106" spans="4:4" x14ac:dyDescent="0.25">
      <c r="D4106" s="138"/>
    </row>
    <row r="4107" spans="4:4" x14ac:dyDescent="0.25">
      <c r="D4107" s="138"/>
    </row>
    <row r="4108" spans="4:4" x14ac:dyDescent="0.25">
      <c r="D4108" s="138"/>
    </row>
    <row r="4109" spans="4:4" x14ac:dyDescent="0.25">
      <c r="D4109" s="138"/>
    </row>
    <row r="4110" spans="4:4" x14ac:dyDescent="0.25">
      <c r="D4110" s="138"/>
    </row>
    <row r="4111" spans="4:4" x14ac:dyDescent="0.25">
      <c r="D4111" s="138"/>
    </row>
    <row r="4112" spans="4:4" x14ac:dyDescent="0.25">
      <c r="D4112" s="138"/>
    </row>
    <row r="4113" spans="4:4" x14ac:dyDescent="0.25">
      <c r="D4113" s="138"/>
    </row>
    <row r="4114" spans="4:4" x14ac:dyDescent="0.25">
      <c r="D4114" s="138"/>
    </row>
    <row r="4115" spans="4:4" x14ac:dyDescent="0.25">
      <c r="D4115" s="138"/>
    </row>
    <row r="4116" spans="4:4" x14ac:dyDescent="0.25">
      <c r="D4116" s="138"/>
    </row>
    <row r="4117" spans="4:4" x14ac:dyDescent="0.25">
      <c r="D4117" s="138"/>
    </row>
    <row r="4118" spans="4:4" x14ac:dyDescent="0.25">
      <c r="D4118" s="138"/>
    </row>
    <row r="4119" spans="4:4" x14ac:dyDescent="0.25">
      <c r="D4119" s="138"/>
    </row>
    <row r="4120" spans="4:4" x14ac:dyDescent="0.25">
      <c r="D4120" s="138"/>
    </row>
    <row r="4121" spans="4:4" x14ac:dyDescent="0.25">
      <c r="D4121" s="138"/>
    </row>
    <row r="4122" spans="4:4" x14ac:dyDescent="0.25">
      <c r="D4122" s="138"/>
    </row>
    <row r="4123" spans="4:4" x14ac:dyDescent="0.25">
      <c r="D4123" s="138"/>
    </row>
    <row r="4124" spans="4:4" x14ac:dyDescent="0.25">
      <c r="D4124" s="138"/>
    </row>
    <row r="4125" spans="4:4" x14ac:dyDescent="0.25">
      <c r="D4125" s="138"/>
    </row>
    <row r="4126" spans="4:4" x14ac:dyDescent="0.25">
      <c r="D4126" s="138"/>
    </row>
    <row r="4127" spans="4:4" x14ac:dyDescent="0.25">
      <c r="D4127" s="138"/>
    </row>
    <row r="4128" spans="4:4" x14ac:dyDescent="0.25">
      <c r="D4128" s="138"/>
    </row>
    <row r="4129" spans="4:4" x14ac:dyDescent="0.25">
      <c r="D4129" s="138"/>
    </row>
    <row r="4130" spans="4:4" x14ac:dyDescent="0.25">
      <c r="D4130" s="138"/>
    </row>
    <row r="4131" spans="4:4" x14ac:dyDescent="0.25">
      <c r="D4131" s="138"/>
    </row>
    <row r="4132" spans="4:4" x14ac:dyDescent="0.25">
      <c r="D4132" s="138"/>
    </row>
    <row r="4133" spans="4:4" x14ac:dyDescent="0.25">
      <c r="D4133" s="138"/>
    </row>
    <row r="4134" spans="4:4" x14ac:dyDescent="0.25">
      <c r="D4134" s="138"/>
    </row>
    <row r="4135" spans="4:4" x14ac:dyDescent="0.25">
      <c r="D4135" s="138"/>
    </row>
    <row r="4136" spans="4:4" x14ac:dyDescent="0.25">
      <c r="D4136" s="138"/>
    </row>
    <row r="4137" spans="4:4" x14ac:dyDescent="0.25">
      <c r="D4137" s="138"/>
    </row>
    <row r="4138" spans="4:4" x14ac:dyDescent="0.25">
      <c r="D4138" s="138"/>
    </row>
    <row r="4139" spans="4:4" x14ac:dyDescent="0.25">
      <c r="D4139" s="138"/>
    </row>
    <row r="4140" spans="4:4" x14ac:dyDescent="0.25">
      <c r="D4140" s="138"/>
    </row>
    <row r="4141" spans="4:4" x14ac:dyDescent="0.25">
      <c r="D4141" s="138"/>
    </row>
    <row r="4142" spans="4:4" x14ac:dyDescent="0.25">
      <c r="D4142" s="138"/>
    </row>
    <row r="4143" spans="4:4" x14ac:dyDescent="0.25">
      <c r="D4143" s="138"/>
    </row>
    <row r="4144" spans="4:4" x14ac:dyDescent="0.25">
      <c r="D4144" s="138"/>
    </row>
    <row r="4145" spans="4:4" x14ac:dyDescent="0.25">
      <c r="D4145" s="138"/>
    </row>
    <row r="4146" spans="4:4" x14ac:dyDescent="0.25">
      <c r="D4146" s="138"/>
    </row>
    <row r="4147" spans="4:4" x14ac:dyDescent="0.25">
      <c r="D4147" s="138"/>
    </row>
    <row r="4148" spans="4:4" x14ac:dyDescent="0.25">
      <c r="D4148" s="138"/>
    </row>
    <row r="4149" spans="4:4" x14ac:dyDescent="0.25">
      <c r="D4149" s="138"/>
    </row>
    <row r="4150" spans="4:4" x14ac:dyDescent="0.25">
      <c r="D4150" s="138"/>
    </row>
    <row r="4151" spans="4:4" x14ac:dyDescent="0.25">
      <c r="D4151" s="138"/>
    </row>
    <row r="4152" spans="4:4" x14ac:dyDescent="0.25">
      <c r="D4152" s="138"/>
    </row>
    <row r="4153" spans="4:4" x14ac:dyDescent="0.25">
      <c r="D4153" s="138"/>
    </row>
    <row r="4154" spans="4:4" x14ac:dyDescent="0.25">
      <c r="D4154" s="138"/>
    </row>
    <row r="4155" spans="4:4" x14ac:dyDescent="0.25">
      <c r="D4155" s="138"/>
    </row>
    <row r="4156" spans="4:4" x14ac:dyDescent="0.25">
      <c r="D4156" s="138"/>
    </row>
    <row r="4157" spans="4:4" x14ac:dyDescent="0.25">
      <c r="D4157" s="138"/>
    </row>
    <row r="4158" spans="4:4" x14ac:dyDescent="0.25">
      <c r="D4158" s="138"/>
    </row>
    <row r="4159" spans="4:4" x14ac:dyDescent="0.25">
      <c r="D4159" s="138"/>
    </row>
    <row r="4160" spans="4:4" x14ac:dyDescent="0.25">
      <c r="D4160" s="138"/>
    </row>
    <row r="4161" spans="4:4" x14ac:dyDescent="0.25">
      <c r="D4161" s="138"/>
    </row>
    <row r="4162" spans="4:4" x14ac:dyDescent="0.25">
      <c r="D4162" s="138"/>
    </row>
    <row r="4163" spans="4:4" x14ac:dyDescent="0.25">
      <c r="D4163" s="138"/>
    </row>
    <row r="4164" spans="4:4" x14ac:dyDescent="0.25">
      <c r="D4164" s="138"/>
    </row>
    <row r="4165" spans="4:4" x14ac:dyDescent="0.25">
      <c r="D4165" s="138"/>
    </row>
    <row r="4166" spans="4:4" x14ac:dyDescent="0.25">
      <c r="D4166" s="138"/>
    </row>
    <row r="4167" spans="4:4" x14ac:dyDescent="0.25">
      <c r="D4167" s="138"/>
    </row>
    <row r="4168" spans="4:4" x14ac:dyDescent="0.25">
      <c r="D4168" s="138"/>
    </row>
    <row r="4169" spans="4:4" x14ac:dyDescent="0.25">
      <c r="D4169" s="138"/>
    </row>
    <row r="4170" spans="4:4" x14ac:dyDescent="0.25">
      <c r="D4170" s="138"/>
    </row>
    <row r="4171" spans="4:4" x14ac:dyDescent="0.25">
      <c r="D4171" s="138"/>
    </row>
    <row r="4172" spans="4:4" x14ac:dyDescent="0.25">
      <c r="D4172" s="138"/>
    </row>
    <row r="4173" spans="4:4" x14ac:dyDescent="0.25">
      <c r="D4173" s="138"/>
    </row>
    <row r="4174" spans="4:4" x14ac:dyDescent="0.25">
      <c r="D4174" s="138"/>
    </row>
    <row r="4175" spans="4:4" x14ac:dyDescent="0.25">
      <c r="D4175" s="138"/>
    </row>
    <row r="4176" spans="4:4" x14ac:dyDescent="0.25">
      <c r="D4176" s="138"/>
    </row>
    <row r="4177" spans="4:4" x14ac:dyDescent="0.25">
      <c r="D4177" s="138"/>
    </row>
    <row r="4178" spans="4:4" x14ac:dyDescent="0.25">
      <c r="D4178" s="138"/>
    </row>
    <row r="4179" spans="4:4" x14ac:dyDescent="0.25">
      <c r="D4179" s="138"/>
    </row>
    <row r="4180" spans="4:4" x14ac:dyDescent="0.25">
      <c r="D4180" s="138"/>
    </row>
    <row r="4181" spans="4:4" x14ac:dyDescent="0.25">
      <c r="D4181" s="138"/>
    </row>
    <row r="4182" spans="4:4" x14ac:dyDescent="0.25">
      <c r="D4182" s="138"/>
    </row>
    <row r="4183" spans="4:4" x14ac:dyDescent="0.25">
      <c r="D4183" s="138"/>
    </row>
    <row r="4184" spans="4:4" x14ac:dyDescent="0.25">
      <c r="D4184" s="138"/>
    </row>
    <row r="4185" spans="4:4" x14ac:dyDescent="0.25">
      <c r="D4185" s="138"/>
    </row>
    <row r="4186" spans="4:4" x14ac:dyDescent="0.25">
      <c r="D4186" s="138"/>
    </row>
    <row r="4187" spans="4:4" x14ac:dyDescent="0.25">
      <c r="D4187" s="138"/>
    </row>
    <row r="4188" spans="4:4" x14ac:dyDescent="0.25">
      <c r="D4188" s="138"/>
    </row>
    <row r="4189" spans="4:4" x14ac:dyDescent="0.25">
      <c r="D4189" s="138"/>
    </row>
    <row r="4190" spans="4:4" x14ac:dyDescent="0.25">
      <c r="D4190" s="138"/>
    </row>
    <row r="4191" spans="4:4" x14ac:dyDescent="0.25">
      <c r="D4191" s="138"/>
    </row>
    <row r="4192" spans="4:4" x14ac:dyDescent="0.25">
      <c r="D4192" s="138"/>
    </row>
    <row r="4193" spans="4:4" x14ac:dyDescent="0.25">
      <c r="D4193" s="138"/>
    </row>
    <row r="4194" spans="4:4" x14ac:dyDescent="0.25">
      <c r="D4194" s="138"/>
    </row>
    <row r="4195" spans="4:4" x14ac:dyDescent="0.25">
      <c r="D4195" s="138"/>
    </row>
    <row r="4196" spans="4:4" x14ac:dyDescent="0.25">
      <c r="D4196" s="138"/>
    </row>
    <row r="4197" spans="4:4" x14ac:dyDescent="0.25">
      <c r="D4197" s="138"/>
    </row>
    <row r="4198" spans="4:4" x14ac:dyDescent="0.25">
      <c r="D4198" s="138"/>
    </row>
    <row r="4199" spans="4:4" x14ac:dyDescent="0.25">
      <c r="D4199" s="138"/>
    </row>
    <row r="4200" spans="4:4" x14ac:dyDescent="0.25">
      <c r="D4200" s="138"/>
    </row>
    <row r="4201" spans="4:4" x14ac:dyDescent="0.25">
      <c r="D4201" s="138"/>
    </row>
    <row r="4202" spans="4:4" x14ac:dyDescent="0.25">
      <c r="D4202" s="138"/>
    </row>
    <row r="4203" spans="4:4" x14ac:dyDescent="0.25">
      <c r="D4203" s="138"/>
    </row>
    <row r="4204" spans="4:4" x14ac:dyDescent="0.25">
      <c r="D4204" s="138"/>
    </row>
    <row r="4205" spans="4:4" x14ac:dyDescent="0.25">
      <c r="D4205" s="138"/>
    </row>
    <row r="4206" spans="4:4" x14ac:dyDescent="0.25">
      <c r="D4206" s="138"/>
    </row>
    <row r="4207" spans="4:4" x14ac:dyDescent="0.25">
      <c r="D4207" s="138"/>
    </row>
    <row r="4208" spans="4:4" x14ac:dyDescent="0.25">
      <c r="D4208" s="138"/>
    </row>
    <row r="4209" spans="4:4" x14ac:dyDescent="0.25">
      <c r="D4209" s="138"/>
    </row>
    <row r="4210" spans="4:4" x14ac:dyDescent="0.25">
      <c r="D4210" s="138"/>
    </row>
    <row r="4211" spans="4:4" x14ac:dyDescent="0.25">
      <c r="D4211" s="138"/>
    </row>
    <row r="4212" spans="4:4" x14ac:dyDescent="0.25">
      <c r="D4212" s="138"/>
    </row>
    <row r="4213" spans="4:4" x14ac:dyDescent="0.25">
      <c r="D4213" s="138"/>
    </row>
    <row r="4214" spans="4:4" x14ac:dyDescent="0.25">
      <c r="D4214" s="138"/>
    </row>
    <row r="4215" spans="4:4" x14ac:dyDescent="0.25">
      <c r="D4215" s="138"/>
    </row>
    <row r="4216" spans="4:4" x14ac:dyDescent="0.25">
      <c r="D4216" s="138"/>
    </row>
    <row r="4217" spans="4:4" x14ac:dyDescent="0.25">
      <c r="D4217" s="138"/>
    </row>
    <row r="4218" spans="4:4" x14ac:dyDescent="0.25">
      <c r="D4218" s="138"/>
    </row>
    <row r="4219" spans="4:4" x14ac:dyDescent="0.25">
      <c r="D4219" s="138"/>
    </row>
    <row r="4220" spans="4:4" x14ac:dyDescent="0.25">
      <c r="D4220" s="138"/>
    </row>
    <row r="4221" spans="4:4" x14ac:dyDescent="0.25">
      <c r="D4221" s="138"/>
    </row>
    <row r="4222" spans="4:4" x14ac:dyDescent="0.25">
      <c r="D4222" s="138"/>
    </row>
    <row r="4223" spans="4:4" x14ac:dyDescent="0.25">
      <c r="D4223" s="138"/>
    </row>
    <row r="4224" spans="4:4" x14ac:dyDescent="0.25">
      <c r="D4224" s="138"/>
    </row>
    <row r="4225" spans="4:4" x14ac:dyDescent="0.25">
      <c r="D4225" s="138"/>
    </row>
    <row r="4226" spans="4:4" x14ac:dyDescent="0.25">
      <c r="D4226" s="138"/>
    </row>
    <row r="4227" spans="4:4" x14ac:dyDescent="0.25">
      <c r="D4227" s="138"/>
    </row>
    <row r="4228" spans="4:4" x14ac:dyDescent="0.25">
      <c r="D4228" s="138"/>
    </row>
    <row r="4229" spans="4:4" x14ac:dyDescent="0.25">
      <c r="D4229" s="138"/>
    </row>
    <row r="4230" spans="4:4" x14ac:dyDescent="0.25">
      <c r="D4230" s="138"/>
    </row>
    <row r="4231" spans="4:4" x14ac:dyDescent="0.25">
      <c r="D4231" s="138"/>
    </row>
    <row r="4232" spans="4:4" x14ac:dyDescent="0.25">
      <c r="D4232" s="138"/>
    </row>
    <row r="4233" spans="4:4" x14ac:dyDescent="0.25">
      <c r="D4233" s="138"/>
    </row>
    <row r="4234" spans="4:4" x14ac:dyDescent="0.25">
      <c r="D4234" s="138"/>
    </row>
    <row r="4235" spans="4:4" x14ac:dyDescent="0.25">
      <c r="D4235" s="138"/>
    </row>
    <row r="4236" spans="4:4" x14ac:dyDescent="0.25">
      <c r="D4236" s="138"/>
    </row>
    <row r="4237" spans="4:4" x14ac:dyDescent="0.25">
      <c r="D4237" s="138"/>
    </row>
    <row r="4238" spans="4:4" x14ac:dyDescent="0.25">
      <c r="D4238" s="138"/>
    </row>
    <row r="4239" spans="4:4" x14ac:dyDescent="0.25">
      <c r="D4239" s="138"/>
    </row>
    <row r="4240" spans="4:4" x14ac:dyDescent="0.25">
      <c r="D4240" s="138"/>
    </row>
    <row r="4241" spans="4:4" x14ac:dyDescent="0.25">
      <c r="D4241" s="138"/>
    </row>
    <row r="4242" spans="4:4" x14ac:dyDescent="0.25">
      <c r="D4242" s="138"/>
    </row>
    <row r="4243" spans="4:4" x14ac:dyDescent="0.25">
      <c r="D4243" s="138"/>
    </row>
    <row r="4244" spans="4:4" x14ac:dyDescent="0.25">
      <c r="D4244" s="138"/>
    </row>
    <row r="4245" spans="4:4" x14ac:dyDescent="0.25">
      <c r="D4245" s="138"/>
    </row>
    <row r="4246" spans="4:4" x14ac:dyDescent="0.25">
      <c r="D4246" s="138"/>
    </row>
    <row r="4247" spans="4:4" x14ac:dyDescent="0.25">
      <c r="D4247" s="138"/>
    </row>
    <row r="4248" spans="4:4" x14ac:dyDescent="0.25">
      <c r="D4248" s="138"/>
    </row>
    <row r="4249" spans="4:4" x14ac:dyDescent="0.25">
      <c r="D4249" s="138"/>
    </row>
    <row r="4250" spans="4:4" x14ac:dyDescent="0.25">
      <c r="D4250" s="138"/>
    </row>
    <row r="4251" spans="4:4" x14ac:dyDescent="0.25">
      <c r="D4251" s="138"/>
    </row>
    <row r="4252" spans="4:4" x14ac:dyDescent="0.25">
      <c r="D4252" s="138"/>
    </row>
    <row r="4253" spans="4:4" x14ac:dyDescent="0.25">
      <c r="D4253" s="138"/>
    </row>
    <row r="4254" spans="4:4" x14ac:dyDescent="0.25">
      <c r="D4254" s="138"/>
    </row>
    <row r="4255" spans="4:4" x14ac:dyDescent="0.25">
      <c r="D4255" s="138"/>
    </row>
    <row r="4256" spans="4:4" x14ac:dyDescent="0.25">
      <c r="D4256" s="138"/>
    </row>
    <row r="4257" spans="4:4" x14ac:dyDescent="0.25">
      <c r="D4257" s="138"/>
    </row>
    <row r="4258" spans="4:4" x14ac:dyDescent="0.25">
      <c r="D4258" s="138"/>
    </row>
    <row r="4259" spans="4:4" x14ac:dyDescent="0.25">
      <c r="D4259" s="138"/>
    </row>
    <row r="4260" spans="4:4" x14ac:dyDescent="0.25">
      <c r="D4260" s="138"/>
    </row>
    <row r="4261" spans="4:4" x14ac:dyDescent="0.25">
      <c r="D4261" s="138"/>
    </row>
    <row r="4262" spans="4:4" x14ac:dyDescent="0.25">
      <c r="D4262" s="138"/>
    </row>
    <row r="4263" spans="4:4" x14ac:dyDescent="0.25">
      <c r="D4263" s="138"/>
    </row>
    <row r="4264" spans="4:4" x14ac:dyDescent="0.25">
      <c r="D4264" s="138"/>
    </row>
    <row r="4265" spans="4:4" x14ac:dyDescent="0.25">
      <c r="D4265" s="138"/>
    </row>
    <row r="4266" spans="4:4" x14ac:dyDescent="0.25">
      <c r="D4266" s="138"/>
    </row>
    <row r="4267" spans="4:4" x14ac:dyDescent="0.25">
      <c r="D4267" s="138"/>
    </row>
    <row r="4268" spans="4:4" x14ac:dyDescent="0.25">
      <c r="D4268" s="138"/>
    </row>
    <row r="4269" spans="4:4" x14ac:dyDescent="0.25">
      <c r="D4269" s="138"/>
    </row>
    <row r="4270" spans="4:4" x14ac:dyDescent="0.25">
      <c r="D4270" s="138"/>
    </row>
    <row r="4271" spans="4:4" x14ac:dyDescent="0.25">
      <c r="D4271" s="138"/>
    </row>
    <row r="4272" spans="4:4" x14ac:dyDescent="0.25">
      <c r="D4272" s="138"/>
    </row>
    <row r="4273" spans="4:4" x14ac:dyDescent="0.25">
      <c r="D4273" s="138"/>
    </row>
    <row r="4274" spans="4:4" x14ac:dyDescent="0.25">
      <c r="D4274" s="138"/>
    </row>
    <row r="4275" spans="4:4" x14ac:dyDescent="0.25">
      <c r="D4275" s="138"/>
    </row>
    <row r="4276" spans="4:4" x14ac:dyDescent="0.25">
      <c r="D4276" s="138"/>
    </row>
    <row r="4277" spans="4:4" x14ac:dyDescent="0.25">
      <c r="D4277" s="138"/>
    </row>
    <row r="4278" spans="4:4" x14ac:dyDescent="0.25">
      <c r="D4278" s="138"/>
    </row>
    <row r="4279" spans="4:4" x14ac:dyDescent="0.25">
      <c r="D4279" s="138"/>
    </row>
    <row r="4280" spans="4:4" x14ac:dyDescent="0.25">
      <c r="D4280" s="138"/>
    </row>
    <row r="4281" spans="4:4" x14ac:dyDescent="0.25">
      <c r="D4281" s="138"/>
    </row>
    <row r="4282" spans="4:4" x14ac:dyDescent="0.25">
      <c r="D4282" s="138"/>
    </row>
    <row r="4283" spans="4:4" x14ac:dyDescent="0.25">
      <c r="D4283" s="138"/>
    </row>
    <row r="4284" spans="4:4" x14ac:dyDescent="0.25">
      <c r="D4284" s="138"/>
    </row>
    <row r="4285" spans="4:4" x14ac:dyDescent="0.25">
      <c r="D4285" s="138"/>
    </row>
    <row r="4286" spans="4:4" x14ac:dyDescent="0.25">
      <c r="D4286" s="138"/>
    </row>
    <row r="4287" spans="4:4" x14ac:dyDescent="0.25">
      <c r="D4287" s="138"/>
    </row>
    <row r="4288" spans="4:4" x14ac:dyDescent="0.25">
      <c r="D4288" s="138"/>
    </row>
    <row r="4289" spans="4:4" x14ac:dyDescent="0.25">
      <c r="D4289" s="138"/>
    </row>
    <row r="4290" spans="4:4" x14ac:dyDescent="0.25">
      <c r="D4290" s="138"/>
    </row>
    <row r="4291" spans="4:4" x14ac:dyDescent="0.25">
      <c r="D4291" s="138"/>
    </row>
    <row r="4292" spans="4:4" x14ac:dyDescent="0.25">
      <c r="D4292" s="138"/>
    </row>
    <row r="4293" spans="4:4" x14ac:dyDescent="0.25">
      <c r="D4293" s="138"/>
    </row>
    <row r="4294" spans="4:4" x14ac:dyDescent="0.25">
      <c r="D4294" s="138"/>
    </row>
    <row r="4295" spans="4:4" x14ac:dyDescent="0.25">
      <c r="D4295" s="138"/>
    </row>
    <row r="4296" spans="4:4" x14ac:dyDescent="0.25">
      <c r="D4296" s="138"/>
    </row>
    <row r="4297" spans="4:4" x14ac:dyDescent="0.25">
      <c r="D4297" s="138"/>
    </row>
    <row r="4298" spans="4:4" x14ac:dyDescent="0.25">
      <c r="D4298" s="138"/>
    </row>
    <row r="4299" spans="4:4" x14ac:dyDescent="0.25">
      <c r="D4299" s="138"/>
    </row>
    <row r="4300" spans="4:4" x14ac:dyDescent="0.25">
      <c r="D4300" s="138"/>
    </row>
    <row r="4301" spans="4:4" x14ac:dyDescent="0.25">
      <c r="D4301" s="138"/>
    </row>
    <row r="4302" spans="4:4" x14ac:dyDescent="0.25">
      <c r="D4302" s="138"/>
    </row>
    <row r="4303" spans="4:4" x14ac:dyDescent="0.25">
      <c r="D4303" s="138"/>
    </row>
    <row r="4304" spans="4:4" x14ac:dyDescent="0.25">
      <c r="D4304" s="138"/>
    </row>
    <row r="4305" spans="4:4" x14ac:dyDescent="0.25">
      <c r="D4305" s="138"/>
    </row>
    <row r="4306" spans="4:4" x14ac:dyDescent="0.25">
      <c r="D4306" s="138"/>
    </row>
    <row r="4307" spans="4:4" x14ac:dyDescent="0.25">
      <c r="D4307" s="138"/>
    </row>
    <row r="4308" spans="4:4" x14ac:dyDescent="0.25">
      <c r="D4308" s="138"/>
    </row>
    <row r="4309" spans="4:4" x14ac:dyDescent="0.25">
      <c r="D4309" s="138"/>
    </row>
    <row r="4310" spans="4:4" x14ac:dyDescent="0.25">
      <c r="D4310" s="138"/>
    </row>
    <row r="4311" spans="4:4" x14ac:dyDescent="0.25">
      <c r="D4311" s="138"/>
    </row>
    <row r="4312" spans="4:4" x14ac:dyDescent="0.25">
      <c r="D4312" s="138"/>
    </row>
    <row r="4313" spans="4:4" x14ac:dyDescent="0.25">
      <c r="D4313" s="138"/>
    </row>
    <row r="4314" spans="4:4" x14ac:dyDescent="0.25">
      <c r="D4314" s="138"/>
    </row>
    <row r="4315" spans="4:4" x14ac:dyDescent="0.25">
      <c r="D4315" s="138"/>
    </row>
    <row r="4316" spans="4:4" x14ac:dyDescent="0.25">
      <c r="D4316" s="138"/>
    </row>
    <row r="4317" spans="4:4" x14ac:dyDescent="0.25">
      <c r="D4317" s="138"/>
    </row>
    <row r="4318" spans="4:4" x14ac:dyDescent="0.25">
      <c r="D4318" s="138"/>
    </row>
    <row r="4319" spans="4:4" x14ac:dyDescent="0.25">
      <c r="D4319" s="138"/>
    </row>
    <row r="4320" spans="4:4" x14ac:dyDescent="0.25">
      <c r="D4320" s="138"/>
    </row>
    <row r="4321" spans="4:4" x14ac:dyDescent="0.25">
      <c r="D4321" s="138"/>
    </row>
    <row r="4322" spans="4:4" x14ac:dyDescent="0.25">
      <c r="D4322" s="138"/>
    </row>
    <row r="4323" spans="4:4" x14ac:dyDescent="0.25">
      <c r="D4323" s="138"/>
    </row>
    <row r="4324" spans="4:4" x14ac:dyDescent="0.25">
      <c r="D4324" s="138"/>
    </row>
    <row r="4325" spans="4:4" x14ac:dyDescent="0.25">
      <c r="D4325" s="138"/>
    </row>
    <row r="4326" spans="4:4" x14ac:dyDescent="0.25">
      <c r="D4326" s="138"/>
    </row>
    <row r="4327" spans="4:4" x14ac:dyDescent="0.25">
      <c r="D4327" s="138"/>
    </row>
    <row r="4328" spans="4:4" x14ac:dyDescent="0.25">
      <c r="D4328" s="138"/>
    </row>
    <row r="4329" spans="4:4" x14ac:dyDescent="0.25">
      <c r="D4329" s="138"/>
    </row>
    <row r="4330" spans="4:4" x14ac:dyDescent="0.25">
      <c r="D4330" s="138"/>
    </row>
    <row r="4331" spans="4:4" x14ac:dyDescent="0.25">
      <c r="D4331" s="138"/>
    </row>
    <row r="4332" spans="4:4" x14ac:dyDescent="0.25">
      <c r="D4332" s="138"/>
    </row>
    <row r="4333" spans="4:4" x14ac:dyDescent="0.25">
      <c r="D4333" s="138"/>
    </row>
    <row r="4334" spans="4:4" x14ac:dyDescent="0.25">
      <c r="D4334" s="138"/>
    </row>
    <row r="4335" spans="4:4" x14ac:dyDescent="0.25">
      <c r="D4335" s="138"/>
    </row>
    <row r="4336" spans="4:4" x14ac:dyDescent="0.25">
      <c r="D4336" s="138"/>
    </row>
    <row r="4337" spans="4:4" x14ac:dyDescent="0.25">
      <c r="D4337" s="138"/>
    </row>
    <row r="4338" spans="4:4" x14ac:dyDescent="0.25">
      <c r="D4338" s="138"/>
    </row>
    <row r="4339" spans="4:4" x14ac:dyDescent="0.25">
      <c r="D4339" s="138"/>
    </row>
    <row r="4340" spans="4:4" x14ac:dyDescent="0.25">
      <c r="D4340" s="138"/>
    </row>
    <row r="4341" spans="4:4" x14ac:dyDescent="0.25">
      <c r="D4341" s="138"/>
    </row>
    <row r="4342" spans="4:4" x14ac:dyDescent="0.25">
      <c r="D4342" s="138"/>
    </row>
    <row r="4343" spans="4:4" x14ac:dyDescent="0.25">
      <c r="D4343" s="138"/>
    </row>
    <row r="4344" spans="4:4" x14ac:dyDescent="0.25">
      <c r="D4344" s="138"/>
    </row>
    <row r="4345" spans="4:4" x14ac:dyDescent="0.25">
      <c r="D4345" s="138"/>
    </row>
    <row r="4346" spans="4:4" x14ac:dyDescent="0.25">
      <c r="D4346" s="138"/>
    </row>
    <row r="4347" spans="4:4" x14ac:dyDescent="0.25">
      <c r="D4347" s="138"/>
    </row>
    <row r="4348" spans="4:4" x14ac:dyDescent="0.25">
      <c r="D4348" s="138"/>
    </row>
    <row r="4349" spans="4:4" x14ac:dyDescent="0.25">
      <c r="D4349" s="138"/>
    </row>
    <row r="4350" spans="4:4" x14ac:dyDescent="0.25">
      <c r="D4350" s="138"/>
    </row>
    <row r="4351" spans="4:4" x14ac:dyDescent="0.25">
      <c r="D4351" s="138"/>
    </row>
    <row r="4352" spans="4:4" x14ac:dyDescent="0.25">
      <c r="D4352" s="138"/>
    </row>
    <row r="4353" spans="4:4" x14ac:dyDescent="0.25">
      <c r="D4353" s="138"/>
    </row>
    <row r="4354" spans="4:4" x14ac:dyDescent="0.25">
      <c r="D4354" s="138"/>
    </row>
    <row r="4355" spans="4:4" x14ac:dyDescent="0.25">
      <c r="D4355" s="138"/>
    </row>
    <row r="4356" spans="4:4" x14ac:dyDescent="0.25">
      <c r="D4356" s="138"/>
    </row>
    <row r="4357" spans="4:4" x14ac:dyDescent="0.25">
      <c r="D4357" s="138"/>
    </row>
    <row r="4358" spans="4:4" x14ac:dyDescent="0.25">
      <c r="D4358" s="138"/>
    </row>
    <row r="4359" spans="4:4" x14ac:dyDescent="0.25">
      <c r="D4359" s="138"/>
    </row>
    <row r="4360" spans="4:4" x14ac:dyDescent="0.25">
      <c r="D4360" s="138"/>
    </row>
    <row r="4361" spans="4:4" x14ac:dyDescent="0.25">
      <c r="D4361" s="138"/>
    </row>
    <row r="4362" spans="4:4" x14ac:dyDescent="0.25">
      <c r="D4362" s="138"/>
    </row>
    <row r="4363" spans="4:4" x14ac:dyDescent="0.25">
      <c r="D4363" s="138"/>
    </row>
    <row r="4364" spans="4:4" x14ac:dyDescent="0.25">
      <c r="D4364" s="138"/>
    </row>
    <row r="4365" spans="4:4" x14ac:dyDescent="0.25">
      <c r="D4365" s="138"/>
    </row>
    <row r="4366" spans="4:4" x14ac:dyDescent="0.25">
      <c r="D4366" s="138"/>
    </row>
    <row r="4367" spans="4:4" x14ac:dyDescent="0.25">
      <c r="D4367" s="138"/>
    </row>
    <row r="4368" spans="4:4" x14ac:dyDescent="0.25">
      <c r="D4368" s="138"/>
    </row>
    <row r="4369" spans="4:4" x14ac:dyDescent="0.25">
      <c r="D4369" s="138"/>
    </row>
    <row r="4370" spans="4:4" x14ac:dyDescent="0.25">
      <c r="D4370" s="138"/>
    </row>
    <row r="4371" spans="4:4" x14ac:dyDescent="0.25">
      <c r="D4371" s="138"/>
    </row>
    <row r="4372" spans="4:4" x14ac:dyDescent="0.25">
      <c r="D4372" s="138"/>
    </row>
    <row r="4373" spans="4:4" x14ac:dyDescent="0.25">
      <c r="D4373" s="138"/>
    </row>
    <row r="4374" spans="4:4" x14ac:dyDescent="0.25">
      <c r="D4374" s="138"/>
    </row>
    <row r="4375" spans="4:4" x14ac:dyDescent="0.25">
      <c r="D4375" s="138"/>
    </row>
    <row r="4376" spans="4:4" x14ac:dyDescent="0.25">
      <c r="D4376" s="138"/>
    </row>
    <row r="4377" spans="4:4" x14ac:dyDescent="0.25">
      <c r="D4377" s="138"/>
    </row>
    <row r="4378" spans="4:4" x14ac:dyDescent="0.25">
      <c r="D4378" s="138"/>
    </row>
    <row r="4379" spans="4:4" x14ac:dyDescent="0.25">
      <c r="D4379" s="138"/>
    </row>
    <row r="4380" spans="4:4" x14ac:dyDescent="0.25">
      <c r="D4380" s="138"/>
    </row>
    <row r="4381" spans="4:4" x14ac:dyDescent="0.25">
      <c r="D4381" s="138"/>
    </row>
    <row r="4382" spans="4:4" x14ac:dyDescent="0.25">
      <c r="D4382" s="138"/>
    </row>
    <row r="4383" spans="4:4" x14ac:dyDescent="0.25">
      <c r="D4383" s="138"/>
    </row>
    <row r="4384" spans="4:4" x14ac:dyDescent="0.25">
      <c r="D4384" s="138"/>
    </row>
    <row r="4385" spans="4:4" x14ac:dyDescent="0.25">
      <c r="D4385" s="138"/>
    </row>
    <row r="4386" spans="4:4" x14ac:dyDescent="0.25">
      <c r="D4386" s="138"/>
    </row>
    <row r="4387" spans="4:4" x14ac:dyDescent="0.25">
      <c r="D4387" s="138"/>
    </row>
    <row r="4388" spans="4:4" x14ac:dyDescent="0.25">
      <c r="D4388" s="138"/>
    </row>
    <row r="4389" spans="4:4" x14ac:dyDescent="0.25">
      <c r="D4389" s="138"/>
    </row>
    <row r="4390" spans="4:4" x14ac:dyDescent="0.25">
      <c r="D4390" s="138"/>
    </row>
    <row r="4391" spans="4:4" x14ac:dyDescent="0.25">
      <c r="D4391" s="138"/>
    </row>
    <row r="4392" spans="4:4" x14ac:dyDescent="0.25">
      <c r="D4392" s="138"/>
    </row>
    <row r="4393" spans="4:4" x14ac:dyDescent="0.25">
      <c r="D4393" s="138"/>
    </row>
    <row r="4394" spans="4:4" x14ac:dyDescent="0.25">
      <c r="D4394" s="138"/>
    </row>
    <row r="4395" spans="4:4" x14ac:dyDescent="0.25">
      <c r="D4395" s="138"/>
    </row>
    <row r="4396" spans="4:4" x14ac:dyDescent="0.25">
      <c r="D4396" s="138"/>
    </row>
    <row r="4397" spans="4:4" x14ac:dyDescent="0.25">
      <c r="D4397" s="138"/>
    </row>
    <row r="4398" spans="4:4" x14ac:dyDescent="0.25">
      <c r="D4398" s="138"/>
    </row>
    <row r="4399" spans="4:4" x14ac:dyDescent="0.25">
      <c r="D4399" s="138"/>
    </row>
    <row r="4400" spans="4:4" x14ac:dyDescent="0.25">
      <c r="D4400" s="138"/>
    </row>
    <row r="4401" spans="4:4" x14ac:dyDescent="0.25">
      <c r="D4401" s="138"/>
    </row>
    <row r="4402" spans="4:4" x14ac:dyDescent="0.25">
      <c r="D4402" s="138"/>
    </row>
    <row r="4403" spans="4:4" x14ac:dyDescent="0.25">
      <c r="D4403" s="138"/>
    </row>
    <row r="4404" spans="4:4" x14ac:dyDescent="0.25">
      <c r="D4404" s="138"/>
    </row>
    <row r="4405" spans="4:4" x14ac:dyDescent="0.25">
      <c r="D4405" s="138"/>
    </row>
    <row r="4406" spans="4:4" x14ac:dyDescent="0.25">
      <c r="D4406" s="138"/>
    </row>
    <row r="4407" spans="4:4" x14ac:dyDescent="0.25">
      <c r="D4407" s="138"/>
    </row>
    <row r="4408" spans="4:4" x14ac:dyDescent="0.25">
      <c r="D4408" s="138"/>
    </row>
    <row r="4409" spans="4:4" x14ac:dyDescent="0.25">
      <c r="D4409" s="138"/>
    </row>
    <row r="4410" spans="4:4" x14ac:dyDescent="0.25">
      <c r="D4410" s="138"/>
    </row>
    <row r="4411" spans="4:4" x14ac:dyDescent="0.25">
      <c r="D4411" s="138"/>
    </row>
    <row r="4412" spans="4:4" x14ac:dyDescent="0.25">
      <c r="D4412" s="138"/>
    </row>
    <row r="4413" spans="4:4" x14ac:dyDescent="0.25">
      <c r="D4413" s="138"/>
    </row>
    <row r="4414" spans="4:4" x14ac:dyDescent="0.25">
      <c r="D4414" s="138"/>
    </row>
    <row r="4415" spans="4:4" x14ac:dyDescent="0.25">
      <c r="D4415" s="138"/>
    </row>
    <row r="4416" spans="4:4" x14ac:dyDescent="0.25">
      <c r="D4416" s="138"/>
    </row>
    <row r="4417" spans="4:4" x14ac:dyDescent="0.25">
      <c r="D4417" s="138"/>
    </row>
    <row r="4418" spans="4:4" x14ac:dyDescent="0.25">
      <c r="D4418" s="138"/>
    </row>
    <row r="4419" spans="4:4" x14ac:dyDescent="0.25">
      <c r="D4419" s="138"/>
    </row>
    <row r="4420" spans="4:4" x14ac:dyDescent="0.25">
      <c r="D4420" s="138"/>
    </row>
    <row r="4421" spans="4:4" x14ac:dyDescent="0.25">
      <c r="D4421" s="138"/>
    </row>
    <row r="4422" spans="4:4" x14ac:dyDescent="0.25">
      <c r="D4422" s="138"/>
    </row>
    <row r="4423" spans="4:4" x14ac:dyDescent="0.25">
      <c r="D4423" s="138"/>
    </row>
    <row r="4424" spans="4:4" x14ac:dyDescent="0.25">
      <c r="D4424" s="138"/>
    </row>
    <row r="4425" spans="4:4" x14ac:dyDescent="0.25">
      <c r="D4425" s="138"/>
    </row>
    <row r="4426" spans="4:4" x14ac:dyDescent="0.25">
      <c r="D4426" s="138"/>
    </row>
    <row r="4427" spans="4:4" x14ac:dyDescent="0.25">
      <c r="D4427" s="138"/>
    </row>
    <row r="4428" spans="4:4" x14ac:dyDescent="0.25">
      <c r="D4428" s="138"/>
    </row>
    <row r="4429" spans="4:4" x14ac:dyDescent="0.25">
      <c r="D4429" s="138"/>
    </row>
    <row r="4430" spans="4:4" x14ac:dyDescent="0.25">
      <c r="D4430" s="138"/>
    </row>
    <row r="4431" spans="4:4" x14ac:dyDescent="0.25">
      <c r="D4431" s="138"/>
    </row>
    <row r="4432" spans="4:4" x14ac:dyDescent="0.25">
      <c r="D4432" s="138"/>
    </row>
    <row r="4433" spans="4:4" x14ac:dyDescent="0.25">
      <c r="D4433" s="138"/>
    </row>
    <row r="4434" spans="4:4" x14ac:dyDescent="0.25">
      <c r="D4434" s="138"/>
    </row>
    <row r="4435" spans="4:4" x14ac:dyDescent="0.25">
      <c r="D4435" s="138"/>
    </row>
    <row r="4436" spans="4:4" x14ac:dyDescent="0.25">
      <c r="D4436" s="138"/>
    </row>
    <row r="4437" spans="4:4" x14ac:dyDescent="0.25">
      <c r="D4437" s="138"/>
    </row>
    <row r="4438" spans="4:4" x14ac:dyDescent="0.25">
      <c r="D4438" s="138"/>
    </row>
    <row r="4439" spans="4:4" x14ac:dyDescent="0.25">
      <c r="D4439" s="138"/>
    </row>
    <row r="4440" spans="4:4" x14ac:dyDescent="0.25">
      <c r="D4440" s="138"/>
    </row>
    <row r="4441" spans="4:4" x14ac:dyDescent="0.25">
      <c r="D4441" s="138"/>
    </row>
    <row r="4442" spans="4:4" x14ac:dyDescent="0.25">
      <c r="D4442" s="138"/>
    </row>
    <row r="4443" spans="4:4" x14ac:dyDescent="0.25">
      <c r="D4443" s="138"/>
    </row>
    <row r="4444" spans="4:4" x14ac:dyDescent="0.25">
      <c r="D4444" s="138"/>
    </row>
    <row r="4445" spans="4:4" x14ac:dyDescent="0.25">
      <c r="D4445" s="138"/>
    </row>
    <row r="4446" spans="4:4" x14ac:dyDescent="0.25">
      <c r="D4446" s="138"/>
    </row>
    <row r="4447" spans="4:4" x14ac:dyDescent="0.25">
      <c r="D4447" s="138"/>
    </row>
    <row r="4448" spans="4:4" x14ac:dyDescent="0.25">
      <c r="D4448" s="138"/>
    </row>
    <row r="4449" spans="4:4" x14ac:dyDescent="0.25">
      <c r="D4449" s="138"/>
    </row>
    <row r="4450" spans="4:4" x14ac:dyDescent="0.25">
      <c r="D4450" s="138"/>
    </row>
    <row r="4451" spans="4:4" x14ac:dyDescent="0.25">
      <c r="D4451" s="138"/>
    </row>
    <row r="4452" spans="4:4" x14ac:dyDescent="0.25">
      <c r="D4452" s="138"/>
    </row>
    <row r="4453" spans="4:4" x14ac:dyDescent="0.25">
      <c r="D4453" s="138"/>
    </row>
    <row r="4454" spans="4:4" x14ac:dyDescent="0.25">
      <c r="D4454" s="138"/>
    </row>
    <row r="4455" spans="4:4" x14ac:dyDescent="0.25">
      <c r="D4455" s="138"/>
    </row>
    <row r="4456" spans="4:4" x14ac:dyDescent="0.25">
      <c r="D4456" s="138"/>
    </row>
    <row r="4457" spans="4:4" x14ac:dyDescent="0.25">
      <c r="D4457" s="138"/>
    </row>
    <row r="4458" spans="4:4" x14ac:dyDescent="0.25">
      <c r="D4458" s="138"/>
    </row>
    <row r="4459" spans="4:4" x14ac:dyDescent="0.25">
      <c r="D4459" s="138"/>
    </row>
    <row r="4460" spans="4:4" x14ac:dyDescent="0.25">
      <c r="D4460" s="138"/>
    </row>
    <row r="4461" spans="4:4" x14ac:dyDescent="0.25">
      <c r="D4461" s="138"/>
    </row>
    <row r="4462" spans="4:4" x14ac:dyDescent="0.25">
      <c r="D4462" s="138"/>
    </row>
    <row r="4463" spans="4:4" x14ac:dyDescent="0.25">
      <c r="D4463" s="138"/>
    </row>
    <row r="4464" spans="4:4" x14ac:dyDescent="0.25">
      <c r="D4464" s="138"/>
    </row>
    <row r="4465" spans="4:4" x14ac:dyDescent="0.25">
      <c r="D4465" s="138"/>
    </row>
    <row r="4466" spans="4:4" x14ac:dyDescent="0.25">
      <c r="D4466" s="138"/>
    </row>
    <row r="4467" spans="4:4" x14ac:dyDescent="0.25">
      <c r="D4467" s="138"/>
    </row>
    <row r="4468" spans="4:4" x14ac:dyDescent="0.25">
      <c r="D4468" s="138"/>
    </row>
    <row r="4469" spans="4:4" x14ac:dyDescent="0.25">
      <c r="D4469" s="138"/>
    </row>
    <row r="4470" spans="4:4" x14ac:dyDescent="0.25">
      <c r="D4470" s="138"/>
    </row>
    <row r="4471" spans="4:4" x14ac:dyDescent="0.25">
      <c r="D4471" s="138"/>
    </row>
    <row r="4472" spans="4:4" x14ac:dyDescent="0.25">
      <c r="D4472" s="138"/>
    </row>
    <row r="4473" spans="4:4" x14ac:dyDescent="0.25">
      <c r="D4473" s="138"/>
    </row>
    <row r="4474" spans="4:4" x14ac:dyDescent="0.25">
      <c r="D4474" s="138"/>
    </row>
    <row r="4475" spans="4:4" x14ac:dyDescent="0.25">
      <c r="D4475" s="138"/>
    </row>
    <row r="4476" spans="4:4" x14ac:dyDescent="0.25">
      <c r="D4476" s="138"/>
    </row>
    <row r="4477" spans="4:4" x14ac:dyDescent="0.25">
      <c r="D4477" s="138"/>
    </row>
    <row r="4478" spans="4:4" x14ac:dyDescent="0.25">
      <c r="D4478" s="138"/>
    </row>
    <row r="4479" spans="4:4" x14ac:dyDescent="0.25">
      <c r="D4479" s="138"/>
    </row>
    <row r="4480" spans="4:4" x14ac:dyDescent="0.25">
      <c r="D4480" s="138"/>
    </row>
    <row r="4481" spans="4:4" x14ac:dyDescent="0.25">
      <c r="D4481" s="138"/>
    </row>
    <row r="4482" spans="4:4" x14ac:dyDescent="0.25">
      <c r="D4482" s="138"/>
    </row>
    <row r="4483" spans="4:4" x14ac:dyDescent="0.25">
      <c r="D4483" s="138"/>
    </row>
    <row r="4484" spans="4:4" x14ac:dyDescent="0.25">
      <c r="D4484" s="138"/>
    </row>
    <row r="4485" spans="4:4" x14ac:dyDescent="0.25">
      <c r="D4485" s="138"/>
    </row>
    <row r="4486" spans="4:4" x14ac:dyDescent="0.25">
      <c r="D4486" s="138"/>
    </row>
    <row r="4487" spans="4:4" x14ac:dyDescent="0.25">
      <c r="D4487" s="138"/>
    </row>
    <row r="4488" spans="4:4" x14ac:dyDescent="0.25">
      <c r="D4488" s="138"/>
    </row>
    <row r="4489" spans="4:4" x14ac:dyDescent="0.25">
      <c r="D4489" s="138"/>
    </row>
    <row r="4490" spans="4:4" x14ac:dyDescent="0.25">
      <c r="D4490" s="138"/>
    </row>
    <row r="4491" spans="4:4" x14ac:dyDescent="0.25">
      <c r="D4491" s="138"/>
    </row>
    <row r="4492" spans="4:4" x14ac:dyDescent="0.25">
      <c r="D4492" s="138"/>
    </row>
    <row r="4493" spans="4:4" x14ac:dyDescent="0.25">
      <c r="D4493" s="138"/>
    </row>
    <row r="4494" spans="4:4" x14ac:dyDescent="0.25">
      <c r="D4494" s="138"/>
    </row>
    <row r="4495" spans="4:4" x14ac:dyDescent="0.25">
      <c r="D4495" s="138"/>
    </row>
    <row r="4496" spans="4:4" x14ac:dyDescent="0.25">
      <c r="D4496" s="138"/>
    </row>
    <row r="4497" spans="4:4" x14ac:dyDescent="0.25">
      <c r="D4497" s="138"/>
    </row>
    <row r="4498" spans="4:4" x14ac:dyDescent="0.25">
      <c r="D4498" s="138"/>
    </row>
    <row r="4499" spans="4:4" x14ac:dyDescent="0.25">
      <c r="D4499" s="138"/>
    </row>
    <row r="4500" spans="4:4" x14ac:dyDescent="0.25">
      <c r="D4500" s="138"/>
    </row>
    <row r="4501" spans="4:4" x14ac:dyDescent="0.25">
      <c r="D4501" s="138"/>
    </row>
    <row r="4502" spans="4:4" x14ac:dyDescent="0.25">
      <c r="D4502" s="138"/>
    </row>
    <row r="4503" spans="4:4" x14ac:dyDescent="0.25">
      <c r="D4503" s="138"/>
    </row>
    <row r="4504" spans="4:4" x14ac:dyDescent="0.25">
      <c r="D4504" s="138"/>
    </row>
    <row r="4505" spans="4:4" x14ac:dyDescent="0.25">
      <c r="D4505" s="138"/>
    </row>
    <row r="4506" spans="4:4" x14ac:dyDescent="0.25">
      <c r="D4506" s="138"/>
    </row>
    <row r="4507" spans="4:4" x14ac:dyDescent="0.25">
      <c r="D4507" s="138"/>
    </row>
    <row r="4508" spans="4:4" x14ac:dyDescent="0.25">
      <c r="D4508" s="138"/>
    </row>
    <row r="4509" spans="4:4" x14ac:dyDescent="0.25">
      <c r="D4509" s="138"/>
    </row>
    <row r="4510" spans="4:4" x14ac:dyDescent="0.25">
      <c r="D4510" s="138"/>
    </row>
    <row r="4511" spans="4:4" x14ac:dyDescent="0.25">
      <c r="D4511" s="138"/>
    </row>
    <row r="4512" spans="4:4" x14ac:dyDescent="0.25">
      <c r="D4512" s="138"/>
    </row>
    <row r="4513" spans="4:4" x14ac:dyDescent="0.25">
      <c r="D4513" s="138"/>
    </row>
    <row r="4514" spans="4:4" x14ac:dyDescent="0.25">
      <c r="D4514" s="138"/>
    </row>
    <row r="4515" spans="4:4" x14ac:dyDescent="0.25">
      <c r="D4515" s="138"/>
    </row>
    <row r="4516" spans="4:4" x14ac:dyDescent="0.25">
      <c r="D4516" s="138"/>
    </row>
    <row r="4517" spans="4:4" x14ac:dyDescent="0.25">
      <c r="D4517" s="138"/>
    </row>
    <row r="4518" spans="4:4" x14ac:dyDescent="0.25">
      <c r="D4518" s="138"/>
    </row>
    <row r="4519" spans="4:4" x14ac:dyDescent="0.25">
      <c r="D4519" s="138"/>
    </row>
    <row r="4520" spans="4:4" x14ac:dyDescent="0.25">
      <c r="D4520" s="138"/>
    </row>
    <row r="4521" spans="4:4" x14ac:dyDescent="0.25">
      <c r="D4521" s="138"/>
    </row>
    <row r="4522" spans="4:4" x14ac:dyDescent="0.25">
      <c r="D4522" s="138"/>
    </row>
    <row r="4523" spans="4:4" x14ac:dyDescent="0.25">
      <c r="D4523" s="138"/>
    </row>
    <row r="4524" spans="4:4" x14ac:dyDescent="0.25">
      <c r="D4524" s="138"/>
    </row>
    <row r="4525" spans="4:4" x14ac:dyDescent="0.25">
      <c r="D4525" s="138"/>
    </row>
    <row r="4526" spans="4:4" x14ac:dyDescent="0.25">
      <c r="D4526" s="138"/>
    </row>
    <row r="4527" spans="4:4" x14ac:dyDescent="0.25">
      <c r="D4527" s="138"/>
    </row>
    <row r="4528" spans="4:4" x14ac:dyDescent="0.25">
      <c r="D4528" s="138"/>
    </row>
    <row r="4529" spans="4:4" x14ac:dyDescent="0.25">
      <c r="D4529" s="138"/>
    </row>
    <row r="4530" spans="4:4" x14ac:dyDescent="0.25">
      <c r="D4530" s="138"/>
    </row>
    <row r="4531" spans="4:4" x14ac:dyDescent="0.25">
      <c r="D4531" s="138"/>
    </row>
    <row r="4532" spans="4:4" x14ac:dyDescent="0.25">
      <c r="D4532" s="138"/>
    </row>
    <row r="4533" spans="4:4" x14ac:dyDescent="0.25">
      <c r="D4533" s="138"/>
    </row>
    <row r="4534" spans="4:4" x14ac:dyDescent="0.25">
      <c r="D4534" s="138"/>
    </row>
    <row r="4535" spans="4:4" x14ac:dyDescent="0.25">
      <c r="D4535" s="138"/>
    </row>
    <row r="4536" spans="4:4" x14ac:dyDescent="0.25">
      <c r="D4536" s="138"/>
    </row>
    <row r="4537" spans="4:4" x14ac:dyDescent="0.25">
      <c r="D4537" s="138"/>
    </row>
    <row r="4538" spans="4:4" x14ac:dyDescent="0.25">
      <c r="D4538" s="138"/>
    </row>
    <row r="4539" spans="4:4" x14ac:dyDescent="0.25">
      <c r="D4539" s="138"/>
    </row>
    <row r="4540" spans="4:4" x14ac:dyDescent="0.25">
      <c r="D4540" s="138"/>
    </row>
    <row r="4541" spans="4:4" x14ac:dyDescent="0.25">
      <c r="D4541" s="138"/>
    </row>
    <row r="4542" spans="4:4" x14ac:dyDescent="0.25">
      <c r="D4542" s="138"/>
    </row>
    <row r="4543" spans="4:4" x14ac:dyDescent="0.25">
      <c r="D4543" s="138"/>
    </row>
    <row r="4544" spans="4:4" x14ac:dyDescent="0.25">
      <c r="D4544" s="138"/>
    </row>
    <row r="4545" spans="4:4" x14ac:dyDescent="0.25">
      <c r="D4545" s="138"/>
    </row>
    <row r="4546" spans="4:4" x14ac:dyDescent="0.25">
      <c r="D4546" s="138"/>
    </row>
    <row r="4547" spans="4:4" x14ac:dyDescent="0.25">
      <c r="D4547" s="138"/>
    </row>
    <row r="4548" spans="4:4" x14ac:dyDescent="0.25">
      <c r="D4548" s="138"/>
    </row>
    <row r="4549" spans="4:4" x14ac:dyDescent="0.25">
      <c r="D4549" s="138"/>
    </row>
    <row r="4550" spans="4:4" x14ac:dyDescent="0.25">
      <c r="D4550" s="138"/>
    </row>
    <row r="4551" spans="4:4" x14ac:dyDescent="0.25">
      <c r="D4551" s="138"/>
    </row>
    <row r="4552" spans="4:4" x14ac:dyDescent="0.25">
      <c r="D4552" s="138"/>
    </row>
    <row r="4553" spans="4:4" x14ac:dyDescent="0.25">
      <c r="D4553" s="138"/>
    </row>
    <row r="4554" spans="4:4" x14ac:dyDescent="0.25">
      <c r="D4554" s="138"/>
    </row>
    <row r="4555" spans="4:4" x14ac:dyDescent="0.25">
      <c r="D4555" s="138"/>
    </row>
    <row r="4556" spans="4:4" x14ac:dyDescent="0.25">
      <c r="D4556" s="138"/>
    </row>
    <row r="4557" spans="4:4" x14ac:dyDescent="0.25">
      <c r="D4557" s="138"/>
    </row>
    <row r="4558" spans="4:4" x14ac:dyDescent="0.25">
      <c r="D4558" s="138"/>
    </row>
    <row r="4559" spans="4:4" x14ac:dyDescent="0.25">
      <c r="D4559" s="138"/>
    </row>
    <row r="4560" spans="4:4" x14ac:dyDescent="0.25">
      <c r="D4560" s="138"/>
    </row>
    <row r="4561" spans="4:4" x14ac:dyDescent="0.25">
      <c r="D4561" s="138"/>
    </row>
    <row r="4562" spans="4:4" x14ac:dyDescent="0.25">
      <c r="D4562" s="138"/>
    </row>
    <row r="4563" spans="4:4" x14ac:dyDescent="0.25">
      <c r="D4563" s="138"/>
    </row>
    <row r="4564" spans="4:4" x14ac:dyDescent="0.25">
      <c r="D4564" s="138"/>
    </row>
    <row r="4565" spans="4:4" x14ac:dyDescent="0.25">
      <c r="D4565" s="138"/>
    </row>
    <row r="4566" spans="4:4" x14ac:dyDescent="0.25">
      <c r="D4566" s="138"/>
    </row>
    <row r="4567" spans="4:4" x14ac:dyDescent="0.25">
      <c r="D4567" s="138"/>
    </row>
    <row r="4568" spans="4:4" x14ac:dyDescent="0.25">
      <c r="D4568" s="138"/>
    </row>
    <row r="4569" spans="4:4" x14ac:dyDescent="0.25">
      <c r="D4569" s="138"/>
    </row>
    <row r="4570" spans="4:4" x14ac:dyDescent="0.25">
      <c r="D4570" s="138"/>
    </row>
    <row r="4571" spans="4:4" x14ac:dyDescent="0.25">
      <c r="D4571" s="138"/>
    </row>
    <row r="4572" spans="4:4" x14ac:dyDescent="0.25">
      <c r="D4572" s="138"/>
    </row>
    <row r="4573" spans="4:4" x14ac:dyDescent="0.25">
      <c r="D4573" s="138"/>
    </row>
    <row r="4574" spans="4:4" x14ac:dyDescent="0.25">
      <c r="D4574" s="138"/>
    </row>
    <row r="4575" spans="4:4" x14ac:dyDescent="0.25">
      <c r="D4575" s="138"/>
    </row>
    <row r="4576" spans="4:4" x14ac:dyDescent="0.25">
      <c r="D4576" s="138"/>
    </row>
    <row r="4577" spans="4:4" x14ac:dyDescent="0.25">
      <c r="D4577" s="138"/>
    </row>
    <row r="4578" spans="4:4" x14ac:dyDescent="0.25">
      <c r="D4578" s="138"/>
    </row>
    <row r="4579" spans="4:4" x14ac:dyDescent="0.25">
      <c r="D4579" s="138"/>
    </row>
    <row r="4580" spans="4:4" x14ac:dyDescent="0.25">
      <c r="D4580" s="138"/>
    </row>
    <row r="4581" spans="4:4" x14ac:dyDescent="0.25">
      <c r="D4581" s="138"/>
    </row>
    <row r="4582" spans="4:4" x14ac:dyDescent="0.25">
      <c r="D4582" s="138"/>
    </row>
    <row r="4583" spans="4:4" x14ac:dyDescent="0.25">
      <c r="D4583" s="138"/>
    </row>
    <row r="4584" spans="4:4" x14ac:dyDescent="0.25">
      <c r="D4584" s="138"/>
    </row>
    <row r="4585" spans="4:4" x14ac:dyDescent="0.25">
      <c r="D4585" s="138"/>
    </row>
    <row r="4586" spans="4:4" x14ac:dyDescent="0.25">
      <c r="D4586" s="138"/>
    </row>
    <row r="4587" spans="4:4" x14ac:dyDescent="0.25">
      <c r="D4587" s="138"/>
    </row>
    <row r="4588" spans="4:4" x14ac:dyDescent="0.25">
      <c r="D4588" s="138"/>
    </row>
    <row r="4589" spans="4:4" x14ac:dyDescent="0.25">
      <c r="D4589" s="138"/>
    </row>
    <row r="4590" spans="4:4" x14ac:dyDescent="0.25">
      <c r="D4590" s="138"/>
    </row>
    <row r="4591" spans="4:4" x14ac:dyDescent="0.25">
      <c r="D4591" s="138"/>
    </row>
    <row r="4592" spans="4:4" x14ac:dyDescent="0.25">
      <c r="D4592" s="138"/>
    </row>
    <row r="4593" spans="4:4" x14ac:dyDescent="0.25">
      <c r="D4593" s="138"/>
    </row>
    <row r="4594" spans="4:4" x14ac:dyDescent="0.25">
      <c r="D4594" s="138"/>
    </row>
    <row r="4595" spans="4:4" x14ac:dyDescent="0.25">
      <c r="D4595" s="138"/>
    </row>
    <row r="4596" spans="4:4" x14ac:dyDescent="0.25">
      <c r="D4596" s="138"/>
    </row>
    <row r="4597" spans="4:4" x14ac:dyDescent="0.25">
      <c r="D4597" s="138"/>
    </row>
    <row r="4598" spans="4:4" x14ac:dyDescent="0.25">
      <c r="D4598" s="138"/>
    </row>
    <row r="4599" spans="4:4" x14ac:dyDescent="0.25">
      <c r="D4599" s="138"/>
    </row>
    <row r="4600" spans="4:4" x14ac:dyDescent="0.25">
      <c r="D4600" s="138"/>
    </row>
    <row r="4601" spans="4:4" x14ac:dyDescent="0.25">
      <c r="D4601" s="138"/>
    </row>
    <row r="4602" spans="4:4" x14ac:dyDescent="0.25">
      <c r="D4602" s="138"/>
    </row>
    <row r="4603" spans="4:4" x14ac:dyDescent="0.25">
      <c r="D4603" s="138"/>
    </row>
    <row r="4604" spans="4:4" x14ac:dyDescent="0.25">
      <c r="D4604" s="138"/>
    </row>
    <row r="4605" spans="4:4" x14ac:dyDescent="0.25">
      <c r="D4605" s="138"/>
    </row>
    <row r="4606" spans="4:4" x14ac:dyDescent="0.25">
      <c r="D4606" s="138"/>
    </row>
    <row r="4607" spans="4:4" x14ac:dyDescent="0.25">
      <c r="D4607" s="138"/>
    </row>
    <row r="4608" spans="4:4" x14ac:dyDescent="0.25">
      <c r="D4608" s="138"/>
    </row>
    <row r="4609" spans="4:4" x14ac:dyDescent="0.25">
      <c r="D4609" s="138"/>
    </row>
    <row r="4610" spans="4:4" x14ac:dyDescent="0.25">
      <c r="D4610" s="138"/>
    </row>
    <row r="4611" spans="4:4" x14ac:dyDescent="0.25">
      <c r="D4611" s="138"/>
    </row>
    <row r="4612" spans="4:4" x14ac:dyDescent="0.25">
      <c r="D4612" s="138"/>
    </row>
    <row r="4613" spans="4:4" x14ac:dyDescent="0.25">
      <c r="D4613" s="138"/>
    </row>
    <row r="4614" spans="4:4" x14ac:dyDescent="0.25">
      <c r="D4614" s="138"/>
    </row>
    <row r="4615" spans="4:4" x14ac:dyDescent="0.25">
      <c r="D4615" s="138"/>
    </row>
    <row r="4616" spans="4:4" x14ac:dyDescent="0.25">
      <c r="D4616" s="138"/>
    </row>
    <row r="4617" spans="4:4" x14ac:dyDescent="0.25">
      <c r="D4617" s="138"/>
    </row>
    <row r="4618" spans="4:4" x14ac:dyDescent="0.25">
      <c r="D4618" s="138"/>
    </row>
    <row r="4619" spans="4:4" x14ac:dyDescent="0.25">
      <c r="D4619" s="138"/>
    </row>
    <row r="4620" spans="4:4" x14ac:dyDescent="0.25">
      <c r="D4620" s="138"/>
    </row>
    <row r="4621" spans="4:4" x14ac:dyDescent="0.25">
      <c r="D4621" s="138"/>
    </row>
    <row r="4622" spans="4:4" x14ac:dyDescent="0.25">
      <c r="D4622" s="138"/>
    </row>
    <row r="4623" spans="4:4" x14ac:dyDescent="0.25">
      <c r="D4623" s="138"/>
    </row>
    <row r="4624" spans="4:4" x14ac:dyDescent="0.25">
      <c r="D4624" s="138"/>
    </row>
    <row r="4625" spans="4:4" x14ac:dyDescent="0.25">
      <c r="D4625" s="138"/>
    </row>
    <row r="4626" spans="4:4" x14ac:dyDescent="0.25">
      <c r="D4626" s="138"/>
    </row>
    <row r="4627" spans="4:4" x14ac:dyDescent="0.25">
      <c r="D4627" s="138"/>
    </row>
    <row r="4628" spans="4:4" x14ac:dyDescent="0.25">
      <c r="D4628" s="138"/>
    </row>
    <row r="4629" spans="4:4" x14ac:dyDescent="0.25">
      <c r="D4629" s="138"/>
    </row>
    <row r="4630" spans="4:4" x14ac:dyDescent="0.25">
      <c r="D4630" s="138"/>
    </row>
    <row r="4631" spans="4:4" x14ac:dyDescent="0.25">
      <c r="D4631" s="138"/>
    </row>
    <row r="4632" spans="4:4" x14ac:dyDescent="0.25">
      <c r="D4632" s="138"/>
    </row>
    <row r="4633" spans="4:4" x14ac:dyDescent="0.25">
      <c r="D4633" s="138"/>
    </row>
    <row r="4634" spans="4:4" x14ac:dyDescent="0.25">
      <c r="D4634" s="138"/>
    </row>
    <row r="4635" spans="4:4" x14ac:dyDescent="0.25">
      <c r="D4635" s="138"/>
    </row>
    <row r="4636" spans="4:4" x14ac:dyDescent="0.25">
      <c r="D4636" s="138"/>
    </row>
    <row r="4637" spans="4:4" x14ac:dyDescent="0.25">
      <c r="D4637" s="138"/>
    </row>
    <row r="4638" spans="4:4" x14ac:dyDescent="0.25">
      <c r="D4638" s="138"/>
    </row>
    <row r="4639" spans="4:4" x14ac:dyDescent="0.25">
      <c r="D4639" s="138"/>
    </row>
    <row r="4640" spans="4:4" x14ac:dyDescent="0.25">
      <c r="D4640" s="138"/>
    </row>
    <row r="4641" spans="4:4" x14ac:dyDescent="0.25">
      <c r="D4641" s="138"/>
    </row>
    <row r="4642" spans="4:4" x14ac:dyDescent="0.25">
      <c r="D4642" s="138"/>
    </row>
    <row r="4643" spans="4:4" x14ac:dyDescent="0.25">
      <c r="D4643" s="138"/>
    </row>
    <row r="4644" spans="4:4" x14ac:dyDescent="0.25">
      <c r="D4644" s="138"/>
    </row>
    <row r="4645" spans="4:4" x14ac:dyDescent="0.25">
      <c r="D4645" s="138"/>
    </row>
    <row r="4646" spans="4:4" x14ac:dyDescent="0.25">
      <c r="D4646" s="138"/>
    </row>
    <row r="4647" spans="4:4" x14ac:dyDescent="0.25">
      <c r="D4647" s="138"/>
    </row>
    <row r="4648" spans="4:4" x14ac:dyDescent="0.25">
      <c r="D4648" s="138"/>
    </row>
    <row r="4649" spans="4:4" x14ac:dyDescent="0.25">
      <c r="D4649" s="138"/>
    </row>
    <row r="4650" spans="4:4" x14ac:dyDescent="0.25">
      <c r="D4650" s="138"/>
    </row>
    <row r="4651" spans="4:4" x14ac:dyDescent="0.25">
      <c r="D4651" s="138"/>
    </row>
    <row r="4652" spans="4:4" x14ac:dyDescent="0.25">
      <c r="D4652" s="138"/>
    </row>
    <row r="4653" spans="4:4" x14ac:dyDescent="0.25">
      <c r="D4653" s="138"/>
    </row>
    <row r="4654" spans="4:4" x14ac:dyDescent="0.25">
      <c r="D4654" s="138"/>
    </row>
    <row r="4655" spans="4:4" x14ac:dyDescent="0.25">
      <c r="D4655" s="138"/>
    </row>
    <row r="4656" spans="4:4" x14ac:dyDescent="0.25">
      <c r="D4656" s="138"/>
    </row>
    <row r="4657" spans="4:4" x14ac:dyDescent="0.25">
      <c r="D4657" s="138"/>
    </row>
    <row r="4658" spans="4:4" x14ac:dyDescent="0.25">
      <c r="D4658" s="138"/>
    </row>
    <row r="4659" spans="4:4" x14ac:dyDescent="0.25">
      <c r="D4659" s="138"/>
    </row>
    <row r="4660" spans="4:4" x14ac:dyDescent="0.25">
      <c r="D4660" s="138"/>
    </row>
    <row r="4661" spans="4:4" x14ac:dyDescent="0.25">
      <c r="D4661" s="138"/>
    </row>
    <row r="4662" spans="4:4" x14ac:dyDescent="0.25">
      <c r="D4662" s="138"/>
    </row>
    <row r="4663" spans="4:4" x14ac:dyDescent="0.25">
      <c r="D4663" s="138"/>
    </row>
    <row r="4664" spans="4:4" x14ac:dyDescent="0.25">
      <c r="D4664" s="138"/>
    </row>
    <row r="4665" spans="4:4" x14ac:dyDescent="0.25">
      <c r="D4665" s="138"/>
    </row>
    <row r="4666" spans="4:4" x14ac:dyDescent="0.25">
      <c r="D4666" s="138"/>
    </row>
    <row r="4667" spans="4:4" x14ac:dyDescent="0.25">
      <c r="D4667" s="138"/>
    </row>
    <row r="4668" spans="4:4" x14ac:dyDescent="0.25">
      <c r="D4668" s="138"/>
    </row>
    <row r="4669" spans="4:4" x14ac:dyDescent="0.25">
      <c r="D4669" s="138"/>
    </row>
    <row r="4670" spans="4:4" x14ac:dyDescent="0.25">
      <c r="D4670" s="138"/>
    </row>
    <row r="4671" spans="4:4" x14ac:dyDescent="0.25">
      <c r="D4671" s="138"/>
    </row>
    <row r="4672" spans="4:4" x14ac:dyDescent="0.25">
      <c r="D4672" s="138"/>
    </row>
    <row r="4673" spans="4:4" x14ac:dyDescent="0.25">
      <c r="D4673" s="138"/>
    </row>
    <row r="4674" spans="4:4" x14ac:dyDescent="0.25">
      <c r="D4674" s="138"/>
    </row>
    <row r="4675" spans="4:4" x14ac:dyDescent="0.25">
      <c r="D4675" s="138"/>
    </row>
    <row r="4676" spans="4:4" x14ac:dyDescent="0.25">
      <c r="D4676" s="138"/>
    </row>
    <row r="4677" spans="4:4" x14ac:dyDescent="0.25">
      <c r="D4677" s="138"/>
    </row>
    <row r="4678" spans="4:4" x14ac:dyDescent="0.25">
      <c r="D4678" s="138"/>
    </row>
    <row r="4679" spans="4:4" x14ac:dyDescent="0.25">
      <c r="D4679" s="138"/>
    </row>
    <row r="4680" spans="4:4" x14ac:dyDescent="0.25">
      <c r="D4680" s="138"/>
    </row>
    <row r="4681" spans="4:4" x14ac:dyDescent="0.25">
      <c r="D4681" s="138"/>
    </row>
    <row r="4682" spans="4:4" x14ac:dyDescent="0.25">
      <c r="D4682" s="138"/>
    </row>
    <row r="4683" spans="4:4" x14ac:dyDescent="0.25">
      <c r="D4683" s="138"/>
    </row>
    <row r="4684" spans="4:4" x14ac:dyDescent="0.25">
      <c r="D4684" s="138"/>
    </row>
    <row r="4685" spans="4:4" x14ac:dyDescent="0.25">
      <c r="D4685" s="138"/>
    </row>
    <row r="4686" spans="4:4" x14ac:dyDescent="0.25">
      <c r="D4686" s="138"/>
    </row>
    <row r="4687" spans="4:4" x14ac:dyDescent="0.25">
      <c r="D4687" s="138"/>
    </row>
    <row r="4688" spans="4:4" x14ac:dyDescent="0.25">
      <c r="D4688" s="138"/>
    </row>
    <row r="4689" spans="4:4" x14ac:dyDescent="0.25">
      <c r="D4689" s="138"/>
    </row>
    <row r="4690" spans="4:4" x14ac:dyDescent="0.25">
      <c r="D4690" s="138"/>
    </row>
    <row r="4691" spans="4:4" x14ac:dyDescent="0.25">
      <c r="D4691" s="138"/>
    </row>
    <row r="4692" spans="4:4" x14ac:dyDescent="0.25">
      <c r="D4692" s="138"/>
    </row>
    <row r="4693" spans="4:4" x14ac:dyDescent="0.25">
      <c r="D4693" s="138"/>
    </row>
    <row r="4694" spans="4:4" x14ac:dyDescent="0.25">
      <c r="D4694" s="138"/>
    </row>
    <row r="4695" spans="4:4" x14ac:dyDescent="0.25">
      <c r="D4695" s="138"/>
    </row>
    <row r="4696" spans="4:4" x14ac:dyDescent="0.25">
      <c r="D4696" s="138"/>
    </row>
    <row r="4697" spans="4:4" x14ac:dyDescent="0.25">
      <c r="D4697" s="138"/>
    </row>
    <row r="4698" spans="4:4" x14ac:dyDescent="0.25">
      <c r="D4698" s="138"/>
    </row>
    <row r="4699" spans="4:4" x14ac:dyDescent="0.25">
      <c r="D4699" s="138"/>
    </row>
    <row r="4700" spans="4:4" x14ac:dyDescent="0.25">
      <c r="D4700" s="138"/>
    </row>
    <row r="4701" spans="4:4" x14ac:dyDescent="0.25">
      <c r="D4701" s="138"/>
    </row>
    <row r="4702" spans="4:4" x14ac:dyDescent="0.25">
      <c r="D4702" s="138"/>
    </row>
    <row r="4703" spans="4:4" x14ac:dyDescent="0.25">
      <c r="D4703" s="138"/>
    </row>
    <row r="4704" spans="4:4" x14ac:dyDescent="0.25">
      <c r="D4704" s="138"/>
    </row>
    <row r="4705" spans="4:4" x14ac:dyDescent="0.25">
      <c r="D4705" s="138"/>
    </row>
    <row r="4706" spans="4:4" x14ac:dyDescent="0.25">
      <c r="D4706" s="138"/>
    </row>
    <row r="4707" spans="4:4" x14ac:dyDescent="0.25">
      <c r="D4707" s="138"/>
    </row>
    <row r="4708" spans="4:4" x14ac:dyDescent="0.25">
      <c r="D4708" s="138"/>
    </row>
    <row r="4709" spans="4:4" x14ac:dyDescent="0.25">
      <c r="D4709" s="138"/>
    </row>
    <row r="4710" spans="4:4" x14ac:dyDescent="0.25">
      <c r="D4710" s="138"/>
    </row>
    <row r="4711" spans="4:4" x14ac:dyDescent="0.25">
      <c r="D4711" s="138"/>
    </row>
    <row r="4712" spans="4:4" x14ac:dyDescent="0.25">
      <c r="D4712" s="138"/>
    </row>
    <row r="4713" spans="4:4" x14ac:dyDescent="0.25">
      <c r="D4713" s="138"/>
    </row>
    <row r="4714" spans="4:4" x14ac:dyDescent="0.25">
      <c r="D4714" s="138"/>
    </row>
    <row r="4715" spans="4:4" x14ac:dyDescent="0.25">
      <c r="D4715" s="138"/>
    </row>
    <row r="4716" spans="4:4" x14ac:dyDescent="0.25">
      <c r="D4716" s="138"/>
    </row>
    <row r="4717" spans="4:4" x14ac:dyDescent="0.25">
      <c r="D4717" s="138"/>
    </row>
    <row r="4718" spans="4:4" x14ac:dyDescent="0.25">
      <c r="D4718" s="138"/>
    </row>
    <row r="4719" spans="4:4" x14ac:dyDescent="0.25">
      <c r="D4719" s="138"/>
    </row>
    <row r="4720" spans="4:4" x14ac:dyDescent="0.25">
      <c r="D4720" s="138"/>
    </row>
    <row r="4721" spans="4:4" x14ac:dyDescent="0.25">
      <c r="D4721" s="138"/>
    </row>
    <row r="4722" spans="4:4" x14ac:dyDescent="0.25">
      <c r="D4722" s="138"/>
    </row>
    <row r="4723" spans="4:4" x14ac:dyDescent="0.25">
      <c r="D4723" s="138"/>
    </row>
    <row r="4724" spans="4:4" x14ac:dyDescent="0.25">
      <c r="D4724" s="138"/>
    </row>
    <row r="4725" spans="4:4" x14ac:dyDescent="0.25">
      <c r="D4725" s="138"/>
    </row>
    <row r="4726" spans="4:4" x14ac:dyDescent="0.25">
      <c r="D4726" s="138"/>
    </row>
    <row r="4727" spans="4:4" x14ac:dyDescent="0.25">
      <c r="D4727" s="138"/>
    </row>
    <row r="4728" spans="4:4" x14ac:dyDescent="0.25">
      <c r="D4728" s="138"/>
    </row>
    <row r="4729" spans="4:4" x14ac:dyDescent="0.25">
      <c r="D4729" s="138"/>
    </row>
    <row r="4730" spans="4:4" x14ac:dyDescent="0.25">
      <c r="D4730" s="138"/>
    </row>
    <row r="4731" spans="4:4" x14ac:dyDescent="0.25">
      <c r="D4731" s="138"/>
    </row>
    <row r="4732" spans="4:4" x14ac:dyDescent="0.25">
      <c r="D4732" s="138"/>
    </row>
    <row r="4733" spans="4:4" x14ac:dyDescent="0.25">
      <c r="D4733" s="138"/>
    </row>
    <row r="4734" spans="4:4" x14ac:dyDescent="0.25">
      <c r="D4734" s="138"/>
    </row>
    <row r="4735" spans="4:4" x14ac:dyDescent="0.25">
      <c r="D4735" s="138"/>
    </row>
    <row r="4736" spans="4:4" x14ac:dyDescent="0.25">
      <c r="D4736" s="138"/>
    </row>
    <row r="4737" spans="4:4" x14ac:dyDescent="0.25">
      <c r="D4737" s="138"/>
    </row>
    <row r="4738" spans="4:4" x14ac:dyDescent="0.25">
      <c r="D4738" s="138"/>
    </row>
    <row r="4739" spans="4:4" x14ac:dyDescent="0.25">
      <c r="D4739" s="138"/>
    </row>
    <row r="4740" spans="4:4" x14ac:dyDescent="0.25">
      <c r="D4740" s="138"/>
    </row>
    <row r="4741" spans="4:4" x14ac:dyDescent="0.25">
      <c r="D4741" s="138"/>
    </row>
    <row r="4742" spans="4:4" x14ac:dyDescent="0.25">
      <c r="D4742" s="138"/>
    </row>
    <row r="4743" spans="4:4" x14ac:dyDescent="0.25">
      <c r="D4743" s="138"/>
    </row>
    <row r="4744" spans="4:4" x14ac:dyDescent="0.25">
      <c r="D4744" s="138"/>
    </row>
    <row r="4745" spans="4:4" x14ac:dyDescent="0.25">
      <c r="D4745" s="138"/>
    </row>
    <row r="4746" spans="4:4" x14ac:dyDescent="0.25">
      <c r="D4746" s="138"/>
    </row>
    <row r="4747" spans="4:4" x14ac:dyDescent="0.25">
      <c r="D4747" s="138"/>
    </row>
    <row r="4748" spans="4:4" x14ac:dyDescent="0.25">
      <c r="D4748" s="138"/>
    </row>
    <row r="4749" spans="4:4" x14ac:dyDescent="0.25">
      <c r="D4749" s="138"/>
    </row>
    <row r="4750" spans="4:4" x14ac:dyDescent="0.25">
      <c r="D4750" s="138"/>
    </row>
    <row r="4751" spans="4:4" x14ac:dyDescent="0.25">
      <c r="D4751" s="138"/>
    </row>
    <row r="4752" spans="4:4" x14ac:dyDescent="0.25">
      <c r="D4752" s="138"/>
    </row>
    <row r="4753" spans="4:4" x14ac:dyDescent="0.25">
      <c r="D4753" s="138"/>
    </row>
    <row r="4754" spans="4:4" x14ac:dyDescent="0.25">
      <c r="D4754" s="138"/>
    </row>
    <row r="4755" spans="4:4" x14ac:dyDescent="0.25">
      <c r="D4755" s="138"/>
    </row>
    <row r="4756" spans="4:4" x14ac:dyDescent="0.25">
      <c r="D4756" s="138"/>
    </row>
    <row r="4757" spans="4:4" x14ac:dyDescent="0.25">
      <c r="D4757" s="138"/>
    </row>
    <row r="4758" spans="4:4" x14ac:dyDescent="0.25">
      <c r="D4758" s="138"/>
    </row>
    <row r="4759" spans="4:4" x14ac:dyDescent="0.25">
      <c r="D4759" s="138"/>
    </row>
    <row r="4760" spans="4:4" x14ac:dyDescent="0.25">
      <c r="D4760" s="138"/>
    </row>
    <row r="4761" spans="4:4" x14ac:dyDescent="0.25">
      <c r="D4761" s="138"/>
    </row>
    <row r="4762" spans="4:4" x14ac:dyDescent="0.25">
      <c r="D4762" s="138"/>
    </row>
    <row r="4763" spans="4:4" x14ac:dyDescent="0.25">
      <c r="D4763" s="138"/>
    </row>
    <row r="4764" spans="4:4" x14ac:dyDescent="0.25">
      <c r="D4764" s="138"/>
    </row>
    <row r="4765" spans="4:4" x14ac:dyDescent="0.25">
      <c r="D4765" s="138"/>
    </row>
    <row r="4766" spans="4:4" x14ac:dyDescent="0.25">
      <c r="D4766" s="138"/>
    </row>
    <row r="4767" spans="4:4" x14ac:dyDescent="0.25">
      <c r="D4767" s="138"/>
    </row>
    <row r="4768" spans="4:4" x14ac:dyDescent="0.25">
      <c r="D4768" s="138"/>
    </row>
    <row r="4769" spans="4:4" x14ac:dyDescent="0.25">
      <c r="D4769" s="138"/>
    </row>
    <row r="4770" spans="4:4" x14ac:dyDescent="0.25">
      <c r="D4770" s="138"/>
    </row>
    <row r="4771" spans="4:4" x14ac:dyDescent="0.25">
      <c r="D4771" s="138"/>
    </row>
    <row r="4772" spans="4:4" x14ac:dyDescent="0.25">
      <c r="D4772" s="138"/>
    </row>
    <row r="4773" spans="4:4" x14ac:dyDescent="0.25">
      <c r="D4773" s="138"/>
    </row>
    <row r="4774" spans="4:4" x14ac:dyDescent="0.25">
      <c r="D4774" s="138"/>
    </row>
    <row r="4775" spans="4:4" x14ac:dyDescent="0.25">
      <c r="D4775" s="138"/>
    </row>
    <row r="4776" spans="4:4" x14ac:dyDescent="0.25">
      <c r="D4776" s="138"/>
    </row>
    <row r="4777" spans="4:4" x14ac:dyDescent="0.25">
      <c r="D4777" s="138"/>
    </row>
    <row r="4778" spans="4:4" x14ac:dyDescent="0.25">
      <c r="D4778" s="138"/>
    </row>
    <row r="4779" spans="4:4" x14ac:dyDescent="0.25">
      <c r="D4779" s="138"/>
    </row>
    <row r="4780" spans="4:4" x14ac:dyDescent="0.25">
      <c r="D4780" s="138"/>
    </row>
    <row r="4781" spans="4:4" x14ac:dyDescent="0.25">
      <c r="D4781" s="138"/>
    </row>
    <row r="4782" spans="4:4" x14ac:dyDescent="0.25">
      <c r="D4782" s="138"/>
    </row>
    <row r="4783" spans="4:4" x14ac:dyDescent="0.25">
      <c r="D4783" s="138"/>
    </row>
    <row r="4784" spans="4:4" x14ac:dyDescent="0.25">
      <c r="D4784" s="138"/>
    </row>
    <row r="4785" spans="4:4" x14ac:dyDescent="0.25">
      <c r="D4785" s="138"/>
    </row>
    <row r="4786" spans="4:4" x14ac:dyDescent="0.25">
      <c r="D4786" s="138"/>
    </row>
    <row r="4787" spans="4:4" x14ac:dyDescent="0.25">
      <c r="D4787" s="138"/>
    </row>
    <row r="4788" spans="4:4" x14ac:dyDescent="0.25">
      <c r="D4788" s="138"/>
    </row>
    <row r="4789" spans="4:4" x14ac:dyDescent="0.25">
      <c r="D4789" s="138"/>
    </row>
    <row r="4790" spans="4:4" x14ac:dyDescent="0.25">
      <c r="D4790" s="138"/>
    </row>
    <row r="4791" spans="4:4" x14ac:dyDescent="0.25">
      <c r="D4791" s="138"/>
    </row>
    <row r="4792" spans="4:4" x14ac:dyDescent="0.25">
      <c r="D4792" s="138"/>
    </row>
    <row r="4793" spans="4:4" x14ac:dyDescent="0.25">
      <c r="D4793" s="138"/>
    </row>
    <row r="4794" spans="4:4" x14ac:dyDescent="0.25">
      <c r="D4794" s="138"/>
    </row>
    <row r="4795" spans="4:4" x14ac:dyDescent="0.25">
      <c r="D4795" s="138"/>
    </row>
    <row r="4796" spans="4:4" x14ac:dyDescent="0.25">
      <c r="D4796" s="138"/>
    </row>
    <row r="4797" spans="4:4" x14ac:dyDescent="0.25">
      <c r="D4797" s="138"/>
    </row>
    <row r="4798" spans="4:4" x14ac:dyDescent="0.25">
      <c r="D4798" s="138"/>
    </row>
    <row r="4799" spans="4:4" x14ac:dyDescent="0.25">
      <c r="D4799" s="138"/>
    </row>
    <row r="4800" spans="4:4" x14ac:dyDescent="0.25">
      <c r="D4800" s="138"/>
    </row>
    <row r="4801" spans="4:4" x14ac:dyDescent="0.25">
      <c r="D4801" s="138"/>
    </row>
    <row r="4802" spans="4:4" x14ac:dyDescent="0.25">
      <c r="D4802" s="138"/>
    </row>
    <row r="4803" spans="4:4" x14ac:dyDescent="0.25">
      <c r="D4803" s="138"/>
    </row>
    <row r="4804" spans="4:4" x14ac:dyDescent="0.25">
      <c r="D4804" s="138"/>
    </row>
    <row r="4805" spans="4:4" x14ac:dyDescent="0.25">
      <c r="D4805" s="138"/>
    </row>
    <row r="4806" spans="4:4" x14ac:dyDescent="0.25">
      <c r="D4806" s="138"/>
    </row>
    <row r="4807" spans="4:4" x14ac:dyDescent="0.25">
      <c r="D4807" s="138"/>
    </row>
    <row r="4808" spans="4:4" x14ac:dyDescent="0.25">
      <c r="D4808" s="138"/>
    </row>
    <row r="4809" spans="4:4" x14ac:dyDescent="0.25">
      <c r="D4809" s="138"/>
    </row>
    <row r="4810" spans="4:4" x14ac:dyDescent="0.25">
      <c r="D4810" s="138"/>
    </row>
    <row r="4811" spans="4:4" x14ac:dyDescent="0.25">
      <c r="D4811" s="138"/>
    </row>
    <row r="4812" spans="4:4" x14ac:dyDescent="0.25">
      <c r="D4812" s="138"/>
    </row>
    <row r="4813" spans="4:4" x14ac:dyDescent="0.25">
      <c r="D4813" s="138"/>
    </row>
    <row r="4814" spans="4:4" x14ac:dyDescent="0.25">
      <c r="D4814" s="138"/>
    </row>
    <row r="4815" spans="4:4" x14ac:dyDescent="0.25">
      <c r="D4815" s="138"/>
    </row>
    <row r="4816" spans="4:4" x14ac:dyDescent="0.25">
      <c r="D4816" s="138"/>
    </row>
    <row r="4817" spans="4:4" x14ac:dyDescent="0.25">
      <c r="D4817" s="138"/>
    </row>
    <row r="4818" spans="4:4" x14ac:dyDescent="0.25">
      <c r="D4818" s="138"/>
    </row>
    <row r="4819" spans="4:4" x14ac:dyDescent="0.25">
      <c r="D4819" s="138"/>
    </row>
    <row r="4820" spans="4:4" x14ac:dyDescent="0.25">
      <c r="D4820" s="138"/>
    </row>
    <row r="4821" spans="4:4" x14ac:dyDescent="0.25">
      <c r="D4821" s="138"/>
    </row>
    <row r="4822" spans="4:4" x14ac:dyDescent="0.25">
      <c r="D4822" s="138"/>
    </row>
    <row r="4823" spans="4:4" x14ac:dyDescent="0.25">
      <c r="D4823" s="138"/>
    </row>
    <row r="4824" spans="4:4" x14ac:dyDescent="0.25">
      <c r="D4824" s="138"/>
    </row>
    <row r="4825" spans="4:4" x14ac:dyDescent="0.25">
      <c r="D4825" s="138"/>
    </row>
    <row r="4826" spans="4:4" x14ac:dyDescent="0.25">
      <c r="D4826" s="138"/>
    </row>
    <row r="4827" spans="4:4" x14ac:dyDescent="0.25">
      <c r="D4827" s="138"/>
    </row>
    <row r="4828" spans="4:4" x14ac:dyDescent="0.25">
      <c r="D4828" s="138"/>
    </row>
    <row r="4829" spans="4:4" x14ac:dyDescent="0.25">
      <c r="D4829" s="138"/>
    </row>
    <row r="4830" spans="4:4" x14ac:dyDescent="0.25">
      <c r="D4830" s="138"/>
    </row>
    <row r="4831" spans="4:4" x14ac:dyDescent="0.25">
      <c r="D4831" s="138"/>
    </row>
    <row r="4832" spans="4:4" x14ac:dyDescent="0.25">
      <c r="D4832" s="138"/>
    </row>
    <row r="4833" spans="4:4" x14ac:dyDescent="0.25">
      <c r="D4833" s="138"/>
    </row>
    <row r="4834" spans="4:4" x14ac:dyDescent="0.25">
      <c r="D4834" s="138"/>
    </row>
    <row r="4835" spans="4:4" x14ac:dyDescent="0.25">
      <c r="D4835" s="138"/>
    </row>
    <row r="4836" spans="4:4" x14ac:dyDescent="0.25">
      <c r="D4836" s="138"/>
    </row>
    <row r="4837" spans="4:4" x14ac:dyDescent="0.25">
      <c r="D4837" s="138"/>
    </row>
    <row r="4838" spans="4:4" x14ac:dyDescent="0.25">
      <c r="D4838" s="138"/>
    </row>
    <row r="4839" spans="4:4" x14ac:dyDescent="0.25">
      <c r="D4839" s="138"/>
    </row>
    <row r="4840" spans="4:4" x14ac:dyDescent="0.25">
      <c r="D4840" s="138"/>
    </row>
    <row r="4841" spans="4:4" x14ac:dyDescent="0.25">
      <c r="D4841" s="138"/>
    </row>
    <row r="4842" spans="4:4" x14ac:dyDescent="0.25">
      <c r="D4842" s="138"/>
    </row>
    <row r="4843" spans="4:4" x14ac:dyDescent="0.25">
      <c r="D4843" s="138"/>
    </row>
    <row r="4844" spans="4:4" x14ac:dyDescent="0.25">
      <c r="D4844" s="138"/>
    </row>
    <row r="4845" spans="4:4" x14ac:dyDescent="0.25">
      <c r="D4845" s="138"/>
    </row>
    <row r="4846" spans="4:4" x14ac:dyDescent="0.25">
      <c r="D4846" s="138"/>
    </row>
    <row r="4847" spans="4:4" x14ac:dyDescent="0.25">
      <c r="D4847" s="138"/>
    </row>
    <row r="4848" spans="4:4" x14ac:dyDescent="0.25">
      <c r="D4848" s="138"/>
    </row>
    <row r="4849" spans="4:4" x14ac:dyDescent="0.25">
      <c r="D4849" s="138"/>
    </row>
    <row r="4850" spans="4:4" x14ac:dyDescent="0.25">
      <c r="D4850" s="138"/>
    </row>
    <row r="4851" spans="4:4" x14ac:dyDescent="0.25">
      <c r="D4851" s="138"/>
    </row>
    <row r="4852" spans="4:4" x14ac:dyDescent="0.25">
      <c r="D4852" s="138"/>
    </row>
    <row r="4853" spans="4:4" x14ac:dyDescent="0.25">
      <c r="D4853" s="138"/>
    </row>
    <row r="4854" spans="4:4" x14ac:dyDescent="0.25">
      <c r="D4854" s="138"/>
    </row>
    <row r="4855" spans="4:4" x14ac:dyDescent="0.25">
      <c r="D4855" s="138"/>
    </row>
    <row r="4856" spans="4:4" x14ac:dyDescent="0.25">
      <c r="D4856" s="138"/>
    </row>
    <row r="4857" spans="4:4" x14ac:dyDescent="0.25">
      <c r="D4857" s="138"/>
    </row>
    <row r="4858" spans="4:4" x14ac:dyDescent="0.25">
      <c r="D4858" s="138"/>
    </row>
    <row r="4859" spans="4:4" x14ac:dyDescent="0.25">
      <c r="D4859" s="138"/>
    </row>
    <row r="4860" spans="4:4" x14ac:dyDescent="0.25">
      <c r="D4860" s="138"/>
    </row>
    <row r="4861" spans="4:4" x14ac:dyDescent="0.25">
      <c r="D4861" s="138"/>
    </row>
    <row r="4862" spans="4:4" x14ac:dyDescent="0.25">
      <c r="D4862" s="138"/>
    </row>
    <row r="4863" spans="4:4" x14ac:dyDescent="0.25">
      <c r="D4863" s="138"/>
    </row>
    <row r="4864" spans="4:4" x14ac:dyDescent="0.25">
      <c r="D4864" s="138"/>
    </row>
    <row r="4865" spans="4:4" x14ac:dyDescent="0.25">
      <c r="D4865" s="138"/>
    </row>
    <row r="4866" spans="4:4" x14ac:dyDescent="0.25">
      <c r="D4866" s="138"/>
    </row>
    <row r="4867" spans="4:4" x14ac:dyDescent="0.25">
      <c r="D4867" s="138"/>
    </row>
    <row r="4868" spans="4:4" x14ac:dyDescent="0.25">
      <c r="D4868" s="138"/>
    </row>
    <row r="4869" spans="4:4" x14ac:dyDescent="0.25">
      <c r="D4869" s="138"/>
    </row>
    <row r="4870" spans="4:4" x14ac:dyDescent="0.25">
      <c r="D4870" s="138"/>
    </row>
    <row r="4871" spans="4:4" x14ac:dyDescent="0.25">
      <c r="D4871" s="138"/>
    </row>
    <row r="4872" spans="4:4" x14ac:dyDescent="0.25">
      <c r="D4872" s="138"/>
    </row>
    <row r="4873" spans="4:4" x14ac:dyDescent="0.25">
      <c r="D4873" s="138"/>
    </row>
    <row r="4874" spans="4:4" x14ac:dyDescent="0.25">
      <c r="D4874" s="138"/>
    </row>
    <row r="4875" spans="4:4" x14ac:dyDescent="0.25">
      <c r="D4875" s="138"/>
    </row>
    <row r="4876" spans="4:4" x14ac:dyDescent="0.25">
      <c r="D4876" s="138"/>
    </row>
    <row r="4877" spans="4:4" x14ac:dyDescent="0.25">
      <c r="D4877" s="138"/>
    </row>
    <row r="4878" spans="4:4" x14ac:dyDescent="0.25">
      <c r="D4878" s="138"/>
    </row>
    <row r="4879" spans="4:4" x14ac:dyDescent="0.25">
      <c r="D4879" s="138"/>
    </row>
    <row r="4880" spans="4:4" x14ac:dyDescent="0.25">
      <c r="D4880" s="138"/>
    </row>
    <row r="4881" spans="4:4" x14ac:dyDescent="0.25">
      <c r="D4881" s="138"/>
    </row>
    <row r="4882" spans="4:4" x14ac:dyDescent="0.25">
      <c r="D4882" s="138"/>
    </row>
    <row r="4883" spans="4:4" x14ac:dyDescent="0.25">
      <c r="D4883" s="138"/>
    </row>
    <row r="4884" spans="4:4" x14ac:dyDescent="0.25">
      <c r="D4884" s="138"/>
    </row>
    <row r="4885" spans="4:4" x14ac:dyDescent="0.25">
      <c r="D4885" s="138"/>
    </row>
    <row r="4886" spans="4:4" x14ac:dyDescent="0.25">
      <c r="D4886" s="138"/>
    </row>
    <row r="4887" spans="4:4" x14ac:dyDescent="0.25">
      <c r="D4887" s="138"/>
    </row>
    <row r="4888" spans="4:4" x14ac:dyDescent="0.25">
      <c r="D4888" s="138"/>
    </row>
    <row r="4889" spans="4:4" x14ac:dyDescent="0.25">
      <c r="D4889" s="138"/>
    </row>
    <row r="4890" spans="4:4" x14ac:dyDescent="0.25">
      <c r="D4890" s="138"/>
    </row>
    <row r="4891" spans="4:4" x14ac:dyDescent="0.25">
      <c r="D4891" s="138"/>
    </row>
    <row r="4892" spans="4:4" x14ac:dyDescent="0.25">
      <c r="D4892" s="138"/>
    </row>
    <row r="4893" spans="4:4" x14ac:dyDescent="0.25">
      <c r="D4893" s="138"/>
    </row>
    <row r="4894" spans="4:4" x14ac:dyDescent="0.25">
      <c r="D4894" s="138"/>
    </row>
    <row r="4895" spans="4:4" x14ac:dyDescent="0.25">
      <c r="D4895" s="138"/>
    </row>
    <row r="4896" spans="4:4" x14ac:dyDescent="0.25">
      <c r="D4896" s="138"/>
    </row>
    <row r="4897" spans="4:4" x14ac:dyDescent="0.25">
      <c r="D4897" s="138"/>
    </row>
    <row r="4898" spans="4:4" x14ac:dyDescent="0.25">
      <c r="D4898" s="138"/>
    </row>
    <row r="4899" spans="4:4" x14ac:dyDescent="0.25">
      <c r="D4899" s="138"/>
    </row>
    <row r="4900" spans="4:4" x14ac:dyDescent="0.25">
      <c r="D4900" s="138"/>
    </row>
    <row r="4901" spans="4:4" x14ac:dyDescent="0.25">
      <c r="D4901" s="138"/>
    </row>
    <row r="4902" spans="4:4" x14ac:dyDescent="0.25">
      <c r="D4902" s="138"/>
    </row>
    <row r="4903" spans="4:4" x14ac:dyDescent="0.25">
      <c r="D4903" s="138"/>
    </row>
    <row r="4904" spans="4:4" x14ac:dyDescent="0.25">
      <c r="D4904" s="138"/>
    </row>
    <row r="4905" spans="4:4" x14ac:dyDescent="0.25">
      <c r="D4905" s="138"/>
    </row>
    <row r="4906" spans="4:4" x14ac:dyDescent="0.25">
      <c r="D4906" s="138"/>
    </row>
    <row r="4907" spans="4:4" x14ac:dyDescent="0.25">
      <c r="D4907" s="138"/>
    </row>
    <row r="4908" spans="4:4" x14ac:dyDescent="0.25">
      <c r="D4908" s="138"/>
    </row>
    <row r="4909" spans="4:4" x14ac:dyDescent="0.25">
      <c r="D4909" s="138"/>
    </row>
    <row r="4910" spans="4:4" x14ac:dyDescent="0.25">
      <c r="D4910" s="138"/>
    </row>
    <row r="4911" spans="4:4" x14ac:dyDescent="0.25">
      <c r="D4911" s="138"/>
    </row>
    <row r="4912" spans="4:4" x14ac:dyDescent="0.25">
      <c r="D4912" s="138"/>
    </row>
    <row r="4913" spans="4:4" x14ac:dyDescent="0.25">
      <c r="D4913" s="138"/>
    </row>
    <row r="4914" spans="4:4" x14ac:dyDescent="0.25">
      <c r="D4914" s="138"/>
    </row>
    <row r="4915" spans="4:4" x14ac:dyDescent="0.25">
      <c r="D4915" s="138"/>
    </row>
    <row r="4916" spans="4:4" x14ac:dyDescent="0.25">
      <c r="D4916" s="138"/>
    </row>
    <row r="4917" spans="4:4" x14ac:dyDescent="0.25">
      <c r="D4917" s="138"/>
    </row>
    <row r="4918" spans="4:4" x14ac:dyDescent="0.25">
      <c r="D4918" s="138"/>
    </row>
    <row r="4919" spans="4:4" x14ac:dyDescent="0.25">
      <c r="D4919" s="138"/>
    </row>
    <row r="4920" spans="4:4" x14ac:dyDescent="0.25">
      <c r="D4920" s="138"/>
    </row>
    <row r="4921" spans="4:4" x14ac:dyDescent="0.25">
      <c r="D4921" s="138"/>
    </row>
    <row r="4922" spans="4:4" x14ac:dyDescent="0.25">
      <c r="D4922" s="138"/>
    </row>
    <row r="4923" spans="4:4" x14ac:dyDescent="0.25">
      <c r="D4923" s="138"/>
    </row>
    <row r="4924" spans="4:4" x14ac:dyDescent="0.25">
      <c r="D4924" s="138"/>
    </row>
    <row r="4925" spans="4:4" x14ac:dyDescent="0.25">
      <c r="D4925" s="138"/>
    </row>
    <row r="4926" spans="4:4" x14ac:dyDescent="0.25">
      <c r="D4926" s="138"/>
    </row>
    <row r="4927" spans="4:4" x14ac:dyDescent="0.25">
      <c r="D4927" s="138"/>
    </row>
    <row r="4928" spans="4:4" x14ac:dyDescent="0.25">
      <c r="D4928" s="138"/>
    </row>
    <row r="4929" spans="4:4" x14ac:dyDescent="0.25">
      <c r="D4929" s="138"/>
    </row>
    <row r="4930" spans="4:4" x14ac:dyDescent="0.25">
      <c r="D4930" s="138"/>
    </row>
    <row r="4931" spans="4:4" x14ac:dyDescent="0.25">
      <c r="D4931" s="138"/>
    </row>
    <row r="4932" spans="4:4" x14ac:dyDescent="0.25">
      <c r="D4932" s="138"/>
    </row>
    <row r="4933" spans="4:4" x14ac:dyDescent="0.25">
      <c r="D4933" s="138"/>
    </row>
    <row r="4934" spans="4:4" x14ac:dyDescent="0.25">
      <c r="D4934" s="138"/>
    </row>
    <row r="4935" spans="4:4" x14ac:dyDescent="0.25">
      <c r="D4935" s="138"/>
    </row>
    <row r="4936" spans="4:4" x14ac:dyDescent="0.25">
      <c r="D4936" s="138"/>
    </row>
    <row r="4937" spans="4:4" x14ac:dyDescent="0.25">
      <c r="D4937" s="138"/>
    </row>
    <row r="4938" spans="4:4" x14ac:dyDescent="0.25">
      <c r="D4938" s="138"/>
    </row>
    <row r="4939" spans="4:4" x14ac:dyDescent="0.25">
      <c r="D4939" s="138"/>
    </row>
    <row r="4940" spans="4:4" x14ac:dyDescent="0.25">
      <c r="D4940" s="138"/>
    </row>
    <row r="4941" spans="4:4" x14ac:dyDescent="0.25">
      <c r="D4941" s="138"/>
    </row>
    <row r="4942" spans="4:4" x14ac:dyDescent="0.25">
      <c r="D4942" s="138"/>
    </row>
    <row r="4943" spans="4:4" x14ac:dyDescent="0.25">
      <c r="D4943" s="138"/>
    </row>
    <row r="4944" spans="4:4" x14ac:dyDescent="0.25">
      <c r="D4944" s="138"/>
    </row>
    <row r="4945" spans="4:4" x14ac:dyDescent="0.25">
      <c r="D4945" s="138"/>
    </row>
    <row r="4946" spans="4:4" x14ac:dyDescent="0.25">
      <c r="D4946" s="138"/>
    </row>
    <row r="4947" spans="4:4" x14ac:dyDescent="0.25">
      <c r="D4947" s="138"/>
    </row>
    <row r="4948" spans="4:4" x14ac:dyDescent="0.25">
      <c r="D4948" s="138"/>
    </row>
    <row r="4949" spans="4:4" x14ac:dyDescent="0.25">
      <c r="D4949" s="138"/>
    </row>
    <row r="4950" spans="4:4" x14ac:dyDescent="0.25">
      <c r="D4950" s="138"/>
    </row>
    <row r="4951" spans="4:4" x14ac:dyDescent="0.25">
      <c r="D4951" s="138"/>
    </row>
    <row r="4952" spans="4:4" x14ac:dyDescent="0.25">
      <c r="D4952" s="138"/>
    </row>
    <row r="4953" spans="4:4" x14ac:dyDescent="0.25">
      <c r="D4953" s="138"/>
    </row>
    <row r="4954" spans="4:4" x14ac:dyDescent="0.25">
      <c r="D4954" s="138"/>
    </row>
    <row r="4955" spans="4:4" x14ac:dyDescent="0.25">
      <c r="D4955" s="138"/>
    </row>
    <row r="4956" spans="4:4" x14ac:dyDescent="0.25">
      <c r="D4956" s="138"/>
    </row>
    <row r="4957" spans="4:4" x14ac:dyDescent="0.25">
      <c r="D4957" s="138"/>
    </row>
    <row r="4958" spans="4:4" x14ac:dyDescent="0.25">
      <c r="D4958" s="138"/>
    </row>
    <row r="4959" spans="4:4" x14ac:dyDescent="0.25">
      <c r="D4959" s="138"/>
    </row>
    <row r="4960" spans="4:4" x14ac:dyDescent="0.25">
      <c r="D4960" s="138"/>
    </row>
    <row r="4961" spans="4:4" x14ac:dyDescent="0.25">
      <c r="D4961" s="138"/>
    </row>
    <row r="4962" spans="4:4" x14ac:dyDescent="0.25">
      <c r="D4962" s="138"/>
    </row>
    <row r="4963" spans="4:4" x14ac:dyDescent="0.25">
      <c r="D4963" s="138"/>
    </row>
    <row r="4964" spans="4:4" x14ac:dyDescent="0.25">
      <c r="D4964" s="138"/>
    </row>
    <row r="4965" spans="4:4" x14ac:dyDescent="0.25">
      <c r="D4965" s="138"/>
    </row>
    <row r="4966" spans="4:4" x14ac:dyDescent="0.25">
      <c r="D4966" s="138"/>
    </row>
    <row r="4967" spans="4:4" x14ac:dyDescent="0.25">
      <c r="D4967" s="138"/>
    </row>
    <row r="4968" spans="4:4" x14ac:dyDescent="0.25">
      <c r="D4968" s="138"/>
    </row>
    <row r="4969" spans="4:4" x14ac:dyDescent="0.25">
      <c r="D4969" s="138"/>
    </row>
    <row r="4970" spans="4:4" x14ac:dyDescent="0.25">
      <c r="D4970" s="138"/>
    </row>
    <row r="4971" spans="4:4" x14ac:dyDescent="0.25">
      <c r="D4971" s="138"/>
    </row>
    <row r="4972" spans="4:4" x14ac:dyDescent="0.25">
      <c r="D4972" s="138"/>
    </row>
    <row r="4973" spans="4:4" x14ac:dyDescent="0.25">
      <c r="D4973" s="138"/>
    </row>
    <row r="4974" spans="4:4" x14ac:dyDescent="0.25">
      <c r="D4974" s="138"/>
    </row>
    <row r="4975" spans="4:4" x14ac:dyDescent="0.25">
      <c r="D4975" s="138"/>
    </row>
    <row r="4976" spans="4:4" x14ac:dyDescent="0.25">
      <c r="D4976" s="138"/>
    </row>
    <row r="4977" spans="4:4" x14ac:dyDescent="0.25">
      <c r="D4977" s="138"/>
    </row>
    <row r="4978" spans="4:4" x14ac:dyDescent="0.25">
      <c r="D4978" s="138"/>
    </row>
    <row r="4979" spans="4:4" x14ac:dyDescent="0.25">
      <c r="D4979" s="138"/>
    </row>
    <row r="4980" spans="4:4" x14ac:dyDescent="0.25">
      <c r="D4980" s="138"/>
    </row>
    <row r="4981" spans="4:4" x14ac:dyDescent="0.25">
      <c r="D4981" s="138"/>
    </row>
    <row r="4982" spans="4:4" x14ac:dyDescent="0.25">
      <c r="D4982" s="138"/>
    </row>
    <row r="4983" spans="4:4" x14ac:dyDescent="0.25">
      <c r="D4983" s="138"/>
    </row>
    <row r="4984" spans="4:4" x14ac:dyDescent="0.25">
      <c r="D4984" s="138"/>
    </row>
    <row r="4985" spans="4:4" x14ac:dyDescent="0.25">
      <c r="D4985" s="138"/>
    </row>
    <row r="4986" spans="4:4" x14ac:dyDescent="0.25">
      <c r="D4986" s="138"/>
    </row>
    <row r="4987" spans="4:4" x14ac:dyDescent="0.25">
      <c r="D4987" s="138"/>
    </row>
    <row r="4988" spans="4:4" x14ac:dyDescent="0.25">
      <c r="D4988" s="138"/>
    </row>
    <row r="4989" spans="4:4" x14ac:dyDescent="0.25">
      <c r="D4989" s="138"/>
    </row>
    <row r="4990" spans="4:4" x14ac:dyDescent="0.25">
      <c r="D4990" s="138"/>
    </row>
    <row r="4991" spans="4:4" x14ac:dyDescent="0.25">
      <c r="D4991" s="138"/>
    </row>
    <row r="4992" spans="4:4" x14ac:dyDescent="0.25">
      <c r="D4992" s="138"/>
    </row>
    <row r="4993" spans="4:4" x14ac:dyDescent="0.25">
      <c r="D4993" s="138"/>
    </row>
    <row r="4994" spans="4:4" x14ac:dyDescent="0.25">
      <c r="D4994" s="138"/>
    </row>
    <row r="4995" spans="4:4" x14ac:dyDescent="0.25">
      <c r="D4995" s="138"/>
    </row>
    <row r="4996" spans="4:4" x14ac:dyDescent="0.25">
      <c r="D4996" s="138"/>
    </row>
    <row r="4997" spans="4:4" x14ac:dyDescent="0.25">
      <c r="D4997" s="138"/>
    </row>
    <row r="4998" spans="4:4" x14ac:dyDescent="0.25">
      <c r="D4998" s="138"/>
    </row>
    <row r="4999" spans="4:4" x14ac:dyDescent="0.25">
      <c r="D4999" s="138"/>
    </row>
    <row r="5000" spans="4:4" x14ac:dyDescent="0.25">
      <c r="D5000" s="138"/>
    </row>
  </sheetData>
  <mergeCells count="23">
    <mergeCell ref="C107:G107"/>
    <mergeCell ref="C113:G113"/>
    <mergeCell ref="C119:G119"/>
    <mergeCell ref="C123:G123"/>
    <mergeCell ref="C174:G174"/>
    <mergeCell ref="C100:G100"/>
    <mergeCell ref="C23:G23"/>
    <mergeCell ref="C39:G39"/>
    <mergeCell ref="C43:G43"/>
    <mergeCell ref="C50:G50"/>
    <mergeCell ref="C54:G54"/>
    <mergeCell ref="C59:G59"/>
    <mergeCell ref="C61:G61"/>
    <mergeCell ref="C65:G65"/>
    <mergeCell ref="C71:G71"/>
    <mergeCell ref="C81:G81"/>
    <mergeCell ref="C87:G87"/>
    <mergeCell ref="C16:G16"/>
    <mergeCell ref="A1:G1"/>
    <mergeCell ref="C2:G2"/>
    <mergeCell ref="C3:G3"/>
    <mergeCell ref="C4:G4"/>
    <mergeCell ref="C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tabSelected="1" topLeftCell="A83" workbookViewId="0">
      <selection activeCell="P159" sqref="P159"/>
    </sheetView>
  </sheetViews>
  <sheetFormatPr defaultRowHeight="15" outlineLevelRow="1" x14ac:dyDescent="0.25"/>
  <cols>
    <col min="1" max="1" width="3.42578125" customWidth="1"/>
    <col min="2" max="2" width="12.5703125" style="135" customWidth="1"/>
    <col min="3" max="3" width="63.28515625" style="1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2" t="s">
        <v>186</v>
      </c>
      <c r="B1" s="242"/>
      <c r="C1" s="242"/>
      <c r="D1" s="242"/>
      <c r="E1" s="242"/>
      <c r="F1" s="242"/>
      <c r="G1" s="242"/>
      <c r="AG1" t="s">
        <v>83</v>
      </c>
    </row>
    <row r="2" spans="1:60" ht="24.95" customHeight="1" x14ac:dyDescent="0.25">
      <c r="A2" s="133" t="s">
        <v>84</v>
      </c>
      <c r="B2" s="134" t="s">
        <v>3</v>
      </c>
      <c r="C2" s="243" t="s">
        <v>4</v>
      </c>
      <c r="D2" s="244"/>
      <c r="E2" s="244"/>
      <c r="F2" s="244"/>
      <c r="G2" s="245"/>
      <c r="AG2" t="s">
        <v>85</v>
      </c>
    </row>
    <row r="3" spans="1:60" ht="24.95" customHeight="1" x14ac:dyDescent="0.25">
      <c r="A3" s="133" t="s">
        <v>86</v>
      </c>
      <c r="B3" s="134" t="s">
        <v>48</v>
      </c>
      <c r="C3" s="243" t="s">
        <v>893</v>
      </c>
      <c r="D3" s="244"/>
      <c r="E3" s="244"/>
      <c r="F3" s="244"/>
      <c r="G3" s="245"/>
      <c r="AC3" s="135" t="s">
        <v>85</v>
      </c>
      <c r="AG3" t="s">
        <v>88</v>
      </c>
    </row>
    <row r="4" spans="1:60" ht="24.95" customHeight="1" x14ac:dyDescent="0.25">
      <c r="A4" s="136" t="s">
        <v>89</v>
      </c>
      <c r="B4" s="137" t="s">
        <v>56</v>
      </c>
      <c r="C4" s="246" t="s">
        <v>57</v>
      </c>
      <c r="D4" s="247"/>
      <c r="E4" s="247"/>
      <c r="F4" s="247"/>
      <c r="G4" s="248"/>
      <c r="AG4" t="s">
        <v>90</v>
      </c>
    </row>
    <row r="5" spans="1:60" x14ac:dyDescent="0.25">
      <c r="D5" s="138"/>
    </row>
    <row r="6" spans="1:60" ht="60" x14ac:dyDescent="0.25">
      <c r="A6" s="139" t="s">
        <v>91</v>
      </c>
      <c r="B6" s="140" t="s">
        <v>92</v>
      </c>
      <c r="C6" s="140" t="s">
        <v>93</v>
      </c>
      <c r="D6" s="141" t="s">
        <v>94</v>
      </c>
      <c r="E6" s="139" t="s">
        <v>95</v>
      </c>
      <c r="F6" s="142" t="s">
        <v>96</v>
      </c>
      <c r="G6" s="139" t="s">
        <v>12</v>
      </c>
      <c r="H6" s="143" t="s">
        <v>97</v>
      </c>
      <c r="I6" s="143" t="s">
        <v>98</v>
      </c>
      <c r="J6" s="143" t="s">
        <v>99</v>
      </c>
      <c r="K6" s="143" t="s">
        <v>100</v>
      </c>
      <c r="L6" s="143" t="s">
        <v>101</v>
      </c>
      <c r="M6" s="143" t="s">
        <v>102</v>
      </c>
      <c r="N6" s="143" t="s">
        <v>103</v>
      </c>
      <c r="O6" s="143" t="s">
        <v>104</v>
      </c>
      <c r="P6" s="143" t="s">
        <v>105</v>
      </c>
      <c r="Q6" s="143" t="s">
        <v>106</v>
      </c>
      <c r="R6" s="143" t="s">
        <v>107</v>
      </c>
      <c r="S6" s="143" t="s">
        <v>108</v>
      </c>
      <c r="T6" s="143" t="s">
        <v>109</v>
      </c>
      <c r="U6" s="143" t="s">
        <v>110</v>
      </c>
      <c r="V6" s="143" t="s">
        <v>111</v>
      </c>
      <c r="W6" s="143" t="s">
        <v>112</v>
      </c>
    </row>
    <row r="7" spans="1:60" hidden="1" x14ac:dyDescent="0.25">
      <c r="A7" s="144"/>
      <c r="B7" s="145"/>
      <c r="C7" s="145"/>
      <c r="D7" s="14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</row>
    <row r="8" spans="1:60" x14ac:dyDescent="0.25">
      <c r="A8" s="149" t="s">
        <v>113</v>
      </c>
      <c r="B8" s="150" t="s">
        <v>61</v>
      </c>
      <c r="C8" s="151" t="s">
        <v>62</v>
      </c>
      <c r="D8" s="152"/>
      <c r="E8" s="153"/>
      <c r="F8" s="154"/>
      <c r="G8" s="154">
        <f>SUMIF(AG9:AG74,"&lt;&gt;NOR",G9:G74)</f>
        <v>0</v>
      </c>
      <c r="H8" s="154"/>
      <c r="I8" s="154">
        <f>SUM(I9:I74)</f>
        <v>0</v>
      </c>
      <c r="J8" s="154"/>
      <c r="K8" s="154">
        <f>SUM(K9:K74)</f>
        <v>0</v>
      </c>
      <c r="L8" s="154"/>
      <c r="M8" s="154">
        <f>SUM(M9:M74)</f>
        <v>0</v>
      </c>
      <c r="N8" s="154"/>
      <c r="O8" s="154">
        <f>SUM(O9:O74)</f>
        <v>0</v>
      </c>
      <c r="P8" s="154"/>
      <c r="Q8" s="154">
        <f>SUM(Q9:Q74)</f>
        <v>2262.0500000000002</v>
      </c>
      <c r="R8" s="154"/>
      <c r="S8" s="154"/>
      <c r="T8" s="155"/>
      <c r="U8" s="156"/>
      <c r="V8" s="156">
        <f>SUM(V9:V74)</f>
        <v>662.18000000000006</v>
      </c>
      <c r="W8" s="156"/>
      <c r="AG8" t="s">
        <v>114</v>
      </c>
    </row>
    <row r="9" spans="1:60" ht="22.5" outlineLevel="1" x14ac:dyDescent="0.25">
      <c r="A9" s="157">
        <v>1</v>
      </c>
      <c r="B9" s="158" t="s">
        <v>774</v>
      </c>
      <c r="C9" s="159" t="s">
        <v>775</v>
      </c>
      <c r="D9" s="160" t="s">
        <v>242</v>
      </c>
      <c r="E9" s="161">
        <v>1144</v>
      </c>
      <c r="F9" s="162"/>
      <c r="G9" s="163">
        <f>ROUND(E9*F9,2)</f>
        <v>0</v>
      </c>
      <c r="H9" s="162"/>
      <c r="I9" s="163">
        <f>ROUND(E9*H9,2)</f>
        <v>0</v>
      </c>
      <c r="J9" s="162"/>
      <c r="K9" s="163">
        <f>ROUND(E9*J9,2)</f>
        <v>0</v>
      </c>
      <c r="L9" s="163">
        <v>21</v>
      </c>
      <c r="M9" s="163">
        <f>G9*(1+L9/100)</f>
        <v>0</v>
      </c>
      <c r="N9" s="163">
        <v>0</v>
      </c>
      <c r="O9" s="163">
        <f>ROUND(E9*N9,2)</f>
        <v>0</v>
      </c>
      <c r="P9" s="163">
        <v>0.13800000000000001</v>
      </c>
      <c r="Q9" s="163">
        <f>ROUND(E9*P9,2)</f>
        <v>157.87</v>
      </c>
      <c r="R9" s="163" t="s">
        <v>776</v>
      </c>
      <c r="S9" s="163" t="s">
        <v>190</v>
      </c>
      <c r="T9" s="164" t="s">
        <v>190</v>
      </c>
      <c r="U9" s="165">
        <v>0.16</v>
      </c>
      <c r="V9" s="165">
        <f>ROUND(E9*U9,2)</f>
        <v>183.04</v>
      </c>
      <c r="W9" s="165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120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outlineLevel="1" x14ac:dyDescent="0.25">
      <c r="A10" s="167"/>
      <c r="B10" s="168"/>
      <c r="C10" s="249" t="s">
        <v>777</v>
      </c>
      <c r="D10" s="250"/>
      <c r="E10" s="250"/>
      <c r="F10" s="250"/>
      <c r="G10" s="250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66"/>
      <c r="Z10" s="166"/>
      <c r="AA10" s="166"/>
      <c r="AB10" s="166"/>
      <c r="AC10" s="166"/>
      <c r="AD10" s="166"/>
      <c r="AE10" s="166"/>
      <c r="AF10" s="166"/>
      <c r="AG10" s="166" t="s">
        <v>192</v>
      </c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/>
      <c r="B11" s="168"/>
      <c r="C11" s="169" t="s">
        <v>121</v>
      </c>
      <c r="D11" s="170"/>
      <c r="E11" s="171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122</v>
      </c>
      <c r="AH11" s="166">
        <v>0</v>
      </c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5">
      <c r="A12" s="167"/>
      <c r="B12" s="168"/>
      <c r="C12" s="169" t="s">
        <v>778</v>
      </c>
      <c r="D12" s="170"/>
      <c r="E12" s="171">
        <v>1144</v>
      </c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122</v>
      </c>
      <c r="AH12" s="166">
        <v>0</v>
      </c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5">
      <c r="A13" s="167"/>
      <c r="B13" s="168"/>
      <c r="C13" s="172" t="s">
        <v>131</v>
      </c>
      <c r="D13" s="173"/>
      <c r="E13" s="174">
        <v>1144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122</v>
      </c>
      <c r="AH13" s="166">
        <v>1</v>
      </c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ht="22.5" outlineLevel="1" x14ac:dyDescent="0.25">
      <c r="A14" s="157">
        <v>2</v>
      </c>
      <c r="B14" s="158" t="s">
        <v>779</v>
      </c>
      <c r="C14" s="159" t="s">
        <v>780</v>
      </c>
      <c r="D14" s="160" t="s">
        <v>242</v>
      </c>
      <c r="E14" s="161">
        <v>212</v>
      </c>
      <c r="F14" s="162"/>
      <c r="G14" s="163">
        <f>ROUND(E14*F14,2)</f>
        <v>0</v>
      </c>
      <c r="H14" s="162"/>
      <c r="I14" s="163">
        <f>ROUND(E14*H14,2)</f>
        <v>0</v>
      </c>
      <c r="J14" s="162"/>
      <c r="K14" s="163">
        <f>ROUND(E14*J14,2)</f>
        <v>0</v>
      </c>
      <c r="L14" s="163">
        <v>21</v>
      </c>
      <c r="M14" s="163">
        <f>G14*(1+L14/100)</f>
        <v>0</v>
      </c>
      <c r="N14" s="163">
        <v>0</v>
      </c>
      <c r="O14" s="163">
        <f>ROUND(E14*N14,2)</f>
        <v>0</v>
      </c>
      <c r="P14" s="163">
        <v>0.26400000000000001</v>
      </c>
      <c r="Q14" s="163">
        <f>ROUND(E14*P14,2)</f>
        <v>55.97</v>
      </c>
      <c r="R14" s="163" t="s">
        <v>776</v>
      </c>
      <c r="S14" s="163" t="s">
        <v>190</v>
      </c>
      <c r="T14" s="164" t="s">
        <v>190</v>
      </c>
      <c r="U14" s="165">
        <v>4.9500000000000002E-2</v>
      </c>
      <c r="V14" s="165">
        <f>ROUND(E14*U14,2)</f>
        <v>10.49</v>
      </c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120</v>
      </c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5">
      <c r="A15" s="167"/>
      <c r="B15" s="168"/>
      <c r="C15" s="169" t="s">
        <v>121</v>
      </c>
      <c r="D15" s="170"/>
      <c r="E15" s="171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122</v>
      </c>
      <c r="AH15" s="166">
        <v>0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outlineLevel="1" x14ac:dyDescent="0.25">
      <c r="A16" s="167"/>
      <c r="B16" s="168"/>
      <c r="C16" s="169" t="s">
        <v>781</v>
      </c>
      <c r="D16" s="170"/>
      <c r="E16" s="171">
        <v>212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  <c r="Y16" s="166"/>
      <c r="Z16" s="166"/>
      <c r="AA16" s="166"/>
      <c r="AB16" s="166"/>
      <c r="AC16" s="166"/>
      <c r="AD16" s="166"/>
      <c r="AE16" s="166"/>
      <c r="AF16" s="166"/>
      <c r="AG16" s="166" t="s">
        <v>122</v>
      </c>
      <c r="AH16" s="166">
        <v>0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5">
      <c r="A17" s="167"/>
      <c r="B17" s="168"/>
      <c r="C17" s="172" t="s">
        <v>131</v>
      </c>
      <c r="D17" s="173"/>
      <c r="E17" s="174">
        <v>212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122</v>
      </c>
      <c r="AH17" s="166">
        <v>1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ht="22.5" outlineLevel="1" x14ac:dyDescent="0.25">
      <c r="A18" s="157">
        <v>3</v>
      </c>
      <c r="B18" s="158" t="s">
        <v>782</v>
      </c>
      <c r="C18" s="159" t="s">
        <v>783</v>
      </c>
      <c r="D18" s="160" t="s">
        <v>242</v>
      </c>
      <c r="E18" s="161">
        <v>1317</v>
      </c>
      <c r="F18" s="162"/>
      <c r="G18" s="163">
        <f>ROUND(E18*F18,2)</f>
        <v>0</v>
      </c>
      <c r="H18" s="162"/>
      <c r="I18" s="163">
        <f>ROUND(E18*H18,2)</f>
        <v>0</v>
      </c>
      <c r="J18" s="162"/>
      <c r="K18" s="163">
        <f>ROUND(E18*J18,2)</f>
        <v>0</v>
      </c>
      <c r="L18" s="163">
        <v>21</v>
      </c>
      <c r="M18" s="163">
        <f>G18*(1+L18/100)</f>
        <v>0</v>
      </c>
      <c r="N18" s="163">
        <v>0</v>
      </c>
      <c r="O18" s="163">
        <f>ROUND(E18*N18,2)</f>
        <v>0</v>
      </c>
      <c r="P18" s="163">
        <v>0.55000000000000004</v>
      </c>
      <c r="Q18" s="163">
        <f>ROUND(E18*P18,2)</f>
        <v>724.35</v>
      </c>
      <c r="R18" s="163" t="s">
        <v>776</v>
      </c>
      <c r="S18" s="163" t="s">
        <v>190</v>
      </c>
      <c r="T18" s="164" t="s">
        <v>190</v>
      </c>
      <c r="U18" s="165">
        <v>9.4500000000000001E-2</v>
      </c>
      <c r="V18" s="165">
        <f>ROUND(E18*U18,2)</f>
        <v>124.46</v>
      </c>
      <c r="W18" s="165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120</v>
      </c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67"/>
      <c r="B19" s="168"/>
      <c r="C19" s="169" t="s">
        <v>121</v>
      </c>
      <c r="D19" s="170"/>
      <c r="E19" s="171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122</v>
      </c>
      <c r="AH19" s="166">
        <v>0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5">
      <c r="A20" s="167"/>
      <c r="B20" s="168"/>
      <c r="C20" s="169" t="s">
        <v>784</v>
      </c>
      <c r="D20" s="170"/>
      <c r="E20" s="171">
        <v>1317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122</v>
      </c>
      <c r="AH20" s="166">
        <v>0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outlineLevel="1" x14ac:dyDescent="0.25">
      <c r="A21" s="167"/>
      <c r="B21" s="168"/>
      <c r="C21" s="172" t="s">
        <v>131</v>
      </c>
      <c r="D21" s="173"/>
      <c r="E21" s="174">
        <v>1317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  <c r="Y21" s="166"/>
      <c r="Z21" s="166"/>
      <c r="AA21" s="166"/>
      <c r="AB21" s="166"/>
      <c r="AC21" s="166"/>
      <c r="AD21" s="166"/>
      <c r="AE21" s="166"/>
      <c r="AF21" s="166"/>
      <c r="AG21" s="166" t="s">
        <v>122</v>
      </c>
      <c r="AH21" s="166">
        <v>1</v>
      </c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ht="22.5" outlineLevel="1" x14ac:dyDescent="0.25">
      <c r="A22" s="157">
        <v>4</v>
      </c>
      <c r="B22" s="158" t="s">
        <v>785</v>
      </c>
      <c r="C22" s="159" t="s">
        <v>786</v>
      </c>
      <c r="D22" s="160" t="s">
        <v>242</v>
      </c>
      <c r="E22" s="161">
        <v>1446.6</v>
      </c>
      <c r="F22" s="162"/>
      <c r="G22" s="163">
        <f>ROUND(E22*F22,2)</f>
        <v>0</v>
      </c>
      <c r="H22" s="162"/>
      <c r="I22" s="163">
        <f>ROUND(E22*H22,2)</f>
        <v>0</v>
      </c>
      <c r="J22" s="162"/>
      <c r="K22" s="163">
        <f>ROUND(E22*J22,2)</f>
        <v>0</v>
      </c>
      <c r="L22" s="163">
        <v>21</v>
      </c>
      <c r="M22" s="163">
        <f>G22*(1+L22/100)</f>
        <v>0</v>
      </c>
      <c r="N22" s="163">
        <v>0</v>
      </c>
      <c r="O22" s="163">
        <f>ROUND(E22*N22,2)</f>
        <v>0</v>
      </c>
      <c r="P22" s="163">
        <v>0.77</v>
      </c>
      <c r="Q22" s="163">
        <f>ROUND(E22*P22,2)</f>
        <v>1113.8800000000001</v>
      </c>
      <c r="R22" s="163" t="s">
        <v>776</v>
      </c>
      <c r="S22" s="163" t="s">
        <v>190</v>
      </c>
      <c r="T22" s="164" t="s">
        <v>190</v>
      </c>
      <c r="U22" s="165">
        <v>0.13100000000000001</v>
      </c>
      <c r="V22" s="165">
        <f>ROUND(E22*U22,2)</f>
        <v>189.5</v>
      </c>
      <c r="W22" s="165"/>
      <c r="X22" s="166"/>
      <c r="Y22" s="166"/>
      <c r="Z22" s="166"/>
      <c r="AA22" s="166"/>
      <c r="AB22" s="166"/>
      <c r="AC22" s="166"/>
      <c r="AD22" s="166"/>
      <c r="AE22" s="166"/>
      <c r="AF22" s="166"/>
      <c r="AG22" s="166" t="s">
        <v>120</v>
      </c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5">
      <c r="A23" s="167"/>
      <c r="B23" s="168"/>
      <c r="C23" s="169" t="s">
        <v>121</v>
      </c>
      <c r="D23" s="170"/>
      <c r="E23" s="171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122</v>
      </c>
      <c r="AH23" s="166">
        <v>0</v>
      </c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67"/>
      <c r="B24" s="168"/>
      <c r="C24" s="169" t="s">
        <v>787</v>
      </c>
      <c r="D24" s="170"/>
      <c r="E24" s="171">
        <v>1446.6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122</v>
      </c>
      <c r="AH24" s="166">
        <v>0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5">
      <c r="A25" s="167"/>
      <c r="B25" s="168"/>
      <c r="C25" s="172" t="s">
        <v>131</v>
      </c>
      <c r="D25" s="173"/>
      <c r="E25" s="174">
        <v>1446.6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6"/>
      <c r="Y25" s="166"/>
      <c r="Z25" s="166"/>
      <c r="AA25" s="166"/>
      <c r="AB25" s="166"/>
      <c r="AC25" s="166"/>
      <c r="AD25" s="166"/>
      <c r="AE25" s="166"/>
      <c r="AF25" s="166"/>
      <c r="AG25" s="166" t="s">
        <v>122</v>
      </c>
      <c r="AH25" s="166">
        <v>1</v>
      </c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ht="22.5" outlineLevel="1" x14ac:dyDescent="0.25">
      <c r="A26" s="157">
        <v>5</v>
      </c>
      <c r="B26" s="158" t="s">
        <v>788</v>
      </c>
      <c r="C26" s="159" t="s">
        <v>789</v>
      </c>
      <c r="D26" s="160" t="s">
        <v>242</v>
      </c>
      <c r="E26" s="161">
        <v>173</v>
      </c>
      <c r="F26" s="162"/>
      <c r="G26" s="163">
        <f>ROUND(E26*F26,2)</f>
        <v>0</v>
      </c>
      <c r="H26" s="162"/>
      <c r="I26" s="163">
        <f>ROUND(E26*H26,2)</f>
        <v>0</v>
      </c>
      <c r="J26" s="162"/>
      <c r="K26" s="163">
        <f>ROUND(E26*J26,2)</f>
        <v>0</v>
      </c>
      <c r="L26" s="163">
        <v>21</v>
      </c>
      <c r="M26" s="163">
        <f>G26*(1+L26/100)</f>
        <v>0</v>
      </c>
      <c r="N26" s="163">
        <v>0</v>
      </c>
      <c r="O26" s="163">
        <f>ROUND(E26*N26,2)</f>
        <v>0</v>
      </c>
      <c r="P26" s="163">
        <v>0.11</v>
      </c>
      <c r="Q26" s="163">
        <f>ROUND(E26*P26,2)</f>
        <v>19.03</v>
      </c>
      <c r="R26" s="163" t="s">
        <v>776</v>
      </c>
      <c r="S26" s="163" t="s">
        <v>190</v>
      </c>
      <c r="T26" s="164" t="s">
        <v>190</v>
      </c>
      <c r="U26" s="165">
        <v>4.2999999999999997E-2</v>
      </c>
      <c r="V26" s="165">
        <f>ROUND(E26*U26,2)</f>
        <v>7.44</v>
      </c>
      <c r="W26" s="165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120</v>
      </c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5">
      <c r="A27" s="167"/>
      <c r="B27" s="168"/>
      <c r="C27" s="169" t="s">
        <v>121</v>
      </c>
      <c r="D27" s="170"/>
      <c r="E27" s="171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122</v>
      </c>
      <c r="AH27" s="166">
        <v>0</v>
      </c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/>
      <c r="B28" s="168"/>
      <c r="C28" s="169" t="s">
        <v>790</v>
      </c>
      <c r="D28" s="170"/>
      <c r="E28" s="171">
        <v>173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122</v>
      </c>
      <c r="AH28" s="166">
        <v>0</v>
      </c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67"/>
      <c r="B29" s="168"/>
      <c r="C29" s="172" t="s">
        <v>131</v>
      </c>
      <c r="D29" s="173"/>
      <c r="E29" s="174">
        <v>173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122</v>
      </c>
      <c r="AH29" s="166">
        <v>1</v>
      </c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ht="33.75" outlineLevel="1" x14ac:dyDescent="0.25">
      <c r="A30" s="157">
        <v>6</v>
      </c>
      <c r="B30" s="158" t="s">
        <v>791</v>
      </c>
      <c r="C30" s="159" t="s">
        <v>792</v>
      </c>
      <c r="D30" s="160" t="s">
        <v>242</v>
      </c>
      <c r="E30" s="161">
        <f>PRODUCT(2950,0)</f>
        <v>0</v>
      </c>
      <c r="F30" s="162"/>
      <c r="G30" s="163">
        <f>ROUND(E30*F30,2)</f>
        <v>0</v>
      </c>
      <c r="H30" s="162"/>
      <c r="I30" s="163">
        <f>ROUND(E30*H30,2)</f>
        <v>0</v>
      </c>
      <c r="J30" s="162"/>
      <c r="K30" s="163">
        <f>ROUND(E30*J30,2)</f>
        <v>0</v>
      </c>
      <c r="L30" s="163">
        <v>21</v>
      </c>
      <c r="M30" s="163">
        <f>G30*(1+L30/100)</f>
        <v>0</v>
      </c>
      <c r="N30" s="163">
        <v>0</v>
      </c>
      <c r="O30" s="163">
        <f>ROUND(E30*N30,2)</f>
        <v>0</v>
      </c>
      <c r="P30" s="163">
        <v>0.11</v>
      </c>
      <c r="Q30" s="163">
        <f>ROUND(E30*P30,2)</f>
        <v>0</v>
      </c>
      <c r="R30" s="163" t="s">
        <v>776</v>
      </c>
      <c r="S30" s="163" t="s">
        <v>190</v>
      </c>
      <c r="T30" s="164" t="s">
        <v>190</v>
      </c>
      <c r="U30" s="165">
        <v>3.1099999999999999E-2</v>
      </c>
      <c r="V30" s="165">
        <f>ROUND(E30*U30,2)</f>
        <v>0</v>
      </c>
      <c r="W30" s="165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120</v>
      </c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ht="23.25" outlineLevel="1" x14ac:dyDescent="0.25">
      <c r="A31" s="167"/>
      <c r="B31" s="168"/>
      <c r="C31" s="249" t="s">
        <v>793</v>
      </c>
      <c r="D31" s="250"/>
      <c r="E31" s="250"/>
      <c r="F31" s="250"/>
      <c r="G31" s="250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6"/>
      <c r="Y31" s="166"/>
      <c r="Z31" s="166"/>
      <c r="AA31" s="166"/>
      <c r="AB31" s="166"/>
      <c r="AC31" s="166"/>
      <c r="AD31" s="166"/>
      <c r="AE31" s="166"/>
      <c r="AF31" s="166"/>
      <c r="AG31" s="166" t="s">
        <v>192</v>
      </c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91" t="str">
        <f>C31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31" s="166"/>
      <c r="BC31" s="166"/>
      <c r="BD31" s="166"/>
      <c r="BE31" s="166"/>
      <c r="BF31" s="166"/>
      <c r="BG31" s="166"/>
      <c r="BH31" s="166"/>
    </row>
    <row r="32" spans="1:60" outlineLevel="1" x14ac:dyDescent="0.25">
      <c r="A32" s="167"/>
      <c r="B32" s="168"/>
      <c r="C32" s="169" t="s">
        <v>121</v>
      </c>
      <c r="D32" s="170"/>
      <c r="E32" s="171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122</v>
      </c>
      <c r="AH32" s="166">
        <v>0</v>
      </c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ht="22.5" outlineLevel="1" x14ac:dyDescent="0.25">
      <c r="A33" s="167"/>
      <c r="B33" s="168"/>
      <c r="C33" s="169" t="s">
        <v>794</v>
      </c>
      <c r="D33" s="170"/>
      <c r="E33" s="171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122</v>
      </c>
      <c r="AH33" s="166">
        <v>0</v>
      </c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5">
      <c r="A34" s="167"/>
      <c r="B34" s="168"/>
      <c r="C34" s="169" t="s">
        <v>795</v>
      </c>
      <c r="D34" s="170"/>
      <c r="E34" s="171">
        <v>2950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122</v>
      </c>
      <c r="AH34" s="166">
        <v>0</v>
      </c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5">
      <c r="A35" s="167"/>
      <c r="B35" s="168"/>
      <c r="C35" s="172" t="s">
        <v>131</v>
      </c>
      <c r="D35" s="173"/>
      <c r="E35" s="174">
        <v>2950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6"/>
      <c r="Y35" s="166"/>
      <c r="Z35" s="166"/>
      <c r="AA35" s="166"/>
      <c r="AB35" s="166"/>
      <c r="AC35" s="166"/>
      <c r="AD35" s="166"/>
      <c r="AE35" s="166"/>
      <c r="AF35" s="166"/>
      <c r="AG35" s="166" t="s">
        <v>122</v>
      </c>
      <c r="AH35" s="166">
        <v>1</v>
      </c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ht="33.75" outlineLevel="1" x14ac:dyDescent="0.25">
      <c r="A36" s="157">
        <v>7</v>
      </c>
      <c r="B36" s="158" t="s">
        <v>796</v>
      </c>
      <c r="C36" s="159" t="s">
        <v>797</v>
      </c>
      <c r="D36" s="160" t="s">
        <v>242</v>
      </c>
      <c r="E36" s="161">
        <v>1446.6</v>
      </c>
      <c r="F36" s="162"/>
      <c r="G36" s="163">
        <f>ROUND(E36*F36,2)</f>
        <v>0</v>
      </c>
      <c r="H36" s="162"/>
      <c r="I36" s="163">
        <f>ROUND(E36*H36,2)</f>
        <v>0</v>
      </c>
      <c r="J36" s="162"/>
      <c r="K36" s="163">
        <f>ROUND(E36*J36,2)</f>
        <v>0</v>
      </c>
      <c r="L36" s="163">
        <v>21</v>
      </c>
      <c r="M36" s="163">
        <f>G36*(1+L36/100)</f>
        <v>0</v>
      </c>
      <c r="N36" s="163">
        <v>0</v>
      </c>
      <c r="O36" s="163">
        <f>ROUND(E36*N36,2)</f>
        <v>0</v>
      </c>
      <c r="P36" s="163">
        <v>0.13200000000000001</v>
      </c>
      <c r="Q36" s="163">
        <f>ROUND(E36*P36,2)</f>
        <v>190.95</v>
      </c>
      <c r="R36" s="163" t="s">
        <v>776</v>
      </c>
      <c r="S36" s="163" t="s">
        <v>190</v>
      </c>
      <c r="T36" s="164" t="s">
        <v>190</v>
      </c>
      <c r="U36" s="165">
        <v>4.5199999999999997E-2</v>
      </c>
      <c r="V36" s="165">
        <f>ROUND(E36*U36,2)</f>
        <v>65.39</v>
      </c>
      <c r="W36" s="165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120</v>
      </c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ht="23.25" outlineLevel="1" x14ac:dyDescent="0.25">
      <c r="A37" s="167"/>
      <c r="B37" s="168"/>
      <c r="C37" s="249" t="s">
        <v>793</v>
      </c>
      <c r="D37" s="250"/>
      <c r="E37" s="250"/>
      <c r="F37" s="250"/>
      <c r="G37" s="250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192</v>
      </c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91" t="str">
        <f>C37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37" s="166"/>
      <c r="BC37" s="166"/>
      <c r="BD37" s="166"/>
      <c r="BE37" s="166"/>
      <c r="BF37" s="166"/>
      <c r="BG37" s="166"/>
      <c r="BH37" s="166"/>
    </row>
    <row r="38" spans="1:60" outlineLevel="1" x14ac:dyDescent="0.25">
      <c r="A38" s="167"/>
      <c r="B38" s="168"/>
      <c r="C38" s="169" t="s">
        <v>121</v>
      </c>
      <c r="D38" s="170"/>
      <c r="E38" s="171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122</v>
      </c>
      <c r="AH38" s="166">
        <v>0</v>
      </c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ht="22.5" outlineLevel="1" x14ac:dyDescent="0.25">
      <c r="A39" s="167"/>
      <c r="B39" s="168"/>
      <c r="C39" s="169" t="s">
        <v>798</v>
      </c>
      <c r="D39" s="170"/>
      <c r="E39" s="171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122</v>
      </c>
      <c r="AH39" s="166">
        <v>0</v>
      </c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5">
      <c r="A40" s="167"/>
      <c r="B40" s="168"/>
      <c r="C40" s="169" t="s">
        <v>799</v>
      </c>
      <c r="D40" s="170"/>
      <c r="E40" s="171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122</v>
      </c>
      <c r="AH40" s="166">
        <v>0</v>
      </c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ht="22.5" outlineLevel="1" x14ac:dyDescent="0.25">
      <c r="A41" s="167"/>
      <c r="B41" s="168"/>
      <c r="C41" s="169" t="s">
        <v>800</v>
      </c>
      <c r="D41" s="170"/>
      <c r="E41" s="171">
        <v>204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122</v>
      </c>
      <c r="AH41" s="166">
        <v>0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ht="22.5" outlineLevel="1" x14ac:dyDescent="0.25">
      <c r="A42" s="167"/>
      <c r="B42" s="168"/>
      <c r="C42" s="169" t="s">
        <v>801</v>
      </c>
      <c r="D42" s="170"/>
      <c r="E42" s="171">
        <v>489.9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122</v>
      </c>
      <c r="AH42" s="166">
        <v>0</v>
      </c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ht="22.5" outlineLevel="1" x14ac:dyDescent="0.25">
      <c r="A43" s="167"/>
      <c r="B43" s="168"/>
      <c r="C43" s="169" t="s">
        <v>802</v>
      </c>
      <c r="D43" s="170"/>
      <c r="E43" s="171">
        <v>145.4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122</v>
      </c>
      <c r="AH43" s="166">
        <v>0</v>
      </c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 x14ac:dyDescent="0.25">
      <c r="A44" s="167"/>
      <c r="B44" s="168"/>
      <c r="C44" s="169" t="s">
        <v>803</v>
      </c>
      <c r="D44" s="170"/>
      <c r="E44" s="171">
        <v>106.2</v>
      </c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6"/>
      <c r="Y44" s="166"/>
      <c r="Z44" s="166"/>
      <c r="AA44" s="166"/>
      <c r="AB44" s="166"/>
      <c r="AC44" s="166"/>
      <c r="AD44" s="166"/>
      <c r="AE44" s="166"/>
      <c r="AF44" s="166"/>
      <c r="AG44" s="166" t="s">
        <v>122</v>
      </c>
      <c r="AH44" s="166">
        <v>0</v>
      </c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ht="22.5" outlineLevel="1" x14ac:dyDescent="0.25">
      <c r="A45" s="167"/>
      <c r="B45" s="168"/>
      <c r="C45" s="169" t="s">
        <v>804</v>
      </c>
      <c r="D45" s="170"/>
      <c r="E45" s="171">
        <v>77.099999999999994</v>
      </c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122</v>
      </c>
      <c r="AH45" s="166">
        <v>0</v>
      </c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ht="22.5" outlineLevel="1" x14ac:dyDescent="0.25">
      <c r="A46" s="167"/>
      <c r="B46" s="168"/>
      <c r="C46" s="169" t="s">
        <v>805</v>
      </c>
      <c r="D46" s="170"/>
      <c r="E46" s="171">
        <v>424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122</v>
      </c>
      <c r="AH46" s="166">
        <v>0</v>
      </c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5">
      <c r="A47" s="167"/>
      <c r="B47" s="168"/>
      <c r="C47" s="199" t="s">
        <v>216</v>
      </c>
      <c r="D47" s="197"/>
      <c r="E47" s="198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122</v>
      </c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/>
      <c r="B48" s="168"/>
      <c r="C48" s="196" t="s">
        <v>222</v>
      </c>
      <c r="D48" s="197"/>
      <c r="E48" s="198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122</v>
      </c>
      <c r="AH48" s="166">
        <v>3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outlineLevel="1" x14ac:dyDescent="0.25">
      <c r="A49" s="167"/>
      <c r="B49" s="168"/>
      <c r="C49" s="192" t="s">
        <v>223</v>
      </c>
      <c r="D49" s="193"/>
      <c r="E49" s="19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6"/>
      <c r="Y49" s="166"/>
      <c r="Z49" s="166"/>
      <c r="AA49" s="166"/>
      <c r="AB49" s="166"/>
      <c r="AC49" s="166"/>
      <c r="AD49" s="166"/>
      <c r="AE49" s="166"/>
      <c r="AF49" s="166"/>
      <c r="AG49" s="166" t="s">
        <v>122</v>
      </c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outlineLevel="1" x14ac:dyDescent="0.25">
      <c r="A50" s="157">
        <v>8</v>
      </c>
      <c r="B50" s="158" t="s">
        <v>806</v>
      </c>
      <c r="C50" s="159" t="s">
        <v>807</v>
      </c>
      <c r="D50" s="160" t="s">
        <v>134</v>
      </c>
      <c r="E50" s="161">
        <v>0</v>
      </c>
      <c r="F50" s="162"/>
      <c r="G50" s="163">
        <f>ROUND(E50*F50,2)</f>
        <v>0</v>
      </c>
      <c r="H50" s="162"/>
      <c r="I50" s="163">
        <f>ROUND(E50*H50,2)</f>
        <v>0</v>
      </c>
      <c r="J50" s="162"/>
      <c r="K50" s="163">
        <f>ROUND(E50*J50,2)</f>
        <v>0</v>
      </c>
      <c r="L50" s="163">
        <v>21</v>
      </c>
      <c r="M50" s="163">
        <f>G50*(1+L50/100)</f>
        <v>0</v>
      </c>
      <c r="N50" s="163">
        <v>0</v>
      </c>
      <c r="O50" s="163">
        <f>ROUND(E50*N50,2)</f>
        <v>0</v>
      </c>
      <c r="P50" s="163">
        <v>0.27</v>
      </c>
      <c r="Q50" s="163">
        <f>ROUND(E50*P50,2)</f>
        <v>0</v>
      </c>
      <c r="R50" s="163" t="s">
        <v>776</v>
      </c>
      <c r="S50" s="163" t="s">
        <v>190</v>
      </c>
      <c r="T50" s="164" t="s">
        <v>190</v>
      </c>
      <c r="U50" s="165">
        <v>0.123</v>
      </c>
      <c r="V50" s="165">
        <f>ROUND(E50*U50,2)</f>
        <v>0</v>
      </c>
      <c r="W50" s="165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120</v>
      </c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outlineLevel="1" x14ac:dyDescent="0.25">
      <c r="A51" s="167"/>
      <c r="B51" s="168"/>
      <c r="C51" s="249" t="s">
        <v>808</v>
      </c>
      <c r="D51" s="250"/>
      <c r="E51" s="250"/>
      <c r="F51" s="250"/>
      <c r="G51" s="250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6"/>
      <c r="Y51" s="166"/>
      <c r="Z51" s="166"/>
      <c r="AA51" s="166"/>
      <c r="AB51" s="166"/>
      <c r="AC51" s="166"/>
      <c r="AD51" s="166"/>
      <c r="AE51" s="166"/>
      <c r="AF51" s="166"/>
      <c r="AG51" s="166" t="s">
        <v>192</v>
      </c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outlineLevel="1" x14ac:dyDescent="0.25">
      <c r="A52" s="167"/>
      <c r="B52" s="168"/>
      <c r="C52" s="169" t="s">
        <v>121</v>
      </c>
      <c r="D52" s="170"/>
      <c r="E52" s="171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122</v>
      </c>
      <c r="AH52" s="166">
        <v>0</v>
      </c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5">
      <c r="A53" s="167"/>
      <c r="B53" s="168"/>
      <c r="C53" s="169" t="s">
        <v>809</v>
      </c>
      <c r="D53" s="170"/>
      <c r="E53" s="171">
        <v>0</v>
      </c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122</v>
      </c>
      <c r="AH53" s="166">
        <v>0</v>
      </c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5">
      <c r="A54" s="167"/>
      <c r="B54" s="168"/>
      <c r="C54" s="172" t="s">
        <v>131</v>
      </c>
      <c r="D54" s="173"/>
      <c r="E54" s="174">
        <v>0</v>
      </c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122</v>
      </c>
      <c r="AH54" s="166">
        <v>1</v>
      </c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5">
      <c r="A55" s="157">
        <v>9</v>
      </c>
      <c r="B55" s="158" t="s">
        <v>810</v>
      </c>
      <c r="C55" s="159" t="s">
        <v>811</v>
      </c>
      <c r="D55" s="160" t="s">
        <v>212</v>
      </c>
      <c r="E55" s="161">
        <v>59.36</v>
      </c>
      <c r="F55" s="162"/>
      <c r="G55" s="163">
        <f>ROUND(E55*F55,2)</f>
        <v>0</v>
      </c>
      <c r="H55" s="162"/>
      <c r="I55" s="163">
        <f>ROUND(E55*H55,2)</f>
        <v>0</v>
      </c>
      <c r="J55" s="162"/>
      <c r="K55" s="163">
        <f>ROUND(E55*J55,2)</f>
        <v>0</v>
      </c>
      <c r="L55" s="163">
        <v>21</v>
      </c>
      <c r="M55" s="163">
        <f>G55*(1+L55/100)</f>
        <v>0</v>
      </c>
      <c r="N55" s="163">
        <v>0</v>
      </c>
      <c r="O55" s="163">
        <f>ROUND(E55*N55,2)</f>
        <v>0</v>
      </c>
      <c r="P55" s="163">
        <v>0</v>
      </c>
      <c r="Q55" s="163">
        <f>ROUND(E55*P55,2)</f>
        <v>0</v>
      </c>
      <c r="R55" s="163" t="s">
        <v>189</v>
      </c>
      <c r="S55" s="163" t="s">
        <v>190</v>
      </c>
      <c r="T55" s="164" t="s">
        <v>190</v>
      </c>
      <c r="U55" s="165">
        <v>0.36499999999999999</v>
      </c>
      <c r="V55" s="165">
        <f>ROUND(E55*U55,2)</f>
        <v>21.67</v>
      </c>
      <c r="W55" s="165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120</v>
      </c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ht="23.25" outlineLevel="1" x14ac:dyDescent="0.25">
      <c r="A56" s="167"/>
      <c r="B56" s="168"/>
      <c r="C56" s="249" t="s">
        <v>419</v>
      </c>
      <c r="D56" s="250"/>
      <c r="E56" s="250"/>
      <c r="F56" s="250"/>
      <c r="G56" s="250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6"/>
      <c r="Y56" s="166"/>
      <c r="Z56" s="166"/>
      <c r="AA56" s="166"/>
      <c r="AB56" s="166"/>
      <c r="AC56" s="166"/>
      <c r="AD56" s="166"/>
      <c r="AE56" s="166"/>
      <c r="AF56" s="166"/>
      <c r="AG56" s="166" t="s">
        <v>192</v>
      </c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91" t="str">
        <f>C56</f>
        <v>zapažených i nezapažených s urovnáním dna do předepsaného profilu a spádu, s přehozením výkopku na přilehlém terénu na vzdálenost do 3 m od podélné osy rýhy nebo s naložením výkopku na dopravní prostředek.</v>
      </c>
      <c r="BB56" s="166"/>
      <c r="BC56" s="166"/>
      <c r="BD56" s="166"/>
      <c r="BE56" s="166"/>
      <c r="BF56" s="166"/>
      <c r="BG56" s="166"/>
      <c r="BH56" s="166"/>
    </row>
    <row r="57" spans="1:60" outlineLevel="1" x14ac:dyDescent="0.25">
      <c r="A57" s="167"/>
      <c r="B57" s="168"/>
      <c r="C57" s="169" t="s">
        <v>121</v>
      </c>
      <c r="D57" s="170"/>
      <c r="E57" s="171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6"/>
      <c r="Y57" s="166"/>
      <c r="Z57" s="166"/>
      <c r="AA57" s="166"/>
      <c r="AB57" s="166"/>
      <c r="AC57" s="166"/>
      <c r="AD57" s="166"/>
      <c r="AE57" s="166"/>
      <c r="AF57" s="166"/>
      <c r="AG57" s="166" t="s">
        <v>122</v>
      </c>
      <c r="AH57" s="166">
        <v>0</v>
      </c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 x14ac:dyDescent="0.25">
      <c r="A58" s="167"/>
      <c r="B58" s="168"/>
      <c r="C58" s="169" t="s">
        <v>812</v>
      </c>
      <c r="D58" s="170"/>
      <c r="E58" s="171">
        <v>59.36</v>
      </c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6"/>
      <c r="Y58" s="166"/>
      <c r="Z58" s="166"/>
      <c r="AA58" s="166"/>
      <c r="AB58" s="166"/>
      <c r="AC58" s="166"/>
      <c r="AD58" s="166"/>
      <c r="AE58" s="166"/>
      <c r="AF58" s="166"/>
      <c r="AG58" s="166" t="s">
        <v>122</v>
      </c>
      <c r="AH58" s="166">
        <v>0</v>
      </c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5">
      <c r="A59" s="167"/>
      <c r="B59" s="168"/>
      <c r="C59" s="172" t="s">
        <v>131</v>
      </c>
      <c r="D59" s="173"/>
      <c r="E59" s="174">
        <v>59.36</v>
      </c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6"/>
      <c r="Y59" s="166"/>
      <c r="Z59" s="166"/>
      <c r="AA59" s="166"/>
      <c r="AB59" s="166"/>
      <c r="AC59" s="166"/>
      <c r="AD59" s="166"/>
      <c r="AE59" s="166"/>
      <c r="AF59" s="166"/>
      <c r="AG59" s="166" t="s">
        <v>122</v>
      </c>
      <c r="AH59" s="166">
        <v>1</v>
      </c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5">
      <c r="A60" s="157">
        <v>10</v>
      </c>
      <c r="B60" s="158" t="s">
        <v>252</v>
      </c>
      <c r="C60" s="159" t="s">
        <v>253</v>
      </c>
      <c r="D60" s="160" t="s">
        <v>212</v>
      </c>
      <c r="E60" s="161">
        <v>59.36</v>
      </c>
      <c r="F60" s="162"/>
      <c r="G60" s="163">
        <f>ROUND(E60*F60,2)</f>
        <v>0</v>
      </c>
      <c r="H60" s="162"/>
      <c r="I60" s="163">
        <f>ROUND(E60*H60,2)</f>
        <v>0</v>
      </c>
      <c r="J60" s="162"/>
      <c r="K60" s="163">
        <f>ROUND(E60*J60,2)</f>
        <v>0</v>
      </c>
      <c r="L60" s="163">
        <v>21</v>
      </c>
      <c r="M60" s="163">
        <f>G60*(1+L60/100)</f>
        <v>0</v>
      </c>
      <c r="N60" s="163">
        <v>0</v>
      </c>
      <c r="O60" s="163">
        <f>ROUND(E60*N60,2)</f>
        <v>0</v>
      </c>
      <c r="P60" s="163">
        <v>0</v>
      </c>
      <c r="Q60" s="163">
        <f>ROUND(E60*P60,2)</f>
        <v>0</v>
      </c>
      <c r="R60" s="163" t="s">
        <v>189</v>
      </c>
      <c r="S60" s="163" t="s">
        <v>190</v>
      </c>
      <c r="T60" s="164" t="s">
        <v>190</v>
      </c>
      <c r="U60" s="165">
        <v>0.34499999999999997</v>
      </c>
      <c r="V60" s="165">
        <f>ROUND(E60*U60,2)</f>
        <v>20.48</v>
      </c>
      <c r="W60" s="165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120</v>
      </c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67"/>
      <c r="B61" s="168"/>
      <c r="C61" s="249" t="s">
        <v>254</v>
      </c>
      <c r="D61" s="250"/>
      <c r="E61" s="250"/>
      <c r="F61" s="250"/>
      <c r="G61" s="250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192</v>
      </c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ht="22.5" outlineLevel="1" x14ac:dyDescent="0.25">
      <c r="A62" s="157">
        <v>11</v>
      </c>
      <c r="B62" s="158" t="s">
        <v>259</v>
      </c>
      <c r="C62" s="159" t="s">
        <v>260</v>
      </c>
      <c r="D62" s="160" t="s">
        <v>212</v>
      </c>
      <c r="E62" s="161">
        <v>59.36</v>
      </c>
      <c r="F62" s="162"/>
      <c r="G62" s="163">
        <f>ROUND(E62*F62,2)</f>
        <v>0</v>
      </c>
      <c r="H62" s="162"/>
      <c r="I62" s="163">
        <f>ROUND(E62*H62,2)</f>
        <v>0</v>
      </c>
      <c r="J62" s="162"/>
      <c r="K62" s="163">
        <f>ROUND(E62*J62,2)</f>
        <v>0</v>
      </c>
      <c r="L62" s="163">
        <v>21</v>
      </c>
      <c r="M62" s="163">
        <f>G62*(1+L62/100)</f>
        <v>0</v>
      </c>
      <c r="N62" s="163">
        <v>0</v>
      </c>
      <c r="O62" s="163">
        <f>ROUND(E62*N62,2)</f>
        <v>0</v>
      </c>
      <c r="P62" s="163">
        <v>0</v>
      </c>
      <c r="Q62" s="163">
        <f>ROUND(E62*P62,2)</f>
        <v>0</v>
      </c>
      <c r="R62" s="163" t="s">
        <v>189</v>
      </c>
      <c r="S62" s="163" t="s">
        <v>190</v>
      </c>
      <c r="T62" s="164" t="s">
        <v>190</v>
      </c>
      <c r="U62" s="165">
        <v>1.0999999999999999E-2</v>
      </c>
      <c r="V62" s="165">
        <f>ROUND(E62*U62,2)</f>
        <v>0.65</v>
      </c>
      <c r="W62" s="165"/>
      <c r="X62" s="166"/>
      <c r="Y62" s="166"/>
      <c r="Z62" s="166"/>
      <c r="AA62" s="166"/>
      <c r="AB62" s="166"/>
      <c r="AC62" s="166"/>
      <c r="AD62" s="166"/>
      <c r="AE62" s="166"/>
      <c r="AF62" s="166"/>
      <c r="AG62" s="166" t="s">
        <v>120</v>
      </c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5">
      <c r="A63" s="167"/>
      <c r="B63" s="168"/>
      <c r="C63" s="249" t="s">
        <v>261</v>
      </c>
      <c r="D63" s="250"/>
      <c r="E63" s="250"/>
      <c r="F63" s="250"/>
      <c r="G63" s="250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6"/>
      <c r="Y63" s="166"/>
      <c r="Z63" s="166"/>
      <c r="AA63" s="166"/>
      <c r="AB63" s="166"/>
      <c r="AC63" s="166"/>
      <c r="AD63" s="166"/>
      <c r="AE63" s="166"/>
      <c r="AF63" s="166"/>
      <c r="AG63" s="166" t="s">
        <v>192</v>
      </c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outlineLevel="1" x14ac:dyDescent="0.25">
      <c r="A64" s="167"/>
      <c r="B64" s="168"/>
      <c r="C64" s="169" t="s">
        <v>121</v>
      </c>
      <c r="D64" s="170"/>
      <c r="E64" s="171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6"/>
      <c r="Y64" s="166"/>
      <c r="Z64" s="166"/>
      <c r="AA64" s="166"/>
      <c r="AB64" s="166"/>
      <c r="AC64" s="166"/>
      <c r="AD64" s="166"/>
      <c r="AE64" s="166"/>
      <c r="AF64" s="166"/>
      <c r="AG64" s="166" t="s">
        <v>122</v>
      </c>
      <c r="AH64" s="166">
        <v>0</v>
      </c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ht="22.5" outlineLevel="1" x14ac:dyDescent="0.25">
      <c r="A65" s="167"/>
      <c r="B65" s="168"/>
      <c r="C65" s="169" t="s">
        <v>262</v>
      </c>
      <c r="D65" s="170"/>
      <c r="E65" s="171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122</v>
      </c>
      <c r="AH65" s="166">
        <v>0</v>
      </c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outlineLevel="1" x14ac:dyDescent="0.25">
      <c r="A66" s="167"/>
      <c r="B66" s="168"/>
      <c r="C66" s="169" t="s">
        <v>813</v>
      </c>
      <c r="D66" s="170"/>
      <c r="E66" s="171">
        <v>59.36</v>
      </c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6"/>
      <c r="Y66" s="166"/>
      <c r="Z66" s="166"/>
      <c r="AA66" s="166"/>
      <c r="AB66" s="166"/>
      <c r="AC66" s="166"/>
      <c r="AD66" s="166"/>
      <c r="AE66" s="166"/>
      <c r="AF66" s="166"/>
      <c r="AG66" s="166" t="s">
        <v>122</v>
      </c>
      <c r="AH66" s="166">
        <v>0</v>
      </c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</row>
    <row r="67" spans="1:60" outlineLevel="1" x14ac:dyDescent="0.25">
      <c r="A67" s="167"/>
      <c r="B67" s="168"/>
      <c r="C67" s="172" t="s">
        <v>131</v>
      </c>
      <c r="D67" s="173"/>
      <c r="E67" s="174">
        <v>59.36</v>
      </c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6"/>
      <c r="Y67" s="166"/>
      <c r="Z67" s="166"/>
      <c r="AA67" s="166"/>
      <c r="AB67" s="166"/>
      <c r="AC67" s="166"/>
      <c r="AD67" s="166"/>
      <c r="AE67" s="166"/>
      <c r="AF67" s="166"/>
      <c r="AG67" s="166" t="s">
        <v>122</v>
      </c>
      <c r="AH67" s="166">
        <v>1</v>
      </c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ht="33.75" outlineLevel="1" x14ac:dyDescent="0.25">
      <c r="A68" s="157">
        <v>12</v>
      </c>
      <c r="B68" s="158" t="s">
        <v>265</v>
      </c>
      <c r="C68" s="159" t="s">
        <v>266</v>
      </c>
      <c r="D68" s="160" t="s">
        <v>212</v>
      </c>
      <c r="E68" s="161">
        <v>296.8</v>
      </c>
      <c r="F68" s="162"/>
      <c r="G68" s="163">
        <f>ROUND(E68*F68,2)</f>
        <v>0</v>
      </c>
      <c r="H68" s="162"/>
      <c r="I68" s="163">
        <f>ROUND(E68*H68,2)</f>
        <v>0</v>
      </c>
      <c r="J68" s="162"/>
      <c r="K68" s="163">
        <f>ROUND(E68*J68,2)</f>
        <v>0</v>
      </c>
      <c r="L68" s="163">
        <v>21</v>
      </c>
      <c r="M68" s="163">
        <f>G68*(1+L68/100)</f>
        <v>0</v>
      </c>
      <c r="N68" s="163">
        <v>0</v>
      </c>
      <c r="O68" s="163">
        <f>ROUND(E68*N68,2)</f>
        <v>0</v>
      </c>
      <c r="P68" s="163">
        <v>0</v>
      </c>
      <c r="Q68" s="163">
        <f>ROUND(E68*P68,2)</f>
        <v>0</v>
      </c>
      <c r="R68" s="163" t="s">
        <v>189</v>
      </c>
      <c r="S68" s="163" t="s">
        <v>190</v>
      </c>
      <c r="T68" s="164" t="s">
        <v>190</v>
      </c>
      <c r="U68" s="165">
        <v>0</v>
      </c>
      <c r="V68" s="165">
        <f>ROUND(E68*U68,2)</f>
        <v>0</v>
      </c>
      <c r="W68" s="165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120</v>
      </c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5">
      <c r="A69" s="167"/>
      <c r="B69" s="168"/>
      <c r="C69" s="249" t="s">
        <v>261</v>
      </c>
      <c r="D69" s="250"/>
      <c r="E69" s="250"/>
      <c r="F69" s="250"/>
      <c r="G69" s="250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192</v>
      </c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outlineLevel="1" x14ac:dyDescent="0.25">
      <c r="A70" s="167"/>
      <c r="B70" s="168"/>
      <c r="C70" s="169" t="s">
        <v>121</v>
      </c>
      <c r="D70" s="170"/>
      <c r="E70" s="171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6"/>
      <c r="Y70" s="166"/>
      <c r="Z70" s="166"/>
      <c r="AA70" s="166"/>
      <c r="AB70" s="166"/>
      <c r="AC70" s="166"/>
      <c r="AD70" s="166"/>
      <c r="AE70" s="166"/>
      <c r="AF70" s="166"/>
      <c r="AG70" s="166" t="s">
        <v>122</v>
      </c>
      <c r="AH70" s="166">
        <v>0</v>
      </c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outlineLevel="1" x14ac:dyDescent="0.25">
      <c r="A71" s="167"/>
      <c r="B71" s="168"/>
      <c r="C71" s="169" t="s">
        <v>814</v>
      </c>
      <c r="D71" s="170"/>
      <c r="E71" s="171">
        <v>296.8</v>
      </c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122</v>
      </c>
      <c r="AH71" s="166">
        <v>0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5">
      <c r="A72" s="167"/>
      <c r="B72" s="168"/>
      <c r="C72" s="172" t="s">
        <v>131</v>
      </c>
      <c r="D72" s="173"/>
      <c r="E72" s="174">
        <v>296.8</v>
      </c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122</v>
      </c>
      <c r="AH72" s="166">
        <v>1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outlineLevel="1" x14ac:dyDescent="0.25">
      <c r="A73" s="157">
        <v>13</v>
      </c>
      <c r="B73" s="158" t="s">
        <v>815</v>
      </c>
      <c r="C73" s="159" t="s">
        <v>816</v>
      </c>
      <c r="D73" s="160" t="s">
        <v>242</v>
      </c>
      <c r="E73" s="161">
        <v>1446.6</v>
      </c>
      <c r="F73" s="162"/>
      <c r="G73" s="163">
        <f>ROUND(E73*F73,2)</f>
        <v>0</v>
      </c>
      <c r="H73" s="162"/>
      <c r="I73" s="163">
        <f>ROUND(E73*H73,2)</f>
        <v>0</v>
      </c>
      <c r="J73" s="162"/>
      <c r="K73" s="163">
        <f>ROUND(E73*J73,2)</f>
        <v>0</v>
      </c>
      <c r="L73" s="163">
        <v>21</v>
      </c>
      <c r="M73" s="163">
        <f>G73*(1+L73/100)</f>
        <v>0</v>
      </c>
      <c r="N73" s="163">
        <v>0</v>
      </c>
      <c r="O73" s="163">
        <f>ROUND(E73*N73,2)</f>
        <v>0</v>
      </c>
      <c r="P73" s="163">
        <v>0</v>
      </c>
      <c r="Q73" s="163">
        <f>ROUND(E73*P73,2)</f>
        <v>0</v>
      </c>
      <c r="R73" s="163" t="s">
        <v>189</v>
      </c>
      <c r="S73" s="163" t="s">
        <v>190</v>
      </c>
      <c r="T73" s="164" t="s">
        <v>190</v>
      </c>
      <c r="U73" s="165">
        <v>2.7E-2</v>
      </c>
      <c r="V73" s="165">
        <f>ROUND(E73*U73,2)</f>
        <v>39.06</v>
      </c>
      <c r="W73" s="165"/>
      <c r="X73" s="166"/>
      <c r="Y73" s="166"/>
      <c r="Z73" s="166"/>
      <c r="AA73" s="166"/>
      <c r="AB73" s="166"/>
      <c r="AC73" s="166"/>
      <c r="AD73" s="166"/>
      <c r="AE73" s="166"/>
      <c r="AF73" s="166"/>
      <c r="AG73" s="166" t="s">
        <v>120</v>
      </c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5">
      <c r="A74" s="167"/>
      <c r="B74" s="168"/>
      <c r="C74" s="249" t="s">
        <v>817</v>
      </c>
      <c r="D74" s="250"/>
      <c r="E74" s="250"/>
      <c r="F74" s="250"/>
      <c r="G74" s="250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192</v>
      </c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x14ac:dyDescent="0.25">
      <c r="A75" s="149" t="s">
        <v>113</v>
      </c>
      <c r="B75" s="150" t="s">
        <v>65</v>
      </c>
      <c r="C75" s="151" t="s">
        <v>66</v>
      </c>
      <c r="D75" s="152"/>
      <c r="E75" s="153"/>
      <c r="F75" s="154"/>
      <c r="G75" s="154">
        <f>SUMIF(AG76:AG85,"&lt;&gt;NOR",G76:G85)</f>
        <v>0</v>
      </c>
      <c r="H75" s="154"/>
      <c r="I75" s="154">
        <f>SUM(I76:I85)</f>
        <v>0</v>
      </c>
      <c r="J75" s="154"/>
      <c r="K75" s="154">
        <f>SUM(K76:K85)</f>
        <v>0</v>
      </c>
      <c r="L75" s="154"/>
      <c r="M75" s="154">
        <f>SUM(M76:M85)</f>
        <v>0</v>
      </c>
      <c r="N75" s="154"/>
      <c r="O75" s="154">
        <f>SUM(O76:O85)</f>
        <v>1393.9299999999998</v>
      </c>
      <c r="P75" s="154"/>
      <c r="Q75" s="154">
        <f>SUM(Q76:Q85)</f>
        <v>0</v>
      </c>
      <c r="R75" s="154"/>
      <c r="S75" s="154"/>
      <c r="T75" s="155"/>
      <c r="U75" s="156"/>
      <c r="V75" s="156">
        <f>SUM(V76:V85)</f>
        <v>196.73000000000002</v>
      </c>
      <c r="W75" s="156"/>
      <c r="AG75" t="s">
        <v>114</v>
      </c>
    </row>
    <row r="76" spans="1:60" outlineLevel="1" x14ac:dyDescent="0.25">
      <c r="A76" s="157">
        <v>14</v>
      </c>
      <c r="B76" s="158" t="s">
        <v>818</v>
      </c>
      <c r="C76" s="159" t="s">
        <v>819</v>
      </c>
      <c r="D76" s="160" t="s">
        <v>242</v>
      </c>
      <c r="E76" s="161">
        <v>1446.6</v>
      </c>
      <c r="F76" s="162"/>
      <c r="G76" s="163">
        <f>ROUND(E76*F76,2)</f>
        <v>0</v>
      </c>
      <c r="H76" s="162"/>
      <c r="I76" s="163">
        <f>ROUND(E76*H76,2)</f>
        <v>0</v>
      </c>
      <c r="J76" s="162"/>
      <c r="K76" s="163">
        <f>ROUND(E76*J76,2)</f>
        <v>0</v>
      </c>
      <c r="L76" s="163">
        <v>21</v>
      </c>
      <c r="M76" s="163">
        <f>G76*(1+L76/100)</f>
        <v>0</v>
      </c>
      <c r="N76" s="163">
        <v>0.43</v>
      </c>
      <c r="O76" s="163">
        <f>ROUND(E76*N76,2)</f>
        <v>622.04</v>
      </c>
      <c r="P76" s="163">
        <v>0</v>
      </c>
      <c r="Q76" s="163">
        <f>ROUND(E76*P76,2)</f>
        <v>0</v>
      </c>
      <c r="R76" s="163" t="s">
        <v>776</v>
      </c>
      <c r="S76" s="163" t="s">
        <v>190</v>
      </c>
      <c r="T76" s="164" t="s">
        <v>190</v>
      </c>
      <c r="U76" s="165">
        <v>2.8000000000000001E-2</v>
      </c>
      <c r="V76" s="165">
        <f>ROUND(E76*U76,2)</f>
        <v>40.5</v>
      </c>
      <c r="W76" s="165"/>
      <c r="X76" s="166"/>
      <c r="Y76" s="166"/>
      <c r="Z76" s="166"/>
      <c r="AA76" s="166"/>
      <c r="AB76" s="166"/>
      <c r="AC76" s="166"/>
      <c r="AD76" s="166"/>
      <c r="AE76" s="166"/>
      <c r="AF76" s="166"/>
      <c r="AG76" s="166" t="s">
        <v>120</v>
      </c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outlineLevel="1" x14ac:dyDescent="0.25">
      <c r="A77" s="167"/>
      <c r="B77" s="168"/>
      <c r="C77" s="249" t="s">
        <v>820</v>
      </c>
      <c r="D77" s="250"/>
      <c r="E77" s="250"/>
      <c r="F77" s="250"/>
      <c r="G77" s="250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6"/>
      <c r="Y77" s="166"/>
      <c r="Z77" s="166"/>
      <c r="AA77" s="166"/>
      <c r="AB77" s="166"/>
      <c r="AC77" s="166"/>
      <c r="AD77" s="166"/>
      <c r="AE77" s="166"/>
      <c r="AF77" s="166"/>
      <c r="AG77" s="166" t="s">
        <v>192</v>
      </c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5">
      <c r="A78" s="167"/>
      <c r="B78" s="168"/>
      <c r="C78" s="169" t="s">
        <v>121</v>
      </c>
      <c r="D78" s="170"/>
      <c r="E78" s="171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6"/>
      <c r="Y78" s="166"/>
      <c r="Z78" s="166"/>
      <c r="AA78" s="166"/>
      <c r="AB78" s="166"/>
      <c r="AC78" s="166"/>
      <c r="AD78" s="166"/>
      <c r="AE78" s="166"/>
      <c r="AF78" s="166"/>
      <c r="AG78" s="166" t="s">
        <v>122</v>
      </c>
      <c r="AH78" s="166">
        <v>0</v>
      </c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5">
      <c r="A79" s="167"/>
      <c r="B79" s="168"/>
      <c r="C79" s="169" t="s">
        <v>821</v>
      </c>
      <c r="D79" s="170"/>
      <c r="E79" s="171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6"/>
      <c r="Y79" s="166"/>
      <c r="Z79" s="166"/>
      <c r="AA79" s="166"/>
      <c r="AB79" s="166"/>
      <c r="AC79" s="166"/>
      <c r="AD79" s="166"/>
      <c r="AE79" s="166"/>
      <c r="AF79" s="166"/>
      <c r="AG79" s="166" t="s">
        <v>122</v>
      </c>
      <c r="AH79" s="166">
        <v>0</v>
      </c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outlineLevel="1" x14ac:dyDescent="0.25">
      <c r="A80" s="167"/>
      <c r="B80" s="168"/>
      <c r="C80" s="169" t="s">
        <v>822</v>
      </c>
      <c r="D80" s="170"/>
      <c r="E80" s="171">
        <v>1446.6</v>
      </c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6"/>
      <c r="Y80" s="166"/>
      <c r="Z80" s="166"/>
      <c r="AA80" s="166"/>
      <c r="AB80" s="166"/>
      <c r="AC80" s="166"/>
      <c r="AD80" s="166"/>
      <c r="AE80" s="166"/>
      <c r="AF80" s="166"/>
      <c r="AG80" s="166" t="s">
        <v>122</v>
      </c>
      <c r="AH80" s="166">
        <v>0</v>
      </c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outlineLevel="1" x14ac:dyDescent="0.25">
      <c r="A81" s="167"/>
      <c r="B81" s="168"/>
      <c r="C81" s="172" t="s">
        <v>131</v>
      </c>
      <c r="D81" s="173"/>
      <c r="E81" s="174">
        <v>1446.6</v>
      </c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6"/>
      <c r="Y81" s="166"/>
      <c r="Z81" s="166"/>
      <c r="AA81" s="166"/>
      <c r="AB81" s="166"/>
      <c r="AC81" s="166"/>
      <c r="AD81" s="166"/>
      <c r="AE81" s="166"/>
      <c r="AF81" s="166"/>
      <c r="AG81" s="166" t="s">
        <v>122</v>
      </c>
      <c r="AH81" s="166">
        <v>1</v>
      </c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ht="22.5" outlineLevel="1" x14ac:dyDescent="0.25">
      <c r="A82" s="175">
        <v>15</v>
      </c>
      <c r="B82" s="176" t="s">
        <v>823</v>
      </c>
      <c r="C82" s="177" t="s">
        <v>824</v>
      </c>
      <c r="D82" s="178" t="s">
        <v>242</v>
      </c>
      <c r="E82" s="179">
        <v>1446.6</v>
      </c>
      <c r="F82" s="180"/>
      <c r="G82" s="181">
        <f>ROUND(E82*F82,2)</f>
        <v>0</v>
      </c>
      <c r="H82" s="180"/>
      <c r="I82" s="181">
        <f>ROUND(E82*H82,2)</f>
        <v>0</v>
      </c>
      <c r="J82" s="180"/>
      <c r="K82" s="181">
        <f>ROUND(E82*J82,2)</f>
        <v>0</v>
      </c>
      <c r="L82" s="181">
        <v>21</v>
      </c>
      <c r="M82" s="181">
        <f>G82*(1+L82/100)</f>
        <v>0</v>
      </c>
      <c r="N82" s="181">
        <v>0.378</v>
      </c>
      <c r="O82" s="181">
        <f>ROUND(E82*N82,2)</f>
        <v>546.80999999999995</v>
      </c>
      <c r="P82" s="181">
        <v>0</v>
      </c>
      <c r="Q82" s="181">
        <f>ROUND(E82*P82,2)</f>
        <v>0</v>
      </c>
      <c r="R82" s="181" t="s">
        <v>776</v>
      </c>
      <c r="S82" s="181" t="s">
        <v>190</v>
      </c>
      <c r="T82" s="182" t="s">
        <v>190</v>
      </c>
      <c r="U82" s="165">
        <v>2.5999999999999999E-2</v>
      </c>
      <c r="V82" s="165">
        <f>ROUND(E82*U82,2)</f>
        <v>37.61</v>
      </c>
      <c r="W82" s="165"/>
      <c r="X82" s="166"/>
      <c r="Y82" s="166"/>
      <c r="Z82" s="166"/>
      <c r="AA82" s="166"/>
      <c r="AB82" s="166"/>
      <c r="AC82" s="166"/>
      <c r="AD82" s="166"/>
      <c r="AE82" s="166"/>
      <c r="AF82" s="166"/>
      <c r="AG82" s="166" t="s">
        <v>120</v>
      </c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ht="22.5" outlineLevel="1" x14ac:dyDescent="0.25">
      <c r="A83" s="175">
        <v>16</v>
      </c>
      <c r="B83" s="176" t="s">
        <v>825</v>
      </c>
      <c r="C83" s="177" t="s">
        <v>826</v>
      </c>
      <c r="D83" s="178" t="s">
        <v>242</v>
      </c>
      <c r="E83" s="179">
        <f>PRODUCT(2950,0)</f>
        <v>0</v>
      </c>
      <c r="F83" s="180"/>
      <c r="G83" s="181">
        <f>ROUND(E83*F83,2)</f>
        <v>0</v>
      </c>
      <c r="H83" s="180"/>
      <c r="I83" s="181">
        <f>ROUND(E83*H83,2)</f>
        <v>0</v>
      </c>
      <c r="J83" s="180"/>
      <c r="K83" s="181">
        <f>ROUND(E83*J83,2)</f>
        <v>0</v>
      </c>
      <c r="L83" s="181">
        <v>21</v>
      </c>
      <c r="M83" s="181">
        <f>G83*(1+L83/100)</f>
        <v>0</v>
      </c>
      <c r="N83" s="181">
        <v>5.0000000000000001E-4</v>
      </c>
      <c r="O83" s="181">
        <f>ROUND(E83*N83,2)</f>
        <v>0</v>
      </c>
      <c r="P83" s="181">
        <v>0</v>
      </c>
      <c r="Q83" s="181">
        <f>ROUND(E83*P83,2)</f>
        <v>0</v>
      </c>
      <c r="R83" s="181" t="s">
        <v>776</v>
      </c>
      <c r="S83" s="181" t="s">
        <v>190</v>
      </c>
      <c r="T83" s="182" t="s">
        <v>190</v>
      </c>
      <c r="U83" s="165">
        <v>2E-3</v>
      </c>
      <c r="V83" s="165">
        <f>ROUND(E83*U83,2)</f>
        <v>0</v>
      </c>
      <c r="W83" s="165"/>
      <c r="X83" s="166"/>
      <c r="Y83" s="166"/>
      <c r="Z83" s="166"/>
      <c r="AA83" s="166"/>
      <c r="AB83" s="166"/>
      <c r="AC83" s="166"/>
      <c r="AD83" s="166"/>
      <c r="AE83" s="166"/>
      <c r="AF83" s="166"/>
      <c r="AG83" s="166" t="s">
        <v>120</v>
      </c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ht="22.5" outlineLevel="1" x14ac:dyDescent="0.25">
      <c r="A84" s="175">
        <v>17</v>
      </c>
      <c r="B84" s="176" t="s">
        <v>827</v>
      </c>
      <c r="C84" s="177" t="s">
        <v>828</v>
      </c>
      <c r="D84" s="178" t="s">
        <v>242</v>
      </c>
      <c r="E84" s="179">
        <f>PRODUCT(2950,0)</f>
        <v>0</v>
      </c>
      <c r="F84" s="180"/>
      <c r="G84" s="181">
        <f>ROUND(E84*F84,2)</f>
        <v>0</v>
      </c>
      <c r="H84" s="180"/>
      <c r="I84" s="181">
        <f>ROUND(E84*H84,2)</f>
        <v>0</v>
      </c>
      <c r="J84" s="180"/>
      <c r="K84" s="181">
        <f>ROUND(E84*J84,2)</f>
        <v>0</v>
      </c>
      <c r="L84" s="181">
        <v>21</v>
      </c>
      <c r="M84" s="181">
        <f>G84*(1+L84/100)</f>
        <v>0</v>
      </c>
      <c r="N84" s="181">
        <v>0.12966</v>
      </c>
      <c r="O84" s="181">
        <f>ROUND(E84*N84,2)</f>
        <v>0</v>
      </c>
      <c r="P84" s="181">
        <v>0</v>
      </c>
      <c r="Q84" s="181">
        <f>ROUND(E84*P84,2)</f>
        <v>0</v>
      </c>
      <c r="R84" s="181" t="s">
        <v>776</v>
      </c>
      <c r="S84" s="181" t="s">
        <v>190</v>
      </c>
      <c r="T84" s="182" t="s">
        <v>190</v>
      </c>
      <c r="U84" s="165">
        <v>0.02</v>
      </c>
      <c r="V84" s="165">
        <f>ROUND(E84*U84,2)</f>
        <v>0</v>
      </c>
      <c r="W84" s="165"/>
      <c r="X84" s="166"/>
      <c r="Y84" s="166"/>
      <c r="Z84" s="166"/>
      <c r="AA84" s="166"/>
      <c r="AB84" s="166"/>
      <c r="AC84" s="166"/>
      <c r="AD84" s="166"/>
      <c r="AE84" s="166"/>
      <c r="AF84" s="166"/>
      <c r="AG84" s="166" t="s">
        <v>120</v>
      </c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ht="22.5" outlineLevel="1" x14ac:dyDescent="0.25">
      <c r="A85" s="175">
        <v>18</v>
      </c>
      <c r="B85" s="176" t="s">
        <v>829</v>
      </c>
      <c r="C85" s="177" t="s">
        <v>830</v>
      </c>
      <c r="D85" s="178" t="s">
        <v>242</v>
      </c>
      <c r="E85" s="179">
        <v>1446.6</v>
      </c>
      <c r="F85" s="180"/>
      <c r="G85" s="181">
        <f>ROUND(E85*F85,2)</f>
        <v>0</v>
      </c>
      <c r="H85" s="180"/>
      <c r="I85" s="181">
        <f>ROUND(E85*H85,2)</f>
        <v>0</v>
      </c>
      <c r="J85" s="180"/>
      <c r="K85" s="181">
        <f>ROUND(E85*J85,2)</f>
        <v>0</v>
      </c>
      <c r="L85" s="181">
        <v>21</v>
      </c>
      <c r="M85" s="181">
        <f>G85*(1+L85/100)</f>
        <v>0</v>
      </c>
      <c r="N85" s="181">
        <v>0.15559000000000001</v>
      </c>
      <c r="O85" s="181">
        <f>ROUND(E85*N85,2)</f>
        <v>225.08</v>
      </c>
      <c r="P85" s="181">
        <v>0</v>
      </c>
      <c r="Q85" s="181">
        <f>ROUND(E85*P85,2)</f>
        <v>0</v>
      </c>
      <c r="R85" s="181" t="s">
        <v>776</v>
      </c>
      <c r="S85" s="181" t="s">
        <v>190</v>
      </c>
      <c r="T85" s="182" t="s">
        <v>190</v>
      </c>
      <c r="U85" s="165">
        <v>8.2000000000000003E-2</v>
      </c>
      <c r="V85" s="165">
        <f>ROUND(E85*U85,2)</f>
        <v>118.62</v>
      </c>
      <c r="W85" s="165"/>
      <c r="X85" s="166"/>
      <c r="Y85" s="166"/>
      <c r="Z85" s="166"/>
      <c r="AA85" s="166"/>
      <c r="AB85" s="166"/>
      <c r="AC85" s="166"/>
      <c r="AD85" s="166"/>
      <c r="AE85" s="166"/>
      <c r="AF85" s="166"/>
      <c r="AG85" s="166" t="s">
        <v>120</v>
      </c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x14ac:dyDescent="0.25">
      <c r="A86" s="149" t="s">
        <v>113</v>
      </c>
      <c r="B86" s="150" t="s">
        <v>71</v>
      </c>
      <c r="C86" s="151" t="s">
        <v>72</v>
      </c>
      <c r="D86" s="152"/>
      <c r="E86" s="153"/>
      <c r="F86" s="154"/>
      <c r="G86" s="154">
        <f>SUMIF(AG87:AG104,"&lt;&gt;NOR",G87:G104)</f>
        <v>0</v>
      </c>
      <c r="H86" s="154"/>
      <c r="I86" s="154">
        <f>SUM(I87:I104)</f>
        <v>0</v>
      </c>
      <c r="J86" s="154"/>
      <c r="K86" s="154">
        <f>SUM(K87:K104)</f>
        <v>0</v>
      </c>
      <c r="L86" s="154"/>
      <c r="M86" s="154">
        <f>SUM(M87:M104)</f>
        <v>0</v>
      </c>
      <c r="N86" s="154"/>
      <c r="O86" s="154">
        <f>SUM(O87:O104)</f>
        <v>0</v>
      </c>
      <c r="P86" s="154"/>
      <c r="Q86" s="154">
        <f>SUM(Q87:Q104)</f>
        <v>0</v>
      </c>
      <c r="R86" s="154"/>
      <c r="S86" s="154"/>
      <c r="T86" s="155"/>
      <c r="U86" s="156"/>
      <c r="V86" s="156">
        <f>SUM(V87:V104)</f>
        <v>1.67</v>
      </c>
      <c r="W86" s="156"/>
      <c r="AG86" t="s">
        <v>114</v>
      </c>
    </row>
    <row r="87" spans="1:60" ht="22.5" outlineLevel="1" x14ac:dyDescent="0.25">
      <c r="A87" s="157">
        <v>19</v>
      </c>
      <c r="B87" s="158" t="s">
        <v>831</v>
      </c>
      <c r="C87" s="159" t="s">
        <v>832</v>
      </c>
      <c r="D87" s="160" t="s">
        <v>134</v>
      </c>
      <c r="E87" s="161">
        <v>0</v>
      </c>
      <c r="F87" s="162"/>
      <c r="G87" s="163">
        <f>ROUND(E87*F87,2)</f>
        <v>0</v>
      </c>
      <c r="H87" s="162"/>
      <c r="I87" s="163">
        <f>ROUND(E87*H87,2)</f>
        <v>0</v>
      </c>
      <c r="J87" s="162"/>
      <c r="K87" s="163">
        <f>ROUND(E87*J87,2)</f>
        <v>0</v>
      </c>
      <c r="L87" s="163">
        <v>21</v>
      </c>
      <c r="M87" s="163">
        <f>G87*(1+L87/100)</f>
        <v>0</v>
      </c>
      <c r="N87" s="163">
        <v>0.188</v>
      </c>
      <c r="O87" s="163">
        <f>ROUND(E87*N87,2)</f>
        <v>0</v>
      </c>
      <c r="P87" s="163">
        <v>0</v>
      </c>
      <c r="Q87" s="163">
        <f>ROUND(E87*P87,2)</f>
        <v>0</v>
      </c>
      <c r="R87" s="163" t="s">
        <v>776</v>
      </c>
      <c r="S87" s="163" t="s">
        <v>190</v>
      </c>
      <c r="T87" s="164" t="s">
        <v>190</v>
      </c>
      <c r="U87" s="165">
        <v>0.27200000000000002</v>
      </c>
      <c r="V87" s="165">
        <f>ROUND(E87*U87,2)</f>
        <v>0</v>
      </c>
      <c r="W87" s="165"/>
      <c r="X87" s="166"/>
      <c r="Y87" s="166"/>
      <c r="Z87" s="166"/>
      <c r="AA87" s="166"/>
      <c r="AB87" s="166"/>
      <c r="AC87" s="166"/>
      <c r="AD87" s="166"/>
      <c r="AE87" s="166"/>
      <c r="AF87" s="166"/>
      <c r="AG87" s="166" t="s">
        <v>120</v>
      </c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outlineLevel="1" x14ac:dyDescent="0.25">
      <c r="A88" s="167"/>
      <c r="B88" s="168"/>
      <c r="C88" s="249" t="s">
        <v>833</v>
      </c>
      <c r="D88" s="250"/>
      <c r="E88" s="250"/>
      <c r="F88" s="250"/>
      <c r="G88" s="250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6"/>
      <c r="Y88" s="166"/>
      <c r="Z88" s="166"/>
      <c r="AA88" s="166"/>
      <c r="AB88" s="166"/>
      <c r="AC88" s="166"/>
      <c r="AD88" s="166"/>
      <c r="AE88" s="166"/>
      <c r="AF88" s="166"/>
      <c r="AG88" s="166" t="s">
        <v>192</v>
      </c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outlineLevel="1" x14ac:dyDescent="0.25">
      <c r="A89" s="167"/>
      <c r="B89" s="168"/>
      <c r="C89" s="169" t="s">
        <v>121</v>
      </c>
      <c r="D89" s="170"/>
      <c r="E89" s="171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6"/>
      <c r="Y89" s="166"/>
      <c r="Z89" s="166"/>
      <c r="AA89" s="166"/>
      <c r="AB89" s="166"/>
      <c r="AC89" s="166"/>
      <c r="AD89" s="166"/>
      <c r="AE89" s="166"/>
      <c r="AF89" s="166"/>
      <c r="AG89" s="166" t="s">
        <v>122</v>
      </c>
      <c r="AH89" s="166">
        <v>0</v>
      </c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outlineLevel="1" x14ac:dyDescent="0.25">
      <c r="A90" s="167"/>
      <c r="B90" s="168"/>
      <c r="C90" s="169" t="s">
        <v>834</v>
      </c>
      <c r="D90" s="170"/>
      <c r="E90" s="171">
        <v>0</v>
      </c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6"/>
      <c r="Y90" s="166"/>
      <c r="Z90" s="166"/>
      <c r="AA90" s="166"/>
      <c r="AB90" s="166"/>
      <c r="AC90" s="166"/>
      <c r="AD90" s="166"/>
      <c r="AE90" s="166"/>
      <c r="AF90" s="166"/>
      <c r="AG90" s="166" t="s">
        <v>122</v>
      </c>
      <c r="AH90" s="166">
        <v>0</v>
      </c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outlineLevel="1" x14ac:dyDescent="0.25">
      <c r="A91" s="167"/>
      <c r="B91" s="168"/>
      <c r="C91" s="172" t="s">
        <v>131</v>
      </c>
      <c r="D91" s="173"/>
      <c r="E91" s="174">
        <v>0</v>
      </c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6"/>
      <c r="Y91" s="166"/>
      <c r="Z91" s="166"/>
      <c r="AA91" s="166"/>
      <c r="AB91" s="166"/>
      <c r="AC91" s="166"/>
      <c r="AD91" s="166"/>
      <c r="AE91" s="166"/>
      <c r="AF91" s="166"/>
      <c r="AG91" s="166" t="s">
        <v>122</v>
      </c>
      <c r="AH91" s="166">
        <v>1</v>
      </c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outlineLevel="1" x14ac:dyDescent="0.25">
      <c r="A92" s="157">
        <v>20</v>
      </c>
      <c r="B92" s="158" t="s">
        <v>835</v>
      </c>
      <c r="C92" s="159" t="s">
        <v>836</v>
      </c>
      <c r="D92" s="160" t="s">
        <v>212</v>
      </c>
      <c r="E92" s="161">
        <v>0</v>
      </c>
      <c r="F92" s="162"/>
      <c r="G92" s="163">
        <f>ROUND(E92*F92,2)</f>
        <v>0</v>
      </c>
      <c r="H92" s="162"/>
      <c r="I92" s="163">
        <f>ROUND(E92*H92,2)</f>
        <v>0</v>
      </c>
      <c r="J92" s="162"/>
      <c r="K92" s="163">
        <f>ROUND(E92*J92,2)</f>
        <v>0</v>
      </c>
      <c r="L92" s="163">
        <v>21</v>
      </c>
      <c r="M92" s="163">
        <f>G92*(1+L92/100)</f>
        <v>0</v>
      </c>
      <c r="N92" s="163">
        <v>2.5249999999999999</v>
      </c>
      <c r="O92" s="163">
        <f>ROUND(E92*N92,2)</f>
        <v>0</v>
      </c>
      <c r="P92" s="163">
        <v>0</v>
      </c>
      <c r="Q92" s="163">
        <f>ROUND(E92*P92,2)</f>
        <v>0</v>
      </c>
      <c r="R92" s="163" t="s">
        <v>776</v>
      </c>
      <c r="S92" s="163" t="s">
        <v>190</v>
      </c>
      <c r="T92" s="164" t="s">
        <v>190</v>
      </c>
      <c r="U92" s="165">
        <v>1.4419999999999999</v>
      </c>
      <c r="V92" s="165">
        <f>ROUND(E92*U92,2)</f>
        <v>0</v>
      </c>
      <c r="W92" s="165"/>
      <c r="X92" s="166"/>
      <c r="Y92" s="166"/>
      <c r="Z92" s="166"/>
      <c r="AA92" s="166"/>
      <c r="AB92" s="166"/>
      <c r="AC92" s="166"/>
      <c r="AD92" s="166"/>
      <c r="AE92" s="166"/>
      <c r="AF92" s="166"/>
      <c r="AG92" s="166" t="s">
        <v>120</v>
      </c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5">
      <c r="A93" s="167"/>
      <c r="B93" s="168"/>
      <c r="C93" s="249" t="s">
        <v>837</v>
      </c>
      <c r="D93" s="250"/>
      <c r="E93" s="250"/>
      <c r="F93" s="250"/>
      <c r="G93" s="250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6"/>
      <c r="Y93" s="166"/>
      <c r="Z93" s="166"/>
      <c r="AA93" s="166"/>
      <c r="AB93" s="166"/>
      <c r="AC93" s="166"/>
      <c r="AD93" s="166"/>
      <c r="AE93" s="166"/>
      <c r="AF93" s="166"/>
      <c r="AG93" s="166" t="s">
        <v>192</v>
      </c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outlineLevel="1" x14ac:dyDescent="0.25">
      <c r="A94" s="167"/>
      <c r="B94" s="168"/>
      <c r="C94" s="169" t="s">
        <v>121</v>
      </c>
      <c r="D94" s="170"/>
      <c r="E94" s="171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6"/>
      <c r="Y94" s="166"/>
      <c r="Z94" s="166"/>
      <c r="AA94" s="166"/>
      <c r="AB94" s="166"/>
      <c r="AC94" s="166"/>
      <c r="AD94" s="166"/>
      <c r="AE94" s="166"/>
      <c r="AF94" s="166"/>
      <c r="AG94" s="166" t="s">
        <v>122</v>
      </c>
      <c r="AH94" s="166">
        <v>0</v>
      </c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outlineLevel="1" x14ac:dyDescent="0.25">
      <c r="A95" s="167"/>
      <c r="B95" s="168"/>
      <c r="C95" s="169" t="s">
        <v>838</v>
      </c>
      <c r="D95" s="170"/>
      <c r="E95" s="171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6"/>
      <c r="Y95" s="166"/>
      <c r="Z95" s="166"/>
      <c r="AA95" s="166"/>
      <c r="AB95" s="166"/>
      <c r="AC95" s="166"/>
      <c r="AD95" s="166"/>
      <c r="AE95" s="166"/>
      <c r="AF95" s="166"/>
      <c r="AG95" s="166" t="s">
        <v>122</v>
      </c>
      <c r="AH95" s="166">
        <v>0</v>
      </c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outlineLevel="1" x14ac:dyDescent="0.25">
      <c r="A96" s="167"/>
      <c r="B96" s="168"/>
      <c r="C96" s="169" t="s">
        <v>839</v>
      </c>
      <c r="D96" s="170"/>
      <c r="E96" s="171">
        <v>0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6"/>
      <c r="Y96" s="166"/>
      <c r="Z96" s="166"/>
      <c r="AA96" s="166"/>
      <c r="AB96" s="166"/>
      <c r="AC96" s="166"/>
      <c r="AD96" s="166"/>
      <c r="AE96" s="166"/>
      <c r="AF96" s="166"/>
      <c r="AG96" s="166" t="s">
        <v>122</v>
      </c>
      <c r="AH96" s="166">
        <v>0</v>
      </c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outlineLevel="1" x14ac:dyDescent="0.25">
      <c r="A97" s="167"/>
      <c r="B97" s="168"/>
      <c r="C97" s="172" t="s">
        <v>131</v>
      </c>
      <c r="D97" s="173"/>
      <c r="E97" s="174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6"/>
      <c r="Y97" s="166"/>
      <c r="Z97" s="166"/>
      <c r="AA97" s="166"/>
      <c r="AB97" s="166"/>
      <c r="AC97" s="166"/>
      <c r="AD97" s="166"/>
      <c r="AE97" s="166"/>
      <c r="AF97" s="166"/>
      <c r="AG97" s="166" t="s">
        <v>122</v>
      </c>
      <c r="AH97" s="166">
        <v>1</v>
      </c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ht="22.5" outlineLevel="1" x14ac:dyDescent="0.25">
      <c r="A98" s="157">
        <v>21</v>
      </c>
      <c r="B98" s="158" t="s">
        <v>840</v>
      </c>
      <c r="C98" s="159" t="s">
        <v>841</v>
      </c>
      <c r="D98" s="160" t="s">
        <v>157</v>
      </c>
      <c r="E98" s="161">
        <v>0</v>
      </c>
      <c r="F98" s="162"/>
      <c r="G98" s="163">
        <f>ROUND(E98*F98,2)</f>
        <v>0</v>
      </c>
      <c r="H98" s="162"/>
      <c r="I98" s="163">
        <f>ROUND(E98*H98,2)</f>
        <v>0</v>
      </c>
      <c r="J98" s="162"/>
      <c r="K98" s="163">
        <f>ROUND(E98*J98,2)</f>
        <v>0</v>
      </c>
      <c r="L98" s="163">
        <v>21</v>
      </c>
      <c r="M98" s="163">
        <f>G98*(1+L98/100)</f>
        <v>0</v>
      </c>
      <c r="N98" s="163">
        <v>8.1970000000000001E-2</v>
      </c>
      <c r="O98" s="163">
        <f>ROUND(E98*N98,2)</f>
        <v>0</v>
      </c>
      <c r="P98" s="163">
        <v>0</v>
      </c>
      <c r="Q98" s="163">
        <f>ROUND(E98*P98,2)</f>
        <v>0</v>
      </c>
      <c r="R98" s="163" t="s">
        <v>298</v>
      </c>
      <c r="S98" s="163" t="s">
        <v>190</v>
      </c>
      <c r="T98" s="164" t="s">
        <v>190</v>
      </c>
      <c r="U98" s="165">
        <v>0</v>
      </c>
      <c r="V98" s="165">
        <f>ROUND(E98*U98,2)</f>
        <v>0</v>
      </c>
      <c r="W98" s="165"/>
      <c r="X98" s="166"/>
      <c r="Y98" s="166"/>
      <c r="Z98" s="166"/>
      <c r="AA98" s="166"/>
      <c r="AB98" s="166"/>
      <c r="AC98" s="166"/>
      <c r="AD98" s="166"/>
      <c r="AE98" s="166"/>
      <c r="AF98" s="166"/>
      <c r="AG98" s="166" t="s">
        <v>299</v>
      </c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</row>
    <row r="99" spans="1:60" outlineLevel="1" x14ac:dyDescent="0.25">
      <c r="A99" s="167"/>
      <c r="B99" s="168"/>
      <c r="C99" s="169" t="s">
        <v>121</v>
      </c>
      <c r="D99" s="170"/>
      <c r="E99" s="171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6"/>
      <c r="Y99" s="166"/>
      <c r="Z99" s="166"/>
      <c r="AA99" s="166"/>
      <c r="AB99" s="166"/>
      <c r="AC99" s="166"/>
      <c r="AD99" s="166"/>
      <c r="AE99" s="166"/>
      <c r="AF99" s="166"/>
      <c r="AG99" s="166" t="s">
        <v>122</v>
      </c>
      <c r="AH99" s="166">
        <v>0</v>
      </c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outlineLevel="1" x14ac:dyDescent="0.25">
      <c r="A100" s="167"/>
      <c r="B100" s="168"/>
      <c r="C100" s="169" t="s">
        <v>842</v>
      </c>
      <c r="D100" s="170"/>
      <c r="E100" s="171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 t="s">
        <v>122</v>
      </c>
      <c r="AH100" s="166">
        <v>0</v>
      </c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5">
      <c r="A101" s="167"/>
      <c r="B101" s="168"/>
      <c r="C101" s="169" t="s">
        <v>843</v>
      </c>
      <c r="D101" s="170"/>
      <c r="E101" s="171">
        <v>0</v>
      </c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 t="s">
        <v>122</v>
      </c>
      <c r="AH101" s="166">
        <v>0</v>
      </c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outlineLevel="1" x14ac:dyDescent="0.25">
      <c r="A102" s="167"/>
      <c r="B102" s="168"/>
      <c r="C102" s="172" t="s">
        <v>131</v>
      </c>
      <c r="D102" s="173"/>
      <c r="E102" s="174">
        <v>0</v>
      </c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 t="s">
        <v>122</v>
      </c>
      <c r="AH102" s="166">
        <v>1</v>
      </c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5">
      <c r="A103" s="157">
        <v>22</v>
      </c>
      <c r="B103" s="158" t="s">
        <v>844</v>
      </c>
      <c r="C103" s="159" t="s">
        <v>845</v>
      </c>
      <c r="D103" s="160" t="s">
        <v>134</v>
      </c>
      <c r="E103" s="161">
        <v>18</v>
      </c>
      <c r="F103" s="162"/>
      <c r="G103" s="163">
        <f>ROUND(E103*F103,2)</f>
        <v>0</v>
      </c>
      <c r="H103" s="162"/>
      <c r="I103" s="163">
        <f>ROUND(E103*H103,2)</f>
        <v>0</v>
      </c>
      <c r="J103" s="162"/>
      <c r="K103" s="163">
        <f>ROUND(E103*J103,2)</f>
        <v>0</v>
      </c>
      <c r="L103" s="163">
        <v>21</v>
      </c>
      <c r="M103" s="163">
        <f>G103*(1+L103/100)</f>
        <v>0</v>
      </c>
      <c r="N103" s="163">
        <v>0</v>
      </c>
      <c r="O103" s="163">
        <f>ROUND(E103*N103,2)</f>
        <v>0</v>
      </c>
      <c r="P103" s="163">
        <v>0</v>
      </c>
      <c r="Q103" s="163">
        <f>ROUND(E103*P103,2)</f>
        <v>0</v>
      </c>
      <c r="R103" s="163" t="s">
        <v>776</v>
      </c>
      <c r="S103" s="163" t="s">
        <v>190</v>
      </c>
      <c r="T103" s="164" t="s">
        <v>190</v>
      </c>
      <c r="U103" s="165">
        <v>9.2999999999999999E-2</v>
      </c>
      <c r="V103" s="165">
        <f>ROUND(E103*U103,2)</f>
        <v>1.67</v>
      </c>
      <c r="W103" s="165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 t="s">
        <v>120</v>
      </c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outlineLevel="1" x14ac:dyDescent="0.25">
      <c r="A104" s="167"/>
      <c r="B104" s="168"/>
      <c r="C104" s="249" t="s">
        <v>846</v>
      </c>
      <c r="D104" s="250"/>
      <c r="E104" s="250"/>
      <c r="F104" s="250"/>
      <c r="G104" s="250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 t="s">
        <v>192</v>
      </c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x14ac:dyDescent="0.25">
      <c r="A105" s="149" t="s">
        <v>113</v>
      </c>
      <c r="B105" s="150" t="s">
        <v>67</v>
      </c>
      <c r="C105" s="151" t="s">
        <v>68</v>
      </c>
      <c r="D105" s="152"/>
      <c r="E105" s="153"/>
      <c r="F105" s="154"/>
      <c r="G105" s="154">
        <f>SUMIF(AG106:AG126,"&lt;&gt;NOR",G106:G126)</f>
        <v>0</v>
      </c>
      <c r="H105" s="154"/>
      <c r="I105" s="154">
        <f>SUM(I106:I126)</f>
        <v>0</v>
      </c>
      <c r="J105" s="154"/>
      <c r="K105" s="154">
        <f>SUM(K106:K126)</f>
        <v>0</v>
      </c>
      <c r="L105" s="154"/>
      <c r="M105" s="154">
        <f>SUM(M106:M126)</f>
        <v>0</v>
      </c>
      <c r="N105" s="154"/>
      <c r="O105" s="154">
        <f>SUM(O106:O126)</f>
        <v>214.41</v>
      </c>
      <c r="P105" s="154"/>
      <c r="Q105" s="154">
        <f>SUM(Q106:Q126)</f>
        <v>0</v>
      </c>
      <c r="R105" s="154"/>
      <c r="S105" s="154"/>
      <c r="T105" s="155"/>
      <c r="U105" s="156"/>
      <c r="V105" s="156">
        <f>SUM(V106:V126)</f>
        <v>112.36</v>
      </c>
      <c r="W105" s="156"/>
      <c r="AG105" t="s">
        <v>114</v>
      </c>
    </row>
    <row r="106" spans="1:60" ht="22.5" outlineLevel="1" x14ac:dyDescent="0.25">
      <c r="A106" s="157">
        <v>23</v>
      </c>
      <c r="B106" s="158" t="s">
        <v>847</v>
      </c>
      <c r="C106" s="159" t="s">
        <v>848</v>
      </c>
      <c r="D106" s="160" t="s">
        <v>242</v>
      </c>
      <c r="E106" s="161">
        <v>0</v>
      </c>
      <c r="F106" s="162"/>
      <c r="G106" s="163">
        <f>ROUND(E106*F106,2)</f>
        <v>0</v>
      </c>
      <c r="H106" s="162"/>
      <c r="I106" s="163">
        <f>ROUND(E106*H106,2)</f>
        <v>0</v>
      </c>
      <c r="J106" s="162"/>
      <c r="K106" s="163">
        <f>ROUND(E106*J106,2)</f>
        <v>0</v>
      </c>
      <c r="L106" s="163">
        <v>21</v>
      </c>
      <c r="M106" s="163">
        <f>G106*(1+L106/100)</f>
        <v>0</v>
      </c>
      <c r="N106" s="163">
        <v>0.441</v>
      </c>
      <c r="O106" s="163">
        <f>ROUND(E106*N106,2)</f>
        <v>0</v>
      </c>
      <c r="P106" s="163">
        <v>0</v>
      </c>
      <c r="Q106" s="163">
        <f>ROUND(E106*P106,2)</f>
        <v>0</v>
      </c>
      <c r="R106" s="163" t="s">
        <v>776</v>
      </c>
      <c r="S106" s="163" t="s">
        <v>190</v>
      </c>
      <c r="T106" s="164" t="s">
        <v>190</v>
      </c>
      <c r="U106" s="165">
        <v>2.9000000000000001E-2</v>
      </c>
      <c r="V106" s="165">
        <f>ROUND(E106*U106,2)</f>
        <v>0</v>
      </c>
      <c r="W106" s="165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 t="s">
        <v>120</v>
      </c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5">
      <c r="A107" s="167"/>
      <c r="B107" s="168"/>
      <c r="C107" s="169" t="s">
        <v>121</v>
      </c>
      <c r="D107" s="170"/>
      <c r="E107" s="171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 t="s">
        <v>122</v>
      </c>
      <c r="AH107" s="166">
        <v>0</v>
      </c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5">
      <c r="A108" s="167"/>
      <c r="B108" s="168"/>
      <c r="C108" s="169" t="s">
        <v>849</v>
      </c>
      <c r="D108" s="170"/>
      <c r="E108" s="171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 t="s">
        <v>122</v>
      </c>
      <c r="AH108" s="166">
        <v>0</v>
      </c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5">
      <c r="A109" s="167"/>
      <c r="B109" s="168"/>
      <c r="C109" s="169" t="s">
        <v>850</v>
      </c>
      <c r="D109" s="170"/>
      <c r="E109" s="171"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 t="s">
        <v>122</v>
      </c>
      <c r="AH109" s="166">
        <v>0</v>
      </c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5">
      <c r="A110" s="167"/>
      <c r="B110" s="168"/>
      <c r="C110" s="172" t="s">
        <v>131</v>
      </c>
      <c r="D110" s="173"/>
      <c r="E110" s="174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 t="s">
        <v>122</v>
      </c>
      <c r="AH110" s="166">
        <v>1</v>
      </c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outlineLevel="1" x14ac:dyDescent="0.25">
      <c r="A111" s="157">
        <v>24</v>
      </c>
      <c r="B111" s="158" t="s">
        <v>851</v>
      </c>
      <c r="C111" s="159" t="s">
        <v>852</v>
      </c>
      <c r="D111" s="160" t="s">
        <v>242</v>
      </c>
      <c r="E111" s="161">
        <v>0</v>
      </c>
      <c r="F111" s="162"/>
      <c r="G111" s="163">
        <f>ROUND(E111*F111,2)</f>
        <v>0</v>
      </c>
      <c r="H111" s="162"/>
      <c r="I111" s="163">
        <f>ROUND(E111*H111,2)</f>
        <v>0</v>
      </c>
      <c r="J111" s="162"/>
      <c r="K111" s="163">
        <f>ROUND(E111*J111,2)</f>
        <v>0</v>
      </c>
      <c r="L111" s="163">
        <v>21</v>
      </c>
      <c r="M111" s="163">
        <f>G111*(1+L111/100)</f>
        <v>0</v>
      </c>
      <c r="N111" s="163">
        <v>7.3899999999999993E-2</v>
      </c>
      <c r="O111" s="163">
        <f>ROUND(E111*N111,2)</f>
        <v>0</v>
      </c>
      <c r="P111" s="163">
        <v>0</v>
      </c>
      <c r="Q111" s="163">
        <f>ROUND(E111*P111,2)</f>
        <v>0</v>
      </c>
      <c r="R111" s="163" t="s">
        <v>776</v>
      </c>
      <c r="S111" s="163" t="s">
        <v>190</v>
      </c>
      <c r="T111" s="164" t="s">
        <v>190</v>
      </c>
      <c r="U111" s="165">
        <v>0.45200000000000001</v>
      </c>
      <c r="V111" s="165">
        <f>ROUND(E111*U111,2)</f>
        <v>0</v>
      </c>
      <c r="W111" s="165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 t="s">
        <v>120</v>
      </c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ht="23.25" outlineLevel="1" x14ac:dyDescent="0.25">
      <c r="A112" s="167"/>
      <c r="B112" s="168"/>
      <c r="C112" s="249" t="s">
        <v>853</v>
      </c>
      <c r="D112" s="250"/>
      <c r="E112" s="250"/>
      <c r="F112" s="250"/>
      <c r="G112" s="250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 t="s">
        <v>192</v>
      </c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91" t="str">
        <f>C112</f>
        <v>s provedením lože z kameniva drceného, s vyplněním spár, s dvojitým hutněním a se smetením přebytečného materiálu na krajnici. S dodáním hmot pro lože a výplň spár.</v>
      </c>
      <c r="BB112" s="166"/>
      <c r="BC112" s="166"/>
      <c r="BD112" s="166"/>
      <c r="BE112" s="166"/>
      <c r="BF112" s="166"/>
      <c r="BG112" s="166"/>
      <c r="BH112" s="166"/>
    </row>
    <row r="113" spans="1:60" ht="22.5" outlineLevel="1" x14ac:dyDescent="0.25">
      <c r="A113" s="157">
        <v>25</v>
      </c>
      <c r="B113" s="158" t="s">
        <v>854</v>
      </c>
      <c r="C113" s="159" t="s">
        <v>855</v>
      </c>
      <c r="D113" s="160" t="s">
        <v>242</v>
      </c>
      <c r="E113" s="161">
        <v>0</v>
      </c>
      <c r="F113" s="162"/>
      <c r="G113" s="163">
        <f>ROUND(E113*F113,2)</f>
        <v>0</v>
      </c>
      <c r="H113" s="162"/>
      <c r="I113" s="163">
        <f>ROUND(E113*H113,2)</f>
        <v>0</v>
      </c>
      <c r="J113" s="162"/>
      <c r="K113" s="163">
        <f>ROUND(E113*J113,2)</f>
        <v>0</v>
      </c>
      <c r="L113" s="163">
        <v>21</v>
      </c>
      <c r="M113" s="163">
        <f>G113*(1+L113/100)</f>
        <v>0</v>
      </c>
      <c r="N113" s="163">
        <v>0.12959999999999999</v>
      </c>
      <c r="O113" s="163">
        <f>ROUND(E113*N113,2)</f>
        <v>0</v>
      </c>
      <c r="P113" s="163">
        <v>0</v>
      </c>
      <c r="Q113" s="163">
        <f>ROUND(E113*P113,2)</f>
        <v>0</v>
      </c>
      <c r="R113" s="163" t="s">
        <v>298</v>
      </c>
      <c r="S113" s="163" t="s">
        <v>190</v>
      </c>
      <c r="T113" s="164" t="s">
        <v>190</v>
      </c>
      <c r="U113" s="165">
        <v>0</v>
      </c>
      <c r="V113" s="165">
        <f>ROUND(E113*U113,2)</f>
        <v>0</v>
      </c>
      <c r="W113" s="165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 t="s">
        <v>299</v>
      </c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5">
      <c r="A114" s="167"/>
      <c r="B114" s="168"/>
      <c r="C114" s="169" t="s">
        <v>856</v>
      </c>
      <c r="D114" s="170"/>
      <c r="E114" s="171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 t="s">
        <v>122</v>
      </c>
      <c r="AH114" s="166">
        <v>0</v>
      </c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5">
      <c r="A115" s="167"/>
      <c r="B115" s="168"/>
      <c r="C115" s="172" t="s">
        <v>131</v>
      </c>
      <c r="D115" s="173"/>
      <c r="E115" s="174"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 t="s">
        <v>122</v>
      </c>
      <c r="AH115" s="166">
        <v>1</v>
      </c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ht="22.5" outlineLevel="1" x14ac:dyDescent="0.25">
      <c r="A116" s="157">
        <v>26</v>
      </c>
      <c r="B116" s="158" t="s">
        <v>823</v>
      </c>
      <c r="C116" s="159" t="s">
        <v>824</v>
      </c>
      <c r="D116" s="160" t="s">
        <v>242</v>
      </c>
      <c r="E116" s="161">
        <v>424</v>
      </c>
      <c r="F116" s="162"/>
      <c r="G116" s="163">
        <f>ROUND(E116*F116,2)</f>
        <v>0</v>
      </c>
      <c r="H116" s="162"/>
      <c r="I116" s="163">
        <f>ROUND(E116*H116,2)</f>
        <v>0</v>
      </c>
      <c r="J116" s="162"/>
      <c r="K116" s="163">
        <f>ROUND(E116*J116,2)</f>
        <v>0</v>
      </c>
      <c r="L116" s="163">
        <v>21</v>
      </c>
      <c r="M116" s="163">
        <f>G116*(1+L116/100)</f>
        <v>0</v>
      </c>
      <c r="N116" s="163">
        <v>0.378</v>
      </c>
      <c r="O116" s="163">
        <f>ROUND(E116*N116,2)</f>
        <v>160.27000000000001</v>
      </c>
      <c r="P116" s="163">
        <v>0</v>
      </c>
      <c r="Q116" s="163">
        <f>ROUND(E116*P116,2)</f>
        <v>0</v>
      </c>
      <c r="R116" s="163" t="s">
        <v>776</v>
      </c>
      <c r="S116" s="163" t="s">
        <v>190</v>
      </c>
      <c r="T116" s="164" t="s">
        <v>190</v>
      </c>
      <c r="U116" s="165">
        <v>2.5999999999999999E-2</v>
      </c>
      <c r="V116" s="165">
        <f>ROUND(E116*U116,2)</f>
        <v>11.02</v>
      </c>
      <c r="W116" s="165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 t="s">
        <v>120</v>
      </c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</row>
    <row r="117" spans="1:60" outlineLevel="1" x14ac:dyDescent="0.25">
      <c r="A117" s="167"/>
      <c r="B117" s="168"/>
      <c r="C117" s="169" t="s">
        <v>121</v>
      </c>
      <c r="D117" s="170"/>
      <c r="E117" s="171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 t="s">
        <v>122</v>
      </c>
      <c r="AH117" s="166">
        <v>0</v>
      </c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outlineLevel="1" x14ac:dyDescent="0.25">
      <c r="A118" s="167"/>
      <c r="B118" s="168"/>
      <c r="C118" s="169" t="s">
        <v>857</v>
      </c>
      <c r="D118" s="170"/>
      <c r="E118" s="171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 t="s">
        <v>122</v>
      </c>
      <c r="AH118" s="166">
        <v>0</v>
      </c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outlineLevel="1" x14ac:dyDescent="0.25">
      <c r="A119" s="167"/>
      <c r="B119" s="168"/>
      <c r="C119" s="169" t="s">
        <v>858</v>
      </c>
      <c r="D119" s="170"/>
      <c r="E119" s="171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 t="s">
        <v>122</v>
      </c>
      <c r="AH119" s="166">
        <v>0</v>
      </c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</row>
    <row r="120" spans="1:60" outlineLevel="1" x14ac:dyDescent="0.25">
      <c r="A120" s="167"/>
      <c r="B120" s="168"/>
      <c r="C120" s="169" t="s">
        <v>859</v>
      </c>
      <c r="D120" s="170"/>
      <c r="E120" s="171">
        <v>424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 t="s">
        <v>122</v>
      </c>
      <c r="AH120" s="166">
        <v>0</v>
      </c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5">
      <c r="A121" s="167"/>
      <c r="B121" s="168"/>
      <c r="C121" s="172" t="s">
        <v>131</v>
      </c>
      <c r="D121" s="173"/>
      <c r="E121" s="174">
        <v>424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 t="s">
        <v>122</v>
      </c>
      <c r="AH121" s="166">
        <v>1</v>
      </c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</row>
    <row r="122" spans="1:60" outlineLevel="1" x14ac:dyDescent="0.25">
      <c r="A122" s="157">
        <v>27</v>
      </c>
      <c r="B122" s="158" t="s">
        <v>860</v>
      </c>
      <c r="C122" s="159" t="s">
        <v>861</v>
      </c>
      <c r="D122" s="160" t="s">
        <v>242</v>
      </c>
      <c r="E122" s="161">
        <v>212</v>
      </c>
      <c r="F122" s="162"/>
      <c r="G122" s="163">
        <f>ROUND(E122*F122,2)</f>
        <v>0</v>
      </c>
      <c r="H122" s="162"/>
      <c r="I122" s="163">
        <f>ROUND(E122*H122,2)</f>
        <v>0</v>
      </c>
      <c r="J122" s="162"/>
      <c r="K122" s="163">
        <f>ROUND(E122*J122,2)</f>
        <v>0</v>
      </c>
      <c r="L122" s="163">
        <v>21</v>
      </c>
      <c r="M122" s="163">
        <f>G122*(1+L122/100)</f>
        <v>0</v>
      </c>
      <c r="N122" s="163">
        <v>7.3899999999999993E-2</v>
      </c>
      <c r="O122" s="163">
        <f>ROUND(E122*N122,2)</f>
        <v>15.67</v>
      </c>
      <c r="P122" s="163">
        <v>0</v>
      </c>
      <c r="Q122" s="163">
        <f>ROUND(E122*P122,2)</f>
        <v>0</v>
      </c>
      <c r="R122" s="163" t="s">
        <v>776</v>
      </c>
      <c r="S122" s="163" t="s">
        <v>190</v>
      </c>
      <c r="T122" s="164" t="s">
        <v>190</v>
      </c>
      <c r="U122" s="165">
        <v>0.47799999999999998</v>
      </c>
      <c r="V122" s="165">
        <f>ROUND(E122*U122,2)</f>
        <v>101.34</v>
      </c>
      <c r="W122" s="165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 t="s">
        <v>120</v>
      </c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</row>
    <row r="123" spans="1:60" ht="23.25" outlineLevel="1" x14ac:dyDescent="0.25">
      <c r="A123" s="167"/>
      <c r="B123" s="168"/>
      <c r="C123" s="249" t="s">
        <v>853</v>
      </c>
      <c r="D123" s="250"/>
      <c r="E123" s="250"/>
      <c r="F123" s="250"/>
      <c r="G123" s="250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 t="s">
        <v>192</v>
      </c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91" t="str">
        <f>C123</f>
        <v>s provedením lože z kameniva drceného, s vyplněním spár, s dvojitým hutněním a se smetením přebytečného materiálu na krajnici. S dodáním hmot pro lože a výplň spár.</v>
      </c>
      <c r="BB123" s="166"/>
      <c r="BC123" s="166"/>
      <c r="BD123" s="166"/>
      <c r="BE123" s="166"/>
      <c r="BF123" s="166"/>
      <c r="BG123" s="166"/>
      <c r="BH123" s="166"/>
    </row>
    <row r="124" spans="1:60" ht="22.5" outlineLevel="1" x14ac:dyDescent="0.25">
      <c r="A124" s="157">
        <v>28</v>
      </c>
      <c r="B124" s="158" t="s">
        <v>862</v>
      </c>
      <c r="C124" s="159" t="s">
        <v>863</v>
      </c>
      <c r="D124" s="160" t="s">
        <v>242</v>
      </c>
      <c r="E124" s="161">
        <v>222.6</v>
      </c>
      <c r="F124" s="162"/>
      <c r="G124" s="163">
        <f>ROUND(E124*F124,2)</f>
        <v>0</v>
      </c>
      <c r="H124" s="162"/>
      <c r="I124" s="163">
        <f>ROUND(E124*H124,2)</f>
        <v>0</v>
      </c>
      <c r="J124" s="162"/>
      <c r="K124" s="163">
        <f>ROUND(E124*J124,2)</f>
        <v>0</v>
      </c>
      <c r="L124" s="163">
        <v>21</v>
      </c>
      <c r="M124" s="163">
        <f>G124*(1+L124/100)</f>
        <v>0</v>
      </c>
      <c r="N124" s="163">
        <v>0.17280000000000001</v>
      </c>
      <c r="O124" s="163">
        <f>ROUND(E124*N124,2)</f>
        <v>38.47</v>
      </c>
      <c r="P124" s="163">
        <v>0</v>
      </c>
      <c r="Q124" s="163">
        <f>ROUND(E124*P124,2)</f>
        <v>0</v>
      </c>
      <c r="R124" s="163" t="s">
        <v>298</v>
      </c>
      <c r="S124" s="163" t="s">
        <v>190</v>
      </c>
      <c r="T124" s="164" t="s">
        <v>190</v>
      </c>
      <c r="U124" s="165">
        <v>0</v>
      </c>
      <c r="V124" s="165">
        <f>ROUND(E124*U124,2)</f>
        <v>0</v>
      </c>
      <c r="W124" s="165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 t="s">
        <v>299</v>
      </c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5">
      <c r="A125" s="167"/>
      <c r="B125" s="168"/>
      <c r="C125" s="169" t="s">
        <v>864</v>
      </c>
      <c r="D125" s="170"/>
      <c r="E125" s="171">
        <v>222.6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 t="s">
        <v>122</v>
      </c>
      <c r="AH125" s="166">
        <v>0</v>
      </c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</row>
    <row r="126" spans="1:60" outlineLevel="1" x14ac:dyDescent="0.25">
      <c r="A126" s="167"/>
      <c r="B126" s="168"/>
      <c r="C126" s="172" t="s">
        <v>131</v>
      </c>
      <c r="D126" s="173"/>
      <c r="E126" s="174">
        <v>222.6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 t="s">
        <v>122</v>
      </c>
      <c r="AH126" s="166">
        <v>1</v>
      </c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</row>
    <row r="127" spans="1:60" x14ac:dyDescent="0.25">
      <c r="A127" s="149" t="s">
        <v>113</v>
      </c>
      <c r="B127" s="150" t="s">
        <v>71</v>
      </c>
      <c r="C127" s="151" t="s">
        <v>72</v>
      </c>
      <c r="D127" s="152"/>
      <c r="E127" s="153"/>
      <c r="F127" s="154"/>
      <c r="G127" s="154">
        <f>SUMIF(AG128:AG133,"&lt;&gt;NOR",G128:G133)</f>
        <v>0</v>
      </c>
      <c r="H127" s="154"/>
      <c r="I127" s="154">
        <f>SUM(I128:I133)</f>
        <v>0</v>
      </c>
      <c r="J127" s="154"/>
      <c r="K127" s="154">
        <f>SUM(K128:K133)</f>
        <v>0</v>
      </c>
      <c r="L127" s="154"/>
      <c r="M127" s="154">
        <f>SUM(M128:M133)</f>
        <v>0</v>
      </c>
      <c r="N127" s="154"/>
      <c r="O127" s="154">
        <f>SUM(O128:O133)</f>
        <v>0</v>
      </c>
      <c r="P127" s="154"/>
      <c r="Q127" s="154">
        <f>SUM(Q128:Q133)</f>
        <v>0</v>
      </c>
      <c r="R127" s="154"/>
      <c r="S127" s="154"/>
      <c r="T127" s="155"/>
      <c r="U127" s="156"/>
      <c r="V127" s="156">
        <f>SUM(V128:V133)</f>
        <v>0.67</v>
      </c>
      <c r="W127" s="156"/>
      <c r="AG127" t="s">
        <v>114</v>
      </c>
    </row>
    <row r="128" spans="1:60" outlineLevel="1" x14ac:dyDescent="0.25">
      <c r="A128" s="157">
        <v>29</v>
      </c>
      <c r="B128" s="158" t="s">
        <v>865</v>
      </c>
      <c r="C128" s="159" t="s">
        <v>866</v>
      </c>
      <c r="D128" s="160" t="s">
        <v>134</v>
      </c>
      <c r="E128" s="161">
        <v>18</v>
      </c>
      <c r="F128" s="162"/>
      <c r="G128" s="163">
        <f>ROUND(E128*F128,2)</f>
        <v>0</v>
      </c>
      <c r="H128" s="162"/>
      <c r="I128" s="163">
        <f>ROUND(E128*H128,2)</f>
        <v>0</v>
      </c>
      <c r="J128" s="162"/>
      <c r="K128" s="163">
        <f>ROUND(E128*J128,2)</f>
        <v>0</v>
      </c>
      <c r="L128" s="163">
        <v>21</v>
      </c>
      <c r="M128" s="163">
        <f>G128*(1+L128/100)</f>
        <v>0</v>
      </c>
      <c r="N128" s="163">
        <v>0</v>
      </c>
      <c r="O128" s="163">
        <f>ROUND(E128*N128,2)</f>
        <v>0</v>
      </c>
      <c r="P128" s="163">
        <v>0</v>
      </c>
      <c r="Q128" s="163">
        <f>ROUND(E128*P128,2)</f>
        <v>0</v>
      </c>
      <c r="R128" s="163" t="s">
        <v>776</v>
      </c>
      <c r="S128" s="163" t="s">
        <v>190</v>
      </c>
      <c r="T128" s="164" t="s">
        <v>190</v>
      </c>
      <c r="U128" s="165">
        <v>3.6999999999999998E-2</v>
      </c>
      <c r="V128" s="165">
        <f>ROUND(E128*U128,2)</f>
        <v>0.67</v>
      </c>
      <c r="W128" s="165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 t="s">
        <v>120</v>
      </c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</row>
    <row r="129" spans="1:60" outlineLevel="1" x14ac:dyDescent="0.25">
      <c r="A129" s="167"/>
      <c r="B129" s="168"/>
      <c r="C129" s="249" t="s">
        <v>867</v>
      </c>
      <c r="D129" s="250"/>
      <c r="E129" s="250"/>
      <c r="F129" s="250"/>
      <c r="G129" s="250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 t="s">
        <v>192</v>
      </c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</row>
    <row r="130" spans="1:60" outlineLevel="1" x14ac:dyDescent="0.25">
      <c r="A130" s="167"/>
      <c r="B130" s="168"/>
      <c r="C130" s="169" t="s">
        <v>121</v>
      </c>
      <c r="D130" s="170"/>
      <c r="E130" s="171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 t="s">
        <v>122</v>
      </c>
      <c r="AH130" s="166">
        <v>0</v>
      </c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</row>
    <row r="131" spans="1:60" outlineLevel="1" x14ac:dyDescent="0.25">
      <c r="A131" s="167"/>
      <c r="B131" s="168"/>
      <c r="C131" s="169" t="s">
        <v>868</v>
      </c>
      <c r="D131" s="170"/>
      <c r="E131" s="171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 t="s">
        <v>122</v>
      </c>
      <c r="AH131" s="166">
        <v>0</v>
      </c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</row>
    <row r="132" spans="1:60" outlineLevel="1" x14ac:dyDescent="0.25">
      <c r="A132" s="167"/>
      <c r="B132" s="168"/>
      <c r="C132" s="169" t="s">
        <v>754</v>
      </c>
      <c r="D132" s="170"/>
      <c r="E132" s="171">
        <v>18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 t="s">
        <v>122</v>
      </c>
      <c r="AH132" s="166">
        <v>0</v>
      </c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</row>
    <row r="133" spans="1:60" outlineLevel="1" x14ac:dyDescent="0.25">
      <c r="A133" s="167"/>
      <c r="B133" s="168"/>
      <c r="C133" s="172" t="s">
        <v>131</v>
      </c>
      <c r="D133" s="173"/>
      <c r="E133" s="174">
        <v>18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 t="s">
        <v>122</v>
      </c>
      <c r="AH133" s="166">
        <v>1</v>
      </c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</row>
    <row r="134" spans="1:60" x14ac:dyDescent="0.25">
      <c r="A134" s="149" t="s">
        <v>113</v>
      </c>
      <c r="B134" s="150" t="s">
        <v>73</v>
      </c>
      <c r="C134" s="151" t="s">
        <v>74</v>
      </c>
      <c r="D134" s="152"/>
      <c r="E134" s="153"/>
      <c r="F134" s="154"/>
      <c r="G134" s="154">
        <f>SUMIF(AG135:AG136,"&lt;&gt;NOR",G135:G136)</f>
        <v>0</v>
      </c>
      <c r="H134" s="154"/>
      <c r="I134" s="154">
        <f>SUM(I135:I136)</f>
        <v>0</v>
      </c>
      <c r="J134" s="154"/>
      <c r="K134" s="154">
        <f>SUM(K135:K136)</f>
        <v>0</v>
      </c>
      <c r="L134" s="154"/>
      <c r="M134" s="154">
        <f>SUM(M135:M136)</f>
        <v>0</v>
      </c>
      <c r="N134" s="154"/>
      <c r="O134" s="154">
        <f>SUM(O135:O136)</f>
        <v>0.03</v>
      </c>
      <c r="P134" s="154"/>
      <c r="Q134" s="154">
        <f>SUM(Q135:Q136)</f>
        <v>0</v>
      </c>
      <c r="R134" s="154"/>
      <c r="S134" s="154"/>
      <c r="T134" s="155"/>
      <c r="U134" s="156"/>
      <c r="V134" s="156">
        <f>SUM(V135:V136)</f>
        <v>47.2</v>
      </c>
      <c r="W134" s="156"/>
      <c r="AG134" t="s">
        <v>114</v>
      </c>
    </row>
    <row r="135" spans="1:60" outlineLevel="1" x14ac:dyDescent="0.25">
      <c r="A135" s="157">
        <v>30</v>
      </c>
      <c r="B135" s="158" t="s">
        <v>869</v>
      </c>
      <c r="C135" s="159" t="s">
        <v>870</v>
      </c>
      <c r="D135" s="160" t="s">
        <v>242</v>
      </c>
      <c r="E135" s="161">
        <v>2950</v>
      </c>
      <c r="F135" s="162"/>
      <c r="G135" s="163">
        <f>ROUND(E135*F135,2)</f>
        <v>0</v>
      </c>
      <c r="H135" s="162"/>
      <c r="I135" s="163">
        <f>ROUND(E135*H135,2)</f>
        <v>0</v>
      </c>
      <c r="J135" s="162"/>
      <c r="K135" s="163">
        <f>ROUND(E135*J135,2)</f>
        <v>0</v>
      </c>
      <c r="L135" s="163">
        <v>21</v>
      </c>
      <c r="M135" s="163">
        <f>G135*(1+L135/100)</f>
        <v>0</v>
      </c>
      <c r="N135" s="163">
        <v>1.0000000000000001E-5</v>
      </c>
      <c r="O135" s="163">
        <f>ROUND(E135*N135,2)</f>
        <v>0.03</v>
      </c>
      <c r="P135" s="163">
        <v>0</v>
      </c>
      <c r="Q135" s="163">
        <f>ROUND(E135*P135,2)</f>
        <v>0</v>
      </c>
      <c r="R135" s="163" t="s">
        <v>776</v>
      </c>
      <c r="S135" s="163" t="s">
        <v>190</v>
      </c>
      <c r="T135" s="164" t="s">
        <v>190</v>
      </c>
      <c r="U135" s="165">
        <v>1.6E-2</v>
      </c>
      <c r="V135" s="165">
        <f>ROUND(E135*U135,2)</f>
        <v>47.2</v>
      </c>
      <c r="W135" s="165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 t="s">
        <v>120</v>
      </c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</row>
    <row r="136" spans="1:60" outlineLevel="1" x14ac:dyDescent="0.25">
      <c r="A136" s="167"/>
      <c r="B136" s="168"/>
      <c r="C136" s="249" t="s">
        <v>871</v>
      </c>
      <c r="D136" s="250"/>
      <c r="E136" s="250"/>
      <c r="F136" s="250"/>
      <c r="G136" s="250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 t="s">
        <v>192</v>
      </c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</row>
    <row r="137" spans="1:60" x14ac:dyDescent="0.25">
      <c r="A137" s="149" t="s">
        <v>113</v>
      </c>
      <c r="B137" s="150" t="s">
        <v>77</v>
      </c>
      <c r="C137" s="151" t="s">
        <v>78</v>
      </c>
      <c r="D137" s="152"/>
      <c r="E137" s="153"/>
      <c r="F137" s="154"/>
      <c r="G137" s="154">
        <f>SUMIF(AG138:AG145,"&lt;&gt;NOR",G138:G145)</f>
        <v>0</v>
      </c>
      <c r="H137" s="154"/>
      <c r="I137" s="154">
        <f>SUM(I138:I145)</f>
        <v>0</v>
      </c>
      <c r="J137" s="154"/>
      <c r="K137" s="154">
        <f>SUM(K138:K145)</f>
        <v>0</v>
      </c>
      <c r="L137" s="154"/>
      <c r="M137" s="154">
        <f>SUM(M138:M145)</f>
        <v>0</v>
      </c>
      <c r="N137" s="154"/>
      <c r="O137" s="154">
        <f>SUM(O138:O145)</f>
        <v>0</v>
      </c>
      <c r="P137" s="154"/>
      <c r="Q137" s="154">
        <f>SUM(Q138:Q145)</f>
        <v>0</v>
      </c>
      <c r="R137" s="154"/>
      <c r="S137" s="154"/>
      <c r="T137" s="155"/>
      <c r="U137" s="156"/>
      <c r="V137" s="156">
        <f>SUM(V138:V145)</f>
        <v>523.92000000000007</v>
      </c>
      <c r="W137" s="156"/>
      <c r="AG137" t="s">
        <v>114</v>
      </c>
    </row>
    <row r="138" spans="1:60" outlineLevel="1" x14ac:dyDescent="0.25">
      <c r="A138" s="157">
        <v>31</v>
      </c>
      <c r="B138" s="158" t="s">
        <v>872</v>
      </c>
      <c r="C138" s="159" t="s">
        <v>873</v>
      </c>
      <c r="D138" s="160" t="s">
        <v>297</v>
      </c>
      <c r="E138" s="161">
        <v>1777.9307899999999</v>
      </c>
      <c r="F138" s="162"/>
      <c r="G138" s="163">
        <f>ROUND(E138*F138,2)</f>
        <v>0</v>
      </c>
      <c r="H138" s="162"/>
      <c r="I138" s="163">
        <f>ROUND(E138*H138,2)</f>
        <v>0</v>
      </c>
      <c r="J138" s="162"/>
      <c r="K138" s="163">
        <f>ROUND(E138*J138,2)</f>
        <v>0</v>
      </c>
      <c r="L138" s="163">
        <v>21</v>
      </c>
      <c r="M138" s="163">
        <f>G138*(1+L138/100)</f>
        <v>0</v>
      </c>
      <c r="N138" s="163">
        <v>0</v>
      </c>
      <c r="O138" s="163">
        <f>ROUND(E138*N138,2)</f>
        <v>0</v>
      </c>
      <c r="P138" s="163">
        <v>0</v>
      </c>
      <c r="Q138" s="163">
        <f>ROUND(E138*P138,2)</f>
        <v>0</v>
      </c>
      <c r="R138" s="163" t="s">
        <v>776</v>
      </c>
      <c r="S138" s="163" t="s">
        <v>190</v>
      </c>
      <c r="T138" s="164" t="s">
        <v>190</v>
      </c>
      <c r="U138" s="165">
        <v>1.6E-2</v>
      </c>
      <c r="V138" s="165">
        <f>ROUND(E138*U138,2)</f>
        <v>28.45</v>
      </c>
      <c r="W138" s="165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 t="s">
        <v>120</v>
      </c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</row>
    <row r="139" spans="1:60" outlineLevel="1" x14ac:dyDescent="0.25">
      <c r="A139" s="167"/>
      <c r="B139" s="168"/>
      <c r="C139" s="249" t="s">
        <v>874</v>
      </c>
      <c r="D139" s="250"/>
      <c r="E139" s="250"/>
      <c r="F139" s="250"/>
      <c r="G139" s="250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 t="s">
        <v>192</v>
      </c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</row>
    <row r="140" spans="1:60" outlineLevel="1" x14ac:dyDescent="0.25">
      <c r="A140" s="167"/>
      <c r="B140" s="168"/>
      <c r="C140" s="169" t="s">
        <v>875</v>
      </c>
      <c r="D140" s="170"/>
      <c r="E140" s="171">
        <v>1777.9307899999999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 t="s">
        <v>122</v>
      </c>
      <c r="AH140" s="166">
        <v>0</v>
      </c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</row>
    <row r="141" spans="1:60" outlineLevel="1" x14ac:dyDescent="0.25">
      <c r="A141" s="167"/>
      <c r="B141" s="168"/>
      <c r="C141" s="172" t="s">
        <v>131</v>
      </c>
      <c r="D141" s="173"/>
      <c r="E141" s="174">
        <v>1777.9307899999999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 t="s">
        <v>122</v>
      </c>
      <c r="AH141" s="166">
        <v>1</v>
      </c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</row>
    <row r="142" spans="1:60" outlineLevel="1" x14ac:dyDescent="0.25">
      <c r="A142" s="157">
        <v>32</v>
      </c>
      <c r="B142" s="158" t="s">
        <v>876</v>
      </c>
      <c r="C142" s="159" t="s">
        <v>877</v>
      </c>
      <c r="D142" s="160" t="s">
        <v>297</v>
      </c>
      <c r="E142" s="161">
        <v>1270.4266500000001</v>
      </c>
      <c r="F142" s="162"/>
      <c r="G142" s="163">
        <f>ROUND(E142*F142,2)</f>
        <v>0</v>
      </c>
      <c r="H142" s="162"/>
      <c r="I142" s="163">
        <f>ROUND(E142*H142,2)</f>
        <v>0</v>
      </c>
      <c r="J142" s="162"/>
      <c r="K142" s="163">
        <f>ROUND(E142*J142,2)</f>
        <v>0</v>
      </c>
      <c r="L142" s="163">
        <v>21</v>
      </c>
      <c r="M142" s="163">
        <f>G142*(1+L142/100)</f>
        <v>0</v>
      </c>
      <c r="N142" s="163">
        <v>0</v>
      </c>
      <c r="O142" s="163">
        <f>ROUND(E142*N142,2)</f>
        <v>0</v>
      </c>
      <c r="P142" s="163">
        <v>0</v>
      </c>
      <c r="Q142" s="163">
        <f>ROUND(E142*P142,2)</f>
        <v>0</v>
      </c>
      <c r="R142" s="163" t="s">
        <v>776</v>
      </c>
      <c r="S142" s="163" t="s">
        <v>190</v>
      </c>
      <c r="T142" s="164" t="s">
        <v>190</v>
      </c>
      <c r="U142" s="165">
        <v>0.39</v>
      </c>
      <c r="V142" s="165">
        <f>ROUND(E142*U142,2)</f>
        <v>495.47</v>
      </c>
      <c r="W142" s="165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 t="s">
        <v>120</v>
      </c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</row>
    <row r="143" spans="1:60" outlineLevel="1" x14ac:dyDescent="0.25">
      <c r="A143" s="167"/>
      <c r="B143" s="168"/>
      <c r="C143" s="249" t="s">
        <v>874</v>
      </c>
      <c r="D143" s="250"/>
      <c r="E143" s="250"/>
      <c r="F143" s="250"/>
      <c r="G143" s="250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 t="s">
        <v>192</v>
      </c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</row>
    <row r="144" spans="1:60" outlineLevel="1" x14ac:dyDescent="0.25">
      <c r="A144" s="167"/>
      <c r="B144" s="168"/>
      <c r="C144" s="169" t="s">
        <v>878</v>
      </c>
      <c r="D144" s="170"/>
      <c r="E144" s="171">
        <v>1270.4266500000001</v>
      </c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 t="s">
        <v>122</v>
      </c>
      <c r="AH144" s="166">
        <v>0</v>
      </c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</row>
    <row r="145" spans="1:60" outlineLevel="1" x14ac:dyDescent="0.25">
      <c r="A145" s="167"/>
      <c r="B145" s="168"/>
      <c r="C145" s="172" t="s">
        <v>131</v>
      </c>
      <c r="D145" s="173"/>
      <c r="E145" s="174">
        <v>1270.4266500000001</v>
      </c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 t="s">
        <v>122</v>
      </c>
      <c r="AH145" s="166">
        <v>1</v>
      </c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</row>
    <row r="146" spans="1:60" x14ac:dyDescent="0.25">
      <c r="A146" s="149" t="s">
        <v>113</v>
      </c>
      <c r="B146" s="150" t="s">
        <v>79</v>
      </c>
      <c r="C146" s="151" t="s">
        <v>80</v>
      </c>
      <c r="D146" s="152"/>
      <c r="E146" s="153"/>
      <c r="F146" s="154"/>
      <c r="G146" s="154">
        <f>SUMIF(AG147:AG157,"&lt;&gt;NOR",G147:G157)</f>
        <v>0</v>
      </c>
      <c r="H146" s="154"/>
      <c r="I146" s="154">
        <f>SUM(I147:I157)</f>
        <v>0</v>
      </c>
      <c r="J146" s="154"/>
      <c r="K146" s="154">
        <f>SUM(K147:K157)</f>
        <v>0</v>
      </c>
      <c r="L146" s="154"/>
      <c r="M146" s="154">
        <f>SUM(M147:M157)</f>
        <v>0</v>
      </c>
      <c r="N146" s="154"/>
      <c r="O146" s="154">
        <f>SUM(O147:O157)</f>
        <v>0</v>
      </c>
      <c r="P146" s="154"/>
      <c r="Q146" s="154">
        <f>SUM(Q147:Q157)</f>
        <v>0</v>
      </c>
      <c r="R146" s="154"/>
      <c r="S146" s="154"/>
      <c r="T146" s="155"/>
      <c r="U146" s="156"/>
      <c r="V146" s="156">
        <f>SUM(V147:V157)</f>
        <v>28.16</v>
      </c>
      <c r="W146" s="156"/>
      <c r="AG146" t="s">
        <v>114</v>
      </c>
    </row>
    <row r="147" spans="1:60" ht="22.5" outlineLevel="1" x14ac:dyDescent="0.25">
      <c r="A147" s="175">
        <v>33</v>
      </c>
      <c r="B147" s="176" t="s">
        <v>879</v>
      </c>
      <c r="C147" s="177" t="s">
        <v>880</v>
      </c>
      <c r="D147" s="178" t="s">
        <v>297</v>
      </c>
      <c r="E147" s="179">
        <v>2815.5131999999999</v>
      </c>
      <c r="F147" s="180"/>
      <c r="G147" s="181">
        <f>ROUND(E147*F147,2)</f>
        <v>0</v>
      </c>
      <c r="H147" s="180"/>
      <c r="I147" s="181">
        <f>ROUND(E147*H147,2)</f>
        <v>0</v>
      </c>
      <c r="J147" s="180"/>
      <c r="K147" s="181">
        <f>ROUND(E147*J147,2)</f>
        <v>0</v>
      </c>
      <c r="L147" s="181">
        <v>21</v>
      </c>
      <c r="M147" s="181">
        <f>G147*(1+L147/100)</f>
        <v>0</v>
      </c>
      <c r="N147" s="181">
        <v>0</v>
      </c>
      <c r="O147" s="181">
        <f>ROUND(E147*N147,2)</f>
        <v>0</v>
      </c>
      <c r="P147" s="181">
        <v>0</v>
      </c>
      <c r="Q147" s="181">
        <f>ROUND(E147*P147,2)</f>
        <v>0</v>
      </c>
      <c r="R147" s="181" t="s">
        <v>776</v>
      </c>
      <c r="S147" s="181" t="s">
        <v>190</v>
      </c>
      <c r="T147" s="182" t="s">
        <v>190</v>
      </c>
      <c r="U147" s="165">
        <v>0.01</v>
      </c>
      <c r="V147" s="165">
        <f>ROUND(E147*U147,2)</f>
        <v>28.16</v>
      </c>
      <c r="W147" s="165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 t="s">
        <v>703</v>
      </c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</row>
    <row r="148" spans="1:60" ht="22.5" outlineLevel="1" x14ac:dyDescent="0.25">
      <c r="A148" s="157">
        <v>34</v>
      </c>
      <c r="B148" s="158" t="s">
        <v>881</v>
      </c>
      <c r="C148" s="159" t="s">
        <v>882</v>
      </c>
      <c r="D148" s="160" t="s">
        <v>297</v>
      </c>
      <c r="E148" s="161">
        <v>27587.7624</v>
      </c>
      <c r="F148" s="162"/>
      <c r="G148" s="163">
        <f>ROUND(E148*F148,2)</f>
        <v>0</v>
      </c>
      <c r="H148" s="162"/>
      <c r="I148" s="163">
        <f>ROUND(E148*H148,2)</f>
        <v>0</v>
      </c>
      <c r="J148" s="162"/>
      <c r="K148" s="163">
        <f>ROUND(E148*J148,2)</f>
        <v>0</v>
      </c>
      <c r="L148" s="163">
        <v>21</v>
      </c>
      <c r="M148" s="163">
        <f>G148*(1+L148/100)</f>
        <v>0</v>
      </c>
      <c r="N148" s="163">
        <v>0</v>
      </c>
      <c r="O148" s="163">
        <f>ROUND(E148*N148,2)</f>
        <v>0</v>
      </c>
      <c r="P148" s="163">
        <v>0</v>
      </c>
      <c r="Q148" s="163">
        <f>ROUND(E148*P148,2)</f>
        <v>0</v>
      </c>
      <c r="R148" s="163" t="s">
        <v>776</v>
      </c>
      <c r="S148" s="163" t="s">
        <v>190</v>
      </c>
      <c r="T148" s="164" t="s">
        <v>190</v>
      </c>
      <c r="U148" s="165">
        <v>0</v>
      </c>
      <c r="V148" s="165">
        <f>ROUND(E148*U148,2)</f>
        <v>0</v>
      </c>
      <c r="W148" s="165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 t="s">
        <v>120</v>
      </c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</row>
    <row r="149" spans="1:60" ht="22.5" outlineLevel="1" x14ac:dyDescent="0.25">
      <c r="A149" s="167"/>
      <c r="B149" s="168"/>
      <c r="C149" s="169" t="s">
        <v>883</v>
      </c>
      <c r="D149" s="170"/>
      <c r="E149" s="171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 t="s">
        <v>122</v>
      </c>
      <c r="AH149" s="166">
        <v>0</v>
      </c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</row>
    <row r="150" spans="1:60" outlineLevel="1" x14ac:dyDescent="0.25">
      <c r="A150" s="167"/>
      <c r="B150" s="168"/>
      <c r="C150" s="169" t="s">
        <v>884</v>
      </c>
      <c r="D150" s="170"/>
      <c r="E150" s="171">
        <v>1068.9623999999999</v>
      </c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 t="s">
        <v>122</v>
      </c>
      <c r="AH150" s="166">
        <v>0</v>
      </c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</row>
    <row r="151" spans="1:60" ht="22.5" outlineLevel="1" x14ac:dyDescent="0.25">
      <c r="A151" s="167"/>
      <c r="B151" s="168"/>
      <c r="C151" s="169" t="s">
        <v>885</v>
      </c>
      <c r="D151" s="170"/>
      <c r="E151" s="171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 t="s">
        <v>122</v>
      </c>
      <c r="AH151" s="166">
        <v>0</v>
      </c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</row>
    <row r="152" spans="1:60" outlineLevel="1" x14ac:dyDescent="0.25">
      <c r="A152" s="167"/>
      <c r="B152" s="168"/>
      <c r="C152" s="169" t="s">
        <v>886</v>
      </c>
      <c r="D152" s="170"/>
      <c r="E152" s="171">
        <v>26518.799999999999</v>
      </c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 t="s">
        <v>122</v>
      </c>
      <c r="AH152" s="166">
        <v>0</v>
      </c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</row>
    <row r="153" spans="1:60" outlineLevel="1" x14ac:dyDescent="0.25">
      <c r="A153" s="167"/>
      <c r="B153" s="168"/>
      <c r="C153" s="172" t="s">
        <v>131</v>
      </c>
      <c r="D153" s="173"/>
      <c r="E153" s="174">
        <v>27587.7624</v>
      </c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 t="s">
        <v>122</v>
      </c>
      <c r="AH153" s="166">
        <v>1</v>
      </c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60" ht="22.5" outlineLevel="1" x14ac:dyDescent="0.25">
      <c r="A154" s="157">
        <v>35</v>
      </c>
      <c r="B154" s="158" t="s">
        <v>887</v>
      </c>
      <c r="C154" s="159" t="s">
        <v>888</v>
      </c>
      <c r="D154" s="160" t="s">
        <v>297</v>
      </c>
      <c r="E154" s="161"/>
      <c r="F154" s="162"/>
      <c r="G154" s="163">
        <f>ROUND(E154*F154,2)</f>
        <v>0</v>
      </c>
      <c r="H154" s="162"/>
      <c r="I154" s="163">
        <f>ROUND(E154*H154,2)</f>
        <v>0</v>
      </c>
      <c r="J154" s="162"/>
      <c r="K154" s="163">
        <f>ROUND(E154*J154,2)</f>
        <v>0</v>
      </c>
      <c r="L154" s="163">
        <v>21</v>
      </c>
      <c r="M154" s="163">
        <f>G154*(1+L154/100)</f>
        <v>0</v>
      </c>
      <c r="N154" s="163">
        <v>0</v>
      </c>
      <c r="O154" s="163">
        <f>ROUND(E154*N154,2)</f>
        <v>0</v>
      </c>
      <c r="P154" s="163">
        <v>0</v>
      </c>
      <c r="Q154" s="163">
        <f>ROUND(E154*P154,2)</f>
        <v>0</v>
      </c>
      <c r="R154" s="163" t="s">
        <v>776</v>
      </c>
      <c r="S154" s="163" t="s">
        <v>190</v>
      </c>
      <c r="T154" s="164" t="s">
        <v>190</v>
      </c>
      <c r="U154" s="165">
        <v>0.68799999999999994</v>
      </c>
      <c r="V154" s="165">
        <f>ROUND(E154*U154,2)</f>
        <v>0</v>
      </c>
      <c r="W154" s="165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 t="s">
        <v>120</v>
      </c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</row>
    <row r="155" spans="1:60" outlineLevel="1" x14ac:dyDescent="0.25">
      <c r="A155" s="167"/>
      <c r="B155" s="168"/>
      <c r="C155" s="169" t="s">
        <v>889</v>
      </c>
      <c r="D155" s="170"/>
      <c r="E155" s="171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 t="s">
        <v>122</v>
      </c>
      <c r="AH155" s="166">
        <v>0</v>
      </c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</row>
    <row r="156" spans="1:60" outlineLevel="1" x14ac:dyDescent="0.25">
      <c r="A156" s="167"/>
      <c r="B156" s="168"/>
      <c r="C156" s="169" t="s">
        <v>890</v>
      </c>
      <c r="D156" s="170"/>
      <c r="E156" s="171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 t="s">
        <v>122</v>
      </c>
      <c r="AH156" s="166">
        <v>0</v>
      </c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</row>
    <row r="157" spans="1:60" outlineLevel="1" x14ac:dyDescent="0.25">
      <c r="A157" s="167"/>
      <c r="B157" s="168"/>
      <c r="C157" s="172" t="s">
        <v>131</v>
      </c>
      <c r="D157" s="173"/>
      <c r="E157" s="174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 t="s">
        <v>122</v>
      </c>
      <c r="AH157" s="166">
        <v>1</v>
      </c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</row>
    <row r="158" spans="1:60" x14ac:dyDescent="0.25">
      <c r="A158" s="144"/>
      <c r="B158" s="145"/>
      <c r="C158" s="183"/>
      <c r="D158" s="146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AE158">
        <v>15</v>
      </c>
      <c r="AF158">
        <v>21</v>
      </c>
    </row>
    <row r="159" spans="1:60" x14ac:dyDescent="0.25">
      <c r="A159" s="184"/>
      <c r="B159" s="185" t="s">
        <v>12</v>
      </c>
      <c r="C159" s="186"/>
      <c r="D159" s="187"/>
      <c r="E159" s="188"/>
      <c r="F159" s="188"/>
      <c r="G159" s="189">
        <f>G8+G75+G86+G105+G127+G134+G137+G146</f>
        <v>0</v>
      </c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AE159">
        <f>SUMIF(L7:L157,AE158,G7:G157)</f>
        <v>0</v>
      </c>
      <c r="AF159">
        <f>SUMIF(L7:L157,AF158,G7:G157)</f>
        <v>0</v>
      </c>
      <c r="AG159" t="s">
        <v>184</v>
      </c>
    </row>
    <row r="160" spans="1:60" x14ac:dyDescent="0.25">
      <c r="C160" s="190"/>
      <c r="D160" s="138"/>
      <c r="AG160" t="s">
        <v>185</v>
      </c>
    </row>
    <row r="161" spans="4:4" x14ac:dyDescent="0.25">
      <c r="D161" s="138"/>
    </row>
    <row r="162" spans="4:4" x14ac:dyDescent="0.25">
      <c r="D162" s="138"/>
    </row>
    <row r="163" spans="4:4" x14ac:dyDescent="0.25">
      <c r="D163" s="138"/>
    </row>
    <row r="164" spans="4:4" x14ac:dyDescent="0.25">
      <c r="D164" s="138"/>
    </row>
    <row r="165" spans="4:4" x14ac:dyDescent="0.25">
      <c r="D165" s="138"/>
    </row>
    <row r="166" spans="4:4" x14ac:dyDescent="0.25">
      <c r="D166" s="138"/>
    </row>
    <row r="167" spans="4:4" x14ac:dyDescent="0.25">
      <c r="D167" s="138"/>
    </row>
    <row r="168" spans="4:4" x14ac:dyDescent="0.25">
      <c r="D168" s="138"/>
    </row>
    <row r="169" spans="4:4" x14ac:dyDescent="0.25">
      <c r="D169" s="138"/>
    </row>
    <row r="170" spans="4:4" x14ac:dyDescent="0.25">
      <c r="D170" s="138"/>
    </row>
    <row r="171" spans="4:4" x14ac:dyDescent="0.25">
      <c r="D171" s="138"/>
    </row>
    <row r="172" spans="4:4" x14ac:dyDescent="0.25">
      <c r="D172" s="138"/>
    </row>
    <row r="173" spans="4:4" x14ac:dyDescent="0.25">
      <c r="D173" s="138"/>
    </row>
    <row r="174" spans="4:4" x14ac:dyDescent="0.25">
      <c r="D174" s="138"/>
    </row>
    <row r="175" spans="4:4" x14ac:dyDescent="0.25">
      <c r="D175" s="138"/>
    </row>
    <row r="176" spans="4:4" x14ac:dyDescent="0.25">
      <c r="D176" s="138"/>
    </row>
    <row r="177" spans="4:4" x14ac:dyDescent="0.25">
      <c r="D177" s="138"/>
    </row>
    <row r="178" spans="4:4" x14ac:dyDescent="0.25">
      <c r="D178" s="138"/>
    </row>
    <row r="179" spans="4:4" x14ac:dyDescent="0.25">
      <c r="D179" s="138"/>
    </row>
    <row r="180" spans="4:4" x14ac:dyDescent="0.25">
      <c r="D180" s="138"/>
    </row>
    <row r="181" spans="4:4" x14ac:dyDescent="0.25">
      <c r="D181" s="138"/>
    </row>
    <row r="182" spans="4:4" x14ac:dyDescent="0.25">
      <c r="D182" s="138"/>
    </row>
    <row r="183" spans="4:4" x14ac:dyDescent="0.25">
      <c r="D183" s="138"/>
    </row>
    <row r="184" spans="4:4" x14ac:dyDescent="0.25">
      <c r="D184" s="138"/>
    </row>
    <row r="185" spans="4:4" x14ac:dyDescent="0.25">
      <c r="D185" s="138"/>
    </row>
    <row r="186" spans="4:4" x14ac:dyDescent="0.25">
      <c r="D186" s="138"/>
    </row>
    <row r="187" spans="4:4" x14ac:dyDescent="0.25">
      <c r="D187" s="138"/>
    </row>
    <row r="188" spans="4:4" x14ac:dyDescent="0.25">
      <c r="D188" s="138"/>
    </row>
    <row r="189" spans="4:4" x14ac:dyDescent="0.25">
      <c r="D189" s="138"/>
    </row>
    <row r="190" spans="4:4" x14ac:dyDescent="0.25">
      <c r="D190" s="138"/>
    </row>
    <row r="191" spans="4:4" x14ac:dyDescent="0.25">
      <c r="D191" s="138"/>
    </row>
    <row r="192" spans="4:4" x14ac:dyDescent="0.25">
      <c r="D192" s="138"/>
    </row>
    <row r="193" spans="4:4" x14ac:dyDescent="0.25">
      <c r="D193" s="138"/>
    </row>
    <row r="194" spans="4:4" x14ac:dyDescent="0.25">
      <c r="D194" s="138"/>
    </row>
    <row r="195" spans="4:4" x14ac:dyDescent="0.25">
      <c r="D195" s="138"/>
    </row>
    <row r="196" spans="4:4" x14ac:dyDescent="0.25">
      <c r="D196" s="138"/>
    </row>
    <row r="197" spans="4:4" x14ac:dyDescent="0.25">
      <c r="D197" s="138"/>
    </row>
    <row r="198" spans="4:4" x14ac:dyDescent="0.25">
      <c r="D198" s="138"/>
    </row>
    <row r="199" spans="4:4" x14ac:dyDescent="0.25">
      <c r="D199" s="138"/>
    </row>
    <row r="200" spans="4:4" x14ac:dyDescent="0.25">
      <c r="D200" s="138"/>
    </row>
    <row r="201" spans="4:4" x14ac:dyDescent="0.25">
      <c r="D201" s="138"/>
    </row>
    <row r="202" spans="4:4" x14ac:dyDescent="0.25">
      <c r="D202" s="138"/>
    </row>
    <row r="203" spans="4:4" x14ac:dyDescent="0.25">
      <c r="D203" s="138"/>
    </row>
    <row r="204" spans="4:4" x14ac:dyDescent="0.25">
      <c r="D204" s="138"/>
    </row>
    <row r="205" spans="4:4" x14ac:dyDescent="0.25">
      <c r="D205" s="138"/>
    </row>
    <row r="206" spans="4:4" x14ac:dyDescent="0.25">
      <c r="D206" s="138"/>
    </row>
    <row r="207" spans="4:4" x14ac:dyDescent="0.25">
      <c r="D207" s="138"/>
    </row>
    <row r="208" spans="4:4" x14ac:dyDescent="0.25">
      <c r="D208" s="138"/>
    </row>
    <row r="209" spans="4:4" x14ac:dyDescent="0.25">
      <c r="D209" s="138"/>
    </row>
    <row r="210" spans="4:4" x14ac:dyDescent="0.25">
      <c r="D210" s="138"/>
    </row>
    <row r="211" spans="4:4" x14ac:dyDescent="0.25">
      <c r="D211" s="138"/>
    </row>
    <row r="212" spans="4:4" x14ac:dyDescent="0.25">
      <c r="D212" s="138"/>
    </row>
    <row r="213" spans="4:4" x14ac:dyDescent="0.25">
      <c r="D213" s="138"/>
    </row>
    <row r="214" spans="4:4" x14ac:dyDescent="0.25">
      <c r="D214" s="138"/>
    </row>
    <row r="215" spans="4:4" x14ac:dyDescent="0.25">
      <c r="D215" s="138"/>
    </row>
    <row r="216" spans="4:4" x14ac:dyDescent="0.25">
      <c r="D216" s="138"/>
    </row>
    <row r="217" spans="4:4" x14ac:dyDescent="0.25">
      <c r="D217" s="138"/>
    </row>
    <row r="218" spans="4:4" x14ac:dyDescent="0.25">
      <c r="D218" s="138"/>
    </row>
    <row r="219" spans="4:4" x14ac:dyDescent="0.25">
      <c r="D219" s="138"/>
    </row>
    <row r="220" spans="4:4" x14ac:dyDescent="0.25">
      <c r="D220" s="138"/>
    </row>
    <row r="221" spans="4:4" x14ac:dyDescent="0.25">
      <c r="D221" s="138"/>
    </row>
    <row r="222" spans="4:4" x14ac:dyDescent="0.25">
      <c r="D222" s="138"/>
    </row>
    <row r="223" spans="4:4" x14ac:dyDescent="0.25">
      <c r="D223" s="138"/>
    </row>
    <row r="224" spans="4:4" x14ac:dyDescent="0.25">
      <c r="D224" s="138"/>
    </row>
    <row r="225" spans="4:4" x14ac:dyDescent="0.25">
      <c r="D225" s="138"/>
    </row>
    <row r="226" spans="4:4" x14ac:dyDescent="0.25">
      <c r="D226" s="138"/>
    </row>
    <row r="227" spans="4:4" x14ac:dyDescent="0.25">
      <c r="D227" s="138"/>
    </row>
    <row r="228" spans="4:4" x14ac:dyDescent="0.25">
      <c r="D228" s="138"/>
    </row>
    <row r="229" spans="4:4" x14ac:dyDescent="0.25">
      <c r="D229" s="138"/>
    </row>
    <row r="230" spans="4:4" x14ac:dyDescent="0.25">
      <c r="D230" s="138"/>
    </row>
    <row r="231" spans="4:4" x14ac:dyDescent="0.25">
      <c r="D231" s="138"/>
    </row>
    <row r="232" spans="4:4" x14ac:dyDescent="0.25">
      <c r="D232" s="138"/>
    </row>
    <row r="233" spans="4:4" x14ac:dyDescent="0.25">
      <c r="D233" s="138"/>
    </row>
    <row r="234" spans="4:4" x14ac:dyDescent="0.25">
      <c r="D234" s="138"/>
    </row>
    <row r="235" spans="4:4" x14ac:dyDescent="0.25">
      <c r="D235" s="138"/>
    </row>
    <row r="236" spans="4:4" x14ac:dyDescent="0.25">
      <c r="D236" s="138"/>
    </row>
    <row r="237" spans="4:4" x14ac:dyDescent="0.25">
      <c r="D237" s="138"/>
    </row>
    <row r="238" spans="4:4" x14ac:dyDescent="0.25">
      <c r="D238" s="138"/>
    </row>
    <row r="239" spans="4:4" x14ac:dyDescent="0.25">
      <c r="D239" s="138"/>
    </row>
    <row r="240" spans="4:4" x14ac:dyDescent="0.25">
      <c r="D240" s="138"/>
    </row>
    <row r="241" spans="4:4" x14ac:dyDescent="0.25">
      <c r="D241" s="138"/>
    </row>
    <row r="242" spans="4:4" x14ac:dyDescent="0.25">
      <c r="D242" s="138"/>
    </row>
    <row r="243" spans="4:4" x14ac:dyDescent="0.25">
      <c r="D243" s="138"/>
    </row>
    <row r="244" spans="4:4" x14ac:dyDescent="0.25">
      <c r="D244" s="138"/>
    </row>
    <row r="245" spans="4:4" x14ac:dyDescent="0.25">
      <c r="D245" s="138"/>
    </row>
    <row r="246" spans="4:4" x14ac:dyDescent="0.25">
      <c r="D246" s="138"/>
    </row>
    <row r="247" spans="4:4" x14ac:dyDescent="0.25">
      <c r="D247" s="138"/>
    </row>
    <row r="248" spans="4:4" x14ac:dyDescent="0.25">
      <c r="D248" s="138"/>
    </row>
    <row r="249" spans="4:4" x14ac:dyDescent="0.25">
      <c r="D249" s="138"/>
    </row>
    <row r="250" spans="4:4" x14ac:dyDescent="0.25">
      <c r="D250" s="138"/>
    </row>
    <row r="251" spans="4:4" x14ac:dyDescent="0.25">
      <c r="D251" s="138"/>
    </row>
    <row r="252" spans="4:4" x14ac:dyDescent="0.25">
      <c r="D252" s="138"/>
    </row>
    <row r="253" spans="4:4" x14ac:dyDescent="0.25">
      <c r="D253" s="138"/>
    </row>
    <row r="254" spans="4:4" x14ac:dyDescent="0.25">
      <c r="D254" s="138"/>
    </row>
    <row r="255" spans="4:4" x14ac:dyDescent="0.25">
      <c r="D255" s="138"/>
    </row>
    <row r="256" spans="4:4" x14ac:dyDescent="0.25">
      <c r="D256" s="138"/>
    </row>
    <row r="257" spans="4:4" x14ac:dyDescent="0.25">
      <c r="D257" s="138"/>
    </row>
    <row r="258" spans="4:4" x14ac:dyDescent="0.25">
      <c r="D258" s="138"/>
    </row>
    <row r="259" spans="4:4" x14ac:dyDescent="0.25">
      <c r="D259" s="138"/>
    </row>
    <row r="260" spans="4:4" x14ac:dyDescent="0.25">
      <c r="D260" s="138"/>
    </row>
    <row r="261" spans="4:4" x14ac:dyDescent="0.25">
      <c r="D261" s="138"/>
    </row>
    <row r="262" spans="4:4" x14ac:dyDescent="0.25">
      <c r="D262" s="138"/>
    </row>
    <row r="263" spans="4:4" x14ac:dyDescent="0.25">
      <c r="D263" s="138"/>
    </row>
    <row r="264" spans="4:4" x14ac:dyDescent="0.25">
      <c r="D264" s="138"/>
    </row>
    <row r="265" spans="4:4" x14ac:dyDescent="0.25">
      <c r="D265" s="138"/>
    </row>
    <row r="266" spans="4:4" x14ac:dyDescent="0.25">
      <c r="D266" s="138"/>
    </row>
    <row r="267" spans="4:4" x14ac:dyDescent="0.25">
      <c r="D267" s="138"/>
    </row>
    <row r="268" spans="4:4" x14ac:dyDescent="0.25">
      <c r="D268" s="138"/>
    </row>
    <row r="269" spans="4:4" x14ac:dyDescent="0.25">
      <c r="D269" s="138"/>
    </row>
    <row r="270" spans="4:4" x14ac:dyDescent="0.25">
      <c r="D270" s="138"/>
    </row>
    <row r="271" spans="4:4" x14ac:dyDescent="0.25">
      <c r="D271" s="138"/>
    </row>
    <row r="272" spans="4:4" x14ac:dyDescent="0.25">
      <c r="D272" s="138"/>
    </row>
    <row r="273" spans="4:4" x14ac:dyDescent="0.25">
      <c r="D273" s="138"/>
    </row>
    <row r="274" spans="4:4" x14ac:dyDescent="0.25">
      <c r="D274" s="138"/>
    </row>
    <row r="275" spans="4:4" x14ac:dyDescent="0.25">
      <c r="D275" s="138"/>
    </row>
    <row r="276" spans="4:4" x14ac:dyDescent="0.25">
      <c r="D276" s="138"/>
    </row>
    <row r="277" spans="4:4" x14ac:dyDescent="0.25">
      <c r="D277" s="138"/>
    </row>
    <row r="278" spans="4:4" x14ac:dyDescent="0.25">
      <c r="D278" s="138"/>
    </row>
    <row r="279" spans="4:4" x14ac:dyDescent="0.25">
      <c r="D279" s="138"/>
    </row>
    <row r="280" spans="4:4" x14ac:dyDescent="0.25">
      <c r="D280" s="138"/>
    </row>
    <row r="281" spans="4:4" x14ac:dyDescent="0.25">
      <c r="D281" s="138"/>
    </row>
    <row r="282" spans="4:4" x14ac:dyDescent="0.25">
      <c r="D282" s="138"/>
    </row>
    <row r="283" spans="4:4" x14ac:dyDescent="0.25">
      <c r="D283" s="138"/>
    </row>
    <row r="284" spans="4:4" x14ac:dyDescent="0.25">
      <c r="D284" s="138"/>
    </row>
    <row r="285" spans="4:4" x14ac:dyDescent="0.25">
      <c r="D285" s="138"/>
    </row>
    <row r="286" spans="4:4" x14ac:dyDescent="0.25">
      <c r="D286" s="138"/>
    </row>
    <row r="287" spans="4:4" x14ac:dyDescent="0.25">
      <c r="D287" s="138"/>
    </row>
    <row r="288" spans="4:4" x14ac:dyDescent="0.25">
      <c r="D288" s="138"/>
    </row>
    <row r="289" spans="4:4" x14ac:dyDescent="0.25">
      <c r="D289" s="138"/>
    </row>
    <row r="290" spans="4:4" x14ac:dyDescent="0.25">
      <c r="D290" s="138"/>
    </row>
    <row r="291" spans="4:4" x14ac:dyDescent="0.25">
      <c r="D291" s="138"/>
    </row>
    <row r="292" spans="4:4" x14ac:dyDescent="0.25">
      <c r="D292" s="138"/>
    </row>
    <row r="293" spans="4:4" x14ac:dyDescent="0.25">
      <c r="D293" s="138"/>
    </row>
    <row r="294" spans="4:4" x14ac:dyDescent="0.25">
      <c r="D294" s="138"/>
    </row>
    <row r="295" spans="4:4" x14ac:dyDescent="0.25">
      <c r="D295" s="138"/>
    </row>
    <row r="296" spans="4:4" x14ac:dyDescent="0.25">
      <c r="D296" s="138"/>
    </row>
    <row r="297" spans="4:4" x14ac:dyDescent="0.25">
      <c r="D297" s="138"/>
    </row>
    <row r="298" spans="4:4" x14ac:dyDescent="0.25">
      <c r="D298" s="138"/>
    </row>
    <row r="299" spans="4:4" x14ac:dyDescent="0.25">
      <c r="D299" s="138"/>
    </row>
    <row r="300" spans="4:4" x14ac:dyDescent="0.25">
      <c r="D300" s="138"/>
    </row>
    <row r="301" spans="4:4" x14ac:dyDescent="0.25">
      <c r="D301" s="138"/>
    </row>
    <row r="302" spans="4:4" x14ac:dyDescent="0.25">
      <c r="D302" s="138"/>
    </row>
    <row r="303" spans="4:4" x14ac:dyDescent="0.25">
      <c r="D303" s="138"/>
    </row>
    <row r="304" spans="4:4" x14ac:dyDescent="0.25">
      <c r="D304" s="138"/>
    </row>
    <row r="305" spans="4:4" x14ac:dyDescent="0.25">
      <c r="D305" s="138"/>
    </row>
    <row r="306" spans="4:4" x14ac:dyDescent="0.25">
      <c r="D306" s="138"/>
    </row>
    <row r="307" spans="4:4" x14ac:dyDescent="0.25">
      <c r="D307" s="138"/>
    </row>
    <row r="308" spans="4:4" x14ac:dyDescent="0.25">
      <c r="D308" s="138"/>
    </row>
    <row r="309" spans="4:4" x14ac:dyDescent="0.25">
      <c r="D309" s="138"/>
    </row>
    <row r="310" spans="4:4" x14ac:dyDescent="0.25">
      <c r="D310" s="138"/>
    </row>
    <row r="311" spans="4:4" x14ac:dyDescent="0.25">
      <c r="D311" s="138"/>
    </row>
    <row r="312" spans="4:4" x14ac:dyDescent="0.25">
      <c r="D312" s="138"/>
    </row>
    <row r="313" spans="4:4" x14ac:dyDescent="0.25">
      <c r="D313" s="138"/>
    </row>
    <row r="314" spans="4:4" x14ac:dyDescent="0.25">
      <c r="D314" s="138"/>
    </row>
    <row r="315" spans="4:4" x14ac:dyDescent="0.25">
      <c r="D315" s="138"/>
    </row>
    <row r="316" spans="4:4" x14ac:dyDescent="0.25">
      <c r="D316" s="138"/>
    </row>
    <row r="317" spans="4:4" x14ac:dyDescent="0.25">
      <c r="D317" s="138"/>
    </row>
    <row r="318" spans="4:4" x14ac:dyDescent="0.25">
      <c r="D318" s="138"/>
    </row>
    <row r="319" spans="4:4" x14ac:dyDescent="0.25">
      <c r="D319" s="138"/>
    </row>
    <row r="320" spans="4:4" x14ac:dyDescent="0.25">
      <c r="D320" s="138"/>
    </row>
    <row r="321" spans="4:4" x14ac:dyDescent="0.25">
      <c r="D321" s="138"/>
    </row>
    <row r="322" spans="4:4" x14ac:dyDescent="0.25">
      <c r="D322" s="138"/>
    </row>
    <row r="323" spans="4:4" x14ac:dyDescent="0.25">
      <c r="D323" s="138"/>
    </row>
    <row r="324" spans="4:4" x14ac:dyDescent="0.25">
      <c r="D324" s="138"/>
    </row>
    <row r="325" spans="4:4" x14ac:dyDescent="0.25">
      <c r="D325" s="138"/>
    </row>
    <row r="326" spans="4:4" x14ac:dyDescent="0.25">
      <c r="D326" s="138"/>
    </row>
    <row r="327" spans="4:4" x14ac:dyDescent="0.25">
      <c r="D327" s="138"/>
    </row>
    <row r="328" spans="4:4" x14ac:dyDescent="0.25">
      <c r="D328" s="138"/>
    </row>
    <row r="329" spans="4:4" x14ac:dyDescent="0.25">
      <c r="D329" s="138"/>
    </row>
    <row r="330" spans="4:4" x14ac:dyDescent="0.25">
      <c r="D330" s="138"/>
    </row>
    <row r="331" spans="4:4" x14ac:dyDescent="0.25">
      <c r="D331" s="138"/>
    </row>
    <row r="332" spans="4:4" x14ac:dyDescent="0.25">
      <c r="D332" s="138"/>
    </row>
    <row r="333" spans="4:4" x14ac:dyDescent="0.25">
      <c r="D333" s="138"/>
    </row>
    <row r="334" spans="4:4" x14ac:dyDescent="0.25">
      <c r="D334" s="138"/>
    </row>
    <row r="335" spans="4:4" x14ac:dyDescent="0.25">
      <c r="D335" s="138"/>
    </row>
    <row r="336" spans="4:4" x14ac:dyDescent="0.25">
      <c r="D336" s="138"/>
    </row>
    <row r="337" spans="4:4" x14ac:dyDescent="0.25">
      <c r="D337" s="138"/>
    </row>
    <row r="338" spans="4:4" x14ac:dyDescent="0.25">
      <c r="D338" s="138"/>
    </row>
    <row r="339" spans="4:4" x14ac:dyDescent="0.25">
      <c r="D339" s="138"/>
    </row>
    <row r="340" spans="4:4" x14ac:dyDescent="0.25">
      <c r="D340" s="138"/>
    </row>
    <row r="341" spans="4:4" x14ac:dyDescent="0.25">
      <c r="D341" s="138"/>
    </row>
    <row r="342" spans="4:4" x14ac:dyDescent="0.25">
      <c r="D342" s="138"/>
    </row>
    <row r="343" spans="4:4" x14ac:dyDescent="0.25">
      <c r="D343" s="138"/>
    </row>
    <row r="344" spans="4:4" x14ac:dyDescent="0.25">
      <c r="D344" s="138"/>
    </row>
    <row r="345" spans="4:4" x14ac:dyDescent="0.25">
      <c r="D345" s="138"/>
    </row>
    <row r="346" spans="4:4" x14ac:dyDescent="0.25">
      <c r="D346" s="138"/>
    </row>
    <row r="347" spans="4:4" x14ac:dyDescent="0.25">
      <c r="D347" s="138"/>
    </row>
    <row r="348" spans="4:4" x14ac:dyDescent="0.25">
      <c r="D348" s="138"/>
    </row>
    <row r="349" spans="4:4" x14ac:dyDescent="0.25">
      <c r="D349" s="138"/>
    </row>
    <row r="350" spans="4:4" x14ac:dyDescent="0.25">
      <c r="D350" s="138"/>
    </row>
    <row r="351" spans="4:4" x14ac:dyDescent="0.25">
      <c r="D351" s="138"/>
    </row>
    <row r="352" spans="4:4" x14ac:dyDescent="0.25">
      <c r="D352" s="138"/>
    </row>
    <row r="353" spans="4:4" x14ac:dyDescent="0.25">
      <c r="D353" s="138"/>
    </row>
    <row r="354" spans="4:4" x14ac:dyDescent="0.25">
      <c r="D354" s="138"/>
    </row>
    <row r="355" spans="4:4" x14ac:dyDescent="0.25">
      <c r="D355" s="138"/>
    </row>
    <row r="356" spans="4:4" x14ac:dyDescent="0.25">
      <c r="D356" s="138"/>
    </row>
    <row r="357" spans="4:4" x14ac:dyDescent="0.25">
      <c r="D357" s="138"/>
    </row>
    <row r="358" spans="4:4" x14ac:dyDescent="0.25">
      <c r="D358" s="138"/>
    </row>
    <row r="359" spans="4:4" x14ac:dyDescent="0.25">
      <c r="D359" s="138"/>
    </row>
    <row r="360" spans="4:4" x14ac:dyDescent="0.25">
      <c r="D360" s="138"/>
    </row>
    <row r="361" spans="4:4" x14ac:dyDescent="0.25">
      <c r="D361" s="138"/>
    </row>
    <row r="362" spans="4:4" x14ac:dyDescent="0.25">
      <c r="D362" s="138"/>
    </row>
    <row r="363" spans="4:4" x14ac:dyDescent="0.25">
      <c r="D363" s="138"/>
    </row>
    <row r="364" spans="4:4" x14ac:dyDescent="0.25">
      <c r="D364" s="138"/>
    </row>
    <row r="365" spans="4:4" x14ac:dyDescent="0.25">
      <c r="D365" s="138"/>
    </row>
    <row r="366" spans="4:4" x14ac:dyDescent="0.25">
      <c r="D366" s="138"/>
    </row>
    <row r="367" spans="4:4" x14ac:dyDescent="0.25">
      <c r="D367" s="138"/>
    </row>
    <row r="368" spans="4:4" x14ac:dyDescent="0.25">
      <c r="D368" s="138"/>
    </row>
    <row r="369" spans="4:4" x14ac:dyDescent="0.25">
      <c r="D369" s="138"/>
    </row>
    <row r="370" spans="4:4" x14ac:dyDescent="0.25">
      <c r="D370" s="138"/>
    </row>
    <row r="371" spans="4:4" x14ac:dyDescent="0.25">
      <c r="D371" s="138"/>
    </row>
    <row r="372" spans="4:4" x14ac:dyDescent="0.25">
      <c r="D372" s="138"/>
    </row>
    <row r="373" spans="4:4" x14ac:dyDescent="0.25">
      <c r="D373" s="138"/>
    </row>
    <row r="374" spans="4:4" x14ac:dyDescent="0.25">
      <c r="D374" s="138"/>
    </row>
    <row r="375" spans="4:4" x14ac:dyDescent="0.25">
      <c r="D375" s="138"/>
    </row>
    <row r="376" spans="4:4" x14ac:dyDescent="0.25">
      <c r="D376" s="138"/>
    </row>
    <row r="377" spans="4:4" x14ac:dyDescent="0.25">
      <c r="D377" s="138"/>
    </row>
    <row r="378" spans="4:4" x14ac:dyDescent="0.25">
      <c r="D378" s="138"/>
    </row>
    <row r="379" spans="4:4" x14ac:dyDescent="0.25">
      <c r="D379" s="138"/>
    </row>
    <row r="380" spans="4:4" x14ac:dyDescent="0.25">
      <c r="D380" s="138"/>
    </row>
    <row r="381" spans="4:4" x14ac:dyDescent="0.25">
      <c r="D381" s="138"/>
    </row>
    <row r="382" spans="4:4" x14ac:dyDescent="0.25">
      <c r="D382" s="138"/>
    </row>
    <row r="383" spans="4:4" x14ac:dyDescent="0.25">
      <c r="D383" s="138"/>
    </row>
    <row r="384" spans="4:4" x14ac:dyDescent="0.25">
      <c r="D384" s="138"/>
    </row>
    <row r="385" spans="4:4" x14ac:dyDescent="0.25">
      <c r="D385" s="138"/>
    </row>
    <row r="386" spans="4:4" x14ac:dyDescent="0.25">
      <c r="D386" s="138"/>
    </row>
    <row r="387" spans="4:4" x14ac:dyDescent="0.25">
      <c r="D387" s="138"/>
    </row>
    <row r="388" spans="4:4" x14ac:dyDescent="0.25">
      <c r="D388" s="138"/>
    </row>
    <row r="389" spans="4:4" x14ac:dyDescent="0.25">
      <c r="D389" s="138"/>
    </row>
    <row r="390" spans="4:4" x14ac:dyDescent="0.25">
      <c r="D390" s="138"/>
    </row>
    <row r="391" spans="4:4" x14ac:dyDescent="0.25">
      <c r="D391" s="138"/>
    </row>
    <row r="392" spans="4:4" x14ac:dyDescent="0.25">
      <c r="D392" s="138"/>
    </row>
    <row r="393" spans="4:4" x14ac:dyDescent="0.25">
      <c r="D393" s="138"/>
    </row>
    <row r="394" spans="4:4" x14ac:dyDescent="0.25">
      <c r="D394" s="138"/>
    </row>
    <row r="395" spans="4:4" x14ac:dyDescent="0.25">
      <c r="D395" s="138"/>
    </row>
    <row r="396" spans="4:4" x14ac:dyDescent="0.25">
      <c r="D396" s="138"/>
    </row>
    <row r="397" spans="4:4" x14ac:dyDescent="0.25">
      <c r="D397" s="138"/>
    </row>
    <row r="398" spans="4:4" x14ac:dyDescent="0.25">
      <c r="D398" s="138"/>
    </row>
    <row r="399" spans="4:4" x14ac:dyDescent="0.25">
      <c r="D399" s="138"/>
    </row>
    <row r="400" spans="4:4" x14ac:dyDescent="0.25">
      <c r="D400" s="138"/>
    </row>
    <row r="401" spans="4:4" x14ac:dyDescent="0.25">
      <c r="D401" s="138"/>
    </row>
    <row r="402" spans="4:4" x14ac:dyDescent="0.25">
      <c r="D402" s="138"/>
    </row>
    <row r="403" spans="4:4" x14ac:dyDescent="0.25">
      <c r="D403" s="138"/>
    </row>
    <row r="404" spans="4:4" x14ac:dyDescent="0.25">
      <c r="D404" s="138"/>
    </row>
    <row r="405" spans="4:4" x14ac:dyDescent="0.25">
      <c r="D405" s="138"/>
    </row>
    <row r="406" spans="4:4" x14ac:dyDescent="0.25">
      <c r="D406" s="138"/>
    </row>
    <row r="407" spans="4:4" x14ac:dyDescent="0.25">
      <c r="D407" s="138"/>
    </row>
    <row r="408" spans="4:4" x14ac:dyDescent="0.25">
      <c r="D408" s="138"/>
    </row>
    <row r="409" spans="4:4" x14ac:dyDescent="0.25">
      <c r="D409" s="138"/>
    </row>
    <row r="410" spans="4:4" x14ac:dyDescent="0.25">
      <c r="D410" s="138"/>
    </row>
    <row r="411" spans="4:4" x14ac:dyDescent="0.25">
      <c r="D411" s="138"/>
    </row>
    <row r="412" spans="4:4" x14ac:dyDescent="0.25">
      <c r="D412" s="138"/>
    </row>
    <row r="413" spans="4:4" x14ac:dyDescent="0.25">
      <c r="D413" s="138"/>
    </row>
    <row r="414" spans="4:4" x14ac:dyDescent="0.25">
      <c r="D414" s="138"/>
    </row>
    <row r="415" spans="4:4" x14ac:dyDescent="0.25">
      <c r="D415" s="138"/>
    </row>
    <row r="416" spans="4:4" x14ac:dyDescent="0.25">
      <c r="D416" s="138"/>
    </row>
    <row r="417" spans="4:4" x14ac:dyDescent="0.25">
      <c r="D417" s="138"/>
    </row>
    <row r="418" spans="4:4" x14ac:dyDescent="0.25">
      <c r="D418" s="138"/>
    </row>
    <row r="419" spans="4:4" x14ac:dyDescent="0.25">
      <c r="D419" s="138"/>
    </row>
    <row r="420" spans="4:4" x14ac:dyDescent="0.25">
      <c r="D420" s="138"/>
    </row>
    <row r="421" spans="4:4" x14ac:dyDescent="0.25">
      <c r="D421" s="138"/>
    </row>
    <row r="422" spans="4:4" x14ac:dyDescent="0.25">
      <c r="D422" s="138"/>
    </row>
    <row r="423" spans="4:4" x14ac:dyDescent="0.25">
      <c r="D423" s="138"/>
    </row>
    <row r="424" spans="4:4" x14ac:dyDescent="0.25">
      <c r="D424" s="138"/>
    </row>
    <row r="425" spans="4:4" x14ac:dyDescent="0.25">
      <c r="D425" s="138"/>
    </row>
    <row r="426" spans="4:4" x14ac:dyDescent="0.25">
      <c r="D426" s="138"/>
    </row>
    <row r="427" spans="4:4" x14ac:dyDescent="0.25">
      <c r="D427" s="138"/>
    </row>
    <row r="428" spans="4:4" x14ac:dyDescent="0.25">
      <c r="D428" s="138"/>
    </row>
    <row r="429" spans="4:4" x14ac:dyDescent="0.25">
      <c r="D429" s="138"/>
    </row>
    <row r="430" spans="4:4" x14ac:dyDescent="0.25">
      <c r="D430" s="138"/>
    </row>
    <row r="431" spans="4:4" x14ac:dyDescent="0.25">
      <c r="D431" s="138"/>
    </row>
    <row r="432" spans="4:4" x14ac:dyDescent="0.25">
      <c r="D432" s="138"/>
    </row>
    <row r="433" spans="4:4" x14ac:dyDescent="0.25">
      <c r="D433" s="138"/>
    </row>
    <row r="434" spans="4:4" x14ac:dyDescent="0.25">
      <c r="D434" s="138"/>
    </row>
    <row r="435" spans="4:4" x14ac:dyDescent="0.25">
      <c r="D435" s="138"/>
    </row>
    <row r="436" spans="4:4" x14ac:dyDescent="0.25">
      <c r="D436" s="138"/>
    </row>
    <row r="437" spans="4:4" x14ac:dyDescent="0.25">
      <c r="D437" s="138"/>
    </row>
    <row r="438" spans="4:4" x14ac:dyDescent="0.25">
      <c r="D438" s="138"/>
    </row>
    <row r="439" spans="4:4" x14ac:dyDescent="0.25">
      <c r="D439" s="138"/>
    </row>
    <row r="440" spans="4:4" x14ac:dyDescent="0.25">
      <c r="D440" s="138"/>
    </row>
    <row r="441" spans="4:4" x14ac:dyDescent="0.25">
      <c r="D441" s="138"/>
    </row>
    <row r="442" spans="4:4" x14ac:dyDescent="0.25">
      <c r="D442" s="138"/>
    </row>
    <row r="443" spans="4:4" x14ac:dyDescent="0.25">
      <c r="D443" s="138"/>
    </row>
    <row r="444" spans="4:4" x14ac:dyDescent="0.25">
      <c r="D444" s="138"/>
    </row>
    <row r="445" spans="4:4" x14ac:dyDescent="0.25">
      <c r="D445" s="138"/>
    </row>
    <row r="446" spans="4:4" x14ac:dyDescent="0.25">
      <c r="D446" s="138"/>
    </row>
    <row r="447" spans="4:4" x14ac:dyDescent="0.25">
      <c r="D447" s="138"/>
    </row>
    <row r="448" spans="4:4" x14ac:dyDescent="0.25">
      <c r="D448" s="138"/>
    </row>
    <row r="449" spans="4:4" x14ac:dyDescent="0.25">
      <c r="D449" s="138"/>
    </row>
    <row r="450" spans="4:4" x14ac:dyDescent="0.25">
      <c r="D450" s="138"/>
    </row>
    <row r="451" spans="4:4" x14ac:dyDescent="0.25">
      <c r="D451" s="138"/>
    </row>
    <row r="452" spans="4:4" x14ac:dyDescent="0.25">
      <c r="D452" s="138"/>
    </row>
    <row r="453" spans="4:4" x14ac:dyDescent="0.25">
      <c r="D453" s="138"/>
    </row>
    <row r="454" spans="4:4" x14ac:dyDescent="0.25">
      <c r="D454" s="138"/>
    </row>
    <row r="455" spans="4:4" x14ac:dyDescent="0.25">
      <c r="D455" s="138"/>
    </row>
    <row r="456" spans="4:4" x14ac:dyDescent="0.25">
      <c r="D456" s="138"/>
    </row>
    <row r="457" spans="4:4" x14ac:dyDescent="0.25">
      <c r="D457" s="138"/>
    </row>
    <row r="458" spans="4:4" x14ac:dyDescent="0.25">
      <c r="D458" s="138"/>
    </row>
    <row r="459" spans="4:4" x14ac:dyDescent="0.25">
      <c r="D459" s="138"/>
    </row>
    <row r="460" spans="4:4" x14ac:dyDescent="0.25">
      <c r="D460" s="138"/>
    </row>
    <row r="461" spans="4:4" x14ac:dyDescent="0.25">
      <c r="D461" s="138"/>
    </row>
    <row r="462" spans="4:4" x14ac:dyDescent="0.25">
      <c r="D462" s="138"/>
    </row>
    <row r="463" spans="4:4" x14ac:dyDescent="0.25">
      <c r="D463" s="138"/>
    </row>
    <row r="464" spans="4:4" x14ac:dyDescent="0.25">
      <c r="D464" s="138"/>
    </row>
    <row r="465" spans="4:4" x14ac:dyDescent="0.25">
      <c r="D465" s="138"/>
    </row>
    <row r="466" spans="4:4" x14ac:dyDescent="0.25">
      <c r="D466" s="138"/>
    </row>
    <row r="467" spans="4:4" x14ac:dyDescent="0.25">
      <c r="D467" s="138"/>
    </row>
    <row r="468" spans="4:4" x14ac:dyDescent="0.25">
      <c r="D468" s="138"/>
    </row>
    <row r="469" spans="4:4" x14ac:dyDescent="0.25">
      <c r="D469" s="138"/>
    </row>
    <row r="470" spans="4:4" x14ac:dyDescent="0.25">
      <c r="D470" s="138"/>
    </row>
    <row r="471" spans="4:4" x14ac:dyDescent="0.25">
      <c r="D471" s="138"/>
    </row>
    <row r="472" spans="4:4" x14ac:dyDescent="0.25">
      <c r="D472" s="138"/>
    </row>
    <row r="473" spans="4:4" x14ac:dyDescent="0.25">
      <c r="D473" s="138"/>
    </row>
    <row r="474" spans="4:4" x14ac:dyDescent="0.25">
      <c r="D474" s="138"/>
    </row>
    <row r="475" spans="4:4" x14ac:dyDescent="0.25">
      <c r="D475" s="138"/>
    </row>
    <row r="476" spans="4:4" x14ac:dyDescent="0.25">
      <c r="D476" s="138"/>
    </row>
    <row r="477" spans="4:4" x14ac:dyDescent="0.25">
      <c r="D477" s="138"/>
    </row>
    <row r="478" spans="4:4" x14ac:dyDescent="0.25">
      <c r="D478" s="138"/>
    </row>
    <row r="479" spans="4:4" x14ac:dyDescent="0.25">
      <c r="D479" s="138"/>
    </row>
    <row r="480" spans="4:4" x14ac:dyDescent="0.25">
      <c r="D480" s="138"/>
    </row>
    <row r="481" spans="4:4" x14ac:dyDescent="0.25">
      <c r="D481" s="138"/>
    </row>
    <row r="482" spans="4:4" x14ac:dyDescent="0.25">
      <c r="D482" s="138"/>
    </row>
    <row r="483" spans="4:4" x14ac:dyDescent="0.25">
      <c r="D483" s="138"/>
    </row>
    <row r="484" spans="4:4" x14ac:dyDescent="0.25">
      <c r="D484" s="138"/>
    </row>
    <row r="485" spans="4:4" x14ac:dyDescent="0.25">
      <c r="D485" s="138"/>
    </row>
    <row r="486" spans="4:4" x14ac:dyDescent="0.25">
      <c r="D486" s="138"/>
    </row>
    <row r="487" spans="4:4" x14ac:dyDescent="0.25">
      <c r="D487" s="138"/>
    </row>
    <row r="488" spans="4:4" x14ac:dyDescent="0.25">
      <c r="D488" s="138"/>
    </row>
    <row r="489" spans="4:4" x14ac:dyDescent="0.25">
      <c r="D489" s="138"/>
    </row>
    <row r="490" spans="4:4" x14ac:dyDescent="0.25">
      <c r="D490" s="138"/>
    </row>
    <row r="491" spans="4:4" x14ac:dyDescent="0.25">
      <c r="D491" s="138"/>
    </row>
    <row r="492" spans="4:4" x14ac:dyDescent="0.25">
      <c r="D492" s="138"/>
    </row>
    <row r="493" spans="4:4" x14ac:dyDescent="0.25">
      <c r="D493" s="138"/>
    </row>
    <row r="494" spans="4:4" x14ac:dyDescent="0.25">
      <c r="D494" s="138"/>
    </row>
    <row r="495" spans="4:4" x14ac:dyDescent="0.25">
      <c r="D495" s="138"/>
    </row>
    <row r="496" spans="4:4" x14ac:dyDescent="0.25">
      <c r="D496" s="138"/>
    </row>
    <row r="497" spans="4:4" x14ac:dyDescent="0.25">
      <c r="D497" s="138"/>
    </row>
    <row r="498" spans="4:4" x14ac:dyDescent="0.25">
      <c r="D498" s="138"/>
    </row>
    <row r="499" spans="4:4" x14ac:dyDescent="0.25">
      <c r="D499" s="138"/>
    </row>
    <row r="500" spans="4:4" x14ac:dyDescent="0.25">
      <c r="D500" s="138"/>
    </row>
    <row r="501" spans="4:4" x14ac:dyDescent="0.25">
      <c r="D501" s="138"/>
    </row>
    <row r="502" spans="4:4" x14ac:dyDescent="0.25">
      <c r="D502" s="138"/>
    </row>
    <row r="503" spans="4:4" x14ac:dyDescent="0.25">
      <c r="D503" s="138"/>
    </row>
    <row r="504" spans="4:4" x14ac:dyDescent="0.25">
      <c r="D504" s="138"/>
    </row>
    <row r="505" spans="4:4" x14ac:dyDescent="0.25">
      <c r="D505" s="138"/>
    </row>
    <row r="506" spans="4:4" x14ac:dyDescent="0.25">
      <c r="D506" s="138"/>
    </row>
    <row r="507" spans="4:4" x14ac:dyDescent="0.25">
      <c r="D507" s="138"/>
    </row>
    <row r="508" spans="4:4" x14ac:dyDescent="0.25">
      <c r="D508" s="138"/>
    </row>
    <row r="509" spans="4:4" x14ac:dyDescent="0.25">
      <c r="D509" s="138"/>
    </row>
    <row r="510" spans="4:4" x14ac:dyDescent="0.25">
      <c r="D510" s="138"/>
    </row>
    <row r="511" spans="4:4" x14ac:dyDescent="0.25">
      <c r="D511" s="138"/>
    </row>
    <row r="512" spans="4:4" x14ac:dyDescent="0.25">
      <c r="D512" s="138"/>
    </row>
    <row r="513" spans="4:4" x14ac:dyDescent="0.25">
      <c r="D513" s="138"/>
    </row>
    <row r="514" spans="4:4" x14ac:dyDescent="0.25">
      <c r="D514" s="138"/>
    </row>
    <row r="515" spans="4:4" x14ac:dyDescent="0.25">
      <c r="D515" s="138"/>
    </row>
    <row r="516" spans="4:4" x14ac:dyDescent="0.25">
      <c r="D516" s="138"/>
    </row>
    <row r="517" spans="4:4" x14ac:dyDescent="0.25">
      <c r="D517" s="138"/>
    </row>
    <row r="518" spans="4:4" x14ac:dyDescent="0.25">
      <c r="D518" s="138"/>
    </row>
    <row r="519" spans="4:4" x14ac:dyDescent="0.25">
      <c r="D519" s="138"/>
    </row>
    <row r="520" spans="4:4" x14ac:dyDescent="0.25">
      <c r="D520" s="138"/>
    </row>
    <row r="521" spans="4:4" x14ac:dyDescent="0.25">
      <c r="D521" s="138"/>
    </row>
    <row r="522" spans="4:4" x14ac:dyDescent="0.25">
      <c r="D522" s="138"/>
    </row>
    <row r="523" spans="4:4" x14ac:dyDescent="0.25">
      <c r="D523" s="138"/>
    </row>
    <row r="524" spans="4:4" x14ac:dyDescent="0.25">
      <c r="D524" s="138"/>
    </row>
    <row r="525" spans="4:4" x14ac:dyDescent="0.25">
      <c r="D525" s="138"/>
    </row>
    <row r="526" spans="4:4" x14ac:dyDescent="0.25">
      <c r="D526" s="138"/>
    </row>
    <row r="527" spans="4:4" x14ac:dyDescent="0.25">
      <c r="D527" s="138"/>
    </row>
    <row r="528" spans="4:4" x14ac:dyDescent="0.25">
      <c r="D528" s="138"/>
    </row>
    <row r="529" spans="4:4" x14ac:dyDescent="0.25">
      <c r="D529" s="138"/>
    </row>
    <row r="530" spans="4:4" x14ac:dyDescent="0.25">
      <c r="D530" s="138"/>
    </row>
    <row r="531" spans="4:4" x14ac:dyDescent="0.25">
      <c r="D531" s="138"/>
    </row>
    <row r="532" spans="4:4" x14ac:dyDescent="0.25">
      <c r="D532" s="138"/>
    </row>
    <row r="533" spans="4:4" x14ac:dyDescent="0.25">
      <c r="D533" s="138"/>
    </row>
    <row r="534" spans="4:4" x14ac:dyDescent="0.25">
      <c r="D534" s="138"/>
    </row>
    <row r="535" spans="4:4" x14ac:dyDescent="0.25">
      <c r="D535" s="138"/>
    </row>
    <row r="536" spans="4:4" x14ac:dyDescent="0.25">
      <c r="D536" s="138"/>
    </row>
    <row r="537" spans="4:4" x14ac:dyDescent="0.25">
      <c r="D537" s="138"/>
    </row>
    <row r="538" spans="4:4" x14ac:dyDescent="0.25">
      <c r="D538" s="138"/>
    </row>
    <row r="539" spans="4:4" x14ac:dyDescent="0.25">
      <c r="D539" s="138"/>
    </row>
    <row r="540" spans="4:4" x14ac:dyDescent="0.25">
      <c r="D540" s="138"/>
    </row>
    <row r="541" spans="4:4" x14ac:dyDescent="0.25">
      <c r="D541" s="138"/>
    </row>
    <row r="542" spans="4:4" x14ac:dyDescent="0.25">
      <c r="D542" s="138"/>
    </row>
    <row r="543" spans="4:4" x14ac:dyDescent="0.25">
      <c r="D543" s="138"/>
    </row>
    <row r="544" spans="4:4" x14ac:dyDescent="0.25">
      <c r="D544" s="138"/>
    </row>
    <row r="545" spans="4:4" x14ac:dyDescent="0.25">
      <c r="D545" s="138"/>
    </row>
    <row r="546" spans="4:4" x14ac:dyDescent="0.25">
      <c r="D546" s="138"/>
    </row>
    <row r="547" spans="4:4" x14ac:dyDescent="0.25">
      <c r="D547" s="138"/>
    </row>
    <row r="548" spans="4:4" x14ac:dyDescent="0.25">
      <c r="D548" s="138"/>
    </row>
    <row r="549" spans="4:4" x14ac:dyDescent="0.25">
      <c r="D549" s="138"/>
    </row>
    <row r="550" spans="4:4" x14ac:dyDescent="0.25">
      <c r="D550" s="138"/>
    </row>
    <row r="551" spans="4:4" x14ac:dyDescent="0.25">
      <c r="D551" s="138"/>
    </row>
    <row r="552" spans="4:4" x14ac:dyDescent="0.25">
      <c r="D552" s="138"/>
    </row>
    <row r="553" spans="4:4" x14ac:dyDescent="0.25">
      <c r="D553" s="138"/>
    </row>
    <row r="554" spans="4:4" x14ac:dyDescent="0.25">
      <c r="D554" s="138"/>
    </row>
    <row r="555" spans="4:4" x14ac:dyDescent="0.25">
      <c r="D555" s="138"/>
    </row>
    <row r="556" spans="4:4" x14ac:dyDescent="0.25">
      <c r="D556" s="138"/>
    </row>
    <row r="557" spans="4:4" x14ac:dyDescent="0.25">
      <c r="D557" s="138"/>
    </row>
    <row r="558" spans="4:4" x14ac:dyDescent="0.25">
      <c r="D558" s="138"/>
    </row>
    <row r="559" spans="4:4" x14ac:dyDescent="0.25">
      <c r="D559" s="138"/>
    </row>
    <row r="560" spans="4:4" x14ac:dyDescent="0.25">
      <c r="D560" s="138"/>
    </row>
    <row r="561" spans="4:4" x14ac:dyDescent="0.25">
      <c r="D561" s="138"/>
    </row>
    <row r="562" spans="4:4" x14ac:dyDescent="0.25">
      <c r="D562" s="138"/>
    </row>
    <row r="563" spans="4:4" x14ac:dyDescent="0.25">
      <c r="D563" s="138"/>
    </row>
    <row r="564" spans="4:4" x14ac:dyDescent="0.25">
      <c r="D564" s="138"/>
    </row>
    <row r="565" spans="4:4" x14ac:dyDescent="0.25">
      <c r="D565" s="138"/>
    </row>
    <row r="566" spans="4:4" x14ac:dyDescent="0.25">
      <c r="D566" s="138"/>
    </row>
    <row r="567" spans="4:4" x14ac:dyDescent="0.25">
      <c r="D567" s="138"/>
    </row>
    <row r="568" spans="4:4" x14ac:dyDescent="0.25">
      <c r="D568" s="138"/>
    </row>
    <row r="569" spans="4:4" x14ac:dyDescent="0.25">
      <c r="D569" s="138"/>
    </row>
    <row r="570" spans="4:4" x14ac:dyDescent="0.25">
      <c r="D570" s="138"/>
    </row>
    <row r="571" spans="4:4" x14ac:dyDescent="0.25">
      <c r="D571" s="138"/>
    </row>
    <row r="572" spans="4:4" x14ac:dyDescent="0.25">
      <c r="D572" s="138"/>
    </row>
    <row r="573" spans="4:4" x14ac:dyDescent="0.25">
      <c r="D573" s="138"/>
    </row>
    <row r="574" spans="4:4" x14ac:dyDescent="0.25">
      <c r="D574" s="138"/>
    </row>
    <row r="575" spans="4:4" x14ac:dyDescent="0.25">
      <c r="D575" s="138"/>
    </row>
    <row r="576" spans="4:4" x14ac:dyDescent="0.25">
      <c r="D576" s="138"/>
    </row>
    <row r="577" spans="4:4" x14ac:dyDescent="0.25">
      <c r="D577" s="138"/>
    </row>
    <row r="578" spans="4:4" x14ac:dyDescent="0.25">
      <c r="D578" s="138"/>
    </row>
    <row r="579" spans="4:4" x14ac:dyDescent="0.25">
      <c r="D579" s="138"/>
    </row>
    <row r="580" spans="4:4" x14ac:dyDescent="0.25">
      <c r="D580" s="138"/>
    </row>
    <row r="581" spans="4:4" x14ac:dyDescent="0.25">
      <c r="D581" s="138"/>
    </row>
    <row r="582" spans="4:4" x14ac:dyDescent="0.25">
      <c r="D582" s="138"/>
    </row>
    <row r="583" spans="4:4" x14ac:dyDescent="0.25">
      <c r="D583" s="138"/>
    </row>
    <row r="584" spans="4:4" x14ac:dyDescent="0.25">
      <c r="D584" s="138"/>
    </row>
    <row r="585" spans="4:4" x14ac:dyDescent="0.25">
      <c r="D585" s="138"/>
    </row>
    <row r="586" spans="4:4" x14ac:dyDescent="0.25">
      <c r="D586" s="138"/>
    </row>
    <row r="587" spans="4:4" x14ac:dyDescent="0.25">
      <c r="D587" s="138"/>
    </row>
    <row r="588" spans="4:4" x14ac:dyDescent="0.25">
      <c r="D588" s="138"/>
    </row>
    <row r="589" spans="4:4" x14ac:dyDescent="0.25">
      <c r="D589" s="138"/>
    </row>
    <row r="590" spans="4:4" x14ac:dyDescent="0.25">
      <c r="D590" s="138"/>
    </row>
    <row r="591" spans="4:4" x14ac:dyDescent="0.25">
      <c r="D591" s="138"/>
    </row>
    <row r="592" spans="4:4" x14ac:dyDescent="0.25">
      <c r="D592" s="138"/>
    </row>
    <row r="593" spans="4:4" x14ac:dyDescent="0.25">
      <c r="D593" s="138"/>
    </row>
    <row r="594" spans="4:4" x14ac:dyDescent="0.25">
      <c r="D594" s="138"/>
    </row>
    <row r="595" spans="4:4" x14ac:dyDescent="0.25">
      <c r="D595" s="138"/>
    </row>
    <row r="596" spans="4:4" x14ac:dyDescent="0.25">
      <c r="D596" s="138"/>
    </row>
    <row r="597" spans="4:4" x14ac:dyDescent="0.25">
      <c r="D597" s="138"/>
    </row>
    <row r="598" spans="4:4" x14ac:dyDescent="0.25">
      <c r="D598" s="138"/>
    </row>
    <row r="599" spans="4:4" x14ac:dyDescent="0.25">
      <c r="D599" s="138"/>
    </row>
    <row r="600" spans="4:4" x14ac:dyDescent="0.25">
      <c r="D600" s="138"/>
    </row>
    <row r="601" spans="4:4" x14ac:dyDescent="0.25">
      <c r="D601" s="138"/>
    </row>
    <row r="602" spans="4:4" x14ac:dyDescent="0.25">
      <c r="D602" s="138"/>
    </row>
    <row r="603" spans="4:4" x14ac:dyDescent="0.25">
      <c r="D603" s="138"/>
    </row>
    <row r="604" spans="4:4" x14ac:dyDescent="0.25">
      <c r="D604" s="138"/>
    </row>
    <row r="605" spans="4:4" x14ac:dyDescent="0.25">
      <c r="D605" s="138"/>
    </row>
    <row r="606" spans="4:4" x14ac:dyDescent="0.25">
      <c r="D606" s="138"/>
    </row>
    <row r="607" spans="4:4" x14ac:dyDescent="0.25">
      <c r="D607" s="138"/>
    </row>
    <row r="608" spans="4:4" x14ac:dyDescent="0.25">
      <c r="D608" s="138"/>
    </row>
    <row r="609" spans="4:4" x14ac:dyDescent="0.25">
      <c r="D609" s="138"/>
    </row>
    <row r="610" spans="4:4" x14ac:dyDescent="0.25">
      <c r="D610" s="138"/>
    </row>
    <row r="611" spans="4:4" x14ac:dyDescent="0.25">
      <c r="D611" s="138"/>
    </row>
    <row r="612" spans="4:4" x14ac:dyDescent="0.25">
      <c r="D612" s="138"/>
    </row>
    <row r="613" spans="4:4" x14ac:dyDescent="0.25">
      <c r="D613" s="138"/>
    </row>
    <row r="614" spans="4:4" x14ac:dyDescent="0.25">
      <c r="D614" s="138"/>
    </row>
    <row r="615" spans="4:4" x14ac:dyDescent="0.25">
      <c r="D615" s="138"/>
    </row>
    <row r="616" spans="4:4" x14ac:dyDescent="0.25">
      <c r="D616" s="138"/>
    </row>
    <row r="617" spans="4:4" x14ac:dyDescent="0.25">
      <c r="D617" s="138"/>
    </row>
    <row r="618" spans="4:4" x14ac:dyDescent="0.25">
      <c r="D618" s="138"/>
    </row>
    <row r="619" spans="4:4" x14ac:dyDescent="0.25">
      <c r="D619" s="138"/>
    </row>
    <row r="620" spans="4:4" x14ac:dyDescent="0.25">
      <c r="D620" s="138"/>
    </row>
    <row r="621" spans="4:4" x14ac:dyDescent="0.25">
      <c r="D621" s="138"/>
    </row>
    <row r="622" spans="4:4" x14ac:dyDescent="0.25">
      <c r="D622" s="138"/>
    </row>
    <row r="623" spans="4:4" x14ac:dyDescent="0.25">
      <c r="D623" s="138"/>
    </row>
    <row r="624" spans="4:4" x14ac:dyDescent="0.25">
      <c r="D624" s="138"/>
    </row>
    <row r="625" spans="4:4" x14ac:dyDescent="0.25">
      <c r="D625" s="138"/>
    </row>
    <row r="626" spans="4:4" x14ac:dyDescent="0.25">
      <c r="D626" s="138"/>
    </row>
    <row r="627" spans="4:4" x14ac:dyDescent="0.25">
      <c r="D627" s="138"/>
    </row>
    <row r="628" spans="4:4" x14ac:dyDescent="0.25">
      <c r="D628" s="138"/>
    </row>
    <row r="629" spans="4:4" x14ac:dyDescent="0.25">
      <c r="D629" s="138"/>
    </row>
    <row r="630" spans="4:4" x14ac:dyDescent="0.25">
      <c r="D630" s="138"/>
    </row>
    <row r="631" spans="4:4" x14ac:dyDescent="0.25">
      <c r="D631" s="138"/>
    </row>
    <row r="632" spans="4:4" x14ac:dyDescent="0.25">
      <c r="D632" s="138"/>
    </row>
    <row r="633" spans="4:4" x14ac:dyDescent="0.25">
      <c r="D633" s="138"/>
    </row>
    <row r="634" spans="4:4" x14ac:dyDescent="0.25">
      <c r="D634" s="138"/>
    </row>
    <row r="635" spans="4:4" x14ac:dyDescent="0.25">
      <c r="D635" s="138"/>
    </row>
    <row r="636" spans="4:4" x14ac:dyDescent="0.25">
      <c r="D636" s="138"/>
    </row>
    <row r="637" spans="4:4" x14ac:dyDescent="0.25">
      <c r="D637" s="138"/>
    </row>
    <row r="638" spans="4:4" x14ac:dyDescent="0.25">
      <c r="D638" s="138"/>
    </row>
    <row r="639" spans="4:4" x14ac:dyDescent="0.25">
      <c r="D639" s="138"/>
    </row>
    <row r="640" spans="4:4" x14ac:dyDescent="0.25">
      <c r="D640" s="138"/>
    </row>
    <row r="641" spans="4:4" x14ac:dyDescent="0.25">
      <c r="D641" s="138"/>
    </row>
    <row r="642" spans="4:4" x14ac:dyDescent="0.25">
      <c r="D642" s="138"/>
    </row>
    <row r="643" spans="4:4" x14ac:dyDescent="0.25">
      <c r="D643" s="138"/>
    </row>
    <row r="644" spans="4:4" x14ac:dyDescent="0.25">
      <c r="D644" s="138"/>
    </row>
    <row r="645" spans="4:4" x14ac:dyDescent="0.25">
      <c r="D645" s="138"/>
    </row>
    <row r="646" spans="4:4" x14ac:dyDescent="0.25">
      <c r="D646" s="138"/>
    </row>
    <row r="647" spans="4:4" x14ac:dyDescent="0.25">
      <c r="D647" s="138"/>
    </row>
    <row r="648" spans="4:4" x14ac:dyDescent="0.25">
      <c r="D648" s="138"/>
    </row>
    <row r="649" spans="4:4" x14ac:dyDescent="0.25">
      <c r="D649" s="138"/>
    </row>
    <row r="650" spans="4:4" x14ac:dyDescent="0.25">
      <c r="D650" s="138"/>
    </row>
    <row r="651" spans="4:4" x14ac:dyDescent="0.25">
      <c r="D651" s="138"/>
    </row>
    <row r="652" spans="4:4" x14ac:dyDescent="0.25">
      <c r="D652" s="138"/>
    </row>
    <row r="653" spans="4:4" x14ac:dyDescent="0.25">
      <c r="D653" s="138"/>
    </row>
    <row r="654" spans="4:4" x14ac:dyDescent="0.25">
      <c r="D654" s="138"/>
    </row>
    <row r="655" spans="4:4" x14ac:dyDescent="0.25">
      <c r="D655" s="138"/>
    </row>
    <row r="656" spans="4:4" x14ac:dyDescent="0.25">
      <c r="D656" s="138"/>
    </row>
    <row r="657" spans="4:4" x14ac:dyDescent="0.25">
      <c r="D657" s="138"/>
    </row>
    <row r="658" spans="4:4" x14ac:dyDescent="0.25">
      <c r="D658" s="138"/>
    </row>
    <row r="659" spans="4:4" x14ac:dyDescent="0.25">
      <c r="D659" s="138"/>
    </row>
    <row r="660" spans="4:4" x14ac:dyDescent="0.25">
      <c r="D660" s="138"/>
    </row>
    <row r="661" spans="4:4" x14ac:dyDescent="0.25">
      <c r="D661" s="138"/>
    </row>
    <row r="662" spans="4:4" x14ac:dyDescent="0.25">
      <c r="D662" s="138"/>
    </row>
    <row r="663" spans="4:4" x14ac:dyDescent="0.25">
      <c r="D663" s="138"/>
    </row>
    <row r="664" spans="4:4" x14ac:dyDescent="0.25">
      <c r="D664" s="138"/>
    </row>
    <row r="665" spans="4:4" x14ac:dyDescent="0.25">
      <c r="D665" s="138"/>
    </row>
    <row r="666" spans="4:4" x14ac:dyDescent="0.25">
      <c r="D666" s="138"/>
    </row>
    <row r="667" spans="4:4" x14ac:dyDescent="0.25">
      <c r="D667" s="138"/>
    </row>
    <row r="668" spans="4:4" x14ac:dyDescent="0.25">
      <c r="D668" s="138"/>
    </row>
    <row r="669" spans="4:4" x14ac:dyDescent="0.25">
      <c r="D669" s="138"/>
    </row>
    <row r="670" spans="4:4" x14ac:dyDescent="0.25">
      <c r="D670" s="138"/>
    </row>
    <row r="671" spans="4:4" x14ac:dyDescent="0.25">
      <c r="D671" s="138"/>
    </row>
    <row r="672" spans="4:4" x14ac:dyDescent="0.25">
      <c r="D672" s="138"/>
    </row>
    <row r="673" spans="4:4" x14ac:dyDescent="0.25">
      <c r="D673" s="138"/>
    </row>
    <row r="674" spans="4:4" x14ac:dyDescent="0.25">
      <c r="D674" s="138"/>
    </row>
    <row r="675" spans="4:4" x14ac:dyDescent="0.25">
      <c r="D675" s="138"/>
    </row>
    <row r="676" spans="4:4" x14ac:dyDescent="0.25">
      <c r="D676" s="138"/>
    </row>
    <row r="677" spans="4:4" x14ac:dyDescent="0.25">
      <c r="D677" s="138"/>
    </row>
    <row r="678" spans="4:4" x14ac:dyDescent="0.25">
      <c r="D678" s="138"/>
    </row>
    <row r="679" spans="4:4" x14ac:dyDescent="0.25">
      <c r="D679" s="138"/>
    </row>
    <row r="680" spans="4:4" x14ac:dyDescent="0.25">
      <c r="D680" s="138"/>
    </row>
    <row r="681" spans="4:4" x14ac:dyDescent="0.25">
      <c r="D681" s="138"/>
    </row>
    <row r="682" spans="4:4" x14ac:dyDescent="0.25">
      <c r="D682" s="138"/>
    </row>
    <row r="683" spans="4:4" x14ac:dyDescent="0.25">
      <c r="D683" s="138"/>
    </row>
    <row r="684" spans="4:4" x14ac:dyDescent="0.25">
      <c r="D684" s="138"/>
    </row>
    <row r="685" spans="4:4" x14ac:dyDescent="0.25">
      <c r="D685" s="138"/>
    </row>
    <row r="686" spans="4:4" x14ac:dyDescent="0.25">
      <c r="D686" s="138"/>
    </row>
    <row r="687" spans="4:4" x14ac:dyDescent="0.25">
      <c r="D687" s="138"/>
    </row>
    <row r="688" spans="4:4" x14ac:dyDescent="0.25">
      <c r="D688" s="138"/>
    </row>
    <row r="689" spans="4:4" x14ac:dyDescent="0.25">
      <c r="D689" s="138"/>
    </row>
    <row r="690" spans="4:4" x14ac:dyDescent="0.25">
      <c r="D690" s="138"/>
    </row>
    <row r="691" spans="4:4" x14ac:dyDescent="0.25">
      <c r="D691" s="138"/>
    </row>
    <row r="692" spans="4:4" x14ac:dyDescent="0.25">
      <c r="D692" s="138"/>
    </row>
    <row r="693" spans="4:4" x14ac:dyDescent="0.25">
      <c r="D693" s="138"/>
    </row>
    <row r="694" spans="4:4" x14ac:dyDescent="0.25">
      <c r="D694" s="138"/>
    </row>
    <row r="695" spans="4:4" x14ac:dyDescent="0.25">
      <c r="D695" s="138"/>
    </row>
    <row r="696" spans="4:4" x14ac:dyDescent="0.25">
      <c r="D696" s="138"/>
    </row>
    <row r="697" spans="4:4" x14ac:dyDescent="0.25">
      <c r="D697" s="138"/>
    </row>
    <row r="698" spans="4:4" x14ac:dyDescent="0.25">
      <c r="D698" s="138"/>
    </row>
    <row r="699" spans="4:4" x14ac:dyDescent="0.25">
      <c r="D699" s="138"/>
    </row>
    <row r="700" spans="4:4" x14ac:dyDescent="0.25">
      <c r="D700" s="138"/>
    </row>
    <row r="701" spans="4:4" x14ac:dyDescent="0.25">
      <c r="D701" s="138"/>
    </row>
    <row r="702" spans="4:4" x14ac:dyDescent="0.25">
      <c r="D702" s="138"/>
    </row>
    <row r="703" spans="4:4" x14ac:dyDescent="0.25">
      <c r="D703" s="138"/>
    </row>
    <row r="704" spans="4:4" x14ac:dyDescent="0.25">
      <c r="D704" s="138"/>
    </row>
    <row r="705" spans="4:4" x14ac:dyDescent="0.25">
      <c r="D705" s="138"/>
    </row>
    <row r="706" spans="4:4" x14ac:dyDescent="0.25">
      <c r="D706" s="138"/>
    </row>
    <row r="707" spans="4:4" x14ac:dyDescent="0.25">
      <c r="D707" s="138"/>
    </row>
    <row r="708" spans="4:4" x14ac:dyDescent="0.25">
      <c r="D708" s="138"/>
    </row>
    <row r="709" spans="4:4" x14ac:dyDescent="0.25">
      <c r="D709" s="138"/>
    </row>
    <row r="710" spans="4:4" x14ac:dyDescent="0.25">
      <c r="D710" s="138"/>
    </row>
    <row r="711" spans="4:4" x14ac:dyDescent="0.25">
      <c r="D711" s="138"/>
    </row>
    <row r="712" spans="4:4" x14ac:dyDescent="0.25">
      <c r="D712" s="138"/>
    </row>
    <row r="713" spans="4:4" x14ac:dyDescent="0.25">
      <c r="D713" s="138"/>
    </row>
    <row r="714" spans="4:4" x14ac:dyDescent="0.25">
      <c r="D714" s="138"/>
    </row>
    <row r="715" spans="4:4" x14ac:dyDescent="0.25">
      <c r="D715" s="138"/>
    </row>
    <row r="716" spans="4:4" x14ac:dyDescent="0.25">
      <c r="D716" s="138"/>
    </row>
    <row r="717" spans="4:4" x14ac:dyDescent="0.25">
      <c r="D717" s="138"/>
    </row>
    <row r="718" spans="4:4" x14ac:dyDescent="0.25">
      <c r="D718" s="138"/>
    </row>
    <row r="719" spans="4:4" x14ac:dyDescent="0.25">
      <c r="D719" s="138"/>
    </row>
    <row r="720" spans="4:4" x14ac:dyDescent="0.25">
      <c r="D720" s="138"/>
    </row>
    <row r="721" spans="4:4" x14ac:dyDescent="0.25">
      <c r="D721" s="138"/>
    </row>
    <row r="722" spans="4:4" x14ac:dyDescent="0.25">
      <c r="D722" s="138"/>
    </row>
    <row r="723" spans="4:4" x14ac:dyDescent="0.25">
      <c r="D723" s="138"/>
    </row>
    <row r="724" spans="4:4" x14ac:dyDescent="0.25">
      <c r="D724" s="138"/>
    </row>
    <row r="725" spans="4:4" x14ac:dyDescent="0.25">
      <c r="D725" s="138"/>
    </row>
    <row r="726" spans="4:4" x14ac:dyDescent="0.25">
      <c r="D726" s="138"/>
    </row>
    <row r="727" spans="4:4" x14ac:dyDescent="0.25">
      <c r="D727" s="138"/>
    </row>
    <row r="728" spans="4:4" x14ac:dyDescent="0.25">
      <c r="D728" s="138"/>
    </row>
    <row r="729" spans="4:4" x14ac:dyDescent="0.25">
      <c r="D729" s="138"/>
    </row>
    <row r="730" spans="4:4" x14ac:dyDescent="0.25">
      <c r="D730" s="138"/>
    </row>
    <row r="731" spans="4:4" x14ac:dyDescent="0.25">
      <c r="D731" s="138"/>
    </row>
    <row r="732" spans="4:4" x14ac:dyDescent="0.25">
      <c r="D732" s="138"/>
    </row>
    <row r="733" spans="4:4" x14ac:dyDescent="0.25">
      <c r="D733" s="138"/>
    </row>
    <row r="734" spans="4:4" x14ac:dyDescent="0.25">
      <c r="D734" s="138"/>
    </row>
    <row r="735" spans="4:4" x14ac:dyDescent="0.25">
      <c r="D735" s="138"/>
    </row>
    <row r="736" spans="4:4" x14ac:dyDescent="0.25">
      <c r="D736" s="138"/>
    </row>
    <row r="737" spans="4:4" x14ac:dyDescent="0.25">
      <c r="D737" s="138"/>
    </row>
    <row r="738" spans="4:4" x14ac:dyDescent="0.25">
      <c r="D738" s="138"/>
    </row>
    <row r="739" spans="4:4" x14ac:dyDescent="0.25">
      <c r="D739" s="138"/>
    </row>
    <row r="740" spans="4:4" x14ac:dyDescent="0.25">
      <c r="D740" s="138"/>
    </row>
    <row r="741" spans="4:4" x14ac:dyDescent="0.25">
      <c r="D741" s="138"/>
    </row>
    <row r="742" spans="4:4" x14ac:dyDescent="0.25">
      <c r="D742" s="138"/>
    </row>
    <row r="743" spans="4:4" x14ac:dyDescent="0.25">
      <c r="D743" s="138"/>
    </row>
    <row r="744" spans="4:4" x14ac:dyDescent="0.25">
      <c r="D744" s="138"/>
    </row>
    <row r="745" spans="4:4" x14ac:dyDescent="0.25">
      <c r="D745" s="138"/>
    </row>
    <row r="746" spans="4:4" x14ac:dyDescent="0.25">
      <c r="D746" s="138"/>
    </row>
    <row r="747" spans="4:4" x14ac:dyDescent="0.25">
      <c r="D747" s="138"/>
    </row>
    <row r="748" spans="4:4" x14ac:dyDescent="0.25">
      <c r="D748" s="138"/>
    </row>
    <row r="749" spans="4:4" x14ac:dyDescent="0.25">
      <c r="D749" s="138"/>
    </row>
    <row r="750" spans="4:4" x14ac:dyDescent="0.25">
      <c r="D750" s="138"/>
    </row>
    <row r="751" spans="4:4" x14ac:dyDescent="0.25">
      <c r="D751" s="138"/>
    </row>
    <row r="752" spans="4:4" x14ac:dyDescent="0.25">
      <c r="D752" s="138"/>
    </row>
    <row r="753" spans="4:4" x14ac:dyDescent="0.25">
      <c r="D753" s="138"/>
    </row>
    <row r="754" spans="4:4" x14ac:dyDescent="0.25">
      <c r="D754" s="138"/>
    </row>
    <row r="755" spans="4:4" x14ac:dyDescent="0.25">
      <c r="D755" s="138"/>
    </row>
    <row r="756" spans="4:4" x14ac:dyDescent="0.25">
      <c r="D756" s="138"/>
    </row>
    <row r="757" spans="4:4" x14ac:dyDescent="0.25">
      <c r="D757" s="138"/>
    </row>
    <row r="758" spans="4:4" x14ac:dyDescent="0.25">
      <c r="D758" s="138"/>
    </row>
    <row r="759" spans="4:4" x14ac:dyDescent="0.25">
      <c r="D759" s="138"/>
    </row>
    <row r="760" spans="4:4" x14ac:dyDescent="0.25">
      <c r="D760" s="138"/>
    </row>
    <row r="761" spans="4:4" x14ac:dyDescent="0.25">
      <c r="D761" s="138"/>
    </row>
    <row r="762" spans="4:4" x14ac:dyDescent="0.25">
      <c r="D762" s="138"/>
    </row>
    <row r="763" spans="4:4" x14ac:dyDescent="0.25">
      <c r="D763" s="138"/>
    </row>
    <row r="764" spans="4:4" x14ac:dyDescent="0.25">
      <c r="D764" s="138"/>
    </row>
    <row r="765" spans="4:4" x14ac:dyDescent="0.25">
      <c r="D765" s="138"/>
    </row>
    <row r="766" spans="4:4" x14ac:dyDescent="0.25">
      <c r="D766" s="138"/>
    </row>
    <row r="767" spans="4:4" x14ac:dyDescent="0.25">
      <c r="D767" s="138"/>
    </row>
    <row r="768" spans="4:4" x14ac:dyDescent="0.25">
      <c r="D768" s="138"/>
    </row>
    <row r="769" spans="4:4" x14ac:dyDescent="0.25">
      <c r="D769" s="138"/>
    </row>
    <row r="770" spans="4:4" x14ac:dyDescent="0.25">
      <c r="D770" s="138"/>
    </row>
    <row r="771" spans="4:4" x14ac:dyDescent="0.25">
      <c r="D771" s="138"/>
    </row>
    <row r="772" spans="4:4" x14ac:dyDescent="0.25">
      <c r="D772" s="138"/>
    </row>
    <row r="773" spans="4:4" x14ac:dyDescent="0.25">
      <c r="D773" s="138"/>
    </row>
    <row r="774" spans="4:4" x14ac:dyDescent="0.25">
      <c r="D774" s="138"/>
    </row>
    <row r="775" spans="4:4" x14ac:dyDescent="0.25">
      <c r="D775" s="138"/>
    </row>
    <row r="776" spans="4:4" x14ac:dyDescent="0.25">
      <c r="D776" s="138"/>
    </row>
    <row r="777" spans="4:4" x14ac:dyDescent="0.25">
      <c r="D777" s="138"/>
    </row>
    <row r="778" spans="4:4" x14ac:dyDescent="0.25">
      <c r="D778" s="138"/>
    </row>
    <row r="779" spans="4:4" x14ac:dyDescent="0.25">
      <c r="D779" s="138"/>
    </row>
    <row r="780" spans="4:4" x14ac:dyDescent="0.25">
      <c r="D780" s="138"/>
    </row>
    <row r="781" spans="4:4" x14ac:dyDescent="0.25">
      <c r="D781" s="138"/>
    </row>
    <row r="782" spans="4:4" x14ac:dyDescent="0.25">
      <c r="D782" s="138"/>
    </row>
    <row r="783" spans="4:4" x14ac:dyDescent="0.25">
      <c r="D783" s="138"/>
    </row>
    <row r="784" spans="4:4" x14ac:dyDescent="0.25">
      <c r="D784" s="138"/>
    </row>
    <row r="785" spans="4:4" x14ac:dyDescent="0.25">
      <c r="D785" s="138"/>
    </row>
    <row r="786" spans="4:4" x14ac:dyDescent="0.25">
      <c r="D786" s="138"/>
    </row>
    <row r="787" spans="4:4" x14ac:dyDescent="0.25">
      <c r="D787" s="138"/>
    </row>
    <row r="788" spans="4:4" x14ac:dyDescent="0.25">
      <c r="D788" s="138"/>
    </row>
    <row r="789" spans="4:4" x14ac:dyDescent="0.25">
      <c r="D789" s="138"/>
    </row>
    <row r="790" spans="4:4" x14ac:dyDescent="0.25">
      <c r="D790" s="138"/>
    </row>
    <row r="791" spans="4:4" x14ac:dyDescent="0.25">
      <c r="D791" s="138"/>
    </row>
    <row r="792" spans="4:4" x14ac:dyDescent="0.25">
      <c r="D792" s="138"/>
    </row>
    <row r="793" spans="4:4" x14ac:dyDescent="0.25">
      <c r="D793" s="138"/>
    </row>
    <row r="794" spans="4:4" x14ac:dyDescent="0.25">
      <c r="D794" s="138"/>
    </row>
    <row r="795" spans="4:4" x14ac:dyDescent="0.25">
      <c r="D795" s="138"/>
    </row>
    <row r="796" spans="4:4" x14ac:dyDescent="0.25">
      <c r="D796" s="138"/>
    </row>
    <row r="797" spans="4:4" x14ac:dyDescent="0.25">
      <c r="D797" s="138"/>
    </row>
    <row r="798" spans="4:4" x14ac:dyDescent="0.25">
      <c r="D798" s="138"/>
    </row>
    <row r="799" spans="4:4" x14ac:dyDescent="0.25">
      <c r="D799" s="138"/>
    </row>
    <row r="800" spans="4:4" x14ac:dyDescent="0.25">
      <c r="D800" s="138"/>
    </row>
    <row r="801" spans="4:4" x14ac:dyDescent="0.25">
      <c r="D801" s="138"/>
    </row>
    <row r="802" spans="4:4" x14ac:dyDescent="0.25">
      <c r="D802" s="138"/>
    </row>
    <row r="803" spans="4:4" x14ac:dyDescent="0.25">
      <c r="D803" s="138"/>
    </row>
    <row r="804" spans="4:4" x14ac:dyDescent="0.25">
      <c r="D804" s="138"/>
    </row>
    <row r="805" spans="4:4" x14ac:dyDescent="0.25">
      <c r="D805" s="138"/>
    </row>
    <row r="806" spans="4:4" x14ac:dyDescent="0.25">
      <c r="D806" s="138"/>
    </row>
    <row r="807" spans="4:4" x14ac:dyDescent="0.25">
      <c r="D807" s="138"/>
    </row>
    <row r="808" spans="4:4" x14ac:dyDescent="0.25">
      <c r="D808" s="138"/>
    </row>
    <row r="809" spans="4:4" x14ac:dyDescent="0.25">
      <c r="D809" s="138"/>
    </row>
    <row r="810" spans="4:4" x14ac:dyDescent="0.25">
      <c r="D810" s="138"/>
    </row>
    <row r="811" spans="4:4" x14ac:dyDescent="0.25">
      <c r="D811" s="138"/>
    </row>
    <row r="812" spans="4:4" x14ac:dyDescent="0.25">
      <c r="D812" s="138"/>
    </row>
    <row r="813" spans="4:4" x14ac:dyDescent="0.25">
      <c r="D813" s="138"/>
    </row>
    <row r="814" spans="4:4" x14ac:dyDescent="0.25">
      <c r="D814" s="138"/>
    </row>
    <row r="815" spans="4:4" x14ac:dyDescent="0.25">
      <c r="D815" s="138"/>
    </row>
    <row r="816" spans="4:4" x14ac:dyDescent="0.25">
      <c r="D816" s="138"/>
    </row>
    <row r="817" spans="4:4" x14ac:dyDescent="0.25">
      <c r="D817" s="138"/>
    </row>
    <row r="818" spans="4:4" x14ac:dyDescent="0.25">
      <c r="D818" s="138"/>
    </row>
    <row r="819" spans="4:4" x14ac:dyDescent="0.25">
      <c r="D819" s="138"/>
    </row>
    <row r="820" spans="4:4" x14ac:dyDescent="0.25">
      <c r="D820" s="138"/>
    </row>
    <row r="821" spans="4:4" x14ac:dyDescent="0.25">
      <c r="D821" s="138"/>
    </row>
    <row r="822" spans="4:4" x14ac:dyDescent="0.25">
      <c r="D822" s="138"/>
    </row>
    <row r="823" spans="4:4" x14ac:dyDescent="0.25">
      <c r="D823" s="138"/>
    </row>
    <row r="824" spans="4:4" x14ac:dyDescent="0.25">
      <c r="D824" s="138"/>
    </row>
    <row r="825" spans="4:4" x14ac:dyDescent="0.25">
      <c r="D825" s="138"/>
    </row>
    <row r="826" spans="4:4" x14ac:dyDescent="0.25">
      <c r="D826" s="138"/>
    </row>
    <row r="827" spans="4:4" x14ac:dyDescent="0.25">
      <c r="D827" s="138"/>
    </row>
    <row r="828" spans="4:4" x14ac:dyDescent="0.25">
      <c r="D828" s="138"/>
    </row>
    <row r="829" spans="4:4" x14ac:dyDescent="0.25">
      <c r="D829" s="138"/>
    </row>
    <row r="830" spans="4:4" x14ac:dyDescent="0.25">
      <c r="D830" s="138"/>
    </row>
    <row r="831" spans="4:4" x14ac:dyDescent="0.25">
      <c r="D831" s="138"/>
    </row>
    <row r="832" spans="4:4" x14ac:dyDescent="0.25">
      <c r="D832" s="138"/>
    </row>
    <row r="833" spans="4:4" x14ac:dyDescent="0.25">
      <c r="D833" s="138"/>
    </row>
    <row r="834" spans="4:4" x14ac:dyDescent="0.25">
      <c r="D834" s="138"/>
    </row>
    <row r="835" spans="4:4" x14ac:dyDescent="0.25">
      <c r="D835" s="138"/>
    </row>
    <row r="836" spans="4:4" x14ac:dyDescent="0.25">
      <c r="D836" s="138"/>
    </row>
    <row r="837" spans="4:4" x14ac:dyDescent="0.25">
      <c r="D837" s="138"/>
    </row>
    <row r="838" spans="4:4" x14ac:dyDescent="0.25">
      <c r="D838" s="138"/>
    </row>
    <row r="839" spans="4:4" x14ac:dyDescent="0.25">
      <c r="D839" s="138"/>
    </row>
    <row r="840" spans="4:4" x14ac:dyDescent="0.25">
      <c r="D840" s="138"/>
    </row>
    <row r="841" spans="4:4" x14ac:dyDescent="0.25">
      <c r="D841" s="138"/>
    </row>
    <row r="842" spans="4:4" x14ac:dyDescent="0.25">
      <c r="D842" s="138"/>
    </row>
    <row r="843" spans="4:4" x14ac:dyDescent="0.25">
      <c r="D843" s="138"/>
    </row>
    <row r="844" spans="4:4" x14ac:dyDescent="0.25">
      <c r="D844" s="138"/>
    </row>
    <row r="845" spans="4:4" x14ac:dyDescent="0.25">
      <c r="D845" s="138"/>
    </row>
    <row r="846" spans="4:4" x14ac:dyDescent="0.25">
      <c r="D846" s="138"/>
    </row>
    <row r="847" spans="4:4" x14ac:dyDescent="0.25">
      <c r="D847" s="138"/>
    </row>
    <row r="848" spans="4:4" x14ac:dyDescent="0.25">
      <c r="D848" s="138"/>
    </row>
    <row r="849" spans="4:4" x14ac:dyDescent="0.25">
      <c r="D849" s="138"/>
    </row>
    <row r="850" spans="4:4" x14ac:dyDescent="0.25">
      <c r="D850" s="138"/>
    </row>
    <row r="851" spans="4:4" x14ac:dyDescent="0.25">
      <c r="D851" s="138"/>
    </row>
    <row r="852" spans="4:4" x14ac:dyDescent="0.25">
      <c r="D852" s="138"/>
    </row>
    <row r="853" spans="4:4" x14ac:dyDescent="0.25">
      <c r="D853" s="138"/>
    </row>
    <row r="854" spans="4:4" x14ac:dyDescent="0.25">
      <c r="D854" s="138"/>
    </row>
    <row r="855" spans="4:4" x14ac:dyDescent="0.25">
      <c r="D855" s="138"/>
    </row>
    <row r="856" spans="4:4" x14ac:dyDescent="0.25">
      <c r="D856" s="138"/>
    </row>
    <row r="857" spans="4:4" x14ac:dyDescent="0.25">
      <c r="D857" s="138"/>
    </row>
    <row r="858" spans="4:4" x14ac:dyDescent="0.25">
      <c r="D858" s="138"/>
    </row>
    <row r="859" spans="4:4" x14ac:dyDescent="0.25">
      <c r="D859" s="138"/>
    </row>
    <row r="860" spans="4:4" x14ac:dyDescent="0.25">
      <c r="D860" s="138"/>
    </row>
    <row r="861" spans="4:4" x14ac:dyDescent="0.25">
      <c r="D861" s="138"/>
    </row>
    <row r="862" spans="4:4" x14ac:dyDescent="0.25">
      <c r="D862" s="138"/>
    </row>
    <row r="863" spans="4:4" x14ac:dyDescent="0.25">
      <c r="D863" s="138"/>
    </row>
    <row r="864" spans="4:4" x14ac:dyDescent="0.25">
      <c r="D864" s="138"/>
    </row>
    <row r="865" spans="4:4" x14ac:dyDescent="0.25">
      <c r="D865" s="138"/>
    </row>
    <row r="866" spans="4:4" x14ac:dyDescent="0.25">
      <c r="D866" s="138"/>
    </row>
    <row r="867" spans="4:4" x14ac:dyDescent="0.25">
      <c r="D867" s="138"/>
    </row>
    <row r="868" spans="4:4" x14ac:dyDescent="0.25">
      <c r="D868" s="138"/>
    </row>
    <row r="869" spans="4:4" x14ac:dyDescent="0.25">
      <c r="D869" s="138"/>
    </row>
    <row r="870" spans="4:4" x14ac:dyDescent="0.25">
      <c r="D870" s="138"/>
    </row>
    <row r="871" spans="4:4" x14ac:dyDescent="0.25">
      <c r="D871" s="138"/>
    </row>
    <row r="872" spans="4:4" x14ac:dyDescent="0.25">
      <c r="D872" s="138"/>
    </row>
    <row r="873" spans="4:4" x14ac:dyDescent="0.25">
      <c r="D873" s="138"/>
    </row>
    <row r="874" spans="4:4" x14ac:dyDescent="0.25">
      <c r="D874" s="138"/>
    </row>
    <row r="875" spans="4:4" x14ac:dyDescent="0.25">
      <c r="D875" s="138"/>
    </row>
    <row r="876" spans="4:4" x14ac:dyDescent="0.25">
      <c r="D876" s="138"/>
    </row>
    <row r="877" spans="4:4" x14ac:dyDescent="0.25">
      <c r="D877" s="138"/>
    </row>
    <row r="878" spans="4:4" x14ac:dyDescent="0.25">
      <c r="D878" s="138"/>
    </row>
    <row r="879" spans="4:4" x14ac:dyDescent="0.25">
      <c r="D879" s="138"/>
    </row>
    <row r="880" spans="4:4" x14ac:dyDescent="0.25">
      <c r="D880" s="138"/>
    </row>
    <row r="881" spans="4:4" x14ac:dyDescent="0.25">
      <c r="D881" s="138"/>
    </row>
    <row r="882" spans="4:4" x14ac:dyDescent="0.25">
      <c r="D882" s="138"/>
    </row>
    <row r="883" spans="4:4" x14ac:dyDescent="0.25">
      <c r="D883" s="138"/>
    </row>
    <row r="884" spans="4:4" x14ac:dyDescent="0.25">
      <c r="D884" s="138"/>
    </row>
    <row r="885" spans="4:4" x14ac:dyDescent="0.25">
      <c r="D885" s="138"/>
    </row>
    <row r="886" spans="4:4" x14ac:dyDescent="0.25">
      <c r="D886" s="138"/>
    </row>
    <row r="887" spans="4:4" x14ac:dyDescent="0.25">
      <c r="D887" s="138"/>
    </row>
    <row r="888" spans="4:4" x14ac:dyDescent="0.25">
      <c r="D888" s="138"/>
    </row>
    <row r="889" spans="4:4" x14ac:dyDescent="0.25">
      <c r="D889" s="138"/>
    </row>
    <row r="890" spans="4:4" x14ac:dyDescent="0.25">
      <c r="D890" s="138"/>
    </row>
    <row r="891" spans="4:4" x14ac:dyDescent="0.25">
      <c r="D891" s="138"/>
    </row>
    <row r="892" spans="4:4" x14ac:dyDescent="0.25">
      <c r="D892" s="138"/>
    </row>
    <row r="893" spans="4:4" x14ac:dyDescent="0.25">
      <c r="D893" s="138"/>
    </row>
    <row r="894" spans="4:4" x14ac:dyDescent="0.25">
      <c r="D894" s="138"/>
    </row>
    <row r="895" spans="4:4" x14ac:dyDescent="0.25">
      <c r="D895" s="138"/>
    </row>
    <row r="896" spans="4:4" x14ac:dyDescent="0.25">
      <c r="D896" s="138"/>
    </row>
    <row r="897" spans="4:4" x14ac:dyDescent="0.25">
      <c r="D897" s="138"/>
    </row>
    <row r="898" spans="4:4" x14ac:dyDescent="0.25">
      <c r="D898" s="138"/>
    </row>
    <row r="899" spans="4:4" x14ac:dyDescent="0.25">
      <c r="D899" s="138"/>
    </row>
    <row r="900" spans="4:4" x14ac:dyDescent="0.25">
      <c r="D900" s="138"/>
    </row>
    <row r="901" spans="4:4" x14ac:dyDescent="0.25">
      <c r="D901" s="138"/>
    </row>
    <row r="902" spans="4:4" x14ac:dyDescent="0.25">
      <c r="D902" s="138"/>
    </row>
    <row r="903" spans="4:4" x14ac:dyDescent="0.25">
      <c r="D903" s="138"/>
    </row>
    <row r="904" spans="4:4" x14ac:dyDescent="0.25">
      <c r="D904" s="138"/>
    </row>
    <row r="905" spans="4:4" x14ac:dyDescent="0.25">
      <c r="D905" s="138"/>
    </row>
    <row r="906" spans="4:4" x14ac:dyDescent="0.25">
      <c r="D906" s="138"/>
    </row>
    <row r="907" spans="4:4" x14ac:dyDescent="0.25">
      <c r="D907" s="138"/>
    </row>
    <row r="908" spans="4:4" x14ac:dyDescent="0.25">
      <c r="D908" s="138"/>
    </row>
    <row r="909" spans="4:4" x14ac:dyDescent="0.25">
      <c r="D909" s="138"/>
    </row>
    <row r="910" spans="4:4" x14ac:dyDescent="0.25">
      <c r="D910" s="138"/>
    </row>
    <row r="911" spans="4:4" x14ac:dyDescent="0.25">
      <c r="D911" s="138"/>
    </row>
    <row r="912" spans="4:4" x14ac:dyDescent="0.25">
      <c r="D912" s="138"/>
    </row>
    <row r="913" spans="4:4" x14ac:dyDescent="0.25">
      <c r="D913" s="138"/>
    </row>
    <row r="914" spans="4:4" x14ac:dyDescent="0.25">
      <c r="D914" s="138"/>
    </row>
    <row r="915" spans="4:4" x14ac:dyDescent="0.25">
      <c r="D915" s="138"/>
    </row>
    <row r="916" spans="4:4" x14ac:dyDescent="0.25">
      <c r="D916" s="138"/>
    </row>
    <row r="917" spans="4:4" x14ac:dyDescent="0.25">
      <c r="D917" s="138"/>
    </row>
    <row r="918" spans="4:4" x14ac:dyDescent="0.25">
      <c r="D918" s="138"/>
    </row>
    <row r="919" spans="4:4" x14ac:dyDescent="0.25">
      <c r="D919" s="138"/>
    </row>
    <row r="920" spans="4:4" x14ac:dyDescent="0.25">
      <c r="D920" s="138"/>
    </row>
    <row r="921" spans="4:4" x14ac:dyDescent="0.25">
      <c r="D921" s="138"/>
    </row>
    <row r="922" spans="4:4" x14ac:dyDescent="0.25">
      <c r="D922" s="138"/>
    </row>
    <row r="923" spans="4:4" x14ac:dyDescent="0.25">
      <c r="D923" s="138"/>
    </row>
    <row r="924" spans="4:4" x14ac:dyDescent="0.25">
      <c r="D924" s="138"/>
    </row>
    <row r="925" spans="4:4" x14ac:dyDescent="0.25">
      <c r="D925" s="138"/>
    </row>
    <row r="926" spans="4:4" x14ac:dyDescent="0.25">
      <c r="D926" s="138"/>
    </row>
    <row r="927" spans="4:4" x14ac:dyDescent="0.25">
      <c r="D927" s="138"/>
    </row>
    <row r="928" spans="4:4" x14ac:dyDescent="0.25">
      <c r="D928" s="138"/>
    </row>
    <row r="929" spans="4:4" x14ac:dyDescent="0.25">
      <c r="D929" s="138"/>
    </row>
    <row r="930" spans="4:4" x14ac:dyDescent="0.25">
      <c r="D930" s="138"/>
    </row>
    <row r="931" spans="4:4" x14ac:dyDescent="0.25">
      <c r="D931" s="138"/>
    </row>
    <row r="932" spans="4:4" x14ac:dyDescent="0.25">
      <c r="D932" s="138"/>
    </row>
    <row r="933" spans="4:4" x14ac:dyDescent="0.25">
      <c r="D933" s="138"/>
    </row>
    <row r="934" spans="4:4" x14ac:dyDescent="0.25">
      <c r="D934" s="138"/>
    </row>
    <row r="935" spans="4:4" x14ac:dyDescent="0.25">
      <c r="D935" s="138"/>
    </row>
    <row r="936" spans="4:4" x14ac:dyDescent="0.25">
      <c r="D936" s="138"/>
    </row>
    <row r="937" spans="4:4" x14ac:dyDescent="0.25">
      <c r="D937" s="138"/>
    </row>
    <row r="938" spans="4:4" x14ac:dyDescent="0.25">
      <c r="D938" s="138"/>
    </row>
    <row r="939" spans="4:4" x14ac:dyDescent="0.25">
      <c r="D939" s="138"/>
    </row>
    <row r="940" spans="4:4" x14ac:dyDescent="0.25">
      <c r="D940" s="138"/>
    </row>
    <row r="941" spans="4:4" x14ac:dyDescent="0.25">
      <c r="D941" s="138"/>
    </row>
    <row r="942" spans="4:4" x14ac:dyDescent="0.25">
      <c r="D942" s="138"/>
    </row>
    <row r="943" spans="4:4" x14ac:dyDescent="0.25">
      <c r="D943" s="138"/>
    </row>
    <row r="944" spans="4:4" x14ac:dyDescent="0.25">
      <c r="D944" s="138"/>
    </row>
    <row r="945" spans="4:4" x14ac:dyDescent="0.25">
      <c r="D945" s="138"/>
    </row>
    <row r="946" spans="4:4" x14ac:dyDescent="0.25">
      <c r="D946" s="138"/>
    </row>
    <row r="947" spans="4:4" x14ac:dyDescent="0.25">
      <c r="D947" s="138"/>
    </row>
    <row r="948" spans="4:4" x14ac:dyDescent="0.25">
      <c r="D948" s="138"/>
    </row>
    <row r="949" spans="4:4" x14ac:dyDescent="0.25">
      <c r="D949" s="138"/>
    </row>
    <row r="950" spans="4:4" x14ac:dyDescent="0.25">
      <c r="D950" s="138"/>
    </row>
    <row r="951" spans="4:4" x14ac:dyDescent="0.25">
      <c r="D951" s="138"/>
    </row>
    <row r="952" spans="4:4" x14ac:dyDescent="0.25">
      <c r="D952" s="138"/>
    </row>
    <row r="953" spans="4:4" x14ac:dyDescent="0.25">
      <c r="D953" s="138"/>
    </row>
    <row r="954" spans="4:4" x14ac:dyDescent="0.25">
      <c r="D954" s="138"/>
    </row>
    <row r="955" spans="4:4" x14ac:dyDescent="0.25">
      <c r="D955" s="138"/>
    </row>
    <row r="956" spans="4:4" x14ac:dyDescent="0.25">
      <c r="D956" s="138"/>
    </row>
    <row r="957" spans="4:4" x14ac:dyDescent="0.25">
      <c r="D957" s="138"/>
    </row>
    <row r="958" spans="4:4" x14ac:dyDescent="0.25">
      <c r="D958" s="138"/>
    </row>
    <row r="959" spans="4:4" x14ac:dyDescent="0.25">
      <c r="D959" s="138"/>
    </row>
    <row r="960" spans="4:4" x14ac:dyDescent="0.25">
      <c r="D960" s="138"/>
    </row>
    <row r="961" spans="4:4" x14ac:dyDescent="0.25">
      <c r="D961" s="138"/>
    </row>
    <row r="962" spans="4:4" x14ac:dyDescent="0.25">
      <c r="D962" s="138"/>
    </row>
    <row r="963" spans="4:4" x14ac:dyDescent="0.25">
      <c r="D963" s="138"/>
    </row>
    <row r="964" spans="4:4" x14ac:dyDescent="0.25">
      <c r="D964" s="138"/>
    </row>
    <row r="965" spans="4:4" x14ac:dyDescent="0.25">
      <c r="D965" s="138"/>
    </row>
    <row r="966" spans="4:4" x14ac:dyDescent="0.25">
      <c r="D966" s="138"/>
    </row>
    <row r="967" spans="4:4" x14ac:dyDescent="0.25">
      <c r="D967" s="138"/>
    </row>
    <row r="968" spans="4:4" x14ac:dyDescent="0.25">
      <c r="D968" s="138"/>
    </row>
    <row r="969" spans="4:4" x14ac:dyDescent="0.25">
      <c r="D969" s="138"/>
    </row>
    <row r="970" spans="4:4" x14ac:dyDescent="0.25">
      <c r="D970" s="138"/>
    </row>
    <row r="971" spans="4:4" x14ac:dyDescent="0.25">
      <c r="D971" s="138"/>
    </row>
    <row r="972" spans="4:4" x14ac:dyDescent="0.25">
      <c r="D972" s="138"/>
    </row>
    <row r="973" spans="4:4" x14ac:dyDescent="0.25">
      <c r="D973" s="138"/>
    </row>
    <row r="974" spans="4:4" x14ac:dyDescent="0.25">
      <c r="D974" s="138"/>
    </row>
    <row r="975" spans="4:4" x14ac:dyDescent="0.25">
      <c r="D975" s="138"/>
    </row>
    <row r="976" spans="4:4" x14ac:dyDescent="0.25">
      <c r="D976" s="138"/>
    </row>
    <row r="977" spans="4:4" x14ac:dyDescent="0.25">
      <c r="D977" s="138"/>
    </row>
    <row r="978" spans="4:4" x14ac:dyDescent="0.25">
      <c r="D978" s="138"/>
    </row>
    <row r="979" spans="4:4" x14ac:dyDescent="0.25">
      <c r="D979" s="138"/>
    </row>
    <row r="980" spans="4:4" x14ac:dyDescent="0.25">
      <c r="D980" s="138"/>
    </row>
    <row r="981" spans="4:4" x14ac:dyDescent="0.25">
      <c r="D981" s="138"/>
    </row>
    <row r="982" spans="4:4" x14ac:dyDescent="0.25">
      <c r="D982" s="138"/>
    </row>
    <row r="983" spans="4:4" x14ac:dyDescent="0.25">
      <c r="D983" s="138"/>
    </row>
    <row r="984" spans="4:4" x14ac:dyDescent="0.25">
      <c r="D984" s="138"/>
    </row>
    <row r="985" spans="4:4" x14ac:dyDescent="0.25">
      <c r="D985" s="138"/>
    </row>
    <row r="986" spans="4:4" x14ac:dyDescent="0.25">
      <c r="D986" s="138"/>
    </row>
    <row r="987" spans="4:4" x14ac:dyDescent="0.25">
      <c r="D987" s="138"/>
    </row>
    <row r="988" spans="4:4" x14ac:dyDescent="0.25">
      <c r="D988" s="138"/>
    </row>
    <row r="989" spans="4:4" x14ac:dyDescent="0.25">
      <c r="D989" s="138"/>
    </row>
    <row r="990" spans="4:4" x14ac:dyDescent="0.25">
      <c r="D990" s="138"/>
    </row>
    <row r="991" spans="4:4" x14ac:dyDescent="0.25">
      <c r="D991" s="138"/>
    </row>
    <row r="992" spans="4:4" x14ac:dyDescent="0.25">
      <c r="D992" s="138"/>
    </row>
    <row r="993" spans="4:4" x14ac:dyDescent="0.25">
      <c r="D993" s="138"/>
    </row>
    <row r="994" spans="4:4" x14ac:dyDescent="0.25">
      <c r="D994" s="138"/>
    </row>
    <row r="995" spans="4:4" x14ac:dyDescent="0.25">
      <c r="D995" s="138"/>
    </row>
    <row r="996" spans="4:4" x14ac:dyDescent="0.25">
      <c r="D996" s="138"/>
    </row>
    <row r="997" spans="4:4" x14ac:dyDescent="0.25">
      <c r="D997" s="138"/>
    </row>
    <row r="998" spans="4:4" x14ac:dyDescent="0.25">
      <c r="D998" s="138"/>
    </row>
    <row r="999" spans="4:4" x14ac:dyDescent="0.25">
      <c r="D999" s="138"/>
    </row>
    <row r="1000" spans="4:4" x14ac:dyDescent="0.25">
      <c r="D1000" s="138"/>
    </row>
    <row r="1001" spans="4:4" x14ac:dyDescent="0.25">
      <c r="D1001" s="138"/>
    </row>
    <row r="1002" spans="4:4" x14ac:dyDescent="0.25">
      <c r="D1002" s="138"/>
    </row>
    <row r="1003" spans="4:4" x14ac:dyDescent="0.25">
      <c r="D1003" s="138"/>
    </row>
    <row r="1004" spans="4:4" x14ac:dyDescent="0.25">
      <c r="D1004" s="138"/>
    </row>
    <row r="1005" spans="4:4" x14ac:dyDescent="0.25">
      <c r="D1005" s="138"/>
    </row>
    <row r="1006" spans="4:4" x14ac:dyDescent="0.25">
      <c r="D1006" s="138"/>
    </row>
    <row r="1007" spans="4:4" x14ac:dyDescent="0.25">
      <c r="D1007" s="138"/>
    </row>
    <row r="1008" spans="4:4" x14ac:dyDescent="0.25">
      <c r="D1008" s="138"/>
    </row>
    <row r="1009" spans="4:4" x14ac:dyDescent="0.25">
      <c r="D1009" s="138"/>
    </row>
    <row r="1010" spans="4:4" x14ac:dyDescent="0.25">
      <c r="D1010" s="138"/>
    </row>
    <row r="1011" spans="4:4" x14ac:dyDescent="0.25">
      <c r="D1011" s="138"/>
    </row>
    <row r="1012" spans="4:4" x14ac:dyDescent="0.25">
      <c r="D1012" s="138"/>
    </row>
    <row r="1013" spans="4:4" x14ac:dyDescent="0.25">
      <c r="D1013" s="138"/>
    </row>
    <row r="1014" spans="4:4" x14ac:dyDescent="0.25">
      <c r="D1014" s="138"/>
    </row>
    <row r="1015" spans="4:4" x14ac:dyDescent="0.25">
      <c r="D1015" s="138"/>
    </row>
    <row r="1016" spans="4:4" x14ac:dyDescent="0.25">
      <c r="D1016" s="138"/>
    </row>
    <row r="1017" spans="4:4" x14ac:dyDescent="0.25">
      <c r="D1017" s="138"/>
    </row>
    <row r="1018" spans="4:4" x14ac:dyDescent="0.25">
      <c r="D1018" s="138"/>
    </row>
    <row r="1019" spans="4:4" x14ac:dyDescent="0.25">
      <c r="D1019" s="138"/>
    </row>
    <row r="1020" spans="4:4" x14ac:dyDescent="0.25">
      <c r="D1020" s="138"/>
    </row>
    <row r="1021" spans="4:4" x14ac:dyDescent="0.25">
      <c r="D1021" s="138"/>
    </row>
    <row r="1022" spans="4:4" x14ac:dyDescent="0.25">
      <c r="D1022" s="138"/>
    </row>
    <row r="1023" spans="4:4" x14ac:dyDescent="0.25">
      <c r="D1023" s="138"/>
    </row>
    <row r="1024" spans="4:4" x14ac:dyDescent="0.25">
      <c r="D1024" s="138"/>
    </row>
    <row r="1025" spans="4:4" x14ac:dyDescent="0.25">
      <c r="D1025" s="138"/>
    </row>
    <row r="1026" spans="4:4" x14ac:dyDescent="0.25">
      <c r="D1026" s="138"/>
    </row>
    <row r="1027" spans="4:4" x14ac:dyDescent="0.25">
      <c r="D1027" s="138"/>
    </row>
    <row r="1028" spans="4:4" x14ac:dyDescent="0.25">
      <c r="D1028" s="138"/>
    </row>
    <row r="1029" spans="4:4" x14ac:dyDescent="0.25">
      <c r="D1029" s="138"/>
    </row>
    <row r="1030" spans="4:4" x14ac:dyDescent="0.25">
      <c r="D1030" s="138"/>
    </row>
    <row r="1031" spans="4:4" x14ac:dyDescent="0.25">
      <c r="D1031" s="138"/>
    </row>
    <row r="1032" spans="4:4" x14ac:dyDescent="0.25">
      <c r="D1032" s="138"/>
    </row>
    <row r="1033" spans="4:4" x14ac:dyDescent="0.25">
      <c r="D1033" s="138"/>
    </row>
    <row r="1034" spans="4:4" x14ac:dyDescent="0.25">
      <c r="D1034" s="138"/>
    </row>
    <row r="1035" spans="4:4" x14ac:dyDescent="0.25">
      <c r="D1035" s="138"/>
    </row>
    <row r="1036" spans="4:4" x14ac:dyDescent="0.25">
      <c r="D1036" s="138"/>
    </row>
    <row r="1037" spans="4:4" x14ac:dyDescent="0.25">
      <c r="D1037" s="138"/>
    </row>
    <row r="1038" spans="4:4" x14ac:dyDescent="0.25">
      <c r="D1038" s="138"/>
    </row>
    <row r="1039" spans="4:4" x14ac:dyDescent="0.25">
      <c r="D1039" s="138"/>
    </row>
    <row r="1040" spans="4:4" x14ac:dyDescent="0.25">
      <c r="D1040" s="138"/>
    </row>
    <row r="1041" spans="4:4" x14ac:dyDescent="0.25">
      <c r="D1041" s="138"/>
    </row>
    <row r="1042" spans="4:4" x14ac:dyDescent="0.25">
      <c r="D1042" s="138"/>
    </row>
    <row r="1043" spans="4:4" x14ac:dyDescent="0.25">
      <c r="D1043" s="138"/>
    </row>
    <row r="1044" spans="4:4" x14ac:dyDescent="0.25">
      <c r="D1044" s="138"/>
    </row>
    <row r="1045" spans="4:4" x14ac:dyDescent="0.25">
      <c r="D1045" s="138"/>
    </row>
    <row r="1046" spans="4:4" x14ac:dyDescent="0.25">
      <c r="D1046" s="138"/>
    </row>
    <row r="1047" spans="4:4" x14ac:dyDescent="0.25">
      <c r="D1047" s="138"/>
    </row>
    <row r="1048" spans="4:4" x14ac:dyDescent="0.25">
      <c r="D1048" s="138"/>
    </row>
    <row r="1049" spans="4:4" x14ac:dyDescent="0.25">
      <c r="D1049" s="138"/>
    </row>
    <row r="1050" spans="4:4" x14ac:dyDescent="0.25">
      <c r="D1050" s="138"/>
    </row>
    <row r="1051" spans="4:4" x14ac:dyDescent="0.25">
      <c r="D1051" s="138"/>
    </row>
    <row r="1052" spans="4:4" x14ac:dyDescent="0.25">
      <c r="D1052" s="138"/>
    </row>
    <row r="1053" spans="4:4" x14ac:dyDescent="0.25">
      <c r="D1053" s="138"/>
    </row>
    <row r="1054" spans="4:4" x14ac:dyDescent="0.25">
      <c r="D1054" s="138"/>
    </row>
    <row r="1055" spans="4:4" x14ac:dyDescent="0.25">
      <c r="D1055" s="138"/>
    </row>
    <row r="1056" spans="4:4" x14ac:dyDescent="0.25">
      <c r="D1056" s="138"/>
    </row>
    <row r="1057" spans="4:4" x14ac:dyDescent="0.25">
      <c r="D1057" s="138"/>
    </row>
    <row r="1058" spans="4:4" x14ac:dyDescent="0.25">
      <c r="D1058" s="138"/>
    </row>
    <row r="1059" spans="4:4" x14ac:dyDescent="0.25">
      <c r="D1059" s="138"/>
    </row>
    <row r="1060" spans="4:4" x14ac:dyDescent="0.25">
      <c r="D1060" s="138"/>
    </row>
    <row r="1061" spans="4:4" x14ac:dyDescent="0.25">
      <c r="D1061" s="138"/>
    </row>
    <row r="1062" spans="4:4" x14ac:dyDescent="0.25">
      <c r="D1062" s="138"/>
    </row>
    <row r="1063" spans="4:4" x14ac:dyDescent="0.25">
      <c r="D1063" s="138"/>
    </row>
    <row r="1064" spans="4:4" x14ac:dyDescent="0.25">
      <c r="D1064" s="138"/>
    </row>
    <row r="1065" spans="4:4" x14ac:dyDescent="0.25">
      <c r="D1065" s="138"/>
    </row>
    <row r="1066" spans="4:4" x14ac:dyDescent="0.25">
      <c r="D1066" s="138"/>
    </row>
    <row r="1067" spans="4:4" x14ac:dyDescent="0.25">
      <c r="D1067" s="138"/>
    </row>
    <row r="1068" spans="4:4" x14ac:dyDescent="0.25">
      <c r="D1068" s="138"/>
    </row>
    <row r="1069" spans="4:4" x14ac:dyDescent="0.25">
      <c r="D1069" s="138"/>
    </row>
    <row r="1070" spans="4:4" x14ac:dyDescent="0.25">
      <c r="D1070" s="138"/>
    </row>
    <row r="1071" spans="4:4" x14ac:dyDescent="0.25">
      <c r="D1071" s="138"/>
    </row>
    <row r="1072" spans="4:4" x14ac:dyDescent="0.25">
      <c r="D1072" s="138"/>
    </row>
    <row r="1073" spans="4:4" x14ac:dyDescent="0.25">
      <c r="D1073" s="138"/>
    </row>
    <row r="1074" spans="4:4" x14ac:dyDescent="0.25">
      <c r="D1074" s="138"/>
    </row>
    <row r="1075" spans="4:4" x14ac:dyDescent="0.25">
      <c r="D1075" s="138"/>
    </row>
    <row r="1076" spans="4:4" x14ac:dyDescent="0.25">
      <c r="D1076" s="138"/>
    </row>
    <row r="1077" spans="4:4" x14ac:dyDescent="0.25">
      <c r="D1077" s="138"/>
    </row>
    <row r="1078" spans="4:4" x14ac:dyDescent="0.25">
      <c r="D1078" s="138"/>
    </row>
    <row r="1079" spans="4:4" x14ac:dyDescent="0.25">
      <c r="D1079" s="138"/>
    </row>
    <row r="1080" spans="4:4" x14ac:dyDescent="0.25">
      <c r="D1080" s="138"/>
    </row>
    <row r="1081" spans="4:4" x14ac:dyDescent="0.25">
      <c r="D1081" s="138"/>
    </row>
    <row r="1082" spans="4:4" x14ac:dyDescent="0.25">
      <c r="D1082" s="138"/>
    </row>
    <row r="1083" spans="4:4" x14ac:dyDescent="0.25">
      <c r="D1083" s="138"/>
    </row>
    <row r="1084" spans="4:4" x14ac:dyDescent="0.25">
      <c r="D1084" s="138"/>
    </row>
    <row r="1085" spans="4:4" x14ac:dyDescent="0.25">
      <c r="D1085" s="138"/>
    </row>
    <row r="1086" spans="4:4" x14ac:dyDescent="0.25">
      <c r="D1086" s="138"/>
    </row>
    <row r="1087" spans="4:4" x14ac:dyDescent="0.25">
      <c r="D1087" s="138"/>
    </row>
    <row r="1088" spans="4:4" x14ac:dyDescent="0.25">
      <c r="D1088" s="138"/>
    </row>
    <row r="1089" spans="4:4" x14ac:dyDescent="0.25">
      <c r="D1089" s="138"/>
    </row>
    <row r="1090" spans="4:4" x14ac:dyDescent="0.25">
      <c r="D1090" s="138"/>
    </row>
    <row r="1091" spans="4:4" x14ac:dyDescent="0.25">
      <c r="D1091" s="138"/>
    </row>
    <row r="1092" spans="4:4" x14ac:dyDescent="0.25">
      <c r="D1092" s="138"/>
    </row>
    <row r="1093" spans="4:4" x14ac:dyDescent="0.25">
      <c r="D1093" s="138"/>
    </row>
    <row r="1094" spans="4:4" x14ac:dyDescent="0.25">
      <c r="D1094" s="138"/>
    </row>
    <row r="1095" spans="4:4" x14ac:dyDescent="0.25">
      <c r="D1095" s="138"/>
    </row>
    <row r="1096" spans="4:4" x14ac:dyDescent="0.25">
      <c r="D1096" s="138"/>
    </row>
    <row r="1097" spans="4:4" x14ac:dyDescent="0.25">
      <c r="D1097" s="138"/>
    </row>
    <row r="1098" spans="4:4" x14ac:dyDescent="0.25">
      <c r="D1098" s="138"/>
    </row>
    <row r="1099" spans="4:4" x14ac:dyDescent="0.25">
      <c r="D1099" s="138"/>
    </row>
    <row r="1100" spans="4:4" x14ac:dyDescent="0.25">
      <c r="D1100" s="138"/>
    </row>
    <row r="1101" spans="4:4" x14ac:dyDescent="0.25">
      <c r="D1101" s="138"/>
    </row>
    <row r="1102" spans="4:4" x14ac:dyDescent="0.25">
      <c r="D1102" s="138"/>
    </row>
    <row r="1103" spans="4:4" x14ac:dyDescent="0.25">
      <c r="D1103" s="138"/>
    </row>
    <row r="1104" spans="4:4" x14ac:dyDescent="0.25">
      <c r="D1104" s="138"/>
    </row>
    <row r="1105" spans="4:4" x14ac:dyDescent="0.25">
      <c r="D1105" s="138"/>
    </row>
    <row r="1106" spans="4:4" x14ac:dyDescent="0.25">
      <c r="D1106" s="138"/>
    </row>
    <row r="1107" spans="4:4" x14ac:dyDescent="0.25">
      <c r="D1107" s="138"/>
    </row>
    <row r="1108" spans="4:4" x14ac:dyDescent="0.25">
      <c r="D1108" s="138"/>
    </row>
    <row r="1109" spans="4:4" x14ac:dyDescent="0.25">
      <c r="D1109" s="138"/>
    </row>
    <row r="1110" spans="4:4" x14ac:dyDescent="0.25">
      <c r="D1110" s="138"/>
    </row>
    <row r="1111" spans="4:4" x14ac:dyDescent="0.25">
      <c r="D1111" s="138"/>
    </row>
    <row r="1112" spans="4:4" x14ac:dyDescent="0.25">
      <c r="D1112" s="138"/>
    </row>
    <row r="1113" spans="4:4" x14ac:dyDescent="0.25">
      <c r="D1113" s="138"/>
    </row>
    <row r="1114" spans="4:4" x14ac:dyDescent="0.25">
      <c r="D1114" s="138"/>
    </row>
    <row r="1115" spans="4:4" x14ac:dyDescent="0.25">
      <c r="D1115" s="138"/>
    </row>
    <row r="1116" spans="4:4" x14ac:dyDescent="0.25">
      <c r="D1116" s="138"/>
    </row>
    <row r="1117" spans="4:4" x14ac:dyDescent="0.25">
      <c r="D1117" s="138"/>
    </row>
    <row r="1118" spans="4:4" x14ac:dyDescent="0.25">
      <c r="D1118" s="138"/>
    </row>
    <row r="1119" spans="4:4" x14ac:dyDescent="0.25">
      <c r="D1119" s="138"/>
    </row>
    <row r="1120" spans="4:4" x14ac:dyDescent="0.25">
      <c r="D1120" s="138"/>
    </row>
    <row r="1121" spans="4:4" x14ac:dyDescent="0.25">
      <c r="D1121" s="138"/>
    </row>
    <row r="1122" spans="4:4" x14ac:dyDescent="0.25">
      <c r="D1122" s="138"/>
    </row>
    <row r="1123" spans="4:4" x14ac:dyDescent="0.25">
      <c r="D1123" s="138"/>
    </row>
    <row r="1124" spans="4:4" x14ac:dyDescent="0.25">
      <c r="D1124" s="138"/>
    </row>
    <row r="1125" spans="4:4" x14ac:dyDescent="0.25">
      <c r="D1125" s="138"/>
    </row>
    <row r="1126" spans="4:4" x14ac:dyDescent="0.25">
      <c r="D1126" s="138"/>
    </row>
    <row r="1127" spans="4:4" x14ac:dyDescent="0.25">
      <c r="D1127" s="138"/>
    </row>
    <row r="1128" spans="4:4" x14ac:dyDescent="0.25">
      <c r="D1128" s="138"/>
    </row>
    <row r="1129" spans="4:4" x14ac:dyDescent="0.25">
      <c r="D1129" s="138"/>
    </row>
    <row r="1130" spans="4:4" x14ac:dyDescent="0.25">
      <c r="D1130" s="138"/>
    </row>
    <row r="1131" spans="4:4" x14ac:dyDescent="0.25">
      <c r="D1131" s="138"/>
    </row>
    <row r="1132" spans="4:4" x14ac:dyDescent="0.25">
      <c r="D1132" s="138"/>
    </row>
    <row r="1133" spans="4:4" x14ac:dyDescent="0.25">
      <c r="D1133" s="138"/>
    </row>
    <row r="1134" spans="4:4" x14ac:dyDescent="0.25">
      <c r="D1134" s="138"/>
    </row>
    <row r="1135" spans="4:4" x14ac:dyDescent="0.25">
      <c r="D1135" s="138"/>
    </row>
    <row r="1136" spans="4:4" x14ac:dyDescent="0.25">
      <c r="D1136" s="138"/>
    </row>
    <row r="1137" spans="4:4" x14ac:dyDescent="0.25">
      <c r="D1137" s="138"/>
    </row>
    <row r="1138" spans="4:4" x14ac:dyDescent="0.25">
      <c r="D1138" s="138"/>
    </row>
    <row r="1139" spans="4:4" x14ac:dyDescent="0.25">
      <c r="D1139" s="138"/>
    </row>
    <row r="1140" spans="4:4" x14ac:dyDescent="0.25">
      <c r="D1140" s="138"/>
    </row>
    <row r="1141" spans="4:4" x14ac:dyDescent="0.25">
      <c r="D1141" s="138"/>
    </row>
    <row r="1142" spans="4:4" x14ac:dyDescent="0.25">
      <c r="D1142" s="138"/>
    </row>
    <row r="1143" spans="4:4" x14ac:dyDescent="0.25">
      <c r="D1143" s="138"/>
    </row>
    <row r="1144" spans="4:4" x14ac:dyDescent="0.25">
      <c r="D1144" s="138"/>
    </row>
    <row r="1145" spans="4:4" x14ac:dyDescent="0.25">
      <c r="D1145" s="138"/>
    </row>
    <row r="1146" spans="4:4" x14ac:dyDescent="0.25">
      <c r="D1146" s="138"/>
    </row>
    <row r="1147" spans="4:4" x14ac:dyDescent="0.25">
      <c r="D1147" s="138"/>
    </row>
    <row r="1148" spans="4:4" x14ac:dyDescent="0.25">
      <c r="D1148" s="138"/>
    </row>
    <row r="1149" spans="4:4" x14ac:dyDescent="0.25">
      <c r="D1149" s="138"/>
    </row>
    <row r="1150" spans="4:4" x14ac:dyDescent="0.25">
      <c r="D1150" s="138"/>
    </row>
    <row r="1151" spans="4:4" x14ac:dyDescent="0.25">
      <c r="D1151" s="138"/>
    </row>
    <row r="1152" spans="4:4" x14ac:dyDescent="0.25">
      <c r="D1152" s="138"/>
    </row>
    <row r="1153" spans="4:4" x14ac:dyDescent="0.25">
      <c r="D1153" s="138"/>
    </row>
    <row r="1154" spans="4:4" x14ac:dyDescent="0.25">
      <c r="D1154" s="138"/>
    </row>
    <row r="1155" spans="4:4" x14ac:dyDescent="0.25">
      <c r="D1155" s="138"/>
    </row>
    <row r="1156" spans="4:4" x14ac:dyDescent="0.25">
      <c r="D1156" s="138"/>
    </row>
    <row r="1157" spans="4:4" x14ac:dyDescent="0.25">
      <c r="D1157" s="138"/>
    </row>
    <row r="1158" spans="4:4" x14ac:dyDescent="0.25">
      <c r="D1158" s="138"/>
    </row>
    <row r="1159" spans="4:4" x14ac:dyDescent="0.25">
      <c r="D1159" s="138"/>
    </row>
    <row r="1160" spans="4:4" x14ac:dyDescent="0.25">
      <c r="D1160" s="138"/>
    </row>
    <row r="1161" spans="4:4" x14ac:dyDescent="0.25">
      <c r="D1161" s="138"/>
    </row>
    <row r="1162" spans="4:4" x14ac:dyDescent="0.25">
      <c r="D1162" s="138"/>
    </row>
    <row r="1163" spans="4:4" x14ac:dyDescent="0.25">
      <c r="D1163" s="138"/>
    </row>
    <row r="1164" spans="4:4" x14ac:dyDescent="0.25">
      <c r="D1164" s="138"/>
    </row>
    <row r="1165" spans="4:4" x14ac:dyDescent="0.25">
      <c r="D1165" s="138"/>
    </row>
    <row r="1166" spans="4:4" x14ac:dyDescent="0.25">
      <c r="D1166" s="138"/>
    </row>
    <row r="1167" spans="4:4" x14ac:dyDescent="0.25">
      <c r="D1167" s="138"/>
    </row>
    <row r="1168" spans="4:4" x14ac:dyDescent="0.25">
      <c r="D1168" s="138"/>
    </row>
    <row r="1169" spans="4:4" x14ac:dyDescent="0.25">
      <c r="D1169" s="138"/>
    </row>
    <row r="1170" spans="4:4" x14ac:dyDescent="0.25">
      <c r="D1170" s="138"/>
    </row>
    <row r="1171" spans="4:4" x14ac:dyDescent="0.25">
      <c r="D1171" s="138"/>
    </row>
    <row r="1172" spans="4:4" x14ac:dyDescent="0.25">
      <c r="D1172" s="138"/>
    </row>
    <row r="1173" spans="4:4" x14ac:dyDescent="0.25">
      <c r="D1173" s="138"/>
    </row>
    <row r="1174" spans="4:4" x14ac:dyDescent="0.25">
      <c r="D1174" s="138"/>
    </row>
    <row r="1175" spans="4:4" x14ac:dyDescent="0.25">
      <c r="D1175" s="138"/>
    </row>
    <row r="1176" spans="4:4" x14ac:dyDescent="0.25">
      <c r="D1176" s="138"/>
    </row>
    <row r="1177" spans="4:4" x14ac:dyDescent="0.25">
      <c r="D1177" s="138"/>
    </row>
    <row r="1178" spans="4:4" x14ac:dyDescent="0.25">
      <c r="D1178" s="138"/>
    </row>
    <row r="1179" spans="4:4" x14ac:dyDescent="0.25">
      <c r="D1179" s="138"/>
    </row>
    <row r="1180" spans="4:4" x14ac:dyDescent="0.25">
      <c r="D1180" s="138"/>
    </row>
    <row r="1181" spans="4:4" x14ac:dyDescent="0.25">
      <c r="D1181" s="138"/>
    </row>
    <row r="1182" spans="4:4" x14ac:dyDescent="0.25">
      <c r="D1182" s="138"/>
    </row>
    <row r="1183" spans="4:4" x14ac:dyDescent="0.25">
      <c r="D1183" s="138"/>
    </row>
    <row r="1184" spans="4:4" x14ac:dyDescent="0.25">
      <c r="D1184" s="138"/>
    </row>
    <row r="1185" spans="4:4" x14ac:dyDescent="0.25">
      <c r="D1185" s="138"/>
    </row>
    <row r="1186" spans="4:4" x14ac:dyDescent="0.25">
      <c r="D1186" s="138"/>
    </row>
    <row r="1187" spans="4:4" x14ac:dyDescent="0.25">
      <c r="D1187" s="138"/>
    </row>
    <row r="1188" spans="4:4" x14ac:dyDescent="0.25">
      <c r="D1188" s="138"/>
    </row>
    <row r="1189" spans="4:4" x14ac:dyDescent="0.25">
      <c r="D1189" s="138"/>
    </row>
    <row r="1190" spans="4:4" x14ac:dyDescent="0.25">
      <c r="D1190" s="138"/>
    </row>
    <row r="1191" spans="4:4" x14ac:dyDescent="0.25">
      <c r="D1191" s="138"/>
    </row>
    <row r="1192" spans="4:4" x14ac:dyDescent="0.25">
      <c r="D1192" s="138"/>
    </row>
    <row r="1193" spans="4:4" x14ac:dyDescent="0.25">
      <c r="D1193" s="138"/>
    </row>
    <row r="1194" spans="4:4" x14ac:dyDescent="0.25">
      <c r="D1194" s="138"/>
    </row>
    <row r="1195" spans="4:4" x14ac:dyDescent="0.25">
      <c r="D1195" s="138"/>
    </row>
    <row r="1196" spans="4:4" x14ac:dyDescent="0.25">
      <c r="D1196" s="138"/>
    </row>
    <row r="1197" spans="4:4" x14ac:dyDescent="0.25">
      <c r="D1197" s="138"/>
    </row>
    <row r="1198" spans="4:4" x14ac:dyDescent="0.25">
      <c r="D1198" s="138"/>
    </row>
    <row r="1199" spans="4:4" x14ac:dyDescent="0.25">
      <c r="D1199" s="138"/>
    </row>
    <row r="1200" spans="4:4" x14ac:dyDescent="0.25">
      <c r="D1200" s="138"/>
    </row>
    <row r="1201" spans="4:4" x14ac:dyDescent="0.25">
      <c r="D1201" s="138"/>
    </row>
    <row r="1202" spans="4:4" x14ac:dyDescent="0.25">
      <c r="D1202" s="138"/>
    </row>
    <row r="1203" spans="4:4" x14ac:dyDescent="0.25">
      <c r="D1203" s="138"/>
    </row>
    <row r="1204" spans="4:4" x14ac:dyDescent="0.25">
      <c r="D1204" s="138"/>
    </row>
    <row r="1205" spans="4:4" x14ac:dyDescent="0.25">
      <c r="D1205" s="138"/>
    </row>
    <row r="1206" spans="4:4" x14ac:dyDescent="0.25">
      <c r="D1206" s="138"/>
    </row>
    <row r="1207" spans="4:4" x14ac:dyDescent="0.25">
      <c r="D1207" s="138"/>
    </row>
    <row r="1208" spans="4:4" x14ac:dyDescent="0.25">
      <c r="D1208" s="138"/>
    </row>
    <row r="1209" spans="4:4" x14ac:dyDescent="0.25">
      <c r="D1209" s="138"/>
    </row>
    <row r="1210" spans="4:4" x14ac:dyDescent="0.25">
      <c r="D1210" s="138"/>
    </row>
    <row r="1211" spans="4:4" x14ac:dyDescent="0.25">
      <c r="D1211" s="138"/>
    </row>
    <row r="1212" spans="4:4" x14ac:dyDescent="0.25">
      <c r="D1212" s="138"/>
    </row>
    <row r="1213" spans="4:4" x14ac:dyDescent="0.25">
      <c r="D1213" s="138"/>
    </row>
    <row r="1214" spans="4:4" x14ac:dyDescent="0.25">
      <c r="D1214" s="138"/>
    </row>
    <row r="1215" spans="4:4" x14ac:dyDescent="0.25">
      <c r="D1215" s="138"/>
    </row>
    <row r="1216" spans="4:4" x14ac:dyDescent="0.25">
      <c r="D1216" s="138"/>
    </row>
    <row r="1217" spans="4:4" x14ac:dyDescent="0.25">
      <c r="D1217" s="138"/>
    </row>
    <row r="1218" spans="4:4" x14ac:dyDescent="0.25">
      <c r="D1218" s="138"/>
    </row>
    <row r="1219" spans="4:4" x14ac:dyDescent="0.25">
      <c r="D1219" s="138"/>
    </row>
    <row r="1220" spans="4:4" x14ac:dyDescent="0.25">
      <c r="D1220" s="138"/>
    </row>
    <row r="1221" spans="4:4" x14ac:dyDescent="0.25">
      <c r="D1221" s="138"/>
    </row>
    <row r="1222" spans="4:4" x14ac:dyDescent="0.25">
      <c r="D1222" s="138"/>
    </row>
    <row r="1223" spans="4:4" x14ac:dyDescent="0.25">
      <c r="D1223" s="138"/>
    </row>
    <row r="1224" spans="4:4" x14ac:dyDescent="0.25">
      <c r="D1224" s="138"/>
    </row>
    <row r="1225" spans="4:4" x14ac:dyDescent="0.25">
      <c r="D1225" s="138"/>
    </row>
    <row r="1226" spans="4:4" x14ac:dyDescent="0.25">
      <c r="D1226" s="138"/>
    </row>
    <row r="1227" spans="4:4" x14ac:dyDescent="0.25">
      <c r="D1227" s="138"/>
    </row>
    <row r="1228" spans="4:4" x14ac:dyDescent="0.25">
      <c r="D1228" s="138"/>
    </row>
    <row r="1229" spans="4:4" x14ac:dyDescent="0.25">
      <c r="D1229" s="138"/>
    </row>
    <row r="1230" spans="4:4" x14ac:dyDescent="0.25">
      <c r="D1230" s="138"/>
    </row>
    <row r="1231" spans="4:4" x14ac:dyDescent="0.25">
      <c r="D1231" s="138"/>
    </row>
    <row r="1232" spans="4:4" x14ac:dyDescent="0.25">
      <c r="D1232" s="138"/>
    </row>
    <row r="1233" spans="4:4" x14ac:dyDescent="0.25">
      <c r="D1233" s="138"/>
    </row>
    <row r="1234" spans="4:4" x14ac:dyDescent="0.25">
      <c r="D1234" s="138"/>
    </row>
    <row r="1235" spans="4:4" x14ac:dyDescent="0.25">
      <c r="D1235" s="138"/>
    </row>
    <row r="1236" spans="4:4" x14ac:dyDescent="0.25">
      <c r="D1236" s="138"/>
    </row>
    <row r="1237" spans="4:4" x14ac:dyDescent="0.25">
      <c r="D1237" s="138"/>
    </row>
    <row r="1238" spans="4:4" x14ac:dyDescent="0.25">
      <c r="D1238" s="138"/>
    </row>
    <row r="1239" spans="4:4" x14ac:dyDescent="0.25">
      <c r="D1239" s="138"/>
    </row>
    <row r="1240" spans="4:4" x14ac:dyDescent="0.25">
      <c r="D1240" s="138"/>
    </row>
    <row r="1241" spans="4:4" x14ac:dyDescent="0.25">
      <c r="D1241" s="138"/>
    </row>
    <row r="1242" spans="4:4" x14ac:dyDescent="0.25">
      <c r="D1242" s="138"/>
    </row>
    <row r="1243" spans="4:4" x14ac:dyDescent="0.25">
      <c r="D1243" s="138"/>
    </row>
    <row r="1244" spans="4:4" x14ac:dyDescent="0.25">
      <c r="D1244" s="138"/>
    </row>
    <row r="1245" spans="4:4" x14ac:dyDescent="0.25">
      <c r="D1245" s="138"/>
    </row>
    <row r="1246" spans="4:4" x14ac:dyDescent="0.25">
      <c r="D1246" s="138"/>
    </row>
    <row r="1247" spans="4:4" x14ac:dyDescent="0.25">
      <c r="D1247" s="138"/>
    </row>
    <row r="1248" spans="4:4" x14ac:dyDescent="0.25">
      <c r="D1248" s="138"/>
    </row>
    <row r="1249" spans="4:4" x14ac:dyDescent="0.25">
      <c r="D1249" s="138"/>
    </row>
    <row r="1250" spans="4:4" x14ac:dyDescent="0.25">
      <c r="D1250" s="138"/>
    </row>
    <row r="1251" spans="4:4" x14ac:dyDescent="0.25">
      <c r="D1251" s="138"/>
    </row>
    <row r="1252" spans="4:4" x14ac:dyDescent="0.25">
      <c r="D1252" s="138"/>
    </row>
    <row r="1253" spans="4:4" x14ac:dyDescent="0.25">
      <c r="D1253" s="138"/>
    </row>
    <row r="1254" spans="4:4" x14ac:dyDescent="0.25">
      <c r="D1254" s="138"/>
    </row>
    <row r="1255" spans="4:4" x14ac:dyDescent="0.25">
      <c r="D1255" s="138"/>
    </row>
    <row r="1256" spans="4:4" x14ac:dyDescent="0.25">
      <c r="D1256" s="138"/>
    </row>
    <row r="1257" spans="4:4" x14ac:dyDescent="0.25">
      <c r="D1257" s="138"/>
    </row>
    <row r="1258" spans="4:4" x14ac:dyDescent="0.25">
      <c r="D1258" s="138"/>
    </row>
    <row r="1259" spans="4:4" x14ac:dyDescent="0.25">
      <c r="D1259" s="138"/>
    </row>
    <row r="1260" spans="4:4" x14ac:dyDescent="0.25">
      <c r="D1260" s="138"/>
    </row>
    <row r="1261" spans="4:4" x14ac:dyDescent="0.25">
      <c r="D1261" s="138"/>
    </row>
    <row r="1262" spans="4:4" x14ac:dyDescent="0.25">
      <c r="D1262" s="138"/>
    </row>
    <row r="1263" spans="4:4" x14ac:dyDescent="0.25">
      <c r="D1263" s="138"/>
    </row>
    <row r="1264" spans="4:4" x14ac:dyDescent="0.25">
      <c r="D1264" s="138"/>
    </row>
    <row r="1265" spans="4:4" x14ac:dyDescent="0.25">
      <c r="D1265" s="138"/>
    </row>
    <row r="1266" spans="4:4" x14ac:dyDescent="0.25">
      <c r="D1266" s="138"/>
    </row>
    <row r="1267" spans="4:4" x14ac:dyDescent="0.25">
      <c r="D1267" s="138"/>
    </row>
    <row r="1268" spans="4:4" x14ac:dyDescent="0.25">
      <c r="D1268" s="138"/>
    </row>
    <row r="1269" spans="4:4" x14ac:dyDescent="0.25">
      <c r="D1269" s="138"/>
    </row>
    <row r="1270" spans="4:4" x14ac:dyDescent="0.25">
      <c r="D1270" s="138"/>
    </row>
    <row r="1271" spans="4:4" x14ac:dyDescent="0.25">
      <c r="D1271" s="138"/>
    </row>
    <row r="1272" spans="4:4" x14ac:dyDescent="0.25">
      <c r="D1272" s="138"/>
    </row>
    <row r="1273" spans="4:4" x14ac:dyDescent="0.25">
      <c r="D1273" s="138"/>
    </row>
    <row r="1274" spans="4:4" x14ac:dyDescent="0.25">
      <c r="D1274" s="138"/>
    </row>
    <row r="1275" spans="4:4" x14ac:dyDescent="0.25">
      <c r="D1275" s="138"/>
    </row>
    <row r="1276" spans="4:4" x14ac:dyDescent="0.25">
      <c r="D1276" s="138"/>
    </row>
    <row r="1277" spans="4:4" x14ac:dyDescent="0.25">
      <c r="D1277" s="138"/>
    </row>
    <row r="1278" spans="4:4" x14ac:dyDescent="0.25">
      <c r="D1278" s="138"/>
    </row>
    <row r="1279" spans="4:4" x14ac:dyDescent="0.25">
      <c r="D1279" s="138"/>
    </row>
    <row r="1280" spans="4:4" x14ac:dyDescent="0.25">
      <c r="D1280" s="138"/>
    </row>
    <row r="1281" spans="4:4" x14ac:dyDescent="0.25">
      <c r="D1281" s="138"/>
    </row>
    <row r="1282" spans="4:4" x14ac:dyDescent="0.25">
      <c r="D1282" s="138"/>
    </row>
    <row r="1283" spans="4:4" x14ac:dyDescent="0.25">
      <c r="D1283" s="138"/>
    </row>
    <row r="1284" spans="4:4" x14ac:dyDescent="0.25">
      <c r="D1284" s="138"/>
    </row>
    <row r="1285" spans="4:4" x14ac:dyDescent="0.25">
      <c r="D1285" s="138"/>
    </row>
    <row r="1286" spans="4:4" x14ac:dyDescent="0.25">
      <c r="D1286" s="138"/>
    </row>
    <row r="1287" spans="4:4" x14ac:dyDescent="0.25">
      <c r="D1287" s="138"/>
    </row>
    <row r="1288" spans="4:4" x14ac:dyDescent="0.25">
      <c r="D1288" s="138"/>
    </row>
    <row r="1289" spans="4:4" x14ac:dyDescent="0.25">
      <c r="D1289" s="138"/>
    </row>
    <row r="1290" spans="4:4" x14ac:dyDescent="0.25">
      <c r="D1290" s="138"/>
    </row>
    <row r="1291" spans="4:4" x14ac:dyDescent="0.25">
      <c r="D1291" s="138"/>
    </row>
    <row r="1292" spans="4:4" x14ac:dyDescent="0.25">
      <c r="D1292" s="138"/>
    </row>
    <row r="1293" spans="4:4" x14ac:dyDescent="0.25">
      <c r="D1293" s="138"/>
    </row>
    <row r="1294" spans="4:4" x14ac:dyDescent="0.25">
      <c r="D1294" s="138"/>
    </row>
    <row r="1295" spans="4:4" x14ac:dyDescent="0.25">
      <c r="D1295" s="138"/>
    </row>
    <row r="1296" spans="4:4" x14ac:dyDescent="0.25">
      <c r="D1296" s="138"/>
    </row>
    <row r="1297" spans="4:4" x14ac:dyDescent="0.25">
      <c r="D1297" s="138"/>
    </row>
    <row r="1298" spans="4:4" x14ac:dyDescent="0.25">
      <c r="D1298" s="138"/>
    </row>
    <row r="1299" spans="4:4" x14ac:dyDescent="0.25">
      <c r="D1299" s="138"/>
    </row>
    <row r="1300" spans="4:4" x14ac:dyDescent="0.25">
      <c r="D1300" s="138"/>
    </row>
    <row r="1301" spans="4:4" x14ac:dyDescent="0.25">
      <c r="D1301" s="138"/>
    </row>
    <row r="1302" spans="4:4" x14ac:dyDescent="0.25">
      <c r="D1302" s="138"/>
    </row>
    <row r="1303" spans="4:4" x14ac:dyDescent="0.25">
      <c r="D1303" s="138"/>
    </row>
    <row r="1304" spans="4:4" x14ac:dyDescent="0.25">
      <c r="D1304" s="138"/>
    </row>
    <row r="1305" spans="4:4" x14ac:dyDescent="0.25">
      <c r="D1305" s="138"/>
    </row>
    <row r="1306" spans="4:4" x14ac:dyDescent="0.25">
      <c r="D1306" s="138"/>
    </row>
    <row r="1307" spans="4:4" x14ac:dyDescent="0.25">
      <c r="D1307" s="138"/>
    </row>
    <row r="1308" spans="4:4" x14ac:dyDescent="0.25">
      <c r="D1308" s="138"/>
    </row>
    <row r="1309" spans="4:4" x14ac:dyDescent="0.25">
      <c r="D1309" s="138"/>
    </row>
    <row r="1310" spans="4:4" x14ac:dyDescent="0.25">
      <c r="D1310" s="138"/>
    </row>
    <row r="1311" spans="4:4" x14ac:dyDescent="0.25">
      <c r="D1311" s="138"/>
    </row>
    <row r="1312" spans="4:4" x14ac:dyDescent="0.25">
      <c r="D1312" s="138"/>
    </row>
    <row r="1313" spans="4:4" x14ac:dyDescent="0.25">
      <c r="D1313" s="138"/>
    </row>
    <row r="1314" spans="4:4" x14ac:dyDescent="0.25">
      <c r="D1314" s="138"/>
    </row>
    <row r="1315" spans="4:4" x14ac:dyDescent="0.25">
      <c r="D1315" s="138"/>
    </row>
    <row r="1316" spans="4:4" x14ac:dyDescent="0.25">
      <c r="D1316" s="138"/>
    </row>
    <row r="1317" spans="4:4" x14ac:dyDescent="0.25">
      <c r="D1317" s="138"/>
    </row>
    <row r="1318" spans="4:4" x14ac:dyDescent="0.25">
      <c r="D1318" s="138"/>
    </row>
    <row r="1319" spans="4:4" x14ac:dyDescent="0.25">
      <c r="D1319" s="138"/>
    </row>
    <row r="1320" spans="4:4" x14ac:dyDescent="0.25">
      <c r="D1320" s="138"/>
    </row>
    <row r="1321" spans="4:4" x14ac:dyDescent="0.25">
      <c r="D1321" s="138"/>
    </row>
    <row r="1322" spans="4:4" x14ac:dyDescent="0.25">
      <c r="D1322" s="138"/>
    </row>
    <row r="1323" spans="4:4" x14ac:dyDescent="0.25">
      <c r="D1323" s="138"/>
    </row>
    <row r="1324" spans="4:4" x14ac:dyDescent="0.25">
      <c r="D1324" s="138"/>
    </row>
    <row r="1325" spans="4:4" x14ac:dyDescent="0.25">
      <c r="D1325" s="138"/>
    </row>
    <row r="1326" spans="4:4" x14ac:dyDescent="0.25">
      <c r="D1326" s="138"/>
    </row>
    <row r="1327" spans="4:4" x14ac:dyDescent="0.25">
      <c r="D1327" s="138"/>
    </row>
    <row r="1328" spans="4:4" x14ac:dyDescent="0.25">
      <c r="D1328" s="138"/>
    </row>
    <row r="1329" spans="4:4" x14ac:dyDescent="0.25">
      <c r="D1329" s="138"/>
    </row>
    <row r="1330" spans="4:4" x14ac:dyDescent="0.25">
      <c r="D1330" s="138"/>
    </row>
    <row r="1331" spans="4:4" x14ac:dyDescent="0.25">
      <c r="D1331" s="138"/>
    </row>
    <row r="1332" spans="4:4" x14ac:dyDescent="0.25">
      <c r="D1332" s="138"/>
    </row>
    <row r="1333" spans="4:4" x14ac:dyDescent="0.25">
      <c r="D1333" s="138"/>
    </row>
    <row r="1334" spans="4:4" x14ac:dyDescent="0.25">
      <c r="D1334" s="138"/>
    </row>
    <row r="1335" spans="4:4" x14ac:dyDescent="0.25">
      <c r="D1335" s="138"/>
    </row>
    <row r="1336" spans="4:4" x14ac:dyDescent="0.25">
      <c r="D1336" s="138"/>
    </row>
    <row r="1337" spans="4:4" x14ac:dyDescent="0.25">
      <c r="D1337" s="138"/>
    </row>
    <row r="1338" spans="4:4" x14ac:dyDescent="0.25">
      <c r="D1338" s="138"/>
    </row>
    <row r="1339" spans="4:4" x14ac:dyDescent="0.25">
      <c r="D1339" s="138"/>
    </row>
    <row r="1340" spans="4:4" x14ac:dyDescent="0.25">
      <c r="D1340" s="138"/>
    </row>
    <row r="1341" spans="4:4" x14ac:dyDescent="0.25">
      <c r="D1341" s="138"/>
    </row>
    <row r="1342" spans="4:4" x14ac:dyDescent="0.25">
      <c r="D1342" s="138"/>
    </row>
    <row r="1343" spans="4:4" x14ac:dyDescent="0.25">
      <c r="D1343" s="138"/>
    </row>
    <row r="1344" spans="4:4" x14ac:dyDescent="0.25">
      <c r="D1344" s="138"/>
    </row>
    <row r="1345" spans="4:4" x14ac:dyDescent="0.25">
      <c r="D1345" s="138"/>
    </row>
    <row r="1346" spans="4:4" x14ac:dyDescent="0.25">
      <c r="D1346" s="138"/>
    </row>
    <row r="1347" spans="4:4" x14ac:dyDescent="0.25">
      <c r="D1347" s="138"/>
    </row>
    <row r="1348" spans="4:4" x14ac:dyDescent="0.25">
      <c r="D1348" s="138"/>
    </row>
    <row r="1349" spans="4:4" x14ac:dyDescent="0.25">
      <c r="D1349" s="138"/>
    </row>
    <row r="1350" spans="4:4" x14ac:dyDescent="0.25">
      <c r="D1350" s="138"/>
    </row>
    <row r="1351" spans="4:4" x14ac:dyDescent="0.25">
      <c r="D1351" s="138"/>
    </row>
    <row r="1352" spans="4:4" x14ac:dyDescent="0.25">
      <c r="D1352" s="138"/>
    </row>
    <row r="1353" spans="4:4" x14ac:dyDescent="0.25">
      <c r="D1353" s="138"/>
    </row>
    <row r="1354" spans="4:4" x14ac:dyDescent="0.25">
      <c r="D1354" s="138"/>
    </row>
    <row r="1355" spans="4:4" x14ac:dyDescent="0.25">
      <c r="D1355" s="138"/>
    </row>
    <row r="1356" spans="4:4" x14ac:dyDescent="0.25">
      <c r="D1356" s="138"/>
    </row>
    <row r="1357" spans="4:4" x14ac:dyDescent="0.25">
      <c r="D1357" s="138"/>
    </row>
    <row r="1358" spans="4:4" x14ac:dyDescent="0.25">
      <c r="D1358" s="138"/>
    </row>
    <row r="1359" spans="4:4" x14ac:dyDescent="0.25">
      <c r="D1359" s="138"/>
    </row>
    <row r="1360" spans="4:4" x14ac:dyDescent="0.25">
      <c r="D1360" s="138"/>
    </row>
    <row r="1361" spans="4:4" x14ac:dyDescent="0.25">
      <c r="D1361" s="138"/>
    </row>
    <row r="1362" spans="4:4" x14ac:dyDescent="0.25">
      <c r="D1362" s="138"/>
    </row>
    <row r="1363" spans="4:4" x14ac:dyDescent="0.25">
      <c r="D1363" s="138"/>
    </row>
    <row r="1364" spans="4:4" x14ac:dyDescent="0.25">
      <c r="D1364" s="138"/>
    </row>
    <row r="1365" spans="4:4" x14ac:dyDescent="0.25">
      <c r="D1365" s="138"/>
    </row>
    <row r="1366" spans="4:4" x14ac:dyDescent="0.25">
      <c r="D1366" s="138"/>
    </row>
    <row r="1367" spans="4:4" x14ac:dyDescent="0.25">
      <c r="D1367" s="138"/>
    </row>
    <row r="1368" spans="4:4" x14ac:dyDescent="0.25">
      <c r="D1368" s="138"/>
    </row>
    <row r="1369" spans="4:4" x14ac:dyDescent="0.25">
      <c r="D1369" s="138"/>
    </row>
    <row r="1370" spans="4:4" x14ac:dyDescent="0.25">
      <c r="D1370" s="138"/>
    </row>
    <row r="1371" spans="4:4" x14ac:dyDescent="0.25">
      <c r="D1371" s="138"/>
    </row>
    <row r="1372" spans="4:4" x14ac:dyDescent="0.25">
      <c r="D1372" s="138"/>
    </row>
    <row r="1373" spans="4:4" x14ac:dyDescent="0.25">
      <c r="D1373" s="138"/>
    </row>
    <row r="1374" spans="4:4" x14ac:dyDescent="0.25">
      <c r="D1374" s="138"/>
    </row>
    <row r="1375" spans="4:4" x14ac:dyDescent="0.25">
      <c r="D1375" s="138"/>
    </row>
    <row r="1376" spans="4:4" x14ac:dyDescent="0.25">
      <c r="D1376" s="138"/>
    </row>
    <row r="1377" spans="4:4" x14ac:dyDescent="0.25">
      <c r="D1377" s="138"/>
    </row>
    <row r="1378" spans="4:4" x14ac:dyDescent="0.25">
      <c r="D1378" s="138"/>
    </row>
    <row r="1379" spans="4:4" x14ac:dyDescent="0.25">
      <c r="D1379" s="138"/>
    </row>
    <row r="1380" spans="4:4" x14ac:dyDescent="0.25">
      <c r="D1380" s="138"/>
    </row>
    <row r="1381" spans="4:4" x14ac:dyDescent="0.25">
      <c r="D1381" s="138"/>
    </row>
    <row r="1382" spans="4:4" x14ac:dyDescent="0.25">
      <c r="D1382" s="138"/>
    </row>
    <row r="1383" spans="4:4" x14ac:dyDescent="0.25">
      <c r="D1383" s="138"/>
    </row>
    <row r="1384" spans="4:4" x14ac:dyDescent="0.25">
      <c r="D1384" s="138"/>
    </row>
    <row r="1385" spans="4:4" x14ac:dyDescent="0.25">
      <c r="D1385" s="138"/>
    </row>
    <row r="1386" spans="4:4" x14ac:dyDescent="0.25">
      <c r="D1386" s="138"/>
    </row>
    <row r="1387" spans="4:4" x14ac:dyDescent="0.25">
      <c r="D1387" s="138"/>
    </row>
    <row r="1388" spans="4:4" x14ac:dyDescent="0.25">
      <c r="D1388" s="138"/>
    </row>
    <row r="1389" spans="4:4" x14ac:dyDescent="0.25">
      <c r="D1389" s="138"/>
    </row>
    <row r="1390" spans="4:4" x14ac:dyDescent="0.25">
      <c r="D1390" s="138"/>
    </row>
    <row r="1391" spans="4:4" x14ac:dyDescent="0.25">
      <c r="D1391" s="138"/>
    </row>
    <row r="1392" spans="4:4" x14ac:dyDescent="0.25">
      <c r="D1392" s="138"/>
    </row>
    <row r="1393" spans="4:4" x14ac:dyDescent="0.25">
      <c r="D1393" s="138"/>
    </row>
    <row r="1394" spans="4:4" x14ac:dyDescent="0.25">
      <c r="D1394" s="138"/>
    </row>
    <row r="1395" spans="4:4" x14ac:dyDescent="0.25">
      <c r="D1395" s="138"/>
    </row>
    <row r="1396" spans="4:4" x14ac:dyDescent="0.25">
      <c r="D1396" s="138"/>
    </row>
    <row r="1397" spans="4:4" x14ac:dyDescent="0.25">
      <c r="D1397" s="138"/>
    </row>
    <row r="1398" spans="4:4" x14ac:dyDescent="0.25">
      <c r="D1398" s="138"/>
    </row>
    <row r="1399" spans="4:4" x14ac:dyDescent="0.25">
      <c r="D1399" s="138"/>
    </row>
    <row r="1400" spans="4:4" x14ac:dyDescent="0.25">
      <c r="D1400" s="138"/>
    </row>
    <row r="1401" spans="4:4" x14ac:dyDescent="0.25">
      <c r="D1401" s="138"/>
    </row>
    <row r="1402" spans="4:4" x14ac:dyDescent="0.25">
      <c r="D1402" s="138"/>
    </row>
    <row r="1403" spans="4:4" x14ac:dyDescent="0.25">
      <c r="D1403" s="138"/>
    </row>
    <row r="1404" spans="4:4" x14ac:dyDescent="0.25">
      <c r="D1404" s="138"/>
    </row>
    <row r="1405" spans="4:4" x14ac:dyDescent="0.25">
      <c r="D1405" s="138"/>
    </row>
    <row r="1406" spans="4:4" x14ac:dyDescent="0.25">
      <c r="D1406" s="138"/>
    </row>
    <row r="1407" spans="4:4" x14ac:dyDescent="0.25">
      <c r="D1407" s="138"/>
    </row>
    <row r="1408" spans="4:4" x14ac:dyDescent="0.25">
      <c r="D1408" s="138"/>
    </row>
    <row r="1409" spans="4:4" x14ac:dyDescent="0.25">
      <c r="D1409" s="138"/>
    </row>
    <row r="1410" spans="4:4" x14ac:dyDescent="0.25">
      <c r="D1410" s="138"/>
    </row>
    <row r="1411" spans="4:4" x14ac:dyDescent="0.25">
      <c r="D1411" s="138"/>
    </row>
    <row r="1412" spans="4:4" x14ac:dyDescent="0.25">
      <c r="D1412" s="138"/>
    </row>
    <row r="1413" spans="4:4" x14ac:dyDescent="0.25">
      <c r="D1413" s="138"/>
    </row>
    <row r="1414" spans="4:4" x14ac:dyDescent="0.25">
      <c r="D1414" s="138"/>
    </row>
    <row r="1415" spans="4:4" x14ac:dyDescent="0.25">
      <c r="D1415" s="138"/>
    </row>
    <row r="1416" spans="4:4" x14ac:dyDescent="0.25">
      <c r="D1416" s="138"/>
    </row>
    <row r="1417" spans="4:4" x14ac:dyDescent="0.25">
      <c r="D1417" s="138"/>
    </row>
    <row r="1418" spans="4:4" x14ac:dyDescent="0.25">
      <c r="D1418" s="138"/>
    </row>
    <row r="1419" spans="4:4" x14ac:dyDescent="0.25">
      <c r="D1419" s="138"/>
    </row>
    <row r="1420" spans="4:4" x14ac:dyDescent="0.25">
      <c r="D1420" s="138"/>
    </row>
    <row r="1421" spans="4:4" x14ac:dyDescent="0.25">
      <c r="D1421" s="138"/>
    </row>
    <row r="1422" spans="4:4" x14ac:dyDescent="0.25">
      <c r="D1422" s="138"/>
    </row>
    <row r="1423" spans="4:4" x14ac:dyDescent="0.25">
      <c r="D1423" s="138"/>
    </row>
    <row r="1424" spans="4:4" x14ac:dyDescent="0.25">
      <c r="D1424" s="138"/>
    </row>
    <row r="1425" spans="4:4" x14ac:dyDescent="0.25">
      <c r="D1425" s="138"/>
    </row>
    <row r="1426" spans="4:4" x14ac:dyDescent="0.25">
      <c r="D1426" s="138"/>
    </row>
    <row r="1427" spans="4:4" x14ac:dyDescent="0.25">
      <c r="D1427" s="138"/>
    </row>
    <row r="1428" spans="4:4" x14ac:dyDescent="0.25">
      <c r="D1428" s="138"/>
    </row>
    <row r="1429" spans="4:4" x14ac:dyDescent="0.25">
      <c r="D1429" s="138"/>
    </row>
    <row r="1430" spans="4:4" x14ac:dyDescent="0.25">
      <c r="D1430" s="138"/>
    </row>
    <row r="1431" spans="4:4" x14ac:dyDescent="0.25">
      <c r="D1431" s="138"/>
    </row>
    <row r="1432" spans="4:4" x14ac:dyDescent="0.25">
      <c r="D1432" s="138"/>
    </row>
    <row r="1433" spans="4:4" x14ac:dyDescent="0.25">
      <c r="D1433" s="138"/>
    </row>
    <row r="1434" spans="4:4" x14ac:dyDescent="0.25">
      <c r="D1434" s="138"/>
    </row>
    <row r="1435" spans="4:4" x14ac:dyDescent="0.25">
      <c r="D1435" s="138"/>
    </row>
    <row r="1436" spans="4:4" x14ac:dyDescent="0.25">
      <c r="D1436" s="138"/>
    </row>
    <row r="1437" spans="4:4" x14ac:dyDescent="0.25">
      <c r="D1437" s="138"/>
    </row>
    <row r="1438" spans="4:4" x14ac:dyDescent="0.25">
      <c r="D1438" s="138"/>
    </row>
    <row r="1439" spans="4:4" x14ac:dyDescent="0.25">
      <c r="D1439" s="138"/>
    </row>
    <row r="1440" spans="4:4" x14ac:dyDescent="0.25">
      <c r="D1440" s="138"/>
    </row>
    <row r="1441" spans="4:4" x14ac:dyDescent="0.25">
      <c r="D1441" s="138"/>
    </row>
    <row r="1442" spans="4:4" x14ac:dyDescent="0.25">
      <c r="D1442" s="138"/>
    </row>
    <row r="1443" spans="4:4" x14ac:dyDescent="0.25">
      <c r="D1443" s="138"/>
    </row>
    <row r="1444" spans="4:4" x14ac:dyDescent="0.25">
      <c r="D1444" s="138"/>
    </row>
    <row r="1445" spans="4:4" x14ac:dyDescent="0.25">
      <c r="D1445" s="138"/>
    </row>
    <row r="1446" spans="4:4" x14ac:dyDescent="0.25">
      <c r="D1446" s="138"/>
    </row>
    <row r="1447" spans="4:4" x14ac:dyDescent="0.25">
      <c r="D1447" s="138"/>
    </row>
    <row r="1448" spans="4:4" x14ac:dyDescent="0.25">
      <c r="D1448" s="138"/>
    </row>
    <row r="1449" spans="4:4" x14ac:dyDescent="0.25">
      <c r="D1449" s="138"/>
    </row>
    <row r="1450" spans="4:4" x14ac:dyDescent="0.25">
      <c r="D1450" s="138"/>
    </row>
    <row r="1451" spans="4:4" x14ac:dyDescent="0.25">
      <c r="D1451" s="138"/>
    </row>
    <row r="1452" spans="4:4" x14ac:dyDescent="0.25">
      <c r="D1452" s="138"/>
    </row>
    <row r="1453" spans="4:4" x14ac:dyDescent="0.25">
      <c r="D1453" s="138"/>
    </row>
    <row r="1454" spans="4:4" x14ac:dyDescent="0.25">
      <c r="D1454" s="138"/>
    </row>
    <row r="1455" spans="4:4" x14ac:dyDescent="0.25">
      <c r="D1455" s="138"/>
    </row>
    <row r="1456" spans="4:4" x14ac:dyDescent="0.25">
      <c r="D1456" s="138"/>
    </row>
    <row r="1457" spans="4:4" x14ac:dyDescent="0.25">
      <c r="D1457" s="138"/>
    </row>
    <row r="1458" spans="4:4" x14ac:dyDescent="0.25">
      <c r="D1458" s="138"/>
    </row>
    <row r="1459" spans="4:4" x14ac:dyDescent="0.25">
      <c r="D1459" s="138"/>
    </row>
    <row r="1460" spans="4:4" x14ac:dyDescent="0.25">
      <c r="D1460" s="138"/>
    </row>
    <row r="1461" spans="4:4" x14ac:dyDescent="0.25">
      <c r="D1461" s="138"/>
    </row>
    <row r="1462" spans="4:4" x14ac:dyDescent="0.25">
      <c r="D1462" s="138"/>
    </row>
    <row r="1463" spans="4:4" x14ac:dyDescent="0.25">
      <c r="D1463" s="138"/>
    </row>
    <row r="1464" spans="4:4" x14ac:dyDescent="0.25">
      <c r="D1464" s="138"/>
    </row>
    <row r="1465" spans="4:4" x14ac:dyDescent="0.25">
      <c r="D1465" s="138"/>
    </row>
    <row r="1466" spans="4:4" x14ac:dyDescent="0.25">
      <c r="D1466" s="138"/>
    </row>
    <row r="1467" spans="4:4" x14ac:dyDescent="0.25">
      <c r="D1467" s="138"/>
    </row>
    <row r="1468" spans="4:4" x14ac:dyDescent="0.25">
      <c r="D1468" s="138"/>
    </row>
    <row r="1469" spans="4:4" x14ac:dyDescent="0.25">
      <c r="D1469" s="138"/>
    </row>
    <row r="1470" spans="4:4" x14ac:dyDescent="0.25">
      <c r="D1470" s="138"/>
    </row>
    <row r="1471" spans="4:4" x14ac:dyDescent="0.25">
      <c r="D1471" s="138"/>
    </row>
    <row r="1472" spans="4:4" x14ac:dyDescent="0.25">
      <c r="D1472" s="138"/>
    </row>
    <row r="1473" spans="4:4" x14ac:dyDescent="0.25">
      <c r="D1473" s="138"/>
    </row>
    <row r="1474" spans="4:4" x14ac:dyDescent="0.25">
      <c r="D1474" s="138"/>
    </row>
    <row r="1475" spans="4:4" x14ac:dyDescent="0.25">
      <c r="D1475" s="138"/>
    </row>
    <row r="1476" spans="4:4" x14ac:dyDescent="0.25">
      <c r="D1476" s="138"/>
    </row>
    <row r="1477" spans="4:4" x14ac:dyDescent="0.25">
      <c r="D1477" s="138"/>
    </row>
    <row r="1478" spans="4:4" x14ac:dyDescent="0.25">
      <c r="D1478" s="138"/>
    </row>
    <row r="1479" spans="4:4" x14ac:dyDescent="0.25">
      <c r="D1479" s="138"/>
    </row>
    <row r="1480" spans="4:4" x14ac:dyDescent="0.25">
      <c r="D1480" s="138"/>
    </row>
    <row r="1481" spans="4:4" x14ac:dyDescent="0.25">
      <c r="D1481" s="138"/>
    </row>
    <row r="1482" spans="4:4" x14ac:dyDescent="0.25">
      <c r="D1482" s="138"/>
    </row>
    <row r="1483" spans="4:4" x14ac:dyDescent="0.25">
      <c r="D1483" s="138"/>
    </row>
    <row r="1484" spans="4:4" x14ac:dyDescent="0.25">
      <c r="D1484" s="138"/>
    </row>
    <row r="1485" spans="4:4" x14ac:dyDescent="0.25">
      <c r="D1485" s="138"/>
    </row>
    <row r="1486" spans="4:4" x14ac:dyDescent="0.25">
      <c r="D1486" s="138"/>
    </row>
    <row r="1487" spans="4:4" x14ac:dyDescent="0.25">
      <c r="D1487" s="138"/>
    </row>
    <row r="1488" spans="4:4" x14ac:dyDescent="0.25">
      <c r="D1488" s="138"/>
    </row>
    <row r="1489" spans="4:4" x14ac:dyDescent="0.25">
      <c r="D1489" s="138"/>
    </row>
    <row r="1490" spans="4:4" x14ac:dyDescent="0.25">
      <c r="D1490" s="138"/>
    </row>
    <row r="1491" spans="4:4" x14ac:dyDescent="0.25">
      <c r="D1491" s="138"/>
    </row>
    <row r="1492" spans="4:4" x14ac:dyDescent="0.25">
      <c r="D1492" s="138"/>
    </row>
    <row r="1493" spans="4:4" x14ac:dyDescent="0.25">
      <c r="D1493" s="138"/>
    </row>
    <row r="1494" spans="4:4" x14ac:dyDescent="0.25">
      <c r="D1494" s="138"/>
    </row>
    <row r="1495" spans="4:4" x14ac:dyDescent="0.25">
      <c r="D1495" s="138"/>
    </row>
    <row r="1496" spans="4:4" x14ac:dyDescent="0.25">
      <c r="D1496" s="138"/>
    </row>
    <row r="1497" spans="4:4" x14ac:dyDescent="0.25">
      <c r="D1497" s="138"/>
    </row>
    <row r="1498" spans="4:4" x14ac:dyDescent="0.25">
      <c r="D1498" s="138"/>
    </row>
    <row r="1499" spans="4:4" x14ac:dyDescent="0.25">
      <c r="D1499" s="138"/>
    </row>
    <row r="1500" spans="4:4" x14ac:dyDescent="0.25">
      <c r="D1500" s="138"/>
    </row>
    <row r="1501" spans="4:4" x14ac:dyDescent="0.25">
      <c r="D1501" s="138"/>
    </row>
    <row r="1502" spans="4:4" x14ac:dyDescent="0.25">
      <c r="D1502" s="138"/>
    </row>
    <row r="1503" spans="4:4" x14ac:dyDescent="0.25">
      <c r="D1503" s="138"/>
    </row>
    <row r="1504" spans="4:4" x14ac:dyDescent="0.25">
      <c r="D1504" s="138"/>
    </row>
    <row r="1505" spans="4:4" x14ac:dyDescent="0.25">
      <c r="D1505" s="138"/>
    </row>
    <row r="1506" spans="4:4" x14ac:dyDescent="0.25">
      <c r="D1506" s="138"/>
    </row>
    <row r="1507" spans="4:4" x14ac:dyDescent="0.25">
      <c r="D1507" s="138"/>
    </row>
    <row r="1508" spans="4:4" x14ac:dyDescent="0.25">
      <c r="D1508" s="138"/>
    </row>
    <row r="1509" spans="4:4" x14ac:dyDescent="0.25">
      <c r="D1509" s="138"/>
    </row>
    <row r="1510" spans="4:4" x14ac:dyDescent="0.25">
      <c r="D1510" s="138"/>
    </row>
    <row r="1511" spans="4:4" x14ac:dyDescent="0.25">
      <c r="D1511" s="138"/>
    </row>
    <row r="1512" spans="4:4" x14ac:dyDescent="0.25">
      <c r="D1512" s="138"/>
    </row>
    <row r="1513" spans="4:4" x14ac:dyDescent="0.25">
      <c r="D1513" s="138"/>
    </row>
    <row r="1514" spans="4:4" x14ac:dyDescent="0.25">
      <c r="D1514" s="138"/>
    </row>
    <row r="1515" spans="4:4" x14ac:dyDescent="0.25">
      <c r="D1515" s="138"/>
    </row>
    <row r="1516" spans="4:4" x14ac:dyDescent="0.25">
      <c r="D1516" s="138"/>
    </row>
    <row r="1517" spans="4:4" x14ac:dyDescent="0.25">
      <c r="D1517" s="138"/>
    </row>
    <row r="1518" spans="4:4" x14ac:dyDescent="0.25">
      <c r="D1518" s="138"/>
    </row>
    <row r="1519" spans="4:4" x14ac:dyDescent="0.25">
      <c r="D1519" s="138"/>
    </row>
    <row r="1520" spans="4:4" x14ac:dyDescent="0.25">
      <c r="D1520" s="138"/>
    </row>
    <row r="1521" spans="4:4" x14ac:dyDescent="0.25">
      <c r="D1521" s="138"/>
    </row>
    <row r="1522" spans="4:4" x14ac:dyDescent="0.25">
      <c r="D1522" s="138"/>
    </row>
    <row r="1523" spans="4:4" x14ac:dyDescent="0.25">
      <c r="D1523" s="138"/>
    </row>
    <row r="1524" spans="4:4" x14ac:dyDescent="0.25">
      <c r="D1524" s="138"/>
    </row>
    <row r="1525" spans="4:4" x14ac:dyDescent="0.25">
      <c r="D1525" s="138"/>
    </row>
    <row r="1526" spans="4:4" x14ac:dyDescent="0.25">
      <c r="D1526" s="138"/>
    </row>
    <row r="1527" spans="4:4" x14ac:dyDescent="0.25">
      <c r="D1527" s="138"/>
    </row>
    <row r="1528" spans="4:4" x14ac:dyDescent="0.25">
      <c r="D1528" s="138"/>
    </row>
    <row r="1529" spans="4:4" x14ac:dyDescent="0.25">
      <c r="D1529" s="138"/>
    </row>
    <row r="1530" spans="4:4" x14ac:dyDescent="0.25">
      <c r="D1530" s="138"/>
    </row>
    <row r="1531" spans="4:4" x14ac:dyDescent="0.25">
      <c r="D1531" s="138"/>
    </row>
    <row r="1532" spans="4:4" x14ac:dyDescent="0.25">
      <c r="D1532" s="138"/>
    </row>
    <row r="1533" spans="4:4" x14ac:dyDescent="0.25">
      <c r="D1533" s="138"/>
    </row>
    <row r="1534" spans="4:4" x14ac:dyDescent="0.25">
      <c r="D1534" s="138"/>
    </row>
    <row r="1535" spans="4:4" x14ac:dyDescent="0.25">
      <c r="D1535" s="138"/>
    </row>
    <row r="1536" spans="4:4" x14ac:dyDescent="0.25">
      <c r="D1536" s="138"/>
    </row>
    <row r="1537" spans="4:4" x14ac:dyDescent="0.25">
      <c r="D1537" s="138"/>
    </row>
    <row r="1538" spans="4:4" x14ac:dyDescent="0.25">
      <c r="D1538" s="138"/>
    </row>
    <row r="1539" spans="4:4" x14ac:dyDescent="0.25">
      <c r="D1539" s="138"/>
    </row>
    <row r="1540" spans="4:4" x14ac:dyDescent="0.25">
      <c r="D1540" s="138"/>
    </row>
    <row r="1541" spans="4:4" x14ac:dyDescent="0.25">
      <c r="D1541" s="138"/>
    </row>
    <row r="1542" spans="4:4" x14ac:dyDescent="0.25">
      <c r="D1542" s="138"/>
    </row>
    <row r="1543" spans="4:4" x14ac:dyDescent="0.25">
      <c r="D1543" s="138"/>
    </row>
    <row r="1544" spans="4:4" x14ac:dyDescent="0.25">
      <c r="D1544" s="138"/>
    </row>
    <row r="1545" spans="4:4" x14ac:dyDescent="0.25">
      <c r="D1545" s="138"/>
    </row>
    <row r="1546" spans="4:4" x14ac:dyDescent="0.25">
      <c r="D1546" s="138"/>
    </row>
    <row r="1547" spans="4:4" x14ac:dyDescent="0.25">
      <c r="D1547" s="138"/>
    </row>
    <row r="1548" spans="4:4" x14ac:dyDescent="0.25">
      <c r="D1548" s="138"/>
    </row>
    <row r="1549" spans="4:4" x14ac:dyDescent="0.25">
      <c r="D1549" s="138"/>
    </row>
    <row r="1550" spans="4:4" x14ac:dyDescent="0.25">
      <c r="D1550" s="138"/>
    </row>
    <row r="1551" spans="4:4" x14ac:dyDescent="0.25">
      <c r="D1551" s="138"/>
    </row>
    <row r="1552" spans="4:4" x14ac:dyDescent="0.25">
      <c r="D1552" s="138"/>
    </row>
    <row r="1553" spans="4:4" x14ac:dyDescent="0.25">
      <c r="D1553" s="138"/>
    </row>
    <row r="1554" spans="4:4" x14ac:dyDescent="0.25">
      <c r="D1554" s="138"/>
    </row>
    <row r="1555" spans="4:4" x14ac:dyDescent="0.25">
      <c r="D1555" s="138"/>
    </row>
    <row r="1556" spans="4:4" x14ac:dyDescent="0.25">
      <c r="D1556" s="138"/>
    </row>
    <row r="1557" spans="4:4" x14ac:dyDescent="0.25">
      <c r="D1557" s="138"/>
    </row>
    <row r="1558" spans="4:4" x14ac:dyDescent="0.25">
      <c r="D1558" s="138"/>
    </row>
    <row r="1559" spans="4:4" x14ac:dyDescent="0.25">
      <c r="D1559" s="138"/>
    </row>
    <row r="1560" spans="4:4" x14ac:dyDescent="0.25">
      <c r="D1560" s="138"/>
    </row>
    <row r="1561" spans="4:4" x14ac:dyDescent="0.25">
      <c r="D1561" s="138"/>
    </row>
    <row r="1562" spans="4:4" x14ac:dyDescent="0.25">
      <c r="D1562" s="138"/>
    </row>
    <row r="1563" spans="4:4" x14ac:dyDescent="0.25">
      <c r="D1563" s="138"/>
    </row>
    <row r="1564" spans="4:4" x14ac:dyDescent="0.25">
      <c r="D1564" s="138"/>
    </row>
    <row r="1565" spans="4:4" x14ac:dyDescent="0.25">
      <c r="D1565" s="138"/>
    </row>
    <row r="1566" spans="4:4" x14ac:dyDescent="0.25">
      <c r="D1566" s="138"/>
    </row>
    <row r="1567" spans="4:4" x14ac:dyDescent="0.25">
      <c r="D1567" s="138"/>
    </row>
    <row r="1568" spans="4:4" x14ac:dyDescent="0.25">
      <c r="D1568" s="138"/>
    </row>
    <row r="1569" spans="4:4" x14ac:dyDescent="0.25">
      <c r="D1569" s="138"/>
    </row>
    <row r="1570" spans="4:4" x14ac:dyDescent="0.25">
      <c r="D1570" s="138"/>
    </row>
    <row r="1571" spans="4:4" x14ac:dyDescent="0.25">
      <c r="D1571" s="138"/>
    </row>
    <row r="1572" spans="4:4" x14ac:dyDescent="0.25">
      <c r="D1572" s="138"/>
    </row>
    <row r="1573" spans="4:4" x14ac:dyDescent="0.25">
      <c r="D1573" s="138"/>
    </row>
    <row r="1574" spans="4:4" x14ac:dyDescent="0.25">
      <c r="D1574" s="138"/>
    </row>
    <row r="1575" spans="4:4" x14ac:dyDescent="0.25">
      <c r="D1575" s="138"/>
    </row>
    <row r="1576" spans="4:4" x14ac:dyDescent="0.25">
      <c r="D1576" s="138"/>
    </row>
    <row r="1577" spans="4:4" x14ac:dyDescent="0.25">
      <c r="D1577" s="138"/>
    </row>
    <row r="1578" spans="4:4" x14ac:dyDescent="0.25">
      <c r="D1578" s="138"/>
    </row>
    <row r="1579" spans="4:4" x14ac:dyDescent="0.25">
      <c r="D1579" s="138"/>
    </row>
    <row r="1580" spans="4:4" x14ac:dyDescent="0.25">
      <c r="D1580" s="138"/>
    </row>
    <row r="1581" spans="4:4" x14ac:dyDescent="0.25">
      <c r="D1581" s="138"/>
    </row>
    <row r="1582" spans="4:4" x14ac:dyDescent="0.25">
      <c r="D1582" s="138"/>
    </row>
    <row r="1583" spans="4:4" x14ac:dyDescent="0.25">
      <c r="D1583" s="138"/>
    </row>
    <row r="1584" spans="4:4" x14ac:dyDescent="0.25">
      <c r="D1584" s="138"/>
    </row>
    <row r="1585" spans="4:4" x14ac:dyDescent="0.25">
      <c r="D1585" s="138"/>
    </row>
    <row r="1586" spans="4:4" x14ac:dyDescent="0.25">
      <c r="D1586" s="138"/>
    </row>
    <row r="1587" spans="4:4" x14ac:dyDescent="0.25">
      <c r="D1587" s="138"/>
    </row>
    <row r="1588" spans="4:4" x14ac:dyDescent="0.25">
      <c r="D1588" s="138"/>
    </row>
    <row r="1589" spans="4:4" x14ac:dyDescent="0.25">
      <c r="D1589" s="138"/>
    </row>
    <row r="1590" spans="4:4" x14ac:dyDescent="0.25">
      <c r="D1590" s="138"/>
    </row>
    <row r="1591" spans="4:4" x14ac:dyDescent="0.25">
      <c r="D1591" s="138"/>
    </row>
    <row r="1592" spans="4:4" x14ac:dyDescent="0.25">
      <c r="D1592" s="138"/>
    </row>
    <row r="1593" spans="4:4" x14ac:dyDescent="0.25">
      <c r="D1593" s="138"/>
    </row>
    <row r="1594" spans="4:4" x14ac:dyDescent="0.25">
      <c r="D1594" s="138"/>
    </row>
    <row r="1595" spans="4:4" x14ac:dyDescent="0.25">
      <c r="D1595" s="138"/>
    </row>
    <row r="1596" spans="4:4" x14ac:dyDescent="0.25">
      <c r="D1596" s="138"/>
    </row>
    <row r="1597" spans="4:4" x14ac:dyDescent="0.25">
      <c r="D1597" s="138"/>
    </row>
    <row r="1598" spans="4:4" x14ac:dyDescent="0.25">
      <c r="D1598" s="138"/>
    </row>
    <row r="1599" spans="4:4" x14ac:dyDescent="0.25">
      <c r="D1599" s="138"/>
    </row>
    <row r="1600" spans="4:4" x14ac:dyDescent="0.25">
      <c r="D1600" s="138"/>
    </row>
    <row r="1601" spans="4:4" x14ac:dyDescent="0.25">
      <c r="D1601" s="138"/>
    </row>
    <row r="1602" spans="4:4" x14ac:dyDescent="0.25">
      <c r="D1602" s="138"/>
    </row>
    <row r="1603" spans="4:4" x14ac:dyDescent="0.25">
      <c r="D1603" s="138"/>
    </row>
    <row r="1604" spans="4:4" x14ac:dyDescent="0.25">
      <c r="D1604" s="138"/>
    </row>
    <row r="1605" spans="4:4" x14ac:dyDescent="0.25">
      <c r="D1605" s="138"/>
    </row>
    <row r="1606" spans="4:4" x14ac:dyDescent="0.25">
      <c r="D1606" s="138"/>
    </row>
    <row r="1607" spans="4:4" x14ac:dyDescent="0.25">
      <c r="D1607" s="138"/>
    </row>
    <row r="1608" spans="4:4" x14ac:dyDescent="0.25">
      <c r="D1608" s="138"/>
    </row>
    <row r="1609" spans="4:4" x14ac:dyDescent="0.25">
      <c r="D1609" s="138"/>
    </row>
    <row r="1610" spans="4:4" x14ac:dyDescent="0.25">
      <c r="D1610" s="138"/>
    </row>
    <row r="1611" spans="4:4" x14ac:dyDescent="0.25">
      <c r="D1611" s="138"/>
    </row>
    <row r="1612" spans="4:4" x14ac:dyDescent="0.25">
      <c r="D1612" s="138"/>
    </row>
    <row r="1613" spans="4:4" x14ac:dyDescent="0.25">
      <c r="D1613" s="138"/>
    </row>
    <row r="1614" spans="4:4" x14ac:dyDescent="0.25">
      <c r="D1614" s="138"/>
    </row>
    <row r="1615" spans="4:4" x14ac:dyDescent="0.25">
      <c r="D1615" s="138"/>
    </row>
    <row r="1616" spans="4:4" x14ac:dyDescent="0.25">
      <c r="D1616" s="138"/>
    </row>
    <row r="1617" spans="4:4" x14ac:dyDescent="0.25">
      <c r="D1617" s="138"/>
    </row>
    <row r="1618" spans="4:4" x14ac:dyDescent="0.25">
      <c r="D1618" s="138"/>
    </row>
    <row r="1619" spans="4:4" x14ac:dyDescent="0.25">
      <c r="D1619" s="138"/>
    </row>
    <row r="1620" spans="4:4" x14ac:dyDescent="0.25">
      <c r="D1620" s="138"/>
    </row>
    <row r="1621" spans="4:4" x14ac:dyDescent="0.25">
      <c r="D1621" s="138"/>
    </row>
    <row r="1622" spans="4:4" x14ac:dyDescent="0.25">
      <c r="D1622" s="138"/>
    </row>
    <row r="1623" spans="4:4" x14ac:dyDescent="0.25">
      <c r="D1623" s="138"/>
    </row>
    <row r="1624" spans="4:4" x14ac:dyDescent="0.25">
      <c r="D1624" s="138"/>
    </row>
    <row r="1625" spans="4:4" x14ac:dyDescent="0.25">
      <c r="D1625" s="138"/>
    </row>
    <row r="1626" spans="4:4" x14ac:dyDescent="0.25">
      <c r="D1626" s="138"/>
    </row>
    <row r="1627" spans="4:4" x14ac:dyDescent="0.25">
      <c r="D1627" s="138"/>
    </row>
    <row r="1628" spans="4:4" x14ac:dyDescent="0.25">
      <c r="D1628" s="138"/>
    </row>
    <row r="1629" spans="4:4" x14ac:dyDescent="0.25">
      <c r="D1629" s="138"/>
    </row>
    <row r="1630" spans="4:4" x14ac:dyDescent="0.25">
      <c r="D1630" s="138"/>
    </row>
    <row r="1631" spans="4:4" x14ac:dyDescent="0.25">
      <c r="D1631" s="138"/>
    </row>
    <row r="1632" spans="4:4" x14ac:dyDescent="0.25">
      <c r="D1632" s="138"/>
    </row>
    <row r="1633" spans="4:4" x14ac:dyDescent="0.25">
      <c r="D1633" s="138"/>
    </row>
    <row r="1634" spans="4:4" x14ac:dyDescent="0.25">
      <c r="D1634" s="138"/>
    </row>
    <row r="1635" spans="4:4" x14ac:dyDescent="0.25">
      <c r="D1635" s="138"/>
    </row>
    <row r="1636" spans="4:4" x14ac:dyDescent="0.25">
      <c r="D1636" s="138"/>
    </row>
    <row r="1637" spans="4:4" x14ac:dyDescent="0.25">
      <c r="D1637" s="138"/>
    </row>
    <row r="1638" spans="4:4" x14ac:dyDescent="0.25">
      <c r="D1638" s="138"/>
    </row>
    <row r="1639" spans="4:4" x14ac:dyDescent="0.25">
      <c r="D1639" s="138"/>
    </row>
    <row r="1640" spans="4:4" x14ac:dyDescent="0.25">
      <c r="D1640" s="138"/>
    </row>
    <row r="1641" spans="4:4" x14ac:dyDescent="0.25">
      <c r="D1641" s="138"/>
    </row>
    <row r="1642" spans="4:4" x14ac:dyDescent="0.25">
      <c r="D1642" s="138"/>
    </row>
    <row r="1643" spans="4:4" x14ac:dyDescent="0.25">
      <c r="D1643" s="138"/>
    </row>
    <row r="1644" spans="4:4" x14ac:dyDescent="0.25">
      <c r="D1644" s="138"/>
    </row>
    <row r="1645" spans="4:4" x14ac:dyDescent="0.25">
      <c r="D1645" s="138"/>
    </row>
    <row r="1646" spans="4:4" x14ac:dyDescent="0.25">
      <c r="D1646" s="138"/>
    </row>
    <row r="1647" spans="4:4" x14ac:dyDescent="0.25">
      <c r="D1647" s="138"/>
    </row>
    <row r="1648" spans="4:4" x14ac:dyDescent="0.25">
      <c r="D1648" s="138"/>
    </row>
    <row r="1649" spans="4:4" x14ac:dyDescent="0.25">
      <c r="D1649" s="138"/>
    </row>
    <row r="1650" spans="4:4" x14ac:dyDescent="0.25">
      <c r="D1650" s="138"/>
    </row>
    <row r="1651" spans="4:4" x14ac:dyDescent="0.25">
      <c r="D1651" s="138"/>
    </row>
    <row r="1652" spans="4:4" x14ac:dyDescent="0.25">
      <c r="D1652" s="138"/>
    </row>
    <row r="1653" spans="4:4" x14ac:dyDescent="0.25">
      <c r="D1653" s="138"/>
    </row>
    <row r="1654" spans="4:4" x14ac:dyDescent="0.25">
      <c r="D1654" s="138"/>
    </row>
    <row r="1655" spans="4:4" x14ac:dyDescent="0.25">
      <c r="D1655" s="138"/>
    </row>
    <row r="1656" spans="4:4" x14ac:dyDescent="0.25">
      <c r="D1656" s="138"/>
    </row>
    <row r="1657" spans="4:4" x14ac:dyDescent="0.25">
      <c r="D1657" s="138"/>
    </row>
    <row r="1658" spans="4:4" x14ac:dyDescent="0.25">
      <c r="D1658" s="138"/>
    </row>
    <row r="1659" spans="4:4" x14ac:dyDescent="0.25">
      <c r="D1659" s="138"/>
    </row>
    <row r="1660" spans="4:4" x14ac:dyDescent="0.25">
      <c r="D1660" s="138"/>
    </row>
    <row r="1661" spans="4:4" x14ac:dyDescent="0.25">
      <c r="D1661" s="138"/>
    </row>
    <row r="1662" spans="4:4" x14ac:dyDescent="0.25">
      <c r="D1662" s="138"/>
    </row>
    <row r="1663" spans="4:4" x14ac:dyDescent="0.25">
      <c r="D1663" s="138"/>
    </row>
    <row r="1664" spans="4:4" x14ac:dyDescent="0.25">
      <c r="D1664" s="138"/>
    </row>
    <row r="1665" spans="4:4" x14ac:dyDescent="0.25">
      <c r="D1665" s="138"/>
    </row>
    <row r="1666" spans="4:4" x14ac:dyDescent="0.25">
      <c r="D1666" s="138"/>
    </row>
    <row r="1667" spans="4:4" x14ac:dyDescent="0.25">
      <c r="D1667" s="138"/>
    </row>
    <row r="1668" spans="4:4" x14ac:dyDescent="0.25">
      <c r="D1668" s="138"/>
    </row>
    <row r="1669" spans="4:4" x14ac:dyDescent="0.25">
      <c r="D1669" s="138"/>
    </row>
    <row r="1670" spans="4:4" x14ac:dyDescent="0.25">
      <c r="D1670" s="138"/>
    </row>
    <row r="1671" spans="4:4" x14ac:dyDescent="0.25">
      <c r="D1671" s="138"/>
    </row>
    <row r="1672" spans="4:4" x14ac:dyDescent="0.25">
      <c r="D1672" s="138"/>
    </row>
    <row r="1673" spans="4:4" x14ac:dyDescent="0.25">
      <c r="D1673" s="138"/>
    </row>
    <row r="1674" spans="4:4" x14ac:dyDescent="0.25">
      <c r="D1674" s="138"/>
    </row>
    <row r="1675" spans="4:4" x14ac:dyDescent="0.25">
      <c r="D1675" s="138"/>
    </row>
    <row r="1676" spans="4:4" x14ac:dyDescent="0.25">
      <c r="D1676" s="138"/>
    </row>
    <row r="1677" spans="4:4" x14ac:dyDescent="0.25">
      <c r="D1677" s="138"/>
    </row>
    <row r="1678" spans="4:4" x14ac:dyDescent="0.25">
      <c r="D1678" s="138"/>
    </row>
    <row r="1679" spans="4:4" x14ac:dyDescent="0.25">
      <c r="D1679" s="138"/>
    </row>
    <row r="1680" spans="4:4" x14ac:dyDescent="0.25">
      <c r="D1680" s="138"/>
    </row>
    <row r="1681" spans="4:4" x14ac:dyDescent="0.25">
      <c r="D1681" s="138"/>
    </row>
    <row r="1682" spans="4:4" x14ac:dyDescent="0.25">
      <c r="D1682" s="138"/>
    </row>
    <row r="1683" spans="4:4" x14ac:dyDescent="0.25">
      <c r="D1683" s="138"/>
    </row>
    <row r="1684" spans="4:4" x14ac:dyDescent="0.25">
      <c r="D1684" s="138"/>
    </row>
    <row r="1685" spans="4:4" x14ac:dyDescent="0.25">
      <c r="D1685" s="138"/>
    </row>
    <row r="1686" spans="4:4" x14ac:dyDescent="0.25">
      <c r="D1686" s="138"/>
    </row>
    <row r="1687" spans="4:4" x14ac:dyDescent="0.25">
      <c r="D1687" s="138"/>
    </row>
    <row r="1688" spans="4:4" x14ac:dyDescent="0.25">
      <c r="D1688" s="138"/>
    </row>
    <row r="1689" spans="4:4" x14ac:dyDescent="0.25">
      <c r="D1689" s="138"/>
    </row>
    <row r="1690" spans="4:4" x14ac:dyDescent="0.25">
      <c r="D1690" s="138"/>
    </row>
    <row r="1691" spans="4:4" x14ac:dyDescent="0.25">
      <c r="D1691" s="138"/>
    </row>
    <row r="1692" spans="4:4" x14ac:dyDescent="0.25">
      <c r="D1692" s="138"/>
    </row>
    <row r="1693" spans="4:4" x14ac:dyDescent="0.25">
      <c r="D1693" s="138"/>
    </row>
    <row r="1694" spans="4:4" x14ac:dyDescent="0.25">
      <c r="D1694" s="138"/>
    </row>
    <row r="1695" spans="4:4" x14ac:dyDescent="0.25">
      <c r="D1695" s="138"/>
    </row>
    <row r="1696" spans="4:4" x14ac:dyDescent="0.25">
      <c r="D1696" s="138"/>
    </row>
    <row r="1697" spans="4:4" x14ac:dyDescent="0.25">
      <c r="D1697" s="138"/>
    </row>
    <row r="1698" spans="4:4" x14ac:dyDescent="0.25">
      <c r="D1698" s="138"/>
    </row>
    <row r="1699" spans="4:4" x14ac:dyDescent="0.25">
      <c r="D1699" s="138"/>
    </row>
    <row r="1700" spans="4:4" x14ac:dyDescent="0.25">
      <c r="D1700" s="138"/>
    </row>
    <row r="1701" spans="4:4" x14ac:dyDescent="0.25">
      <c r="D1701" s="138"/>
    </row>
    <row r="1702" spans="4:4" x14ac:dyDescent="0.25">
      <c r="D1702" s="138"/>
    </row>
    <row r="1703" spans="4:4" x14ac:dyDescent="0.25">
      <c r="D1703" s="138"/>
    </row>
    <row r="1704" spans="4:4" x14ac:dyDescent="0.25">
      <c r="D1704" s="138"/>
    </row>
    <row r="1705" spans="4:4" x14ac:dyDescent="0.25">
      <c r="D1705" s="138"/>
    </row>
    <row r="1706" spans="4:4" x14ac:dyDescent="0.25">
      <c r="D1706" s="138"/>
    </row>
    <row r="1707" spans="4:4" x14ac:dyDescent="0.25">
      <c r="D1707" s="138"/>
    </row>
    <row r="1708" spans="4:4" x14ac:dyDescent="0.25">
      <c r="D1708" s="138"/>
    </row>
    <row r="1709" spans="4:4" x14ac:dyDescent="0.25">
      <c r="D1709" s="138"/>
    </row>
    <row r="1710" spans="4:4" x14ac:dyDescent="0.25">
      <c r="D1710" s="138"/>
    </row>
    <row r="1711" spans="4:4" x14ac:dyDescent="0.25">
      <c r="D1711" s="138"/>
    </row>
    <row r="1712" spans="4:4" x14ac:dyDescent="0.25">
      <c r="D1712" s="138"/>
    </row>
    <row r="1713" spans="4:4" x14ac:dyDescent="0.25">
      <c r="D1713" s="138"/>
    </row>
    <row r="1714" spans="4:4" x14ac:dyDescent="0.25">
      <c r="D1714" s="138"/>
    </row>
    <row r="1715" spans="4:4" x14ac:dyDescent="0.25">
      <c r="D1715" s="138"/>
    </row>
    <row r="1716" spans="4:4" x14ac:dyDescent="0.25">
      <c r="D1716" s="138"/>
    </row>
    <row r="1717" spans="4:4" x14ac:dyDescent="0.25">
      <c r="D1717" s="138"/>
    </row>
    <row r="1718" spans="4:4" x14ac:dyDescent="0.25">
      <c r="D1718" s="138"/>
    </row>
    <row r="1719" spans="4:4" x14ac:dyDescent="0.25">
      <c r="D1719" s="138"/>
    </row>
    <row r="1720" spans="4:4" x14ac:dyDescent="0.25">
      <c r="D1720" s="138"/>
    </row>
    <row r="1721" spans="4:4" x14ac:dyDescent="0.25">
      <c r="D1721" s="138"/>
    </row>
    <row r="1722" spans="4:4" x14ac:dyDescent="0.25">
      <c r="D1722" s="138"/>
    </row>
    <row r="1723" spans="4:4" x14ac:dyDescent="0.25">
      <c r="D1723" s="138"/>
    </row>
    <row r="1724" spans="4:4" x14ac:dyDescent="0.25">
      <c r="D1724" s="138"/>
    </row>
    <row r="1725" spans="4:4" x14ac:dyDescent="0.25">
      <c r="D1725" s="138"/>
    </row>
    <row r="1726" spans="4:4" x14ac:dyDescent="0.25">
      <c r="D1726" s="138"/>
    </row>
    <row r="1727" spans="4:4" x14ac:dyDescent="0.25">
      <c r="D1727" s="138"/>
    </row>
    <row r="1728" spans="4:4" x14ac:dyDescent="0.25">
      <c r="D1728" s="138"/>
    </row>
    <row r="1729" spans="4:4" x14ac:dyDescent="0.25">
      <c r="D1729" s="138"/>
    </row>
    <row r="1730" spans="4:4" x14ac:dyDescent="0.25">
      <c r="D1730" s="138"/>
    </row>
    <row r="1731" spans="4:4" x14ac:dyDescent="0.25">
      <c r="D1731" s="138"/>
    </row>
    <row r="1732" spans="4:4" x14ac:dyDescent="0.25">
      <c r="D1732" s="138"/>
    </row>
    <row r="1733" spans="4:4" x14ac:dyDescent="0.25">
      <c r="D1733" s="138"/>
    </row>
    <row r="1734" spans="4:4" x14ac:dyDescent="0.25">
      <c r="D1734" s="138"/>
    </row>
    <row r="1735" spans="4:4" x14ac:dyDescent="0.25">
      <c r="D1735" s="138"/>
    </row>
    <row r="1736" spans="4:4" x14ac:dyDescent="0.25">
      <c r="D1736" s="138"/>
    </row>
    <row r="1737" spans="4:4" x14ac:dyDescent="0.25">
      <c r="D1737" s="138"/>
    </row>
    <row r="1738" spans="4:4" x14ac:dyDescent="0.25">
      <c r="D1738" s="138"/>
    </row>
    <row r="1739" spans="4:4" x14ac:dyDescent="0.25">
      <c r="D1739" s="138"/>
    </row>
    <row r="1740" spans="4:4" x14ac:dyDescent="0.25">
      <c r="D1740" s="138"/>
    </row>
    <row r="1741" spans="4:4" x14ac:dyDescent="0.25">
      <c r="D1741" s="138"/>
    </row>
    <row r="1742" spans="4:4" x14ac:dyDescent="0.25">
      <c r="D1742" s="138"/>
    </row>
    <row r="1743" spans="4:4" x14ac:dyDescent="0.25">
      <c r="D1743" s="138"/>
    </row>
    <row r="1744" spans="4:4" x14ac:dyDescent="0.25">
      <c r="D1744" s="138"/>
    </row>
    <row r="1745" spans="4:4" x14ac:dyDescent="0.25">
      <c r="D1745" s="138"/>
    </row>
    <row r="1746" spans="4:4" x14ac:dyDescent="0.25">
      <c r="D1746" s="138"/>
    </row>
    <row r="1747" spans="4:4" x14ac:dyDescent="0.25">
      <c r="D1747" s="138"/>
    </row>
    <row r="1748" spans="4:4" x14ac:dyDescent="0.25">
      <c r="D1748" s="138"/>
    </row>
    <row r="1749" spans="4:4" x14ac:dyDescent="0.25">
      <c r="D1749" s="138"/>
    </row>
    <row r="1750" spans="4:4" x14ac:dyDescent="0.25">
      <c r="D1750" s="138"/>
    </row>
    <row r="1751" spans="4:4" x14ac:dyDescent="0.25">
      <c r="D1751" s="138"/>
    </row>
    <row r="1752" spans="4:4" x14ac:dyDescent="0.25">
      <c r="D1752" s="138"/>
    </row>
    <row r="1753" spans="4:4" x14ac:dyDescent="0.25">
      <c r="D1753" s="138"/>
    </row>
    <row r="1754" spans="4:4" x14ac:dyDescent="0.25">
      <c r="D1754" s="138"/>
    </row>
    <row r="1755" spans="4:4" x14ac:dyDescent="0.25">
      <c r="D1755" s="138"/>
    </row>
    <row r="1756" spans="4:4" x14ac:dyDescent="0.25">
      <c r="D1756" s="138"/>
    </row>
    <row r="1757" spans="4:4" x14ac:dyDescent="0.25">
      <c r="D1757" s="138"/>
    </row>
    <row r="1758" spans="4:4" x14ac:dyDescent="0.25">
      <c r="D1758" s="138"/>
    </row>
    <row r="1759" spans="4:4" x14ac:dyDescent="0.25">
      <c r="D1759" s="138"/>
    </row>
    <row r="1760" spans="4:4" x14ac:dyDescent="0.25">
      <c r="D1760" s="138"/>
    </row>
    <row r="1761" spans="4:4" x14ac:dyDescent="0.25">
      <c r="D1761" s="138"/>
    </row>
    <row r="1762" spans="4:4" x14ac:dyDescent="0.25">
      <c r="D1762" s="138"/>
    </row>
    <row r="1763" spans="4:4" x14ac:dyDescent="0.25">
      <c r="D1763" s="138"/>
    </row>
    <row r="1764" spans="4:4" x14ac:dyDescent="0.25">
      <c r="D1764" s="138"/>
    </row>
    <row r="1765" spans="4:4" x14ac:dyDescent="0.25">
      <c r="D1765" s="138"/>
    </row>
    <row r="1766" spans="4:4" x14ac:dyDescent="0.25">
      <c r="D1766" s="138"/>
    </row>
    <row r="1767" spans="4:4" x14ac:dyDescent="0.25">
      <c r="D1767" s="138"/>
    </row>
    <row r="1768" spans="4:4" x14ac:dyDescent="0.25">
      <c r="D1768" s="138"/>
    </row>
    <row r="1769" spans="4:4" x14ac:dyDescent="0.25">
      <c r="D1769" s="138"/>
    </row>
    <row r="1770" spans="4:4" x14ac:dyDescent="0.25">
      <c r="D1770" s="138"/>
    </row>
    <row r="1771" spans="4:4" x14ac:dyDescent="0.25">
      <c r="D1771" s="138"/>
    </row>
    <row r="1772" spans="4:4" x14ac:dyDescent="0.25">
      <c r="D1772" s="138"/>
    </row>
    <row r="1773" spans="4:4" x14ac:dyDescent="0.25">
      <c r="D1773" s="138"/>
    </row>
    <row r="1774" spans="4:4" x14ac:dyDescent="0.25">
      <c r="D1774" s="138"/>
    </row>
    <row r="1775" spans="4:4" x14ac:dyDescent="0.25">
      <c r="D1775" s="138"/>
    </row>
    <row r="1776" spans="4:4" x14ac:dyDescent="0.25">
      <c r="D1776" s="138"/>
    </row>
    <row r="1777" spans="4:4" x14ac:dyDescent="0.25">
      <c r="D1777" s="138"/>
    </row>
    <row r="1778" spans="4:4" x14ac:dyDescent="0.25">
      <c r="D1778" s="138"/>
    </row>
    <row r="1779" spans="4:4" x14ac:dyDescent="0.25">
      <c r="D1779" s="138"/>
    </row>
    <row r="1780" spans="4:4" x14ac:dyDescent="0.25">
      <c r="D1780" s="138"/>
    </row>
    <row r="1781" spans="4:4" x14ac:dyDescent="0.25">
      <c r="D1781" s="138"/>
    </row>
    <row r="1782" spans="4:4" x14ac:dyDescent="0.25">
      <c r="D1782" s="138"/>
    </row>
    <row r="1783" spans="4:4" x14ac:dyDescent="0.25">
      <c r="D1783" s="138"/>
    </row>
    <row r="1784" spans="4:4" x14ac:dyDescent="0.25">
      <c r="D1784" s="138"/>
    </row>
    <row r="1785" spans="4:4" x14ac:dyDescent="0.25">
      <c r="D1785" s="138"/>
    </row>
    <row r="1786" spans="4:4" x14ac:dyDescent="0.25">
      <c r="D1786" s="138"/>
    </row>
    <row r="1787" spans="4:4" x14ac:dyDescent="0.25">
      <c r="D1787" s="138"/>
    </row>
    <row r="1788" spans="4:4" x14ac:dyDescent="0.25">
      <c r="D1788" s="138"/>
    </row>
    <row r="1789" spans="4:4" x14ac:dyDescent="0.25">
      <c r="D1789" s="138"/>
    </row>
    <row r="1790" spans="4:4" x14ac:dyDescent="0.25">
      <c r="D1790" s="138"/>
    </row>
    <row r="1791" spans="4:4" x14ac:dyDescent="0.25">
      <c r="D1791" s="138"/>
    </row>
    <row r="1792" spans="4:4" x14ac:dyDescent="0.25">
      <c r="D1792" s="138"/>
    </row>
    <row r="1793" spans="4:4" x14ac:dyDescent="0.25">
      <c r="D1793" s="138"/>
    </row>
    <row r="1794" spans="4:4" x14ac:dyDescent="0.25">
      <c r="D1794" s="138"/>
    </row>
    <row r="1795" spans="4:4" x14ac:dyDescent="0.25">
      <c r="D1795" s="138"/>
    </row>
    <row r="1796" spans="4:4" x14ac:dyDescent="0.25">
      <c r="D1796" s="138"/>
    </row>
    <row r="1797" spans="4:4" x14ac:dyDescent="0.25">
      <c r="D1797" s="138"/>
    </row>
    <row r="1798" spans="4:4" x14ac:dyDescent="0.25">
      <c r="D1798" s="138"/>
    </row>
    <row r="1799" spans="4:4" x14ac:dyDescent="0.25">
      <c r="D1799" s="138"/>
    </row>
    <row r="1800" spans="4:4" x14ac:dyDescent="0.25">
      <c r="D1800" s="138"/>
    </row>
    <row r="1801" spans="4:4" x14ac:dyDescent="0.25">
      <c r="D1801" s="138"/>
    </row>
    <row r="1802" spans="4:4" x14ac:dyDescent="0.25">
      <c r="D1802" s="138"/>
    </row>
    <row r="1803" spans="4:4" x14ac:dyDescent="0.25">
      <c r="D1803" s="138"/>
    </row>
    <row r="1804" spans="4:4" x14ac:dyDescent="0.25">
      <c r="D1804" s="138"/>
    </row>
    <row r="1805" spans="4:4" x14ac:dyDescent="0.25">
      <c r="D1805" s="138"/>
    </row>
    <row r="1806" spans="4:4" x14ac:dyDescent="0.25">
      <c r="D1806" s="138"/>
    </row>
    <row r="1807" spans="4:4" x14ac:dyDescent="0.25">
      <c r="D1807" s="138"/>
    </row>
    <row r="1808" spans="4:4" x14ac:dyDescent="0.25">
      <c r="D1808" s="138"/>
    </row>
    <row r="1809" spans="4:4" x14ac:dyDescent="0.25">
      <c r="D1809" s="138"/>
    </row>
    <row r="1810" spans="4:4" x14ac:dyDescent="0.25">
      <c r="D1810" s="138"/>
    </row>
    <row r="1811" spans="4:4" x14ac:dyDescent="0.25">
      <c r="D1811" s="138"/>
    </row>
    <row r="1812" spans="4:4" x14ac:dyDescent="0.25">
      <c r="D1812" s="138"/>
    </row>
    <row r="1813" spans="4:4" x14ac:dyDescent="0.25">
      <c r="D1813" s="138"/>
    </row>
    <row r="1814" spans="4:4" x14ac:dyDescent="0.25">
      <c r="D1814" s="138"/>
    </row>
    <row r="1815" spans="4:4" x14ac:dyDescent="0.25">
      <c r="D1815" s="138"/>
    </row>
    <row r="1816" spans="4:4" x14ac:dyDescent="0.25">
      <c r="D1816" s="138"/>
    </row>
    <row r="1817" spans="4:4" x14ac:dyDescent="0.25">
      <c r="D1817" s="138"/>
    </row>
    <row r="1818" spans="4:4" x14ac:dyDescent="0.25">
      <c r="D1818" s="138"/>
    </row>
    <row r="1819" spans="4:4" x14ac:dyDescent="0.25">
      <c r="D1819" s="138"/>
    </row>
    <row r="1820" spans="4:4" x14ac:dyDescent="0.25">
      <c r="D1820" s="138"/>
    </row>
    <row r="1821" spans="4:4" x14ac:dyDescent="0.25">
      <c r="D1821" s="138"/>
    </row>
    <row r="1822" spans="4:4" x14ac:dyDescent="0.25">
      <c r="D1822" s="138"/>
    </row>
    <row r="1823" spans="4:4" x14ac:dyDescent="0.25">
      <c r="D1823" s="138"/>
    </row>
    <row r="1824" spans="4:4" x14ac:dyDescent="0.25">
      <c r="D1824" s="138"/>
    </row>
    <row r="1825" spans="4:4" x14ac:dyDescent="0.25">
      <c r="D1825" s="138"/>
    </row>
    <row r="1826" spans="4:4" x14ac:dyDescent="0.25">
      <c r="D1826" s="138"/>
    </row>
    <row r="1827" spans="4:4" x14ac:dyDescent="0.25">
      <c r="D1827" s="138"/>
    </row>
    <row r="1828" spans="4:4" x14ac:dyDescent="0.25">
      <c r="D1828" s="138"/>
    </row>
    <row r="1829" spans="4:4" x14ac:dyDescent="0.25">
      <c r="D1829" s="138"/>
    </row>
    <row r="1830" spans="4:4" x14ac:dyDescent="0.25">
      <c r="D1830" s="138"/>
    </row>
    <row r="1831" spans="4:4" x14ac:dyDescent="0.25">
      <c r="D1831" s="138"/>
    </row>
    <row r="1832" spans="4:4" x14ac:dyDescent="0.25">
      <c r="D1832" s="138"/>
    </row>
    <row r="1833" spans="4:4" x14ac:dyDescent="0.25">
      <c r="D1833" s="138"/>
    </row>
    <row r="1834" spans="4:4" x14ac:dyDescent="0.25">
      <c r="D1834" s="138"/>
    </row>
    <row r="1835" spans="4:4" x14ac:dyDescent="0.25">
      <c r="D1835" s="138"/>
    </row>
    <row r="1836" spans="4:4" x14ac:dyDescent="0.25">
      <c r="D1836" s="138"/>
    </row>
    <row r="1837" spans="4:4" x14ac:dyDescent="0.25">
      <c r="D1837" s="138"/>
    </row>
    <row r="1838" spans="4:4" x14ac:dyDescent="0.25">
      <c r="D1838" s="138"/>
    </row>
    <row r="1839" spans="4:4" x14ac:dyDescent="0.25">
      <c r="D1839" s="138"/>
    </row>
    <row r="1840" spans="4:4" x14ac:dyDescent="0.25">
      <c r="D1840" s="138"/>
    </row>
    <row r="1841" spans="4:4" x14ac:dyDescent="0.25">
      <c r="D1841" s="138"/>
    </row>
    <row r="1842" spans="4:4" x14ac:dyDescent="0.25">
      <c r="D1842" s="138"/>
    </row>
    <row r="1843" spans="4:4" x14ac:dyDescent="0.25">
      <c r="D1843" s="138"/>
    </row>
    <row r="1844" spans="4:4" x14ac:dyDescent="0.25">
      <c r="D1844" s="138"/>
    </row>
    <row r="1845" spans="4:4" x14ac:dyDescent="0.25">
      <c r="D1845" s="138"/>
    </row>
    <row r="1846" spans="4:4" x14ac:dyDescent="0.25">
      <c r="D1846" s="138"/>
    </row>
    <row r="1847" spans="4:4" x14ac:dyDescent="0.25">
      <c r="D1847" s="138"/>
    </row>
    <row r="1848" spans="4:4" x14ac:dyDescent="0.25">
      <c r="D1848" s="138"/>
    </row>
    <row r="1849" spans="4:4" x14ac:dyDescent="0.25">
      <c r="D1849" s="138"/>
    </row>
    <row r="1850" spans="4:4" x14ac:dyDescent="0.25">
      <c r="D1850" s="138"/>
    </row>
    <row r="1851" spans="4:4" x14ac:dyDescent="0.25">
      <c r="D1851" s="138"/>
    </row>
    <row r="1852" spans="4:4" x14ac:dyDescent="0.25">
      <c r="D1852" s="138"/>
    </row>
    <row r="1853" spans="4:4" x14ac:dyDescent="0.25">
      <c r="D1853" s="138"/>
    </row>
    <row r="1854" spans="4:4" x14ac:dyDescent="0.25">
      <c r="D1854" s="138"/>
    </row>
    <row r="1855" spans="4:4" x14ac:dyDescent="0.25">
      <c r="D1855" s="138"/>
    </row>
    <row r="1856" spans="4:4" x14ac:dyDescent="0.25">
      <c r="D1856" s="138"/>
    </row>
    <row r="1857" spans="4:4" x14ac:dyDescent="0.25">
      <c r="D1857" s="138"/>
    </row>
    <row r="1858" spans="4:4" x14ac:dyDescent="0.25">
      <c r="D1858" s="138"/>
    </row>
    <row r="1859" spans="4:4" x14ac:dyDescent="0.25">
      <c r="D1859" s="138"/>
    </row>
    <row r="1860" spans="4:4" x14ac:dyDescent="0.25">
      <c r="D1860" s="138"/>
    </row>
    <row r="1861" spans="4:4" x14ac:dyDescent="0.25">
      <c r="D1861" s="138"/>
    </row>
    <row r="1862" spans="4:4" x14ac:dyDescent="0.25">
      <c r="D1862" s="138"/>
    </row>
    <row r="1863" spans="4:4" x14ac:dyDescent="0.25">
      <c r="D1863" s="138"/>
    </row>
    <row r="1864" spans="4:4" x14ac:dyDescent="0.25">
      <c r="D1864" s="138"/>
    </row>
    <row r="1865" spans="4:4" x14ac:dyDescent="0.25">
      <c r="D1865" s="138"/>
    </row>
    <row r="1866" spans="4:4" x14ac:dyDescent="0.25">
      <c r="D1866" s="138"/>
    </row>
    <row r="1867" spans="4:4" x14ac:dyDescent="0.25">
      <c r="D1867" s="138"/>
    </row>
    <row r="1868" spans="4:4" x14ac:dyDescent="0.25">
      <c r="D1868" s="138"/>
    </row>
    <row r="1869" spans="4:4" x14ac:dyDescent="0.25">
      <c r="D1869" s="138"/>
    </row>
    <row r="1870" spans="4:4" x14ac:dyDescent="0.25">
      <c r="D1870" s="138"/>
    </row>
    <row r="1871" spans="4:4" x14ac:dyDescent="0.25">
      <c r="D1871" s="138"/>
    </row>
    <row r="1872" spans="4:4" x14ac:dyDescent="0.25">
      <c r="D1872" s="138"/>
    </row>
    <row r="1873" spans="4:4" x14ac:dyDescent="0.25">
      <c r="D1873" s="138"/>
    </row>
    <row r="1874" spans="4:4" x14ac:dyDescent="0.25">
      <c r="D1874" s="138"/>
    </row>
    <row r="1875" spans="4:4" x14ac:dyDescent="0.25">
      <c r="D1875" s="138"/>
    </row>
    <row r="1876" spans="4:4" x14ac:dyDescent="0.25">
      <c r="D1876" s="138"/>
    </row>
    <row r="1877" spans="4:4" x14ac:dyDescent="0.25">
      <c r="D1877" s="138"/>
    </row>
    <row r="1878" spans="4:4" x14ac:dyDescent="0.25">
      <c r="D1878" s="138"/>
    </row>
    <row r="1879" spans="4:4" x14ac:dyDescent="0.25">
      <c r="D1879" s="138"/>
    </row>
    <row r="1880" spans="4:4" x14ac:dyDescent="0.25">
      <c r="D1880" s="138"/>
    </row>
    <row r="1881" spans="4:4" x14ac:dyDescent="0.25">
      <c r="D1881" s="138"/>
    </row>
    <row r="1882" spans="4:4" x14ac:dyDescent="0.25">
      <c r="D1882" s="138"/>
    </row>
    <row r="1883" spans="4:4" x14ac:dyDescent="0.25">
      <c r="D1883" s="138"/>
    </row>
    <row r="1884" spans="4:4" x14ac:dyDescent="0.25">
      <c r="D1884" s="138"/>
    </row>
    <row r="1885" spans="4:4" x14ac:dyDescent="0.25">
      <c r="D1885" s="138"/>
    </row>
    <row r="1886" spans="4:4" x14ac:dyDescent="0.25">
      <c r="D1886" s="138"/>
    </row>
    <row r="1887" spans="4:4" x14ac:dyDescent="0.25">
      <c r="D1887" s="138"/>
    </row>
    <row r="1888" spans="4:4" x14ac:dyDescent="0.25">
      <c r="D1888" s="138"/>
    </row>
    <row r="1889" spans="4:4" x14ac:dyDescent="0.25">
      <c r="D1889" s="138"/>
    </row>
    <row r="1890" spans="4:4" x14ac:dyDescent="0.25">
      <c r="D1890" s="138"/>
    </row>
    <row r="1891" spans="4:4" x14ac:dyDescent="0.25">
      <c r="D1891" s="138"/>
    </row>
    <row r="1892" spans="4:4" x14ac:dyDescent="0.25">
      <c r="D1892" s="138"/>
    </row>
    <row r="1893" spans="4:4" x14ac:dyDescent="0.25">
      <c r="D1893" s="138"/>
    </row>
    <row r="1894" spans="4:4" x14ac:dyDescent="0.25">
      <c r="D1894" s="138"/>
    </row>
    <row r="1895" spans="4:4" x14ac:dyDescent="0.25">
      <c r="D1895" s="138"/>
    </row>
    <row r="1896" spans="4:4" x14ac:dyDescent="0.25">
      <c r="D1896" s="138"/>
    </row>
    <row r="1897" spans="4:4" x14ac:dyDescent="0.25">
      <c r="D1897" s="138"/>
    </row>
    <row r="1898" spans="4:4" x14ac:dyDescent="0.25">
      <c r="D1898" s="138"/>
    </row>
    <row r="1899" spans="4:4" x14ac:dyDescent="0.25">
      <c r="D1899" s="138"/>
    </row>
    <row r="1900" spans="4:4" x14ac:dyDescent="0.25">
      <c r="D1900" s="138"/>
    </row>
    <row r="1901" spans="4:4" x14ac:dyDescent="0.25">
      <c r="D1901" s="138"/>
    </row>
    <row r="1902" spans="4:4" x14ac:dyDescent="0.25">
      <c r="D1902" s="138"/>
    </row>
    <row r="1903" spans="4:4" x14ac:dyDescent="0.25">
      <c r="D1903" s="138"/>
    </row>
    <row r="1904" spans="4:4" x14ac:dyDescent="0.25">
      <c r="D1904" s="138"/>
    </row>
    <row r="1905" spans="4:4" x14ac:dyDescent="0.25">
      <c r="D1905" s="138"/>
    </row>
    <row r="1906" spans="4:4" x14ac:dyDescent="0.25">
      <c r="D1906" s="138"/>
    </row>
    <row r="1907" spans="4:4" x14ac:dyDescent="0.25">
      <c r="D1907" s="138"/>
    </row>
    <row r="1908" spans="4:4" x14ac:dyDescent="0.25">
      <c r="D1908" s="138"/>
    </row>
    <row r="1909" spans="4:4" x14ac:dyDescent="0.25">
      <c r="D1909" s="138"/>
    </row>
    <row r="1910" spans="4:4" x14ac:dyDescent="0.25">
      <c r="D1910" s="138"/>
    </row>
    <row r="1911" spans="4:4" x14ac:dyDescent="0.25">
      <c r="D1911" s="138"/>
    </row>
    <row r="1912" spans="4:4" x14ac:dyDescent="0.25">
      <c r="D1912" s="138"/>
    </row>
    <row r="1913" spans="4:4" x14ac:dyDescent="0.25">
      <c r="D1913" s="138"/>
    </row>
    <row r="1914" spans="4:4" x14ac:dyDescent="0.25">
      <c r="D1914" s="138"/>
    </row>
    <row r="1915" spans="4:4" x14ac:dyDescent="0.25">
      <c r="D1915" s="138"/>
    </row>
    <row r="1916" spans="4:4" x14ac:dyDescent="0.25">
      <c r="D1916" s="138"/>
    </row>
    <row r="1917" spans="4:4" x14ac:dyDescent="0.25">
      <c r="D1917" s="138"/>
    </row>
    <row r="1918" spans="4:4" x14ac:dyDescent="0.25">
      <c r="D1918" s="138"/>
    </row>
    <row r="1919" spans="4:4" x14ac:dyDescent="0.25">
      <c r="D1919" s="138"/>
    </row>
    <row r="1920" spans="4:4" x14ac:dyDescent="0.25">
      <c r="D1920" s="138"/>
    </row>
    <row r="1921" spans="4:4" x14ac:dyDescent="0.25">
      <c r="D1921" s="138"/>
    </row>
    <row r="1922" spans="4:4" x14ac:dyDescent="0.25">
      <c r="D1922" s="138"/>
    </row>
    <row r="1923" spans="4:4" x14ac:dyDescent="0.25">
      <c r="D1923" s="138"/>
    </row>
    <row r="1924" spans="4:4" x14ac:dyDescent="0.25">
      <c r="D1924" s="138"/>
    </row>
    <row r="1925" spans="4:4" x14ac:dyDescent="0.25">
      <c r="D1925" s="138"/>
    </row>
    <row r="1926" spans="4:4" x14ac:dyDescent="0.25">
      <c r="D1926" s="138"/>
    </row>
    <row r="1927" spans="4:4" x14ac:dyDescent="0.25">
      <c r="D1927" s="138"/>
    </row>
    <row r="1928" spans="4:4" x14ac:dyDescent="0.25">
      <c r="D1928" s="138"/>
    </row>
    <row r="1929" spans="4:4" x14ac:dyDescent="0.25">
      <c r="D1929" s="138"/>
    </row>
    <row r="1930" spans="4:4" x14ac:dyDescent="0.25">
      <c r="D1930" s="138"/>
    </row>
    <row r="1931" spans="4:4" x14ac:dyDescent="0.25">
      <c r="D1931" s="138"/>
    </row>
    <row r="1932" spans="4:4" x14ac:dyDescent="0.25">
      <c r="D1932" s="138"/>
    </row>
    <row r="1933" spans="4:4" x14ac:dyDescent="0.25">
      <c r="D1933" s="138"/>
    </row>
    <row r="1934" spans="4:4" x14ac:dyDescent="0.25">
      <c r="D1934" s="138"/>
    </row>
    <row r="1935" spans="4:4" x14ac:dyDescent="0.25">
      <c r="D1935" s="138"/>
    </row>
    <row r="1936" spans="4:4" x14ac:dyDescent="0.25">
      <c r="D1936" s="138"/>
    </row>
    <row r="1937" spans="4:4" x14ac:dyDescent="0.25">
      <c r="D1937" s="138"/>
    </row>
    <row r="1938" spans="4:4" x14ac:dyDescent="0.25">
      <c r="D1938" s="138"/>
    </row>
    <row r="1939" spans="4:4" x14ac:dyDescent="0.25">
      <c r="D1939" s="138"/>
    </row>
    <row r="1940" spans="4:4" x14ac:dyDescent="0.25">
      <c r="D1940" s="138"/>
    </row>
    <row r="1941" spans="4:4" x14ac:dyDescent="0.25">
      <c r="D1941" s="138"/>
    </row>
    <row r="1942" spans="4:4" x14ac:dyDescent="0.25">
      <c r="D1942" s="138"/>
    </row>
    <row r="1943" spans="4:4" x14ac:dyDescent="0.25">
      <c r="D1943" s="138"/>
    </row>
    <row r="1944" spans="4:4" x14ac:dyDescent="0.25">
      <c r="D1944" s="138"/>
    </row>
    <row r="1945" spans="4:4" x14ac:dyDescent="0.25">
      <c r="D1945" s="138"/>
    </row>
    <row r="1946" spans="4:4" x14ac:dyDescent="0.25">
      <c r="D1946" s="138"/>
    </row>
    <row r="1947" spans="4:4" x14ac:dyDescent="0.25">
      <c r="D1947" s="138"/>
    </row>
    <row r="1948" spans="4:4" x14ac:dyDescent="0.25">
      <c r="D1948" s="138"/>
    </row>
    <row r="1949" spans="4:4" x14ac:dyDescent="0.25">
      <c r="D1949" s="138"/>
    </row>
    <row r="1950" spans="4:4" x14ac:dyDescent="0.25">
      <c r="D1950" s="138"/>
    </row>
    <row r="1951" spans="4:4" x14ac:dyDescent="0.25">
      <c r="D1951" s="138"/>
    </row>
    <row r="1952" spans="4:4" x14ac:dyDescent="0.25">
      <c r="D1952" s="138"/>
    </row>
    <row r="1953" spans="4:4" x14ac:dyDescent="0.25">
      <c r="D1953" s="138"/>
    </row>
    <row r="1954" spans="4:4" x14ac:dyDescent="0.25">
      <c r="D1954" s="138"/>
    </row>
    <row r="1955" spans="4:4" x14ac:dyDescent="0.25">
      <c r="D1955" s="138"/>
    </row>
    <row r="1956" spans="4:4" x14ac:dyDescent="0.25">
      <c r="D1956" s="138"/>
    </row>
    <row r="1957" spans="4:4" x14ac:dyDescent="0.25">
      <c r="D1957" s="138"/>
    </row>
    <row r="1958" spans="4:4" x14ac:dyDescent="0.25">
      <c r="D1958" s="138"/>
    </row>
    <row r="1959" spans="4:4" x14ac:dyDescent="0.25">
      <c r="D1959" s="138"/>
    </row>
    <row r="1960" spans="4:4" x14ac:dyDescent="0.25">
      <c r="D1960" s="138"/>
    </row>
    <row r="1961" spans="4:4" x14ac:dyDescent="0.25">
      <c r="D1961" s="138"/>
    </row>
    <row r="1962" spans="4:4" x14ac:dyDescent="0.25">
      <c r="D1962" s="138"/>
    </row>
    <row r="1963" spans="4:4" x14ac:dyDescent="0.25">
      <c r="D1963" s="138"/>
    </row>
    <row r="1964" spans="4:4" x14ac:dyDescent="0.25">
      <c r="D1964" s="138"/>
    </row>
    <row r="1965" spans="4:4" x14ac:dyDescent="0.25">
      <c r="D1965" s="138"/>
    </row>
    <row r="1966" spans="4:4" x14ac:dyDescent="0.25">
      <c r="D1966" s="138"/>
    </row>
    <row r="1967" spans="4:4" x14ac:dyDescent="0.25">
      <c r="D1967" s="138"/>
    </row>
    <row r="1968" spans="4:4" x14ac:dyDescent="0.25">
      <c r="D1968" s="138"/>
    </row>
    <row r="1969" spans="4:4" x14ac:dyDescent="0.25">
      <c r="D1969" s="138"/>
    </row>
    <row r="1970" spans="4:4" x14ac:dyDescent="0.25">
      <c r="D1970" s="138"/>
    </row>
    <row r="1971" spans="4:4" x14ac:dyDescent="0.25">
      <c r="D1971" s="138"/>
    </row>
    <row r="1972" spans="4:4" x14ac:dyDescent="0.25">
      <c r="D1972" s="138"/>
    </row>
    <row r="1973" spans="4:4" x14ac:dyDescent="0.25">
      <c r="D1973" s="138"/>
    </row>
    <row r="1974" spans="4:4" x14ac:dyDescent="0.25">
      <c r="D1974" s="138"/>
    </row>
    <row r="1975" spans="4:4" x14ac:dyDescent="0.25">
      <c r="D1975" s="138"/>
    </row>
    <row r="1976" spans="4:4" x14ac:dyDescent="0.25">
      <c r="D1976" s="138"/>
    </row>
    <row r="1977" spans="4:4" x14ac:dyDescent="0.25">
      <c r="D1977" s="138"/>
    </row>
    <row r="1978" spans="4:4" x14ac:dyDescent="0.25">
      <c r="D1978" s="138"/>
    </row>
    <row r="1979" spans="4:4" x14ac:dyDescent="0.25">
      <c r="D1979" s="138"/>
    </row>
    <row r="1980" spans="4:4" x14ac:dyDescent="0.25">
      <c r="D1980" s="138"/>
    </row>
    <row r="1981" spans="4:4" x14ac:dyDescent="0.25">
      <c r="D1981" s="138"/>
    </row>
    <row r="1982" spans="4:4" x14ac:dyDescent="0.25">
      <c r="D1982" s="138"/>
    </row>
    <row r="1983" spans="4:4" x14ac:dyDescent="0.25">
      <c r="D1983" s="138"/>
    </row>
    <row r="1984" spans="4:4" x14ac:dyDescent="0.25">
      <c r="D1984" s="138"/>
    </row>
    <row r="1985" spans="4:4" x14ac:dyDescent="0.25">
      <c r="D1985" s="138"/>
    </row>
    <row r="1986" spans="4:4" x14ac:dyDescent="0.25">
      <c r="D1986" s="138"/>
    </row>
    <row r="1987" spans="4:4" x14ac:dyDescent="0.25">
      <c r="D1987" s="138"/>
    </row>
    <row r="1988" spans="4:4" x14ac:dyDescent="0.25">
      <c r="D1988" s="138"/>
    </row>
    <row r="1989" spans="4:4" x14ac:dyDescent="0.25">
      <c r="D1989" s="138"/>
    </row>
    <row r="1990" spans="4:4" x14ac:dyDescent="0.25">
      <c r="D1990" s="138"/>
    </row>
    <row r="1991" spans="4:4" x14ac:dyDescent="0.25">
      <c r="D1991" s="138"/>
    </row>
    <row r="1992" spans="4:4" x14ac:dyDescent="0.25">
      <c r="D1992" s="138"/>
    </row>
    <row r="1993" spans="4:4" x14ac:dyDescent="0.25">
      <c r="D1993" s="138"/>
    </row>
    <row r="1994" spans="4:4" x14ac:dyDescent="0.25">
      <c r="D1994" s="138"/>
    </row>
    <row r="1995" spans="4:4" x14ac:dyDescent="0.25">
      <c r="D1995" s="138"/>
    </row>
    <row r="1996" spans="4:4" x14ac:dyDescent="0.25">
      <c r="D1996" s="138"/>
    </row>
    <row r="1997" spans="4:4" x14ac:dyDescent="0.25">
      <c r="D1997" s="138"/>
    </row>
    <row r="1998" spans="4:4" x14ac:dyDescent="0.25">
      <c r="D1998" s="138"/>
    </row>
    <row r="1999" spans="4:4" x14ac:dyDescent="0.25">
      <c r="D1999" s="138"/>
    </row>
    <row r="2000" spans="4:4" x14ac:dyDescent="0.25">
      <c r="D2000" s="138"/>
    </row>
    <row r="2001" spans="4:4" x14ac:dyDescent="0.25">
      <c r="D2001" s="138"/>
    </row>
    <row r="2002" spans="4:4" x14ac:dyDescent="0.25">
      <c r="D2002" s="138"/>
    </row>
    <row r="2003" spans="4:4" x14ac:dyDescent="0.25">
      <c r="D2003" s="138"/>
    </row>
    <row r="2004" spans="4:4" x14ac:dyDescent="0.25">
      <c r="D2004" s="138"/>
    </row>
    <row r="2005" spans="4:4" x14ac:dyDescent="0.25">
      <c r="D2005" s="138"/>
    </row>
    <row r="2006" spans="4:4" x14ac:dyDescent="0.25">
      <c r="D2006" s="138"/>
    </row>
    <row r="2007" spans="4:4" x14ac:dyDescent="0.25">
      <c r="D2007" s="138"/>
    </row>
    <row r="2008" spans="4:4" x14ac:dyDescent="0.25">
      <c r="D2008" s="138"/>
    </row>
    <row r="2009" spans="4:4" x14ac:dyDescent="0.25">
      <c r="D2009" s="138"/>
    </row>
    <row r="2010" spans="4:4" x14ac:dyDescent="0.25">
      <c r="D2010" s="138"/>
    </row>
    <row r="2011" spans="4:4" x14ac:dyDescent="0.25">
      <c r="D2011" s="138"/>
    </row>
    <row r="2012" spans="4:4" x14ac:dyDescent="0.25">
      <c r="D2012" s="138"/>
    </row>
    <row r="2013" spans="4:4" x14ac:dyDescent="0.25">
      <c r="D2013" s="138"/>
    </row>
    <row r="2014" spans="4:4" x14ac:dyDescent="0.25">
      <c r="D2014" s="138"/>
    </row>
    <row r="2015" spans="4:4" x14ac:dyDescent="0.25">
      <c r="D2015" s="138"/>
    </row>
    <row r="2016" spans="4:4" x14ac:dyDescent="0.25">
      <c r="D2016" s="138"/>
    </row>
    <row r="2017" spans="4:4" x14ac:dyDescent="0.25">
      <c r="D2017" s="138"/>
    </row>
    <row r="2018" spans="4:4" x14ac:dyDescent="0.25">
      <c r="D2018" s="138"/>
    </row>
    <row r="2019" spans="4:4" x14ac:dyDescent="0.25">
      <c r="D2019" s="138"/>
    </row>
    <row r="2020" spans="4:4" x14ac:dyDescent="0.25">
      <c r="D2020" s="138"/>
    </row>
    <row r="2021" spans="4:4" x14ac:dyDescent="0.25">
      <c r="D2021" s="138"/>
    </row>
    <row r="2022" spans="4:4" x14ac:dyDescent="0.25">
      <c r="D2022" s="138"/>
    </row>
    <row r="2023" spans="4:4" x14ac:dyDescent="0.25">
      <c r="D2023" s="138"/>
    </row>
    <row r="2024" spans="4:4" x14ac:dyDescent="0.25">
      <c r="D2024" s="138"/>
    </row>
    <row r="2025" spans="4:4" x14ac:dyDescent="0.25">
      <c r="D2025" s="138"/>
    </row>
    <row r="2026" spans="4:4" x14ac:dyDescent="0.25">
      <c r="D2026" s="138"/>
    </row>
    <row r="2027" spans="4:4" x14ac:dyDescent="0.25">
      <c r="D2027" s="138"/>
    </row>
    <row r="2028" spans="4:4" x14ac:dyDescent="0.25">
      <c r="D2028" s="138"/>
    </row>
    <row r="2029" spans="4:4" x14ac:dyDescent="0.25">
      <c r="D2029" s="138"/>
    </row>
    <row r="2030" spans="4:4" x14ac:dyDescent="0.25">
      <c r="D2030" s="138"/>
    </row>
    <row r="2031" spans="4:4" x14ac:dyDescent="0.25">
      <c r="D2031" s="138"/>
    </row>
    <row r="2032" spans="4:4" x14ac:dyDescent="0.25">
      <c r="D2032" s="138"/>
    </row>
    <row r="2033" spans="4:4" x14ac:dyDescent="0.25">
      <c r="D2033" s="138"/>
    </row>
    <row r="2034" spans="4:4" x14ac:dyDescent="0.25">
      <c r="D2034" s="138"/>
    </row>
    <row r="2035" spans="4:4" x14ac:dyDescent="0.25">
      <c r="D2035" s="138"/>
    </row>
    <row r="2036" spans="4:4" x14ac:dyDescent="0.25">
      <c r="D2036" s="138"/>
    </row>
    <row r="2037" spans="4:4" x14ac:dyDescent="0.25">
      <c r="D2037" s="138"/>
    </row>
    <row r="2038" spans="4:4" x14ac:dyDescent="0.25">
      <c r="D2038" s="138"/>
    </row>
    <row r="2039" spans="4:4" x14ac:dyDescent="0.25">
      <c r="D2039" s="138"/>
    </row>
    <row r="2040" spans="4:4" x14ac:dyDescent="0.25">
      <c r="D2040" s="138"/>
    </row>
    <row r="2041" spans="4:4" x14ac:dyDescent="0.25">
      <c r="D2041" s="138"/>
    </row>
    <row r="2042" spans="4:4" x14ac:dyDescent="0.25">
      <c r="D2042" s="138"/>
    </row>
    <row r="2043" spans="4:4" x14ac:dyDescent="0.25">
      <c r="D2043" s="138"/>
    </row>
    <row r="2044" spans="4:4" x14ac:dyDescent="0.25">
      <c r="D2044" s="138"/>
    </row>
    <row r="2045" spans="4:4" x14ac:dyDescent="0.25">
      <c r="D2045" s="138"/>
    </row>
    <row r="2046" spans="4:4" x14ac:dyDescent="0.25">
      <c r="D2046" s="138"/>
    </row>
    <row r="2047" spans="4:4" x14ac:dyDescent="0.25">
      <c r="D2047" s="138"/>
    </row>
    <row r="2048" spans="4:4" x14ac:dyDescent="0.25">
      <c r="D2048" s="138"/>
    </row>
    <row r="2049" spans="4:4" x14ac:dyDescent="0.25">
      <c r="D2049" s="138"/>
    </row>
    <row r="2050" spans="4:4" x14ac:dyDescent="0.25">
      <c r="D2050" s="138"/>
    </row>
    <row r="2051" spans="4:4" x14ac:dyDescent="0.25">
      <c r="D2051" s="138"/>
    </row>
    <row r="2052" spans="4:4" x14ac:dyDescent="0.25">
      <c r="D2052" s="138"/>
    </row>
    <row r="2053" spans="4:4" x14ac:dyDescent="0.25">
      <c r="D2053" s="138"/>
    </row>
    <row r="2054" spans="4:4" x14ac:dyDescent="0.25">
      <c r="D2054" s="138"/>
    </row>
    <row r="2055" spans="4:4" x14ac:dyDescent="0.25">
      <c r="D2055" s="138"/>
    </row>
    <row r="2056" spans="4:4" x14ac:dyDescent="0.25">
      <c r="D2056" s="138"/>
    </row>
    <row r="2057" spans="4:4" x14ac:dyDescent="0.25">
      <c r="D2057" s="138"/>
    </row>
    <row r="2058" spans="4:4" x14ac:dyDescent="0.25">
      <c r="D2058" s="138"/>
    </row>
    <row r="2059" spans="4:4" x14ac:dyDescent="0.25">
      <c r="D2059" s="138"/>
    </row>
    <row r="2060" spans="4:4" x14ac:dyDescent="0.25">
      <c r="D2060" s="138"/>
    </row>
    <row r="2061" spans="4:4" x14ac:dyDescent="0.25">
      <c r="D2061" s="138"/>
    </row>
    <row r="2062" spans="4:4" x14ac:dyDescent="0.25">
      <c r="D2062" s="138"/>
    </row>
    <row r="2063" spans="4:4" x14ac:dyDescent="0.25">
      <c r="D2063" s="138"/>
    </row>
    <row r="2064" spans="4:4" x14ac:dyDescent="0.25">
      <c r="D2064" s="138"/>
    </row>
    <row r="2065" spans="4:4" x14ac:dyDescent="0.25">
      <c r="D2065" s="138"/>
    </row>
    <row r="2066" spans="4:4" x14ac:dyDescent="0.25">
      <c r="D2066" s="138"/>
    </row>
    <row r="2067" spans="4:4" x14ac:dyDescent="0.25">
      <c r="D2067" s="138"/>
    </row>
    <row r="2068" spans="4:4" x14ac:dyDescent="0.25">
      <c r="D2068" s="138"/>
    </row>
    <row r="2069" spans="4:4" x14ac:dyDescent="0.25">
      <c r="D2069" s="138"/>
    </row>
    <row r="2070" spans="4:4" x14ac:dyDescent="0.25">
      <c r="D2070" s="138"/>
    </row>
    <row r="2071" spans="4:4" x14ac:dyDescent="0.25">
      <c r="D2071" s="138"/>
    </row>
    <row r="2072" spans="4:4" x14ac:dyDescent="0.25">
      <c r="D2072" s="138"/>
    </row>
    <row r="2073" spans="4:4" x14ac:dyDescent="0.25">
      <c r="D2073" s="138"/>
    </row>
    <row r="2074" spans="4:4" x14ac:dyDescent="0.25">
      <c r="D2074" s="138"/>
    </row>
    <row r="2075" spans="4:4" x14ac:dyDescent="0.25">
      <c r="D2075" s="138"/>
    </row>
    <row r="2076" spans="4:4" x14ac:dyDescent="0.25">
      <c r="D2076" s="138"/>
    </row>
    <row r="2077" spans="4:4" x14ac:dyDescent="0.25">
      <c r="D2077" s="138"/>
    </row>
    <row r="2078" spans="4:4" x14ac:dyDescent="0.25">
      <c r="D2078" s="138"/>
    </row>
    <row r="2079" spans="4:4" x14ac:dyDescent="0.25">
      <c r="D2079" s="138"/>
    </row>
    <row r="2080" spans="4:4" x14ac:dyDescent="0.25">
      <c r="D2080" s="138"/>
    </row>
    <row r="2081" spans="4:4" x14ac:dyDescent="0.25">
      <c r="D2081" s="138"/>
    </row>
    <row r="2082" spans="4:4" x14ac:dyDescent="0.25">
      <c r="D2082" s="138"/>
    </row>
    <row r="2083" spans="4:4" x14ac:dyDescent="0.25">
      <c r="D2083" s="138"/>
    </row>
    <row r="2084" spans="4:4" x14ac:dyDescent="0.25">
      <c r="D2084" s="138"/>
    </row>
    <row r="2085" spans="4:4" x14ac:dyDescent="0.25">
      <c r="D2085" s="138"/>
    </row>
    <row r="2086" spans="4:4" x14ac:dyDescent="0.25">
      <c r="D2086" s="138"/>
    </row>
    <row r="2087" spans="4:4" x14ac:dyDescent="0.25">
      <c r="D2087" s="138"/>
    </row>
    <row r="2088" spans="4:4" x14ac:dyDescent="0.25">
      <c r="D2088" s="138"/>
    </row>
    <row r="2089" spans="4:4" x14ac:dyDescent="0.25">
      <c r="D2089" s="138"/>
    </row>
    <row r="2090" spans="4:4" x14ac:dyDescent="0.25">
      <c r="D2090" s="138"/>
    </row>
    <row r="2091" spans="4:4" x14ac:dyDescent="0.25">
      <c r="D2091" s="138"/>
    </row>
    <row r="2092" spans="4:4" x14ac:dyDescent="0.25">
      <c r="D2092" s="138"/>
    </row>
    <row r="2093" spans="4:4" x14ac:dyDescent="0.25">
      <c r="D2093" s="138"/>
    </row>
    <row r="2094" spans="4:4" x14ac:dyDescent="0.25">
      <c r="D2094" s="138"/>
    </row>
    <row r="2095" spans="4:4" x14ac:dyDescent="0.25">
      <c r="D2095" s="138"/>
    </row>
    <row r="2096" spans="4:4" x14ac:dyDescent="0.25">
      <c r="D2096" s="138"/>
    </row>
    <row r="2097" spans="4:4" x14ac:dyDescent="0.25">
      <c r="D2097" s="138"/>
    </row>
    <row r="2098" spans="4:4" x14ac:dyDescent="0.25">
      <c r="D2098" s="138"/>
    </row>
    <row r="2099" spans="4:4" x14ac:dyDescent="0.25">
      <c r="D2099" s="138"/>
    </row>
    <row r="2100" spans="4:4" x14ac:dyDescent="0.25">
      <c r="D2100" s="138"/>
    </row>
    <row r="2101" spans="4:4" x14ac:dyDescent="0.25">
      <c r="D2101" s="138"/>
    </row>
    <row r="2102" spans="4:4" x14ac:dyDescent="0.25">
      <c r="D2102" s="138"/>
    </row>
    <row r="2103" spans="4:4" x14ac:dyDescent="0.25">
      <c r="D2103" s="138"/>
    </row>
    <row r="2104" spans="4:4" x14ac:dyDescent="0.25">
      <c r="D2104" s="138"/>
    </row>
    <row r="2105" spans="4:4" x14ac:dyDescent="0.25">
      <c r="D2105" s="138"/>
    </row>
    <row r="2106" spans="4:4" x14ac:dyDescent="0.25">
      <c r="D2106" s="138"/>
    </row>
    <row r="2107" spans="4:4" x14ac:dyDescent="0.25">
      <c r="D2107" s="138"/>
    </row>
    <row r="2108" spans="4:4" x14ac:dyDescent="0.25">
      <c r="D2108" s="138"/>
    </row>
    <row r="2109" spans="4:4" x14ac:dyDescent="0.25">
      <c r="D2109" s="138"/>
    </row>
    <row r="2110" spans="4:4" x14ac:dyDescent="0.25">
      <c r="D2110" s="138"/>
    </row>
    <row r="2111" spans="4:4" x14ac:dyDescent="0.25">
      <c r="D2111" s="138"/>
    </row>
    <row r="2112" spans="4:4" x14ac:dyDescent="0.25">
      <c r="D2112" s="138"/>
    </row>
    <row r="2113" spans="4:4" x14ac:dyDescent="0.25">
      <c r="D2113" s="138"/>
    </row>
    <row r="2114" spans="4:4" x14ac:dyDescent="0.25">
      <c r="D2114" s="138"/>
    </row>
    <row r="2115" spans="4:4" x14ac:dyDescent="0.25">
      <c r="D2115" s="138"/>
    </row>
    <row r="2116" spans="4:4" x14ac:dyDescent="0.25">
      <c r="D2116" s="138"/>
    </row>
    <row r="2117" spans="4:4" x14ac:dyDescent="0.25">
      <c r="D2117" s="138"/>
    </row>
    <row r="2118" spans="4:4" x14ac:dyDescent="0.25">
      <c r="D2118" s="138"/>
    </row>
    <row r="2119" spans="4:4" x14ac:dyDescent="0.25">
      <c r="D2119" s="138"/>
    </row>
    <row r="2120" spans="4:4" x14ac:dyDescent="0.25">
      <c r="D2120" s="138"/>
    </row>
    <row r="2121" spans="4:4" x14ac:dyDescent="0.25">
      <c r="D2121" s="138"/>
    </row>
    <row r="2122" spans="4:4" x14ac:dyDescent="0.25">
      <c r="D2122" s="138"/>
    </row>
    <row r="2123" spans="4:4" x14ac:dyDescent="0.25">
      <c r="D2123" s="138"/>
    </row>
    <row r="2124" spans="4:4" x14ac:dyDescent="0.25">
      <c r="D2124" s="138"/>
    </row>
    <row r="2125" spans="4:4" x14ac:dyDescent="0.25">
      <c r="D2125" s="138"/>
    </row>
    <row r="2126" spans="4:4" x14ac:dyDescent="0.25">
      <c r="D2126" s="138"/>
    </row>
    <row r="2127" spans="4:4" x14ac:dyDescent="0.25">
      <c r="D2127" s="138"/>
    </row>
    <row r="2128" spans="4:4" x14ac:dyDescent="0.25">
      <c r="D2128" s="138"/>
    </row>
    <row r="2129" spans="4:4" x14ac:dyDescent="0.25">
      <c r="D2129" s="138"/>
    </row>
    <row r="2130" spans="4:4" x14ac:dyDescent="0.25">
      <c r="D2130" s="138"/>
    </row>
    <row r="2131" spans="4:4" x14ac:dyDescent="0.25">
      <c r="D2131" s="138"/>
    </row>
    <row r="2132" spans="4:4" x14ac:dyDescent="0.25">
      <c r="D2132" s="138"/>
    </row>
    <row r="2133" spans="4:4" x14ac:dyDescent="0.25">
      <c r="D2133" s="138"/>
    </row>
    <row r="2134" spans="4:4" x14ac:dyDescent="0.25">
      <c r="D2134" s="138"/>
    </row>
    <row r="2135" spans="4:4" x14ac:dyDescent="0.25">
      <c r="D2135" s="138"/>
    </row>
    <row r="2136" spans="4:4" x14ac:dyDescent="0.25">
      <c r="D2136" s="138"/>
    </row>
    <row r="2137" spans="4:4" x14ac:dyDescent="0.25">
      <c r="D2137" s="138"/>
    </row>
    <row r="2138" spans="4:4" x14ac:dyDescent="0.25">
      <c r="D2138" s="138"/>
    </row>
    <row r="2139" spans="4:4" x14ac:dyDescent="0.25">
      <c r="D2139" s="138"/>
    </row>
    <row r="2140" spans="4:4" x14ac:dyDescent="0.25">
      <c r="D2140" s="138"/>
    </row>
    <row r="2141" spans="4:4" x14ac:dyDescent="0.25">
      <c r="D2141" s="138"/>
    </row>
    <row r="2142" spans="4:4" x14ac:dyDescent="0.25">
      <c r="D2142" s="138"/>
    </row>
    <row r="2143" spans="4:4" x14ac:dyDescent="0.25">
      <c r="D2143" s="138"/>
    </row>
    <row r="2144" spans="4:4" x14ac:dyDescent="0.25">
      <c r="D2144" s="138"/>
    </row>
    <row r="2145" spans="4:4" x14ac:dyDescent="0.25">
      <c r="D2145" s="138"/>
    </row>
    <row r="2146" spans="4:4" x14ac:dyDescent="0.25">
      <c r="D2146" s="138"/>
    </row>
    <row r="2147" spans="4:4" x14ac:dyDescent="0.25">
      <c r="D2147" s="138"/>
    </row>
    <row r="2148" spans="4:4" x14ac:dyDescent="0.25">
      <c r="D2148" s="138"/>
    </row>
    <row r="2149" spans="4:4" x14ac:dyDescent="0.25">
      <c r="D2149" s="138"/>
    </row>
    <row r="2150" spans="4:4" x14ac:dyDescent="0.25">
      <c r="D2150" s="138"/>
    </row>
    <row r="2151" spans="4:4" x14ac:dyDescent="0.25">
      <c r="D2151" s="138"/>
    </row>
    <row r="2152" spans="4:4" x14ac:dyDescent="0.25">
      <c r="D2152" s="138"/>
    </row>
    <row r="2153" spans="4:4" x14ac:dyDescent="0.25">
      <c r="D2153" s="138"/>
    </row>
    <row r="2154" spans="4:4" x14ac:dyDescent="0.25">
      <c r="D2154" s="138"/>
    </row>
    <row r="2155" spans="4:4" x14ac:dyDescent="0.25">
      <c r="D2155" s="138"/>
    </row>
    <row r="2156" spans="4:4" x14ac:dyDescent="0.25">
      <c r="D2156" s="138"/>
    </row>
    <row r="2157" spans="4:4" x14ac:dyDescent="0.25">
      <c r="D2157" s="138"/>
    </row>
    <row r="2158" spans="4:4" x14ac:dyDescent="0.25">
      <c r="D2158" s="138"/>
    </row>
    <row r="2159" spans="4:4" x14ac:dyDescent="0.25">
      <c r="D2159" s="138"/>
    </row>
    <row r="2160" spans="4:4" x14ac:dyDescent="0.25">
      <c r="D2160" s="138"/>
    </row>
    <row r="2161" spans="4:4" x14ac:dyDescent="0.25">
      <c r="D2161" s="138"/>
    </row>
    <row r="2162" spans="4:4" x14ac:dyDescent="0.25">
      <c r="D2162" s="138"/>
    </row>
    <row r="2163" spans="4:4" x14ac:dyDescent="0.25">
      <c r="D2163" s="138"/>
    </row>
    <row r="2164" spans="4:4" x14ac:dyDescent="0.25">
      <c r="D2164" s="138"/>
    </row>
    <row r="2165" spans="4:4" x14ac:dyDescent="0.25">
      <c r="D2165" s="138"/>
    </row>
    <row r="2166" spans="4:4" x14ac:dyDescent="0.25">
      <c r="D2166" s="138"/>
    </row>
    <row r="2167" spans="4:4" x14ac:dyDescent="0.25">
      <c r="D2167" s="138"/>
    </row>
    <row r="2168" spans="4:4" x14ac:dyDescent="0.25">
      <c r="D2168" s="138"/>
    </row>
    <row r="2169" spans="4:4" x14ac:dyDescent="0.25">
      <c r="D2169" s="138"/>
    </row>
    <row r="2170" spans="4:4" x14ac:dyDescent="0.25">
      <c r="D2170" s="138"/>
    </row>
    <row r="2171" spans="4:4" x14ac:dyDescent="0.25">
      <c r="D2171" s="138"/>
    </row>
    <row r="2172" spans="4:4" x14ac:dyDescent="0.25">
      <c r="D2172" s="138"/>
    </row>
    <row r="2173" spans="4:4" x14ac:dyDescent="0.25">
      <c r="D2173" s="138"/>
    </row>
    <row r="2174" spans="4:4" x14ac:dyDescent="0.25">
      <c r="D2174" s="138"/>
    </row>
    <row r="2175" spans="4:4" x14ac:dyDescent="0.25">
      <c r="D2175" s="138"/>
    </row>
    <row r="2176" spans="4:4" x14ac:dyDescent="0.25">
      <c r="D2176" s="138"/>
    </row>
    <row r="2177" spans="4:4" x14ac:dyDescent="0.25">
      <c r="D2177" s="138"/>
    </row>
    <row r="2178" spans="4:4" x14ac:dyDescent="0.25">
      <c r="D2178" s="138"/>
    </row>
    <row r="2179" spans="4:4" x14ac:dyDescent="0.25">
      <c r="D2179" s="138"/>
    </row>
    <row r="2180" spans="4:4" x14ac:dyDescent="0.25">
      <c r="D2180" s="138"/>
    </row>
    <row r="2181" spans="4:4" x14ac:dyDescent="0.25">
      <c r="D2181" s="138"/>
    </row>
    <row r="2182" spans="4:4" x14ac:dyDescent="0.25">
      <c r="D2182" s="138"/>
    </row>
    <row r="2183" spans="4:4" x14ac:dyDescent="0.25">
      <c r="D2183" s="138"/>
    </row>
    <row r="2184" spans="4:4" x14ac:dyDescent="0.25">
      <c r="D2184" s="138"/>
    </row>
    <row r="2185" spans="4:4" x14ac:dyDescent="0.25">
      <c r="D2185" s="138"/>
    </row>
    <row r="2186" spans="4:4" x14ac:dyDescent="0.25">
      <c r="D2186" s="138"/>
    </row>
    <row r="2187" spans="4:4" x14ac:dyDescent="0.25">
      <c r="D2187" s="138"/>
    </row>
    <row r="2188" spans="4:4" x14ac:dyDescent="0.25">
      <c r="D2188" s="138"/>
    </row>
    <row r="2189" spans="4:4" x14ac:dyDescent="0.25">
      <c r="D2189" s="138"/>
    </row>
    <row r="2190" spans="4:4" x14ac:dyDescent="0.25">
      <c r="D2190" s="138"/>
    </row>
    <row r="2191" spans="4:4" x14ac:dyDescent="0.25">
      <c r="D2191" s="138"/>
    </row>
    <row r="2192" spans="4:4" x14ac:dyDescent="0.25">
      <c r="D2192" s="138"/>
    </row>
    <row r="2193" spans="4:4" x14ac:dyDescent="0.25">
      <c r="D2193" s="138"/>
    </row>
    <row r="2194" spans="4:4" x14ac:dyDescent="0.25">
      <c r="D2194" s="138"/>
    </row>
    <row r="2195" spans="4:4" x14ac:dyDescent="0.25">
      <c r="D2195" s="138"/>
    </row>
    <row r="2196" spans="4:4" x14ac:dyDescent="0.25">
      <c r="D2196" s="138"/>
    </row>
    <row r="2197" spans="4:4" x14ac:dyDescent="0.25">
      <c r="D2197" s="138"/>
    </row>
    <row r="2198" spans="4:4" x14ac:dyDescent="0.25">
      <c r="D2198" s="138"/>
    </row>
    <row r="2199" spans="4:4" x14ac:dyDescent="0.25">
      <c r="D2199" s="138"/>
    </row>
    <row r="2200" spans="4:4" x14ac:dyDescent="0.25">
      <c r="D2200" s="138"/>
    </row>
    <row r="2201" spans="4:4" x14ac:dyDescent="0.25">
      <c r="D2201" s="138"/>
    </row>
    <row r="2202" spans="4:4" x14ac:dyDescent="0.25">
      <c r="D2202" s="138"/>
    </row>
    <row r="2203" spans="4:4" x14ac:dyDescent="0.25">
      <c r="D2203" s="138"/>
    </row>
    <row r="2204" spans="4:4" x14ac:dyDescent="0.25">
      <c r="D2204" s="138"/>
    </row>
    <row r="2205" spans="4:4" x14ac:dyDescent="0.25">
      <c r="D2205" s="138"/>
    </row>
    <row r="2206" spans="4:4" x14ac:dyDescent="0.25">
      <c r="D2206" s="138"/>
    </row>
    <row r="2207" spans="4:4" x14ac:dyDescent="0.25">
      <c r="D2207" s="138"/>
    </row>
    <row r="2208" spans="4:4" x14ac:dyDescent="0.25">
      <c r="D2208" s="138"/>
    </row>
    <row r="2209" spans="4:4" x14ac:dyDescent="0.25">
      <c r="D2209" s="138"/>
    </row>
    <row r="2210" spans="4:4" x14ac:dyDescent="0.25">
      <c r="D2210" s="138"/>
    </row>
    <row r="2211" spans="4:4" x14ac:dyDescent="0.25">
      <c r="D2211" s="138"/>
    </row>
    <row r="2212" spans="4:4" x14ac:dyDescent="0.25">
      <c r="D2212" s="138"/>
    </row>
    <row r="2213" spans="4:4" x14ac:dyDescent="0.25">
      <c r="D2213" s="138"/>
    </row>
    <row r="2214" spans="4:4" x14ac:dyDescent="0.25">
      <c r="D2214" s="138"/>
    </row>
    <row r="2215" spans="4:4" x14ac:dyDescent="0.25">
      <c r="D2215" s="138"/>
    </row>
    <row r="2216" spans="4:4" x14ac:dyDescent="0.25">
      <c r="D2216" s="138"/>
    </row>
    <row r="2217" spans="4:4" x14ac:dyDescent="0.25">
      <c r="D2217" s="138"/>
    </row>
    <row r="2218" spans="4:4" x14ac:dyDescent="0.25">
      <c r="D2218" s="138"/>
    </row>
    <row r="2219" spans="4:4" x14ac:dyDescent="0.25">
      <c r="D2219" s="138"/>
    </row>
    <row r="2220" spans="4:4" x14ac:dyDescent="0.25">
      <c r="D2220" s="138"/>
    </row>
    <row r="2221" spans="4:4" x14ac:dyDescent="0.25">
      <c r="D2221" s="138"/>
    </row>
    <row r="2222" spans="4:4" x14ac:dyDescent="0.25">
      <c r="D2222" s="138"/>
    </row>
    <row r="2223" spans="4:4" x14ac:dyDescent="0.25">
      <c r="D2223" s="138"/>
    </row>
    <row r="2224" spans="4:4" x14ac:dyDescent="0.25">
      <c r="D2224" s="138"/>
    </row>
    <row r="2225" spans="4:4" x14ac:dyDescent="0.25">
      <c r="D2225" s="138"/>
    </row>
    <row r="2226" spans="4:4" x14ac:dyDescent="0.25">
      <c r="D2226" s="138"/>
    </row>
    <row r="2227" spans="4:4" x14ac:dyDescent="0.25">
      <c r="D2227" s="138"/>
    </row>
    <row r="2228" spans="4:4" x14ac:dyDescent="0.25">
      <c r="D2228" s="138"/>
    </row>
    <row r="2229" spans="4:4" x14ac:dyDescent="0.25">
      <c r="D2229" s="138"/>
    </row>
    <row r="2230" spans="4:4" x14ac:dyDescent="0.25">
      <c r="D2230" s="138"/>
    </row>
    <row r="2231" spans="4:4" x14ac:dyDescent="0.25">
      <c r="D2231" s="138"/>
    </row>
    <row r="2232" spans="4:4" x14ac:dyDescent="0.25">
      <c r="D2232" s="138"/>
    </row>
    <row r="2233" spans="4:4" x14ac:dyDescent="0.25">
      <c r="D2233" s="138"/>
    </row>
    <row r="2234" spans="4:4" x14ac:dyDescent="0.25">
      <c r="D2234" s="138"/>
    </row>
    <row r="2235" spans="4:4" x14ac:dyDescent="0.25">
      <c r="D2235" s="138"/>
    </row>
    <row r="2236" spans="4:4" x14ac:dyDescent="0.25">
      <c r="D2236" s="138"/>
    </row>
    <row r="2237" spans="4:4" x14ac:dyDescent="0.25">
      <c r="D2237" s="138"/>
    </row>
    <row r="2238" spans="4:4" x14ac:dyDescent="0.25">
      <c r="D2238" s="138"/>
    </row>
    <row r="2239" spans="4:4" x14ac:dyDescent="0.25">
      <c r="D2239" s="138"/>
    </row>
    <row r="2240" spans="4:4" x14ac:dyDescent="0.25">
      <c r="D2240" s="138"/>
    </row>
    <row r="2241" spans="4:4" x14ac:dyDescent="0.25">
      <c r="D2241" s="138"/>
    </row>
    <row r="2242" spans="4:4" x14ac:dyDescent="0.25">
      <c r="D2242" s="138"/>
    </row>
    <row r="2243" spans="4:4" x14ac:dyDescent="0.25">
      <c r="D2243" s="138"/>
    </row>
    <row r="2244" spans="4:4" x14ac:dyDescent="0.25">
      <c r="D2244" s="138"/>
    </row>
    <row r="2245" spans="4:4" x14ac:dyDescent="0.25">
      <c r="D2245" s="138"/>
    </row>
    <row r="2246" spans="4:4" x14ac:dyDescent="0.25">
      <c r="D2246" s="138"/>
    </row>
    <row r="2247" spans="4:4" x14ac:dyDescent="0.25">
      <c r="D2247" s="138"/>
    </row>
    <row r="2248" spans="4:4" x14ac:dyDescent="0.25">
      <c r="D2248" s="138"/>
    </row>
    <row r="2249" spans="4:4" x14ac:dyDescent="0.25">
      <c r="D2249" s="138"/>
    </row>
    <row r="2250" spans="4:4" x14ac:dyDescent="0.25">
      <c r="D2250" s="138"/>
    </row>
    <row r="2251" spans="4:4" x14ac:dyDescent="0.25">
      <c r="D2251" s="138"/>
    </row>
    <row r="2252" spans="4:4" x14ac:dyDescent="0.25">
      <c r="D2252" s="138"/>
    </row>
    <row r="2253" spans="4:4" x14ac:dyDescent="0.25">
      <c r="D2253" s="138"/>
    </row>
    <row r="2254" spans="4:4" x14ac:dyDescent="0.25">
      <c r="D2254" s="138"/>
    </row>
    <row r="2255" spans="4:4" x14ac:dyDescent="0.25">
      <c r="D2255" s="138"/>
    </row>
    <row r="2256" spans="4:4" x14ac:dyDescent="0.25">
      <c r="D2256" s="138"/>
    </row>
    <row r="2257" spans="4:4" x14ac:dyDescent="0.25">
      <c r="D2257" s="138"/>
    </row>
    <row r="2258" spans="4:4" x14ac:dyDescent="0.25">
      <c r="D2258" s="138"/>
    </row>
    <row r="2259" spans="4:4" x14ac:dyDescent="0.25">
      <c r="D2259" s="138"/>
    </row>
    <row r="2260" spans="4:4" x14ac:dyDescent="0.25">
      <c r="D2260" s="138"/>
    </row>
    <row r="2261" spans="4:4" x14ac:dyDescent="0.25">
      <c r="D2261" s="138"/>
    </row>
    <row r="2262" spans="4:4" x14ac:dyDescent="0.25">
      <c r="D2262" s="138"/>
    </row>
    <row r="2263" spans="4:4" x14ac:dyDescent="0.25">
      <c r="D2263" s="138"/>
    </row>
    <row r="2264" spans="4:4" x14ac:dyDescent="0.25">
      <c r="D2264" s="138"/>
    </row>
    <row r="2265" spans="4:4" x14ac:dyDescent="0.25">
      <c r="D2265" s="138"/>
    </row>
    <row r="2266" spans="4:4" x14ac:dyDescent="0.25">
      <c r="D2266" s="138"/>
    </row>
    <row r="2267" spans="4:4" x14ac:dyDescent="0.25">
      <c r="D2267" s="138"/>
    </row>
    <row r="2268" spans="4:4" x14ac:dyDescent="0.25">
      <c r="D2268" s="138"/>
    </row>
    <row r="2269" spans="4:4" x14ac:dyDescent="0.25">
      <c r="D2269" s="138"/>
    </row>
    <row r="2270" spans="4:4" x14ac:dyDescent="0.25">
      <c r="D2270" s="138"/>
    </row>
    <row r="2271" spans="4:4" x14ac:dyDescent="0.25">
      <c r="D2271" s="138"/>
    </row>
    <row r="2272" spans="4:4" x14ac:dyDescent="0.25">
      <c r="D2272" s="138"/>
    </row>
    <row r="2273" spans="4:4" x14ac:dyDescent="0.25">
      <c r="D2273" s="138"/>
    </row>
    <row r="2274" spans="4:4" x14ac:dyDescent="0.25">
      <c r="D2274" s="138"/>
    </row>
    <row r="2275" spans="4:4" x14ac:dyDescent="0.25">
      <c r="D2275" s="138"/>
    </row>
    <row r="2276" spans="4:4" x14ac:dyDescent="0.25">
      <c r="D2276" s="138"/>
    </row>
    <row r="2277" spans="4:4" x14ac:dyDescent="0.25">
      <c r="D2277" s="138"/>
    </row>
    <row r="2278" spans="4:4" x14ac:dyDescent="0.25">
      <c r="D2278" s="138"/>
    </row>
    <row r="2279" spans="4:4" x14ac:dyDescent="0.25">
      <c r="D2279" s="138"/>
    </row>
    <row r="2280" spans="4:4" x14ac:dyDescent="0.25">
      <c r="D2280" s="138"/>
    </row>
    <row r="2281" spans="4:4" x14ac:dyDescent="0.25">
      <c r="D2281" s="138"/>
    </row>
    <row r="2282" spans="4:4" x14ac:dyDescent="0.25">
      <c r="D2282" s="138"/>
    </row>
    <row r="2283" spans="4:4" x14ac:dyDescent="0.25">
      <c r="D2283" s="138"/>
    </row>
    <row r="2284" spans="4:4" x14ac:dyDescent="0.25">
      <c r="D2284" s="138"/>
    </row>
    <row r="2285" spans="4:4" x14ac:dyDescent="0.25">
      <c r="D2285" s="138"/>
    </row>
    <row r="2286" spans="4:4" x14ac:dyDescent="0.25">
      <c r="D2286" s="138"/>
    </row>
    <row r="2287" spans="4:4" x14ac:dyDescent="0.25">
      <c r="D2287" s="138"/>
    </row>
    <row r="2288" spans="4:4" x14ac:dyDescent="0.25">
      <c r="D2288" s="138"/>
    </row>
    <row r="2289" spans="4:4" x14ac:dyDescent="0.25">
      <c r="D2289" s="138"/>
    </row>
    <row r="2290" spans="4:4" x14ac:dyDescent="0.25">
      <c r="D2290" s="138"/>
    </row>
    <row r="2291" spans="4:4" x14ac:dyDescent="0.25">
      <c r="D2291" s="138"/>
    </row>
    <row r="2292" spans="4:4" x14ac:dyDescent="0.25">
      <c r="D2292" s="138"/>
    </row>
    <row r="2293" spans="4:4" x14ac:dyDescent="0.25">
      <c r="D2293" s="138"/>
    </row>
    <row r="2294" spans="4:4" x14ac:dyDescent="0.25">
      <c r="D2294" s="138"/>
    </row>
    <row r="2295" spans="4:4" x14ac:dyDescent="0.25">
      <c r="D2295" s="138"/>
    </row>
    <row r="2296" spans="4:4" x14ac:dyDescent="0.25">
      <c r="D2296" s="138"/>
    </row>
    <row r="2297" spans="4:4" x14ac:dyDescent="0.25">
      <c r="D2297" s="138"/>
    </row>
    <row r="2298" spans="4:4" x14ac:dyDescent="0.25">
      <c r="D2298" s="138"/>
    </row>
    <row r="2299" spans="4:4" x14ac:dyDescent="0.25">
      <c r="D2299" s="138"/>
    </row>
    <row r="2300" spans="4:4" x14ac:dyDescent="0.25">
      <c r="D2300" s="138"/>
    </row>
    <row r="2301" spans="4:4" x14ac:dyDescent="0.25">
      <c r="D2301" s="138"/>
    </row>
    <row r="2302" spans="4:4" x14ac:dyDescent="0.25">
      <c r="D2302" s="138"/>
    </row>
    <row r="2303" spans="4:4" x14ac:dyDescent="0.25">
      <c r="D2303" s="138"/>
    </row>
    <row r="2304" spans="4:4" x14ac:dyDescent="0.25">
      <c r="D2304" s="138"/>
    </row>
    <row r="2305" spans="4:4" x14ac:dyDescent="0.25">
      <c r="D2305" s="138"/>
    </row>
    <row r="2306" spans="4:4" x14ac:dyDescent="0.25">
      <c r="D2306" s="138"/>
    </row>
    <row r="2307" spans="4:4" x14ac:dyDescent="0.25">
      <c r="D2307" s="138"/>
    </row>
    <row r="2308" spans="4:4" x14ac:dyDescent="0.25">
      <c r="D2308" s="138"/>
    </row>
    <row r="2309" spans="4:4" x14ac:dyDescent="0.25">
      <c r="D2309" s="138"/>
    </row>
    <row r="2310" spans="4:4" x14ac:dyDescent="0.25">
      <c r="D2310" s="138"/>
    </row>
    <row r="2311" spans="4:4" x14ac:dyDescent="0.25">
      <c r="D2311" s="138"/>
    </row>
    <row r="2312" spans="4:4" x14ac:dyDescent="0.25">
      <c r="D2312" s="138"/>
    </row>
    <row r="2313" spans="4:4" x14ac:dyDescent="0.25">
      <c r="D2313" s="138"/>
    </row>
    <row r="2314" spans="4:4" x14ac:dyDescent="0.25">
      <c r="D2314" s="138"/>
    </row>
    <row r="2315" spans="4:4" x14ac:dyDescent="0.25">
      <c r="D2315" s="138"/>
    </row>
    <row r="2316" spans="4:4" x14ac:dyDescent="0.25">
      <c r="D2316" s="138"/>
    </row>
    <row r="2317" spans="4:4" x14ac:dyDescent="0.25">
      <c r="D2317" s="138"/>
    </row>
    <row r="2318" spans="4:4" x14ac:dyDescent="0.25">
      <c r="D2318" s="138"/>
    </row>
    <row r="2319" spans="4:4" x14ac:dyDescent="0.25">
      <c r="D2319" s="138"/>
    </row>
    <row r="2320" spans="4:4" x14ac:dyDescent="0.25">
      <c r="D2320" s="138"/>
    </row>
    <row r="2321" spans="4:4" x14ac:dyDescent="0.25">
      <c r="D2321" s="138"/>
    </row>
    <row r="2322" spans="4:4" x14ac:dyDescent="0.25">
      <c r="D2322" s="138"/>
    </row>
    <row r="2323" spans="4:4" x14ac:dyDescent="0.25">
      <c r="D2323" s="138"/>
    </row>
    <row r="2324" spans="4:4" x14ac:dyDescent="0.25">
      <c r="D2324" s="138"/>
    </row>
    <row r="2325" spans="4:4" x14ac:dyDescent="0.25">
      <c r="D2325" s="138"/>
    </row>
    <row r="2326" spans="4:4" x14ac:dyDescent="0.25">
      <c r="D2326" s="138"/>
    </row>
    <row r="2327" spans="4:4" x14ac:dyDescent="0.25">
      <c r="D2327" s="138"/>
    </row>
    <row r="2328" spans="4:4" x14ac:dyDescent="0.25">
      <c r="D2328" s="138"/>
    </row>
    <row r="2329" spans="4:4" x14ac:dyDescent="0.25">
      <c r="D2329" s="138"/>
    </row>
    <row r="2330" spans="4:4" x14ac:dyDescent="0.25">
      <c r="D2330" s="138"/>
    </row>
    <row r="2331" spans="4:4" x14ac:dyDescent="0.25">
      <c r="D2331" s="138"/>
    </row>
    <row r="2332" spans="4:4" x14ac:dyDescent="0.25">
      <c r="D2332" s="138"/>
    </row>
    <row r="2333" spans="4:4" x14ac:dyDescent="0.25">
      <c r="D2333" s="138"/>
    </row>
    <row r="2334" spans="4:4" x14ac:dyDescent="0.25">
      <c r="D2334" s="138"/>
    </row>
    <row r="2335" spans="4:4" x14ac:dyDescent="0.25">
      <c r="D2335" s="138"/>
    </row>
    <row r="2336" spans="4:4" x14ac:dyDescent="0.25">
      <c r="D2336" s="138"/>
    </row>
    <row r="2337" spans="4:4" x14ac:dyDescent="0.25">
      <c r="D2337" s="138"/>
    </row>
    <row r="2338" spans="4:4" x14ac:dyDescent="0.25">
      <c r="D2338" s="138"/>
    </row>
    <row r="2339" spans="4:4" x14ac:dyDescent="0.25">
      <c r="D2339" s="138"/>
    </row>
    <row r="2340" spans="4:4" x14ac:dyDescent="0.25">
      <c r="D2340" s="138"/>
    </row>
    <row r="2341" spans="4:4" x14ac:dyDescent="0.25">
      <c r="D2341" s="138"/>
    </row>
    <row r="2342" spans="4:4" x14ac:dyDescent="0.25">
      <c r="D2342" s="138"/>
    </row>
    <row r="2343" spans="4:4" x14ac:dyDescent="0.25">
      <c r="D2343" s="138"/>
    </row>
    <row r="2344" spans="4:4" x14ac:dyDescent="0.25">
      <c r="D2344" s="138"/>
    </row>
    <row r="2345" spans="4:4" x14ac:dyDescent="0.25">
      <c r="D2345" s="138"/>
    </row>
    <row r="2346" spans="4:4" x14ac:dyDescent="0.25">
      <c r="D2346" s="138"/>
    </row>
    <row r="2347" spans="4:4" x14ac:dyDescent="0.25">
      <c r="D2347" s="138"/>
    </row>
    <row r="2348" spans="4:4" x14ac:dyDescent="0.25">
      <c r="D2348" s="138"/>
    </row>
    <row r="2349" spans="4:4" x14ac:dyDescent="0.25">
      <c r="D2349" s="138"/>
    </row>
    <row r="2350" spans="4:4" x14ac:dyDescent="0.25">
      <c r="D2350" s="138"/>
    </row>
    <row r="2351" spans="4:4" x14ac:dyDescent="0.25">
      <c r="D2351" s="138"/>
    </row>
    <row r="2352" spans="4:4" x14ac:dyDescent="0.25">
      <c r="D2352" s="138"/>
    </row>
    <row r="2353" spans="4:4" x14ac:dyDescent="0.25">
      <c r="D2353" s="138"/>
    </row>
    <row r="2354" spans="4:4" x14ac:dyDescent="0.25">
      <c r="D2354" s="138"/>
    </row>
    <row r="2355" spans="4:4" x14ac:dyDescent="0.25">
      <c r="D2355" s="138"/>
    </row>
    <row r="2356" spans="4:4" x14ac:dyDescent="0.25">
      <c r="D2356" s="138"/>
    </row>
    <row r="2357" spans="4:4" x14ac:dyDescent="0.25">
      <c r="D2357" s="138"/>
    </row>
    <row r="2358" spans="4:4" x14ac:dyDescent="0.25">
      <c r="D2358" s="138"/>
    </row>
    <row r="2359" spans="4:4" x14ac:dyDescent="0.25">
      <c r="D2359" s="138"/>
    </row>
    <row r="2360" spans="4:4" x14ac:dyDescent="0.25">
      <c r="D2360" s="138"/>
    </row>
    <row r="2361" spans="4:4" x14ac:dyDescent="0.25">
      <c r="D2361" s="138"/>
    </row>
    <row r="2362" spans="4:4" x14ac:dyDescent="0.25">
      <c r="D2362" s="138"/>
    </row>
    <row r="2363" spans="4:4" x14ac:dyDescent="0.25">
      <c r="D2363" s="138"/>
    </row>
    <row r="2364" spans="4:4" x14ac:dyDescent="0.25">
      <c r="D2364" s="138"/>
    </row>
    <row r="2365" spans="4:4" x14ac:dyDescent="0.25">
      <c r="D2365" s="138"/>
    </row>
    <row r="2366" spans="4:4" x14ac:dyDescent="0.25">
      <c r="D2366" s="138"/>
    </row>
    <row r="2367" spans="4:4" x14ac:dyDescent="0.25">
      <c r="D2367" s="138"/>
    </row>
    <row r="2368" spans="4:4" x14ac:dyDescent="0.25">
      <c r="D2368" s="138"/>
    </row>
    <row r="2369" spans="4:4" x14ac:dyDescent="0.25">
      <c r="D2369" s="138"/>
    </row>
    <row r="2370" spans="4:4" x14ac:dyDescent="0.25">
      <c r="D2370" s="138"/>
    </row>
    <row r="2371" spans="4:4" x14ac:dyDescent="0.25">
      <c r="D2371" s="138"/>
    </row>
    <row r="2372" spans="4:4" x14ac:dyDescent="0.25">
      <c r="D2372" s="138"/>
    </row>
    <row r="2373" spans="4:4" x14ac:dyDescent="0.25">
      <c r="D2373" s="138"/>
    </row>
    <row r="2374" spans="4:4" x14ac:dyDescent="0.25">
      <c r="D2374" s="138"/>
    </row>
    <row r="2375" spans="4:4" x14ac:dyDescent="0.25">
      <c r="D2375" s="138"/>
    </row>
    <row r="2376" spans="4:4" x14ac:dyDescent="0.25">
      <c r="D2376" s="138"/>
    </row>
    <row r="2377" spans="4:4" x14ac:dyDescent="0.25">
      <c r="D2377" s="138"/>
    </row>
    <row r="2378" spans="4:4" x14ac:dyDescent="0.25">
      <c r="D2378" s="138"/>
    </row>
    <row r="2379" spans="4:4" x14ac:dyDescent="0.25">
      <c r="D2379" s="138"/>
    </row>
    <row r="2380" spans="4:4" x14ac:dyDescent="0.25">
      <c r="D2380" s="138"/>
    </row>
    <row r="2381" spans="4:4" x14ac:dyDescent="0.25">
      <c r="D2381" s="138"/>
    </row>
    <row r="2382" spans="4:4" x14ac:dyDescent="0.25">
      <c r="D2382" s="138"/>
    </row>
    <row r="2383" spans="4:4" x14ac:dyDescent="0.25">
      <c r="D2383" s="138"/>
    </row>
    <row r="2384" spans="4:4" x14ac:dyDescent="0.25">
      <c r="D2384" s="138"/>
    </row>
    <row r="2385" spans="4:4" x14ac:dyDescent="0.25">
      <c r="D2385" s="138"/>
    </row>
    <row r="2386" spans="4:4" x14ac:dyDescent="0.25">
      <c r="D2386" s="138"/>
    </row>
    <row r="2387" spans="4:4" x14ac:dyDescent="0.25">
      <c r="D2387" s="138"/>
    </row>
    <row r="2388" spans="4:4" x14ac:dyDescent="0.25">
      <c r="D2388" s="138"/>
    </row>
    <row r="2389" spans="4:4" x14ac:dyDescent="0.25">
      <c r="D2389" s="138"/>
    </row>
    <row r="2390" spans="4:4" x14ac:dyDescent="0.25">
      <c r="D2390" s="138"/>
    </row>
    <row r="2391" spans="4:4" x14ac:dyDescent="0.25">
      <c r="D2391" s="138"/>
    </row>
    <row r="2392" spans="4:4" x14ac:dyDescent="0.25">
      <c r="D2392" s="138"/>
    </row>
    <row r="2393" spans="4:4" x14ac:dyDescent="0.25">
      <c r="D2393" s="138"/>
    </row>
    <row r="2394" spans="4:4" x14ac:dyDescent="0.25">
      <c r="D2394" s="138"/>
    </row>
    <row r="2395" spans="4:4" x14ac:dyDescent="0.25">
      <c r="D2395" s="138"/>
    </row>
    <row r="2396" spans="4:4" x14ac:dyDescent="0.25">
      <c r="D2396" s="138"/>
    </row>
    <row r="2397" spans="4:4" x14ac:dyDescent="0.25">
      <c r="D2397" s="138"/>
    </row>
    <row r="2398" spans="4:4" x14ac:dyDescent="0.25">
      <c r="D2398" s="138"/>
    </row>
    <row r="2399" spans="4:4" x14ac:dyDescent="0.25">
      <c r="D2399" s="138"/>
    </row>
    <row r="2400" spans="4:4" x14ac:dyDescent="0.25">
      <c r="D2400" s="138"/>
    </row>
    <row r="2401" spans="4:4" x14ac:dyDescent="0.25">
      <c r="D2401" s="138"/>
    </row>
    <row r="2402" spans="4:4" x14ac:dyDescent="0.25">
      <c r="D2402" s="138"/>
    </row>
    <row r="2403" spans="4:4" x14ac:dyDescent="0.25">
      <c r="D2403" s="138"/>
    </row>
    <row r="2404" spans="4:4" x14ac:dyDescent="0.25">
      <c r="D2404" s="138"/>
    </row>
    <row r="2405" spans="4:4" x14ac:dyDescent="0.25">
      <c r="D2405" s="138"/>
    </row>
    <row r="2406" spans="4:4" x14ac:dyDescent="0.25">
      <c r="D2406" s="138"/>
    </row>
    <row r="2407" spans="4:4" x14ac:dyDescent="0.25">
      <c r="D2407" s="138"/>
    </row>
    <row r="2408" spans="4:4" x14ac:dyDescent="0.25">
      <c r="D2408" s="138"/>
    </row>
    <row r="2409" spans="4:4" x14ac:dyDescent="0.25">
      <c r="D2409" s="138"/>
    </row>
    <row r="2410" spans="4:4" x14ac:dyDescent="0.25">
      <c r="D2410" s="138"/>
    </row>
    <row r="2411" spans="4:4" x14ac:dyDescent="0.25">
      <c r="D2411" s="138"/>
    </row>
    <row r="2412" spans="4:4" x14ac:dyDescent="0.25">
      <c r="D2412" s="138"/>
    </row>
    <row r="2413" spans="4:4" x14ac:dyDescent="0.25">
      <c r="D2413" s="138"/>
    </row>
    <row r="2414" spans="4:4" x14ac:dyDescent="0.25">
      <c r="D2414" s="138"/>
    </row>
    <row r="2415" spans="4:4" x14ac:dyDescent="0.25">
      <c r="D2415" s="138"/>
    </row>
    <row r="2416" spans="4:4" x14ac:dyDescent="0.25">
      <c r="D2416" s="138"/>
    </row>
    <row r="2417" spans="4:4" x14ac:dyDescent="0.25">
      <c r="D2417" s="138"/>
    </row>
    <row r="2418" spans="4:4" x14ac:dyDescent="0.25">
      <c r="D2418" s="138"/>
    </row>
    <row r="2419" spans="4:4" x14ac:dyDescent="0.25">
      <c r="D2419" s="138"/>
    </row>
    <row r="2420" spans="4:4" x14ac:dyDescent="0.25">
      <c r="D2420" s="138"/>
    </row>
    <row r="2421" spans="4:4" x14ac:dyDescent="0.25">
      <c r="D2421" s="138"/>
    </row>
    <row r="2422" spans="4:4" x14ac:dyDescent="0.25">
      <c r="D2422" s="138"/>
    </row>
    <row r="2423" spans="4:4" x14ac:dyDescent="0.25">
      <c r="D2423" s="138"/>
    </row>
    <row r="2424" spans="4:4" x14ac:dyDescent="0.25">
      <c r="D2424" s="138"/>
    </row>
    <row r="2425" spans="4:4" x14ac:dyDescent="0.25">
      <c r="D2425" s="138"/>
    </row>
    <row r="2426" spans="4:4" x14ac:dyDescent="0.25">
      <c r="D2426" s="138"/>
    </row>
    <row r="2427" spans="4:4" x14ac:dyDescent="0.25">
      <c r="D2427" s="138"/>
    </row>
    <row r="2428" spans="4:4" x14ac:dyDescent="0.25">
      <c r="D2428" s="138"/>
    </row>
    <row r="2429" spans="4:4" x14ac:dyDescent="0.25">
      <c r="D2429" s="138"/>
    </row>
    <row r="2430" spans="4:4" x14ac:dyDescent="0.25">
      <c r="D2430" s="138"/>
    </row>
    <row r="2431" spans="4:4" x14ac:dyDescent="0.25">
      <c r="D2431" s="138"/>
    </row>
    <row r="2432" spans="4:4" x14ac:dyDescent="0.25">
      <c r="D2432" s="138"/>
    </row>
    <row r="2433" spans="4:4" x14ac:dyDescent="0.25">
      <c r="D2433" s="138"/>
    </row>
    <row r="2434" spans="4:4" x14ac:dyDescent="0.25">
      <c r="D2434" s="138"/>
    </row>
    <row r="2435" spans="4:4" x14ac:dyDescent="0.25">
      <c r="D2435" s="138"/>
    </row>
    <row r="2436" spans="4:4" x14ac:dyDescent="0.25">
      <c r="D2436" s="138"/>
    </row>
    <row r="2437" spans="4:4" x14ac:dyDescent="0.25">
      <c r="D2437" s="138"/>
    </row>
    <row r="2438" spans="4:4" x14ac:dyDescent="0.25">
      <c r="D2438" s="138"/>
    </row>
    <row r="2439" spans="4:4" x14ac:dyDescent="0.25">
      <c r="D2439" s="138"/>
    </row>
    <row r="2440" spans="4:4" x14ac:dyDescent="0.25">
      <c r="D2440" s="138"/>
    </row>
    <row r="2441" spans="4:4" x14ac:dyDescent="0.25">
      <c r="D2441" s="138"/>
    </row>
    <row r="2442" spans="4:4" x14ac:dyDescent="0.25">
      <c r="D2442" s="138"/>
    </row>
    <row r="2443" spans="4:4" x14ac:dyDescent="0.25">
      <c r="D2443" s="138"/>
    </row>
    <row r="2444" spans="4:4" x14ac:dyDescent="0.25">
      <c r="D2444" s="138"/>
    </row>
    <row r="2445" spans="4:4" x14ac:dyDescent="0.25">
      <c r="D2445" s="138"/>
    </row>
    <row r="2446" spans="4:4" x14ac:dyDescent="0.25">
      <c r="D2446" s="138"/>
    </row>
    <row r="2447" spans="4:4" x14ac:dyDescent="0.25">
      <c r="D2447" s="138"/>
    </row>
    <row r="2448" spans="4:4" x14ac:dyDescent="0.25">
      <c r="D2448" s="138"/>
    </row>
    <row r="2449" spans="4:4" x14ac:dyDescent="0.25">
      <c r="D2449" s="138"/>
    </row>
    <row r="2450" spans="4:4" x14ac:dyDescent="0.25">
      <c r="D2450" s="138"/>
    </row>
    <row r="2451" spans="4:4" x14ac:dyDescent="0.25">
      <c r="D2451" s="138"/>
    </row>
    <row r="2452" spans="4:4" x14ac:dyDescent="0.25">
      <c r="D2452" s="138"/>
    </row>
    <row r="2453" spans="4:4" x14ac:dyDescent="0.25">
      <c r="D2453" s="138"/>
    </row>
    <row r="2454" spans="4:4" x14ac:dyDescent="0.25">
      <c r="D2454" s="138"/>
    </row>
    <row r="2455" spans="4:4" x14ac:dyDescent="0.25">
      <c r="D2455" s="138"/>
    </row>
    <row r="2456" spans="4:4" x14ac:dyDescent="0.25">
      <c r="D2456" s="138"/>
    </row>
    <row r="2457" spans="4:4" x14ac:dyDescent="0.25">
      <c r="D2457" s="138"/>
    </row>
    <row r="2458" spans="4:4" x14ac:dyDescent="0.25">
      <c r="D2458" s="138"/>
    </row>
    <row r="2459" spans="4:4" x14ac:dyDescent="0.25">
      <c r="D2459" s="138"/>
    </row>
    <row r="2460" spans="4:4" x14ac:dyDescent="0.25">
      <c r="D2460" s="138"/>
    </row>
    <row r="2461" spans="4:4" x14ac:dyDescent="0.25">
      <c r="D2461" s="138"/>
    </row>
    <row r="2462" spans="4:4" x14ac:dyDescent="0.25">
      <c r="D2462" s="138"/>
    </row>
    <row r="2463" spans="4:4" x14ac:dyDescent="0.25">
      <c r="D2463" s="138"/>
    </row>
    <row r="2464" spans="4:4" x14ac:dyDescent="0.25">
      <c r="D2464" s="138"/>
    </row>
    <row r="2465" spans="4:4" x14ac:dyDescent="0.25">
      <c r="D2465" s="138"/>
    </row>
    <row r="2466" spans="4:4" x14ac:dyDescent="0.25">
      <c r="D2466" s="138"/>
    </row>
    <row r="2467" spans="4:4" x14ac:dyDescent="0.25">
      <c r="D2467" s="138"/>
    </row>
    <row r="2468" spans="4:4" x14ac:dyDescent="0.25">
      <c r="D2468" s="138"/>
    </row>
    <row r="2469" spans="4:4" x14ac:dyDescent="0.25">
      <c r="D2469" s="138"/>
    </row>
    <row r="2470" spans="4:4" x14ac:dyDescent="0.25">
      <c r="D2470" s="138"/>
    </row>
    <row r="2471" spans="4:4" x14ac:dyDescent="0.25">
      <c r="D2471" s="138"/>
    </row>
    <row r="2472" spans="4:4" x14ac:dyDescent="0.25">
      <c r="D2472" s="138"/>
    </row>
    <row r="2473" spans="4:4" x14ac:dyDescent="0.25">
      <c r="D2473" s="138"/>
    </row>
    <row r="2474" spans="4:4" x14ac:dyDescent="0.25">
      <c r="D2474" s="138"/>
    </row>
    <row r="2475" spans="4:4" x14ac:dyDescent="0.25">
      <c r="D2475" s="138"/>
    </row>
    <row r="2476" spans="4:4" x14ac:dyDescent="0.25">
      <c r="D2476" s="138"/>
    </row>
    <row r="2477" spans="4:4" x14ac:dyDescent="0.25">
      <c r="D2477" s="138"/>
    </row>
    <row r="2478" spans="4:4" x14ac:dyDescent="0.25">
      <c r="D2478" s="138"/>
    </row>
    <row r="2479" spans="4:4" x14ac:dyDescent="0.25">
      <c r="D2479" s="138"/>
    </row>
    <row r="2480" spans="4:4" x14ac:dyDescent="0.25">
      <c r="D2480" s="138"/>
    </row>
    <row r="2481" spans="4:4" x14ac:dyDescent="0.25">
      <c r="D2481" s="138"/>
    </row>
    <row r="2482" spans="4:4" x14ac:dyDescent="0.25">
      <c r="D2482" s="138"/>
    </row>
    <row r="2483" spans="4:4" x14ac:dyDescent="0.25">
      <c r="D2483" s="138"/>
    </row>
    <row r="2484" spans="4:4" x14ac:dyDescent="0.25">
      <c r="D2484" s="138"/>
    </row>
    <row r="2485" spans="4:4" x14ac:dyDescent="0.25">
      <c r="D2485" s="138"/>
    </row>
    <row r="2486" spans="4:4" x14ac:dyDescent="0.25">
      <c r="D2486" s="138"/>
    </row>
    <row r="2487" spans="4:4" x14ac:dyDescent="0.25">
      <c r="D2487" s="138"/>
    </row>
    <row r="2488" spans="4:4" x14ac:dyDescent="0.25">
      <c r="D2488" s="138"/>
    </row>
    <row r="2489" spans="4:4" x14ac:dyDescent="0.25">
      <c r="D2489" s="138"/>
    </row>
    <row r="2490" spans="4:4" x14ac:dyDescent="0.25">
      <c r="D2490" s="138"/>
    </row>
    <row r="2491" spans="4:4" x14ac:dyDescent="0.25">
      <c r="D2491" s="138"/>
    </row>
    <row r="2492" spans="4:4" x14ac:dyDescent="0.25">
      <c r="D2492" s="138"/>
    </row>
    <row r="2493" spans="4:4" x14ac:dyDescent="0.25">
      <c r="D2493" s="138"/>
    </row>
    <row r="2494" spans="4:4" x14ac:dyDescent="0.25">
      <c r="D2494" s="138"/>
    </row>
    <row r="2495" spans="4:4" x14ac:dyDescent="0.25">
      <c r="D2495" s="138"/>
    </row>
    <row r="2496" spans="4:4" x14ac:dyDescent="0.25">
      <c r="D2496" s="138"/>
    </row>
    <row r="2497" spans="4:4" x14ac:dyDescent="0.25">
      <c r="D2497" s="138"/>
    </row>
    <row r="2498" spans="4:4" x14ac:dyDescent="0.25">
      <c r="D2498" s="138"/>
    </row>
    <row r="2499" spans="4:4" x14ac:dyDescent="0.25">
      <c r="D2499" s="138"/>
    </row>
    <row r="2500" spans="4:4" x14ac:dyDescent="0.25">
      <c r="D2500" s="138"/>
    </row>
    <row r="2501" spans="4:4" x14ac:dyDescent="0.25">
      <c r="D2501" s="138"/>
    </row>
    <row r="2502" spans="4:4" x14ac:dyDescent="0.25">
      <c r="D2502" s="138"/>
    </row>
    <row r="2503" spans="4:4" x14ac:dyDescent="0.25">
      <c r="D2503" s="138"/>
    </row>
    <row r="2504" spans="4:4" x14ac:dyDescent="0.25">
      <c r="D2504" s="138"/>
    </row>
    <row r="2505" spans="4:4" x14ac:dyDescent="0.25">
      <c r="D2505" s="138"/>
    </row>
    <row r="2506" spans="4:4" x14ac:dyDescent="0.25">
      <c r="D2506" s="138"/>
    </row>
    <row r="2507" spans="4:4" x14ac:dyDescent="0.25">
      <c r="D2507" s="138"/>
    </row>
    <row r="2508" spans="4:4" x14ac:dyDescent="0.25">
      <c r="D2508" s="138"/>
    </row>
    <row r="2509" spans="4:4" x14ac:dyDescent="0.25">
      <c r="D2509" s="138"/>
    </row>
    <row r="2510" spans="4:4" x14ac:dyDescent="0.25">
      <c r="D2510" s="138"/>
    </row>
    <row r="2511" spans="4:4" x14ac:dyDescent="0.25">
      <c r="D2511" s="138"/>
    </row>
    <row r="2512" spans="4:4" x14ac:dyDescent="0.25">
      <c r="D2512" s="138"/>
    </row>
    <row r="2513" spans="4:4" x14ac:dyDescent="0.25">
      <c r="D2513" s="138"/>
    </row>
    <row r="2514" spans="4:4" x14ac:dyDescent="0.25">
      <c r="D2514" s="138"/>
    </row>
    <row r="2515" spans="4:4" x14ac:dyDescent="0.25">
      <c r="D2515" s="138"/>
    </row>
    <row r="2516" spans="4:4" x14ac:dyDescent="0.25">
      <c r="D2516" s="138"/>
    </row>
    <row r="2517" spans="4:4" x14ac:dyDescent="0.25">
      <c r="D2517" s="138"/>
    </row>
    <row r="2518" spans="4:4" x14ac:dyDescent="0.25">
      <c r="D2518" s="138"/>
    </row>
    <row r="2519" spans="4:4" x14ac:dyDescent="0.25">
      <c r="D2519" s="138"/>
    </row>
    <row r="2520" spans="4:4" x14ac:dyDescent="0.25">
      <c r="D2520" s="138"/>
    </row>
    <row r="2521" spans="4:4" x14ac:dyDescent="0.25">
      <c r="D2521" s="138"/>
    </row>
    <row r="2522" spans="4:4" x14ac:dyDescent="0.25">
      <c r="D2522" s="138"/>
    </row>
    <row r="2523" spans="4:4" x14ac:dyDescent="0.25">
      <c r="D2523" s="138"/>
    </row>
    <row r="2524" spans="4:4" x14ac:dyDescent="0.25">
      <c r="D2524" s="138"/>
    </row>
    <row r="2525" spans="4:4" x14ac:dyDescent="0.25">
      <c r="D2525" s="138"/>
    </row>
    <row r="2526" spans="4:4" x14ac:dyDescent="0.25">
      <c r="D2526" s="138"/>
    </row>
    <row r="2527" spans="4:4" x14ac:dyDescent="0.25">
      <c r="D2527" s="138"/>
    </row>
    <row r="2528" spans="4:4" x14ac:dyDescent="0.25">
      <c r="D2528" s="138"/>
    </row>
    <row r="2529" spans="4:4" x14ac:dyDescent="0.25">
      <c r="D2529" s="138"/>
    </row>
    <row r="2530" spans="4:4" x14ac:dyDescent="0.25">
      <c r="D2530" s="138"/>
    </row>
    <row r="2531" spans="4:4" x14ac:dyDescent="0.25">
      <c r="D2531" s="138"/>
    </row>
    <row r="2532" spans="4:4" x14ac:dyDescent="0.25">
      <c r="D2532" s="138"/>
    </row>
    <row r="2533" spans="4:4" x14ac:dyDescent="0.25">
      <c r="D2533" s="138"/>
    </row>
    <row r="2534" spans="4:4" x14ac:dyDescent="0.25">
      <c r="D2534" s="138"/>
    </row>
    <row r="2535" spans="4:4" x14ac:dyDescent="0.25">
      <c r="D2535" s="138"/>
    </row>
    <row r="2536" spans="4:4" x14ac:dyDescent="0.25">
      <c r="D2536" s="138"/>
    </row>
    <row r="2537" spans="4:4" x14ac:dyDescent="0.25">
      <c r="D2537" s="138"/>
    </row>
    <row r="2538" spans="4:4" x14ac:dyDescent="0.25">
      <c r="D2538" s="138"/>
    </row>
    <row r="2539" spans="4:4" x14ac:dyDescent="0.25">
      <c r="D2539" s="138"/>
    </row>
    <row r="2540" spans="4:4" x14ac:dyDescent="0.25">
      <c r="D2540" s="138"/>
    </row>
    <row r="2541" spans="4:4" x14ac:dyDescent="0.25">
      <c r="D2541" s="138"/>
    </row>
    <row r="2542" spans="4:4" x14ac:dyDescent="0.25">
      <c r="D2542" s="138"/>
    </row>
    <row r="2543" spans="4:4" x14ac:dyDescent="0.25">
      <c r="D2543" s="138"/>
    </row>
    <row r="2544" spans="4:4" x14ac:dyDescent="0.25">
      <c r="D2544" s="138"/>
    </row>
    <row r="2545" spans="4:4" x14ac:dyDescent="0.25">
      <c r="D2545" s="138"/>
    </row>
    <row r="2546" spans="4:4" x14ac:dyDescent="0.25">
      <c r="D2546" s="138"/>
    </row>
    <row r="2547" spans="4:4" x14ac:dyDescent="0.25">
      <c r="D2547" s="138"/>
    </row>
    <row r="2548" spans="4:4" x14ac:dyDescent="0.25">
      <c r="D2548" s="138"/>
    </row>
    <row r="2549" spans="4:4" x14ac:dyDescent="0.25">
      <c r="D2549" s="138"/>
    </row>
    <row r="2550" spans="4:4" x14ac:dyDescent="0.25">
      <c r="D2550" s="138"/>
    </row>
    <row r="2551" spans="4:4" x14ac:dyDescent="0.25">
      <c r="D2551" s="138"/>
    </row>
    <row r="2552" spans="4:4" x14ac:dyDescent="0.25">
      <c r="D2552" s="138"/>
    </row>
    <row r="2553" spans="4:4" x14ac:dyDescent="0.25">
      <c r="D2553" s="138"/>
    </row>
    <row r="2554" spans="4:4" x14ac:dyDescent="0.25">
      <c r="D2554" s="138"/>
    </row>
    <row r="2555" spans="4:4" x14ac:dyDescent="0.25">
      <c r="D2555" s="138"/>
    </row>
    <row r="2556" spans="4:4" x14ac:dyDescent="0.25">
      <c r="D2556" s="138"/>
    </row>
    <row r="2557" spans="4:4" x14ac:dyDescent="0.25">
      <c r="D2557" s="138"/>
    </row>
    <row r="2558" spans="4:4" x14ac:dyDescent="0.25">
      <c r="D2558" s="138"/>
    </row>
    <row r="2559" spans="4:4" x14ac:dyDescent="0.25">
      <c r="D2559" s="138"/>
    </row>
    <row r="2560" spans="4:4" x14ac:dyDescent="0.25">
      <c r="D2560" s="138"/>
    </row>
    <row r="2561" spans="4:4" x14ac:dyDescent="0.25">
      <c r="D2561" s="138"/>
    </row>
    <row r="2562" spans="4:4" x14ac:dyDescent="0.25">
      <c r="D2562" s="138"/>
    </row>
    <row r="2563" spans="4:4" x14ac:dyDescent="0.25">
      <c r="D2563" s="138"/>
    </row>
    <row r="2564" spans="4:4" x14ac:dyDescent="0.25">
      <c r="D2564" s="138"/>
    </row>
    <row r="2565" spans="4:4" x14ac:dyDescent="0.25">
      <c r="D2565" s="138"/>
    </row>
    <row r="2566" spans="4:4" x14ac:dyDescent="0.25">
      <c r="D2566" s="138"/>
    </row>
    <row r="2567" spans="4:4" x14ac:dyDescent="0.25">
      <c r="D2567" s="138"/>
    </row>
    <row r="2568" spans="4:4" x14ac:dyDescent="0.25">
      <c r="D2568" s="138"/>
    </row>
    <row r="2569" spans="4:4" x14ac:dyDescent="0.25">
      <c r="D2569" s="138"/>
    </row>
    <row r="2570" spans="4:4" x14ac:dyDescent="0.25">
      <c r="D2570" s="138"/>
    </row>
    <row r="2571" spans="4:4" x14ac:dyDescent="0.25">
      <c r="D2571" s="138"/>
    </row>
    <row r="2572" spans="4:4" x14ac:dyDescent="0.25">
      <c r="D2572" s="138"/>
    </row>
    <row r="2573" spans="4:4" x14ac:dyDescent="0.25">
      <c r="D2573" s="138"/>
    </row>
    <row r="2574" spans="4:4" x14ac:dyDescent="0.25">
      <c r="D2574" s="138"/>
    </row>
    <row r="2575" spans="4:4" x14ac:dyDescent="0.25">
      <c r="D2575" s="138"/>
    </row>
    <row r="2576" spans="4:4" x14ac:dyDescent="0.25">
      <c r="D2576" s="138"/>
    </row>
    <row r="2577" spans="4:4" x14ac:dyDescent="0.25">
      <c r="D2577" s="138"/>
    </row>
    <row r="2578" spans="4:4" x14ac:dyDescent="0.25">
      <c r="D2578" s="138"/>
    </row>
    <row r="2579" spans="4:4" x14ac:dyDescent="0.25">
      <c r="D2579" s="138"/>
    </row>
    <row r="2580" spans="4:4" x14ac:dyDescent="0.25">
      <c r="D2580" s="138"/>
    </row>
    <row r="2581" spans="4:4" x14ac:dyDescent="0.25">
      <c r="D2581" s="138"/>
    </row>
    <row r="2582" spans="4:4" x14ac:dyDescent="0.25">
      <c r="D2582" s="138"/>
    </row>
    <row r="2583" spans="4:4" x14ac:dyDescent="0.25">
      <c r="D2583" s="138"/>
    </row>
    <row r="2584" spans="4:4" x14ac:dyDescent="0.25">
      <c r="D2584" s="138"/>
    </row>
    <row r="2585" spans="4:4" x14ac:dyDescent="0.25">
      <c r="D2585" s="138"/>
    </row>
    <row r="2586" spans="4:4" x14ac:dyDescent="0.25">
      <c r="D2586" s="138"/>
    </row>
    <row r="2587" spans="4:4" x14ac:dyDescent="0.25">
      <c r="D2587" s="138"/>
    </row>
    <row r="2588" spans="4:4" x14ac:dyDescent="0.25">
      <c r="D2588" s="138"/>
    </row>
    <row r="2589" spans="4:4" x14ac:dyDescent="0.25">
      <c r="D2589" s="138"/>
    </row>
    <row r="2590" spans="4:4" x14ac:dyDescent="0.25">
      <c r="D2590" s="138"/>
    </row>
    <row r="2591" spans="4:4" x14ac:dyDescent="0.25">
      <c r="D2591" s="138"/>
    </row>
    <row r="2592" spans="4:4" x14ac:dyDescent="0.25">
      <c r="D2592" s="138"/>
    </row>
    <row r="2593" spans="4:4" x14ac:dyDescent="0.25">
      <c r="D2593" s="138"/>
    </row>
    <row r="2594" spans="4:4" x14ac:dyDescent="0.25">
      <c r="D2594" s="138"/>
    </row>
    <row r="2595" spans="4:4" x14ac:dyDescent="0.25">
      <c r="D2595" s="138"/>
    </row>
    <row r="2596" spans="4:4" x14ac:dyDescent="0.25">
      <c r="D2596" s="138"/>
    </row>
    <row r="2597" spans="4:4" x14ac:dyDescent="0.25">
      <c r="D2597" s="138"/>
    </row>
    <row r="2598" spans="4:4" x14ac:dyDescent="0.25">
      <c r="D2598" s="138"/>
    </row>
    <row r="2599" spans="4:4" x14ac:dyDescent="0.25">
      <c r="D2599" s="138"/>
    </row>
    <row r="2600" spans="4:4" x14ac:dyDescent="0.25">
      <c r="D2600" s="138"/>
    </row>
    <row r="2601" spans="4:4" x14ac:dyDescent="0.25">
      <c r="D2601" s="138"/>
    </row>
    <row r="2602" spans="4:4" x14ac:dyDescent="0.25">
      <c r="D2602" s="138"/>
    </row>
    <row r="2603" spans="4:4" x14ac:dyDescent="0.25">
      <c r="D2603" s="138"/>
    </row>
    <row r="2604" spans="4:4" x14ac:dyDescent="0.25">
      <c r="D2604" s="138"/>
    </row>
    <row r="2605" spans="4:4" x14ac:dyDescent="0.25">
      <c r="D2605" s="138"/>
    </row>
    <row r="2606" spans="4:4" x14ac:dyDescent="0.25">
      <c r="D2606" s="138"/>
    </row>
    <row r="2607" spans="4:4" x14ac:dyDescent="0.25">
      <c r="D2607" s="138"/>
    </row>
    <row r="2608" spans="4:4" x14ac:dyDescent="0.25">
      <c r="D2608" s="138"/>
    </row>
    <row r="2609" spans="4:4" x14ac:dyDescent="0.25">
      <c r="D2609" s="138"/>
    </row>
    <row r="2610" spans="4:4" x14ac:dyDescent="0.25">
      <c r="D2610" s="138"/>
    </row>
    <row r="2611" spans="4:4" x14ac:dyDescent="0.25">
      <c r="D2611" s="138"/>
    </row>
    <row r="2612" spans="4:4" x14ac:dyDescent="0.25">
      <c r="D2612" s="138"/>
    </row>
    <row r="2613" spans="4:4" x14ac:dyDescent="0.25">
      <c r="D2613" s="138"/>
    </row>
    <row r="2614" spans="4:4" x14ac:dyDescent="0.25">
      <c r="D2614" s="138"/>
    </row>
    <row r="2615" spans="4:4" x14ac:dyDescent="0.25">
      <c r="D2615" s="138"/>
    </row>
    <row r="2616" spans="4:4" x14ac:dyDescent="0.25">
      <c r="D2616" s="138"/>
    </row>
    <row r="2617" spans="4:4" x14ac:dyDescent="0.25">
      <c r="D2617" s="138"/>
    </row>
    <row r="2618" spans="4:4" x14ac:dyDescent="0.25">
      <c r="D2618" s="138"/>
    </row>
    <row r="2619" spans="4:4" x14ac:dyDescent="0.25">
      <c r="D2619" s="138"/>
    </row>
    <row r="2620" spans="4:4" x14ac:dyDescent="0.25">
      <c r="D2620" s="138"/>
    </row>
    <row r="2621" spans="4:4" x14ac:dyDescent="0.25">
      <c r="D2621" s="138"/>
    </row>
    <row r="2622" spans="4:4" x14ac:dyDescent="0.25">
      <c r="D2622" s="138"/>
    </row>
    <row r="2623" spans="4:4" x14ac:dyDescent="0.25">
      <c r="D2623" s="138"/>
    </row>
    <row r="2624" spans="4:4" x14ac:dyDescent="0.25">
      <c r="D2624" s="138"/>
    </row>
    <row r="2625" spans="4:4" x14ac:dyDescent="0.25">
      <c r="D2625" s="138"/>
    </row>
    <row r="2626" spans="4:4" x14ac:dyDescent="0.25">
      <c r="D2626" s="138"/>
    </row>
    <row r="2627" spans="4:4" x14ac:dyDescent="0.25">
      <c r="D2627" s="138"/>
    </row>
    <row r="2628" spans="4:4" x14ac:dyDescent="0.25">
      <c r="D2628" s="138"/>
    </row>
    <row r="2629" spans="4:4" x14ac:dyDescent="0.25">
      <c r="D2629" s="138"/>
    </row>
    <row r="2630" spans="4:4" x14ac:dyDescent="0.25">
      <c r="D2630" s="138"/>
    </row>
    <row r="2631" spans="4:4" x14ac:dyDescent="0.25">
      <c r="D2631" s="138"/>
    </row>
    <row r="2632" spans="4:4" x14ac:dyDescent="0.25">
      <c r="D2632" s="138"/>
    </row>
    <row r="2633" spans="4:4" x14ac:dyDescent="0.25">
      <c r="D2633" s="138"/>
    </row>
    <row r="2634" spans="4:4" x14ac:dyDescent="0.25">
      <c r="D2634" s="138"/>
    </row>
    <row r="2635" spans="4:4" x14ac:dyDescent="0.25">
      <c r="D2635" s="138"/>
    </row>
    <row r="2636" spans="4:4" x14ac:dyDescent="0.25">
      <c r="D2636" s="138"/>
    </row>
    <row r="2637" spans="4:4" x14ac:dyDescent="0.25">
      <c r="D2637" s="138"/>
    </row>
    <row r="2638" spans="4:4" x14ac:dyDescent="0.25">
      <c r="D2638" s="138"/>
    </row>
    <row r="2639" spans="4:4" x14ac:dyDescent="0.25">
      <c r="D2639" s="138"/>
    </row>
    <row r="2640" spans="4:4" x14ac:dyDescent="0.25">
      <c r="D2640" s="138"/>
    </row>
    <row r="2641" spans="4:4" x14ac:dyDescent="0.25">
      <c r="D2641" s="138"/>
    </row>
    <row r="2642" spans="4:4" x14ac:dyDescent="0.25">
      <c r="D2642" s="138"/>
    </row>
    <row r="2643" spans="4:4" x14ac:dyDescent="0.25">
      <c r="D2643" s="138"/>
    </row>
    <row r="2644" spans="4:4" x14ac:dyDescent="0.25">
      <c r="D2644" s="138"/>
    </row>
    <row r="2645" spans="4:4" x14ac:dyDescent="0.25">
      <c r="D2645" s="138"/>
    </row>
    <row r="2646" spans="4:4" x14ac:dyDescent="0.25">
      <c r="D2646" s="138"/>
    </row>
    <row r="2647" spans="4:4" x14ac:dyDescent="0.25">
      <c r="D2647" s="138"/>
    </row>
    <row r="2648" spans="4:4" x14ac:dyDescent="0.25">
      <c r="D2648" s="138"/>
    </row>
    <row r="2649" spans="4:4" x14ac:dyDescent="0.25">
      <c r="D2649" s="138"/>
    </row>
    <row r="2650" spans="4:4" x14ac:dyDescent="0.25">
      <c r="D2650" s="138"/>
    </row>
    <row r="2651" spans="4:4" x14ac:dyDescent="0.25">
      <c r="D2651" s="138"/>
    </row>
    <row r="2652" spans="4:4" x14ac:dyDescent="0.25">
      <c r="D2652" s="138"/>
    </row>
    <row r="2653" spans="4:4" x14ac:dyDescent="0.25">
      <c r="D2653" s="138"/>
    </row>
    <row r="2654" spans="4:4" x14ac:dyDescent="0.25">
      <c r="D2654" s="138"/>
    </row>
    <row r="2655" spans="4:4" x14ac:dyDescent="0.25">
      <c r="D2655" s="138"/>
    </row>
    <row r="2656" spans="4:4" x14ac:dyDescent="0.25">
      <c r="D2656" s="138"/>
    </row>
    <row r="2657" spans="4:4" x14ac:dyDescent="0.25">
      <c r="D2657" s="138"/>
    </row>
    <row r="2658" spans="4:4" x14ac:dyDescent="0.25">
      <c r="D2658" s="138"/>
    </row>
    <row r="2659" spans="4:4" x14ac:dyDescent="0.25">
      <c r="D2659" s="138"/>
    </row>
    <row r="2660" spans="4:4" x14ac:dyDescent="0.25">
      <c r="D2660" s="138"/>
    </row>
    <row r="2661" spans="4:4" x14ac:dyDescent="0.25">
      <c r="D2661" s="138"/>
    </row>
    <row r="2662" spans="4:4" x14ac:dyDescent="0.25">
      <c r="D2662" s="138"/>
    </row>
    <row r="2663" spans="4:4" x14ac:dyDescent="0.25">
      <c r="D2663" s="138"/>
    </row>
    <row r="2664" spans="4:4" x14ac:dyDescent="0.25">
      <c r="D2664" s="138"/>
    </row>
    <row r="2665" spans="4:4" x14ac:dyDescent="0.25">
      <c r="D2665" s="138"/>
    </row>
    <row r="2666" spans="4:4" x14ac:dyDescent="0.25">
      <c r="D2666" s="138"/>
    </row>
    <row r="2667" spans="4:4" x14ac:dyDescent="0.25">
      <c r="D2667" s="138"/>
    </row>
    <row r="2668" spans="4:4" x14ac:dyDescent="0.25">
      <c r="D2668" s="138"/>
    </row>
    <row r="2669" spans="4:4" x14ac:dyDescent="0.25">
      <c r="D2669" s="138"/>
    </row>
    <row r="2670" spans="4:4" x14ac:dyDescent="0.25">
      <c r="D2670" s="138"/>
    </row>
    <row r="2671" spans="4:4" x14ac:dyDescent="0.25">
      <c r="D2671" s="138"/>
    </row>
    <row r="2672" spans="4:4" x14ac:dyDescent="0.25">
      <c r="D2672" s="138"/>
    </row>
    <row r="2673" spans="4:4" x14ac:dyDescent="0.25">
      <c r="D2673" s="138"/>
    </row>
    <row r="2674" spans="4:4" x14ac:dyDescent="0.25">
      <c r="D2674" s="138"/>
    </row>
    <row r="2675" spans="4:4" x14ac:dyDescent="0.25">
      <c r="D2675" s="138"/>
    </row>
    <row r="2676" spans="4:4" x14ac:dyDescent="0.25">
      <c r="D2676" s="138"/>
    </row>
    <row r="2677" spans="4:4" x14ac:dyDescent="0.25">
      <c r="D2677" s="138"/>
    </row>
    <row r="2678" spans="4:4" x14ac:dyDescent="0.25">
      <c r="D2678" s="138"/>
    </row>
    <row r="2679" spans="4:4" x14ac:dyDescent="0.25">
      <c r="D2679" s="138"/>
    </row>
    <row r="2680" spans="4:4" x14ac:dyDescent="0.25">
      <c r="D2680" s="138"/>
    </row>
    <row r="2681" spans="4:4" x14ac:dyDescent="0.25">
      <c r="D2681" s="138"/>
    </row>
    <row r="2682" spans="4:4" x14ac:dyDescent="0.25">
      <c r="D2682" s="138"/>
    </row>
    <row r="2683" spans="4:4" x14ac:dyDescent="0.25">
      <c r="D2683" s="138"/>
    </row>
    <row r="2684" spans="4:4" x14ac:dyDescent="0.25">
      <c r="D2684" s="138"/>
    </row>
    <row r="2685" spans="4:4" x14ac:dyDescent="0.25">
      <c r="D2685" s="138"/>
    </row>
    <row r="2686" spans="4:4" x14ac:dyDescent="0.25">
      <c r="D2686" s="138"/>
    </row>
    <row r="2687" spans="4:4" x14ac:dyDescent="0.25">
      <c r="D2687" s="138"/>
    </row>
    <row r="2688" spans="4:4" x14ac:dyDescent="0.25">
      <c r="D2688" s="138"/>
    </row>
    <row r="2689" spans="4:4" x14ac:dyDescent="0.25">
      <c r="D2689" s="138"/>
    </row>
    <row r="2690" spans="4:4" x14ac:dyDescent="0.25">
      <c r="D2690" s="138"/>
    </row>
    <row r="2691" spans="4:4" x14ac:dyDescent="0.25">
      <c r="D2691" s="138"/>
    </row>
    <row r="2692" spans="4:4" x14ac:dyDescent="0.25">
      <c r="D2692" s="138"/>
    </row>
    <row r="2693" spans="4:4" x14ac:dyDescent="0.25">
      <c r="D2693" s="138"/>
    </row>
    <row r="2694" spans="4:4" x14ac:dyDescent="0.25">
      <c r="D2694" s="138"/>
    </row>
    <row r="2695" spans="4:4" x14ac:dyDescent="0.25">
      <c r="D2695" s="138"/>
    </row>
    <row r="2696" spans="4:4" x14ac:dyDescent="0.25">
      <c r="D2696" s="138"/>
    </row>
    <row r="2697" spans="4:4" x14ac:dyDescent="0.25">
      <c r="D2697" s="138"/>
    </row>
    <row r="2698" spans="4:4" x14ac:dyDescent="0.25">
      <c r="D2698" s="138"/>
    </row>
    <row r="2699" spans="4:4" x14ac:dyDescent="0.25">
      <c r="D2699" s="138"/>
    </row>
    <row r="2700" spans="4:4" x14ac:dyDescent="0.25">
      <c r="D2700" s="138"/>
    </row>
    <row r="2701" spans="4:4" x14ac:dyDescent="0.25">
      <c r="D2701" s="138"/>
    </row>
    <row r="2702" spans="4:4" x14ac:dyDescent="0.25">
      <c r="D2702" s="138"/>
    </row>
    <row r="2703" spans="4:4" x14ac:dyDescent="0.25">
      <c r="D2703" s="138"/>
    </row>
    <row r="2704" spans="4:4" x14ac:dyDescent="0.25">
      <c r="D2704" s="138"/>
    </row>
    <row r="2705" spans="4:4" x14ac:dyDescent="0.25">
      <c r="D2705" s="138"/>
    </row>
    <row r="2706" spans="4:4" x14ac:dyDescent="0.25">
      <c r="D2706" s="138"/>
    </row>
    <row r="2707" spans="4:4" x14ac:dyDescent="0.25">
      <c r="D2707" s="138"/>
    </row>
    <row r="2708" spans="4:4" x14ac:dyDescent="0.25">
      <c r="D2708" s="138"/>
    </row>
    <row r="2709" spans="4:4" x14ac:dyDescent="0.25">
      <c r="D2709" s="138"/>
    </row>
    <row r="2710" spans="4:4" x14ac:dyDescent="0.25">
      <c r="D2710" s="138"/>
    </row>
    <row r="2711" spans="4:4" x14ac:dyDescent="0.25">
      <c r="D2711" s="138"/>
    </row>
    <row r="2712" spans="4:4" x14ac:dyDescent="0.25">
      <c r="D2712" s="138"/>
    </row>
    <row r="2713" spans="4:4" x14ac:dyDescent="0.25">
      <c r="D2713" s="138"/>
    </row>
    <row r="2714" spans="4:4" x14ac:dyDescent="0.25">
      <c r="D2714" s="138"/>
    </row>
    <row r="2715" spans="4:4" x14ac:dyDescent="0.25">
      <c r="D2715" s="138"/>
    </row>
    <row r="2716" spans="4:4" x14ac:dyDescent="0.25">
      <c r="D2716" s="138"/>
    </row>
    <row r="2717" spans="4:4" x14ac:dyDescent="0.25">
      <c r="D2717" s="138"/>
    </row>
    <row r="2718" spans="4:4" x14ac:dyDescent="0.25">
      <c r="D2718" s="138"/>
    </row>
    <row r="2719" spans="4:4" x14ac:dyDescent="0.25">
      <c r="D2719" s="138"/>
    </row>
    <row r="2720" spans="4:4" x14ac:dyDescent="0.25">
      <c r="D2720" s="138"/>
    </row>
    <row r="2721" spans="4:4" x14ac:dyDescent="0.25">
      <c r="D2721" s="138"/>
    </row>
    <row r="2722" spans="4:4" x14ac:dyDescent="0.25">
      <c r="D2722" s="138"/>
    </row>
    <row r="2723" spans="4:4" x14ac:dyDescent="0.25">
      <c r="D2723" s="138"/>
    </row>
    <row r="2724" spans="4:4" x14ac:dyDescent="0.25">
      <c r="D2724" s="138"/>
    </row>
    <row r="2725" spans="4:4" x14ac:dyDescent="0.25">
      <c r="D2725" s="138"/>
    </row>
    <row r="2726" spans="4:4" x14ac:dyDescent="0.25">
      <c r="D2726" s="138"/>
    </row>
    <row r="2727" spans="4:4" x14ac:dyDescent="0.25">
      <c r="D2727" s="138"/>
    </row>
    <row r="2728" spans="4:4" x14ac:dyDescent="0.25">
      <c r="D2728" s="138"/>
    </row>
    <row r="2729" spans="4:4" x14ac:dyDescent="0.25">
      <c r="D2729" s="138"/>
    </row>
    <row r="2730" spans="4:4" x14ac:dyDescent="0.25">
      <c r="D2730" s="138"/>
    </row>
    <row r="2731" spans="4:4" x14ac:dyDescent="0.25">
      <c r="D2731" s="138"/>
    </row>
    <row r="2732" spans="4:4" x14ac:dyDescent="0.25">
      <c r="D2732" s="138"/>
    </row>
    <row r="2733" spans="4:4" x14ac:dyDescent="0.25">
      <c r="D2733" s="138"/>
    </row>
    <row r="2734" spans="4:4" x14ac:dyDescent="0.25">
      <c r="D2734" s="138"/>
    </row>
    <row r="2735" spans="4:4" x14ac:dyDescent="0.25">
      <c r="D2735" s="138"/>
    </row>
    <row r="2736" spans="4:4" x14ac:dyDescent="0.25">
      <c r="D2736" s="138"/>
    </row>
    <row r="2737" spans="4:4" x14ac:dyDescent="0.25">
      <c r="D2737" s="138"/>
    </row>
    <row r="2738" spans="4:4" x14ac:dyDescent="0.25">
      <c r="D2738" s="138"/>
    </row>
    <row r="2739" spans="4:4" x14ac:dyDescent="0.25">
      <c r="D2739" s="138"/>
    </row>
    <row r="2740" spans="4:4" x14ac:dyDescent="0.25">
      <c r="D2740" s="138"/>
    </row>
    <row r="2741" spans="4:4" x14ac:dyDescent="0.25">
      <c r="D2741" s="138"/>
    </row>
    <row r="2742" spans="4:4" x14ac:dyDescent="0.25">
      <c r="D2742" s="138"/>
    </row>
    <row r="2743" spans="4:4" x14ac:dyDescent="0.25">
      <c r="D2743" s="138"/>
    </row>
    <row r="2744" spans="4:4" x14ac:dyDescent="0.25">
      <c r="D2744" s="138"/>
    </row>
    <row r="2745" spans="4:4" x14ac:dyDescent="0.25">
      <c r="D2745" s="138"/>
    </row>
    <row r="2746" spans="4:4" x14ac:dyDescent="0.25">
      <c r="D2746" s="138"/>
    </row>
    <row r="2747" spans="4:4" x14ac:dyDescent="0.25">
      <c r="D2747" s="138"/>
    </row>
    <row r="2748" spans="4:4" x14ac:dyDescent="0.25">
      <c r="D2748" s="138"/>
    </row>
    <row r="2749" spans="4:4" x14ac:dyDescent="0.25">
      <c r="D2749" s="138"/>
    </row>
    <row r="2750" spans="4:4" x14ac:dyDescent="0.25">
      <c r="D2750" s="138"/>
    </row>
    <row r="2751" spans="4:4" x14ac:dyDescent="0.25">
      <c r="D2751" s="138"/>
    </row>
    <row r="2752" spans="4:4" x14ac:dyDescent="0.25">
      <c r="D2752" s="138"/>
    </row>
    <row r="2753" spans="4:4" x14ac:dyDescent="0.25">
      <c r="D2753" s="138"/>
    </row>
    <row r="2754" spans="4:4" x14ac:dyDescent="0.25">
      <c r="D2754" s="138"/>
    </row>
    <row r="2755" spans="4:4" x14ac:dyDescent="0.25">
      <c r="D2755" s="138"/>
    </row>
    <row r="2756" spans="4:4" x14ac:dyDescent="0.25">
      <c r="D2756" s="138"/>
    </row>
    <row r="2757" spans="4:4" x14ac:dyDescent="0.25">
      <c r="D2757" s="138"/>
    </row>
    <row r="2758" spans="4:4" x14ac:dyDescent="0.25">
      <c r="D2758" s="138"/>
    </row>
    <row r="2759" spans="4:4" x14ac:dyDescent="0.25">
      <c r="D2759" s="138"/>
    </row>
    <row r="2760" spans="4:4" x14ac:dyDescent="0.25">
      <c r="D2760" s="138"/>
    </row>
    <row r="2761" spans="4:4" x14ac:dyDescent="0.25">
      <c r="D2761" s="138"/>
    </row>
    <row r="2762" spans="4:4" x14ac:dyDescent="0.25">
      <c r="D2762" s="138"/>
    </row>
    <row r="2763" spans="4:4" x14ac:dyDescent="0.25">
      <c r="D2763" s="138"/>
    </row>
    <row r="2764" spans="4:4" x14ac:dyDescent="0.25">
      <c r="D2764" s="138"/>
    </row>
    <row r="2765" spans="4:4" x14ac:dyDescent="0.25">
      <c r="D2765" s="138"/>
    </row>
    <row r="2766" spans="4:4" x14ac:dyDescent="0.25">
      <c r="D2766" s="138"/>
    </row>
    <row r="2767" spans="4:4" x14ac:dyDescent="0.25">
      <c r="D2767" s="138"/>
    </row>
    <row r="2768" spans="4:4" x14ac:dyDescent="0.25">
      <c r="D2768" s="138"/>
    </row>
    <row r="2769" spans="4:4" x14ac:dyDescent="0.25">
      <c r="D2769" s="138"/>
    </row>
    <row r="2770" spans="4:4" x14ac:dyDescent="0.25">
      <c r="D2770" s="138"/>
    </row>
    <row r="2771" spans="4:4" x14ac:dyDescent="0.25">
      <c r="D2771" s="138"/>
    </row>
    <row r="2772" spans="4:4" x14ac:dyDescent="0.25">
      <c r="D2772" s="138"/>
    </row>
    <row r="2773" spans="4:4" x14ac:dyDescent="0.25">
      <c r="D2773" s="138"/>
    </row>
    <row r="2774" spans="4:4" x14ac:dyDescent="0.25">
      <c r="D2774" s="138"/>
    </row>
    <row r="2775" spans="4:4" x14ac:dyDescent="0.25">
      <c r="D2775" s="138"/>
    </row>
    <row r="2776" spans="4:4" x14ac:dyDescent="0.25">
      <c r="D2776" s="138"/>
    </row>
    <row r="2777" spans="4:4" x14ac:dyDescent="0.25">
      <c r="D2777" s="138"/>
    </row>
    <row r="2778" spans="4:4" x14ac:dyDescent="0.25">
      <c r="D2778" s="138"/>
    </row>
    <row r="2779" spans="4:4" x14ac:dyDescent="0.25">
      <c r="D2779" s="138"/>
    </row>
    <row r="2780" spans="4:4" x14ac:dyDescent="0.25">
      <c r="D2780" s="138"/>
    </row>
    <row r="2781" spans="4:4" x14ac:dyDescent="0.25">
      <c r="D2781" s="138"/>
    </row>
    <row r="2782" spans="4:4" x14ac:dyDescent="0.25">
      <c r="D2782" s="138"/>
    </row>
    <row r="2783" spans="4:4" x14ac:dyDescent="0.25">
      <c r="D2783" s="138"/>
    </row>
    <row r="2784" spans="4:4" x14ac:dyDescent="0.25">
      <c r="D2784" s="138"/>
    </row>
    <row r="2785" spans="4:4" x14ac:dyDescent="0.25">
      <c r="D2785" s="138"/>
    </row>
    <row r="2786" spans="4:4" x14ac:dyDescent="0.25">
      <c r="D2786" s="138"/>
    </row>
    <row r="2787" spans="4:4" x14ac:dyDescent="0.25">
      <c r="D2787" s="138"/>
    </row>
    <row r="2788" spans="4:4" x14ac:dyDescent="0.25">
      <c r="D2788" s="138"/>
    </row>
    <row r="2789" spans="4:4" x14ac:dyDescent="0.25">
      <c r="D2789" s="138"/>
    </row>
    <row r="2790" spans="4:4" x14ac:dyDescent="0.25">
      <c r="D2790" s="138"/>
    </row>
    <row r="2791" spans="4:4" x14ac:dyDescent="0.25">
      <c r="D2791" s="138"/>
    </row>
    <row r="2792" spans="4:4" x14ac:dyDescent="0.25">
      <c r="D2792" s="138"/>
    </row>
    <row r="2793" spans="4:4" x14ac:dyDescent="0.25">
      <c r="D2793" s="138"/>
    </row>
    <row r="2794" spans="4:4" x14ac:dyDescent="0.25">
      <c r="D2794" s="138"/>
    </row>
    <row r="2795" spans="4:4" x14ac:dyDescent="0.25">
      <c r="D2795" s="138"/>
    </row>
    <row r="2796" spans="4:4" x14ac:dyDescent="0.25">
      <c r="D2796" s="138"/>
    </row>
    <row r="2797" spans="4:4" x14ac:dyDescent="0.25">
      <c r="D2797" s="138"/>
    </row>
    <row r="2798" spans="4:4" x14ac:dyDescent="0.25">
      <c r="D2798" s="138"/>
    </row>
    <row r="2799" spans="4:4" x14ac:dyDescent="0.25">
      <c r="D2799" s="138"/>
    </row>
    <row r="2800" spans="4:4" x14ac:dyDescent="0.25">
      <c r="D2800" s="138"/>
    </row>
    <row r="2801" spans="4:4" x14ac:dyDescent="0.25">
      <c r="D2801" s="138"/>
    </row>
    <row r="2802" spans="4:4" x14ac:dyDescent="0.25">
      <c r="D2802" s="138"/>
    </row>
    <row r="2803" spans="4:4" x14ac:dyDescent="0.25">
      <c r="D2803" s="138"/>
    </row>
    <row r="2804" spans="4:4" x14ac:dyDescent="0.25">
      <c r="D2804" s="138"/>
    </row>
    <row r="2805" spans="4:4" x14ac:dyDescent="0.25">
      <c r="D2805" s="138"/>
    </row>
    <row r="2806" spans="4:4" x14ac:dyDescent="0.25">
      <c r="D2806" s="138"/>
    </row>
    <row r="2807" spans="4:4" x14ac:dyDescent="0.25">
      <c r="D2807" s="138"/>
    </row>
    <row r="2808" spans="4:4" x14ac:dyDescent="0.25">
      <c r="D2808" s="138"/>
    </row>
    <row r="2809" spans="4:4" x14ac:dyDescent="0.25">
      <c r="D2809" s="138"/>
    </row>
    <row r="2810" spans="4:4" x14ac:dyDescent="0.25">
      <c r="D2810" s="138"/>
    </row>
    <row r="2811" spans="4:4" x14ac:dyDescent="0.25">
      <c r="D2811" s="138"/>
    </row>
    <row r="2812" spans="4:4" x14ac:dyDescent="0.25">
      <c r="D2812" s="138"/>
    </row>
    <row r="2813" spans="4:4" x14ac:dyDescent="0.25">
      <c r="D2813" s="138"/>
    </row>
    <row r="2814" spans="4:4" x14ac:dyDescent="0.25">
      <c r="D2814" s="138"/>
    </row>
    <row r="2815" spans="4:4" x14ac:dyDescent="0.25">
      <c r="D2815" s="138"/>
    </row>
    <row r="2816" spans="4:4" x14ac:dyDescent="0.25">
      <c r="D2816" s="138"/>
    </row>
    <row r="2817" spans="4:4" x14ac:dyDescent="0.25">
      <c r="D2817" s="138"/>
    </row>
    <row r="2818" spans="4:4" x14ac:dyDescent="0.25">
      <c r="D2818" s="138"/>
    </row>
    <row r="2819" spans="4:4" x14ac:dyDescent="0.25">
      <c r="D2819" s="138"/>
    </row>
    <row r="2820" spans="4:4" x14ac:dyDescent="0.25">
      <c r="D2820" s="138"/>
    </row>
    <row r="2821" spans="4:4" x14ac:dyDescent="0.25">
      <c r="D2821" s="138"/>
    </row>
    <row r="2822" spans="4:4" x14ac:dyDescent="0.25">
      <c r="D2822" s="138"/>
    </row>
    <row r="2823" spans="4:4" x14ac:dyDescent="0.25">
      <c r="D2823" s="138"/>
    </row>
    <row r="2824" spans="4:4" x14ac:dyDescent="0.25">
      <c r="D2824" s="138"/>
    </row>
    <row r="2825" spans="4:4" x14ac:dyDescent="0.25">
      <c r="D2825" s="138"/>
    </row>
    <row r="2826" spans="4:4" x14ac:dyDescent="0.25">
      <c r="D2826" s="138"/>
    </row>
    <row r="2827" spans="4:4" x14ac:dyDescent="0.25">
      <c r="D2827" s="138"/>
    </row>
    <row r="2828" spans="4:4" x14ac:dyDescent="0.25">
      <c r="D2828" s="138"/>
    </row>
    <row r="2829" spans="4:4" x14ac:dyDescent="0.25">
      <c r="D2829" s="138"/>
    </row>
    <row r="2830" spans="4:4" x14ac:dyDescent="0.25">
      <c r="D2830" s="138"/>
    </row>
    <row r="2831" spans="4:4" x14ac:dyDescent="0.25">
      <c r="D2831" s="138"/>
    </row>
    <row r="2832" spans="4:4" x14ac:dyDescent="0.25">
      <c r="D2832" s="138"/>
    </row>
    <row r="2833" spans="4:4" x14ac:dyDescent="0.25">
      <c r="D2833" s="138"/>
    </row>
    <row r="2834" spans="4:4" x14ac:dyDescent="0.25">
      <c r="D2834" s="138"/>
    </row>
    <row r="2835" spans="4:4" x14ac:dyDescent="0.25">
      <c r="D2835" s="138"/>
    </row>
    <row r="2836" spans="4:4" x14ac:dyDescent="0.25">
      <c r="D2836" s="138"/>
    </row>
    <row r="2837" spans="4:4" x14ac:dyDescent="0.25">
      <c r="D2837" s="138"/>
    </row>
    <row r="2838" spans="4:4" x14ac:dyDescent="0.25">
      <c r="D2838" s="138"/>
    </row>
    <row r="2839" spans="4:4" x14ac:dyDescent="0.25">
      <c r="D2839" s="138"/>
    </row>
    <row r="2840" spans="4:4" x14ac:dyDescent="0.25">
      <c r="D2840" s="138"/>
    </row>
    <row r="2841" spans="4:4" x14ac:dyDescent="0.25">
      <c r="D2841" s="138"/>
    </row>
    <row r="2842" spans="4:4" x14ac:dyDescent="0.25">
      <c r="D2842" s="138"/>
    </row>
    <row r="2843" spans="4:4" x14ac:dyDescent="0.25">
      <c r="D2843" s="138"/>
    </row>
    <row r="2844" spans="4:4" x14ac:dyDescent="0.25">
      <c r="D2844" s="138"/>
    </row>
    <row r="2845" spans="4:4" x14ac:dyDescent="0.25">
      <c r="D2845" s="138"/>
    </row>
    <row r="2846" spans="4:4" x14ac:dyDescent="0.25">
      <c r="D2846" s="138"/>
    </row>
    <row r="2847" spans="4:4" x14ac:dyDescent="0.25">
      <c r="D2847" s="138"/>
    </row>
    <row r="2848" spans="4:4" x14ac:dyDescent="0.25">
      <c r="D2848" s="138"/>
    </row>
    <row r="2849" spans="4:4" x14ac:dyDescent="0.25">
      <c r="D2849" s="138"/>
    </row>
    <row r="2850" spans="4:4" x14ac:dyDescent="0.25">
      <c r="D2850" s="138"/>
    </row>
    <row r="2851" spans="4:4" x14ac:dyDescent="0.25">
      <c r="D2851" s="138"/>
    </row>
    <row r="2852" spans="4:4" x14ac:dyDescent="0.25">
      <c r="D2852" s="138"/>
    </row>
    <row r="2853" spans="4:4" x14ac:dyDescent="0.25">
      <c r="D2853" s="138"/>
    </row>
    <row r="2854" spans="4:4" x14ac:dyDescent="0.25">
      <c r="D2854" s="138"/>
    </row>
    <row r="2855" spans="4:4" x14ac:dyDescent="0.25">
      <c r="D2855" s="138"/>
    </row>
    <row r="2856" spans="4:4" x14ac:dyDescent="0.25">
      <c r="D2856" s="138"/>
    </row>
    <row r="2857" spans="4:4" x14ac:dyDescent="0.25">
      <c r="D2857" s="138"/>
    </row>
    <row r="2858" spans="4:4" x14ac:dyDescent="0.25">
      <c r="D2858" s="138"/>
    </row>
    <row r="2859" spans="4:4" x14ac:dyDescent="0.25">
      <c r="D2859" s="138"/>
    </row>
    <row r="2860" spans="4:4" x14ac:dyDescent="0.25">
      <c r="D2860" s="138"/>
    </row>
    <row r="2861" spans="4:4" x14ac:dyDescent="0.25">
      <c r="D2861" s="138"/>
    </row>
    <row r="2862" spans="4:4" x14ac:dyDescent="0.25">
      <c r="D2862" s="138"/>
    </row>
    <row r="2863" spans="4:4" x14ac:dyDescent="0.25">
      <c r="D2863" s="138"/>
    </row>
    <row r="2864" spans="4:4" x14ac:dyDescent="0.25">
      <c r="D2864" s="138"/>
    </row>
    <row r="2865" spans="4:4" x14ac:dyDescent="0.25">
      <c r="D2865" s="138"/>
    </row>
    <row r="2866" spans="4:4" x14ac:dyDescent="0.25">
      <c r="D2866" s="138"/>
    </row>
    <row r="2867" spans="4:4" x14ac:dyDescent="0.25">
      <c r="D2867" s="138"/>
    </row>
    <row r="2868" spans="4:4" x14ac:dyDescent="0.25">
      <c r="D2868" s="138"/>
    </row>
    <row r="2869" spans="4:4" x14ac:dyDescent="0.25">
      <c r="D2869" s="138"/>
    </row>
    <row r="2870" spans="4:4" x14ac:dyDescent="0.25">
      <c r="D2870" s="138"/>
    </row>
    <row r="2871" spans="4:4" x14ac:dyDescent="0.25">
      <c r="D2871" s="138"/>
    </row>
    <row r="2872" spans="4:4" x14ac:dyDescent="0.25">
      <c r="D2872" s="138"/>
    </row>
    <row r="2873" spans="4:4" x14ac:dyDescent="0.25">
      <c r="D2873" s="138"/>
    </row>
    <row r="2874" spans="4:4" x14ac:dyDescent="0.25">
      <c r="D2874" s="138"/>
    </row>
    <row r="2875" spans="4:4" x14ac:dyDescent="0.25">
      <c r="D2875" s="138"/>
    </row>
    <row r="2876" spans="4:4" x14ac:dyDescent="0.25">
      <c r="D2876" s="138"/>
    </row>
    <row r="2877" spans="4:4" x14ac:dyDescent="0.25">
      <c r="D2877" s="138"/>
    </row>
    <row r="2878" spans="4:4" x14ac:dyDescent="0.25">
      <c r="D2878" s="138"/>
    </row>
    <row r="2879" spans="4:4" x14ac:dyDescent="0.25">
      <c r="D2879" s="138"/>
    </row>
    <row r="2880" spans="4:4" x14ac:dyDescent="0.25">
      <c r="D2880" s="138"/>
    </row>
    <row r="2881" spans="4:4" x14ac:dyDescent="0.25">
      <c r="D2881" s="138"/>
    </row>
    <row r="2882" spans="4:4" x14ac:dyDescent="0.25">
      <c r="D2882" s="138"/>
    </row>
    <row r="2883" spans="4:4" x14ac:dyDescent="0.25">
      <c r="D2883" s="138"/>
    </row>
    <row r="2884" spans="4:4" x14ac:dyDescent="0.25">
      <c r="D2884" s="138"/>
    </row>
    <row r="2885" spans="4:4" x14ac:dyDescent="0.25">
      <c r="D2885" s="138"/>
    </row>
    <row r="2886" spans="4:4" x14ac:dyDescent="0.25">
      <c r="D2886" s="138"/>
    </row>
    <row r="2887" spans="4:4" x14ac:dyDescent="0.25">
      <c r="D2887" s="138"/>
    </row>
    <row r="2888" spans="4:4" x14ac:dyDescent="0.25">
      <c r="D2888" s="138"/>
    </row>
    <row r="2889" spans="4:4" x14ac:dyDescent="0.25">
      <c r="D2889" s="138"/>
    </row>
    <row r="2890" spans="4:4" x14ac:dyDescent="0.25">
      <c r="D2890" s="138"/>
    </row>
    <row r="2891" spans="4:4" x14ac:dyDescent="0.25">
      <c r="D2891" s="138"/>
    </row>
    <row r="2892" spans="4:4" x14ac:dyDescent="0.25">
      <c r="D2892" s="138"/>
    </row>
    <row r="2893" spans="4:4" x14ac:dyDescent="0.25">
      <c r="D2893" s="138"/>
    </row>
    <row r="2894" spans="4:4" x14ac:dyDescent="0.25">
      <c r="D2894" s="138"/>
    </row>
    <row r="2895" spans="4:4" x14ac:dyDescent="0.25">
      <c r="D2895" s="138"/>
    </row>
    <row r="2896" spans="4:4" x14ac:dyDescent="0.25">
      <c r="D2896" s="138"/>
    </row>
    <row r="2897" spans="4:4" x14ac:dyDescent="0.25">
      <c r="D2897" s="138"/>
    </row>
    <row r="2898" spans="4:4" x14ac:dyDescent="0.25">
      <c r="D2898" s="138"/>
    </row>
    <row r="2899" spans="4:4" x14ac:dyDescent="0.25">
      <c r="D2899" s="138"/>
    </row>
    <row r="2900" spans="4:4" x14ac:dyDescent="0.25">
      <c r="D2900" s="138"/>
    </row>
    <row r="2901" spans="4:4" x14ac:dyDescent="0.25">
      <c r="D2901" s="138"/>
    </row>
    <row r="2902" spans="4:4" x14ac:dyDescent="0.25">
      <c r="D2902" s="138"/>
    </row>
    <row r="2903" spans="4:4" x14ac:dyDescent="0.25">
      <c r="D2903" s="138"/>
    </row>
    <row r="2904" spans="4:4" x14ac:dyDescent="0.25">
      <c r="D2904" s="138"/>
    </row>
    <row r="2905" spans="4:4" x14ac:dyDescent="0.25">
      <c r="D2905" s="138"/>
    </row>
    <row r="2906" spans="4:4" x14ac:dyDescent="0.25">
      <c r="D2906" s="138"/>
    </row>
    <row r="2907" spans="4:4" x14ac:dyDescent="0.25">
      <c r="D2907" s="138"/>
    </row>
    <row r="2908" spans="4:4" x14ac:dyDescent="0.25">
      <c r="D2908" s="138"/>
    </row>
    <row r="2909" spans="4:4" x14ac:dyDescent="0.25">
      <c r="D2909" s="138"/>
    </row>
    <row r="2910" spans="4:4" x14ac:dyDescent="0.25">
      <c r="D2910" s="138"/>
    </row>
    <row r="2911" spans="4:4" x14ac:dyDescent="0.25">
      <c r="D2911" s="138"/>
    </row>
    <row r="2912" spans="4:4" x14ac:dyDescent="0.25">
      <c r="D2912" s="138"/>
    </row>
    <row r="2913" spans="4:4" x14ac:dyDescent="0.25">
      <c r="D2913" s="138"/>
    </row>
    <row r="2914" spans="4:4" x14ac:dyDescent="0.25">
      <c r="D2914" s="138"/>
    </row>
    <row r="2915" spans="4:4" x14ac:dyDescent="0.25">
      <c r="D2915" s="138"/>
    </row>
    <row r="2916" spans="4:4" x14ac:dyDescent="0.25">
      <c r="D2916" s="138"/>
    </row>
    <row r="2917" spans="4:4" x14ac:dyDescent="0.25">
      <c r="D2917" s="138"/>
    </row>
    <row r="2918" spans="4:4" x14ac:dyDescent="0.25">
      <c r="D2918" s="138"/>
    </row>
    <row r="2919" spans="4:4" x14ac:dyDescent="0.25">
      <c r="D2919" s="138"/>
    </row>
    <row r="2920" spans="4:4" x14ac:dyDescent="0.25">
      <c r="D2920" s="138"/>
    </row>
    <row r="2921" spans="4:4" x14ac:dyDescent="0.25">
      <c r="D2921" s="138"/>
    </row>
    <row r="2922" spans="4:4" x14ac:dyDescent="0.25">
      <c r="D2922" s="138"/>
    </row>
    <row r="2923" spans="4:4" x14ac:dyDescent="0.25">
      <c r="D2923" s="138"/>
    </row>
    <row r="2924" spans="4:4" x14ac:dyDescent="0.25">
      <c r="D2924" s="138"/>
    </row>
    <row r="2925" spans="4:4" x14ac:dyDescent="0.25">
      <c r="D2925" s="138"/>
    </row>
    <row r="2926" spans="4:4" x14ac:dyDescent="0.25">
      <c r="D2926" s="138"/>
    </row>
    <row r="2927" spans="4:4" x14ac:dyDescent="0.25">
      <c r="D2927" s="138"/>
    </row>
    <row r="2928" spans="4:4" x14ac:dyDescent="0.25">
      <c r="D2928" s="138"/>
    </row>
    <row r="2929" spans="4:4" x14ac:dyDescent="0.25">
      <c r="D2929" s="138"/>
    </row>
    <row r="2930" spans="4:4" x14ac:dyDescent="0.25">
      <c r="D2930" s="138"/>
    </row>
    <row r="2931" spans="4:4" x14ac:dyDescent="0.25">
      <c r="D2931" s="138"/>
    </row>
    <row r="2932" spans="4:4" x14ac:dyDescent="0.25">
      <c r="D2932" s="138"/>
    </row>
    <row r="2933" spans="4:4" x14ac:dyDescent="0.25">
      <c r="D2933" s="138"/>
    </row>
    <row r="2934" spans="4:4" x14ac:dyDescent="0.25">
      <c r="D2934" s="138"/>
    </row>
    <row r="2935" spans="4:4" x14ac:dyDescent="0.25">
      <c r="D2935" s="138"/>
    </row>
    <row r="2936" spans="4:4" x14ac:dyDescent="0.25">
      <c r="D2936" s="138"/>
    </row>
    <row r="2937" spans="4:4" x14ac:dyDescent="0.25">
      <c r="D2937" s="138"/>
    </row>
    <row r="2938" spans="4:4" x14ac:dyDescent="0.25">
      <c r="D2938" s="138"/>
    </row>
    <row r="2939" spans="4:4" x14ac:dyDescent="0.25">
      <c r="D2939" s="138"/>
    </row>
    <row r="2940" spans="4:4" x14ac:dyDescent="0.25">
      <c r="D2940" s="138"/>
    </row>
    <row r="2941" spans="4:4" x14ac:dyDescent="0.25">
      <c r="D2941" s="138"/>
    </row>
    <row r="2942" spans="4:4" x14ac:dyDescent="0.25">
      <c r="D2942" s="138"/>
    </row>
    <row r="2943" spans="4:4" x14ac:dyDescent="0.25">
      <c r="D2943" s="138"/>
    </row>
    <row r="2944" spans="4:4" x14ac:dyDescent="0.25">
      <c r="D2944" s="138"/>
    </row>
    <row r="2945" spans="4:4" x14ac:dyDescent="0.25">
      <c r="D2945" s="138"/>
    </row>
    <row r="2946" spans="4:4" x14ac:dyDescent="0.25">
      <c r="D2946" s="138"/>
    </row>
    <row r="2947" spans="4:4" x14ac:dyDescent="0.25">
      <c r="D2947" s="138"/>
    </row>
    <row r="2948" spans="4:4" x14ac:dyDescent="0.25">
      <c r="D2948" s="138"/>
    </row>
    <row r="2949" spans="4:4" x14ac:dyDescent="0.25">
      <c r="D2949" s="138"/>
    </row>
    <row r="2950" spans="4:4" x14ac:dyDescent="0.25">
      <c r="D2950" s="138"/>
    </row>
    <row r="2951" spans="4:4" x14ac:dyDescent="0.25">
      <c r="D2951" s="138"/>
    </row>
    <row r="2952" spans="4:4" x14ac:dyDescent="0.25">
      <c r="D2952" s="138"/>
    </row>
    <row r="2953" spans="4:4" x14ac:dyDescent="0.25">
      <c r="D2953" s="138"/>
    </row>
    <row r="2954" spans="4:4" x14ac:dyDescent="0.25">
      <c r="D2954" s="138"/>
    </row>
    <row r="2955" spans="4:4" x14ac:dyDescent="0.25">
      <c r="D2955" s="138"/>
    </row>
    <row r="2956" spans="4:4" x14ac:dyDescent="0.25">
      <c r="D2956" s="138"/>
    </row>
    <row r="2957" spans="4:4" x14ac:dyDescent="0.25">
      <c r="D2957" s="138"/>
    </row>
    <row r="2958" spans="4:4" x14ac:dyDescent="0.25">
      <c r="D2958" s="138"/>
    </row>
    <row r="2959" spans="4:4" x14ac:dyDescent="0.25">
      <c r="D2959" s="138"/>
    </row>
    <row r="2960" spans="4:4" x14ac:dyDescent="0.25">
      <c r="D2960" s="138"/>
    </row>
    <row r="2961" spans="4:4" x14ac:dyDescent="0.25">
      <c r="D2961" s="138"/>
    </row>
    <row r="2962" spans="4:4" x14ac:dyDescent="0.25">
      <c r="D2962" s="138"/>
    </row>
    <row r="2963" spans="4:4" x14ac:dyDescent="0.25">
      <c r="D2963" s="138"/>
    </row>
    <row r="2964" spans="4:4" x14ac:dyDescent="0.25">
      <c r="D2964" s="138"/>
    </row>
    <row r="2965" spans="4:4" x14ac:dyDescent="0.25">
      <c r="D2965" s="138"/>
    </row>
    <row r="2966" spans="4:4" x14ac:dyDescent="0.25">
      <c r="D2966" s="138"/>
    </row>
    <row r="2967" spans="4:4" x14ac:dyDescent="0.25">
      <c r="D2967" s="138"/>
    </row>
    <row r="2968" spans="4:4" x14ac:dyDescent="0.25">
      <c r="D2968" s="138"/>
    </row>
    <row r="2969" spans="4:4" x14ac:dyDescent="0.25">
      <c r="D2969" s="138"/>
    </row>
    <row r="2970" spans="4:4" x14ac:dyDescent="0.25">
      <c r="D2970" s="138"/>
    </row>
    <row r="2971" spans="4:4" x14ac:dyDescent="0.25">
      <c r="D2971" s="138"/>
    </row>
    <row r="2972" spans="4:4" x14ac:dyDescent="0.25">
      <c r="D2972" s="138"/>
    </row>
    <row r="2973" spans="4:4" x14ac:dyDescent="0.25">
      <c r="D2973" s="138"/>
    </row>
    <row r="2974" spans="4:4" x14ac:dyDescent="0.25">
      <c r="D2974" s="138"/>
    </row>
    <row r="2975" spans="4:4" x14ac:dyDescent="0.25">
      <c r="D2975" s="138"/>
    </row>
    <row r="2976" spans="4:4" x14ac:dyDescent="0.25">
      <c r="D2976" s="138"/>
    </row>
    <row r="2977" spans="4:4" x14ac:dyDescent="0.25">
      <c r="D2977" s="138"/>
    </row>
    <row r="2978" spans="4:4" x14ac:dyDescent="0.25">
      <c r="D2978" s="138"/>
    </row>
    <row r="2979" spans="4:4" x14ac:dyDescent="0.25">
      <c r="D2979" s="138"/>
    </row>
    <row r="2980" spans="4:4" x14ac:dyDescent="0.25">
      <c r="D2980" s="138"/>
    </row>
    <row r="2981" spans="4:4" x14ac:dyDescent="0.25">
      <c r="D2981" s="138"/>
    </row>
    <row r="2982" spans="4:4" x14ac:dyDescent="0.25">
      <c r="D2982" s="138"/>
    </row>
    <row r="2983" spans="4:4" x14ac:dyDescent="0.25">
      <c r="D2983" s="138"/>
    </row>
    <row r="2984" spans="4:4" x14ac:dyDescent="0.25">
      <c r="D2984" s="138"/>
    </row>
    <row r="2985" spans="4:4" x14ac:dyDescent="0.25">
      <c r="D2985" s="138"/>
    </row>
    <row r="2986" spans="4:4" x14ac:dyDescent="0.25">
      <c r="D2986" s="138"/>
    </row>
    <row r="2987" spans="4:4" x14ac:dyDescent="0.25">
      <c r="D2987" s="138"/>
    </row>
    <row r="2988" spans="4:4" x14ac:dyDescent="0.25">
      <c r="D2988" s="138"/>
    </row>
    <row r="2989" spans="4:4" x14ac:dyDescent="0.25">
      <c r="D2989" s="138"/>
    </row>
    <row r="2990" spans="4:4" x14ac:dyDescent="0.25">
      <c r="D2990" s="138"/>
    </row>
    <row r="2991" spans="4:4" x14ac:dyDescent="0.25">
      <c r="D2991" s="138"/>
    </row>
    <row r="2992" spans="4:4" x14ac:dyDescent="0.25">
      <c r="D2992" s="138"/>
    </row>
    <row r="2993" spans="4:4" x14ac:dyDescent="0.25">
      <c r="D2993" s="138"/>
    </row>
    <row r="2994" spans="4:4" x14ac:dyDescent="0.25">
      <c r="D2994" s="138"/>
    </row>
    <row r="2995" spans="4:4" x14ac:dyDescent="0.25">
      <c r="D2995" s="138"/>
    </row>
    <row r="2996" spans="4:4" x14ac:dyDescent="0.25">
      <c r="D2996" s="138"/>
    </row>
    <row r="2997" spans="4:4" x14ac:dyDescent="0.25">
      <c r="D2997" s="138"/>
    </row>
    <row r="2998" spans="4:4" x14ac:dyDescent="0.25">
      <c r="D2998" s="138"/>
    </row>
    <row r="2999" spans="4:4" x14ac:dyDescent="0.25">
      <c r="D2999" s="138"/>
    </row>
    <row r="3000" spans="4:4" x14ac:dyDescent="0.25">
      <c r="D3000" s="138"/>
    </row>
    <row r="3001" spans="4:4" x14ac:dyDescent="0.25">
      <c r="D3001" s="138"/>
    </row>
    <row r="3002" spans="4:4" x14ac:dyDescent="0.25">
      <c r="D3002" s="138"/>
    </row>
    <row r="3003" spans="4:4" x14ac:dyDescent="0.25">
      <c r="D3003" s="138"/>
    </row>
    <row r="3004" spans="4:4" x14ac:dyDescent="0.25">
      <c r="D3004" s="138"/>
    </row>
    <row r="3005" spans="4:4" x14ac:dyDescent="0.25">
      <c r="D3005" s="138"/>
    </row>
    <row r="3006" spans="4:4" x14ac:dyDescent="0.25">
      <c r="D3006" s="138"/>
    </row>
    <row r="3007" spans="4:4" x14ac:dyDescent="0.25">
      <c r="D3007" s="138"/>
    </row>
    <row r="3008" spans="4:4" x14ac:dyDescent="0.25">
      <c r="D3008" s="138"/>
    </row>
    <row r="3009" spans="4:4" x14ac:dyDescent="0.25">
      <c r="D3009" s="138"/>
    </row>
    <row r="3010" spans="4:4" x14ac:dyDescent="0.25">
      <c r="D3010" s="138"/>
    </row>
    <row r="3011" spans="4:4" x14ac:dyDescent="0.25">
      <c r="D3011" s="138"/>
    </row>
    <row r="3012" spans="4:4" x14ac:dyDescent="0.25">
      <c r="D3012" s="138"/>
    </row>
    <row r="3013" spans="4:4" x14ac:dyDescent="0.25">
      <c r="D3013" s="138"/>
    </row>
    <row r="3014" spans="4:4" x14ac:dyDescent="0.25">
      <c r="D3014" s="138"/>
    </row>
    <row r="3015" spans="4:4" x14ac:dyDescent="0.25">
      <c r="D3015" s="138"/>
    </row>
    <row r="3016" spans="4:4" x14ac:dyDescent="0.25">
      <c r="D3016" s="138"/>
    </row>
    <row r="3017" spans="4:4" x14ac:dyDescent="0.25">
      <c r="D3017" s="138"/>
    </row>
    <row r="3018" spans="4:4" x14ac:dyDescent="0.25">
      <c r="D3018" s="138"/>
    </row>
    <row r="3019" spans="4:4" x14ac:dyDescent="0.25">
      <c r="D3019" s="138"/>
    </row>
    <row r="3020" spans="4:4" x14ac:dyDescent="0.25">
      <c r="D3020" s="138"/>
    </row>
    <row r="3021" spans="4:4" x14ac:dyDescent="0.25">
      <c r="D3021" s="138"/>
    </row>
    <row r="3022" spans="4:4" x14ac:dyDescent="0.25">
      <c r="D3022" s="138"/>
    </row>
    <row r="3023" spans="4:4" x14ac:dyDescent="0.25">
      <c r="D3023" s="138"/>
    </row>
    <row r="3024" spans="4:4" x14ac:dyDescent="0.25">
      <c r="D3024" s="138"/>
    </row>
    <row r="3025" spans="4:4" x14ac:dyDescent="0.25">
      <c r="D3025" s="138"/>
    </row>
    <row r="3026" spans="4:4" x14ac:dyDescent="0.25">
      <c r="D3026" s="138"/>
    </row>
    <row r="3027" spans="4:4" x14ac:dyDescent="0.25">
      <c r="D3027" s="138"/>
    </row>
    <row r="3028" spans="4:4" x14ac:dyDescent="0.25">
      <c r="D3028" s="138"/>
    </row>
    <row r="3029" spans="4:4" x14ac:dyDescent="0.25">
      <c r="D3029" s="138"/>
    </row>
    <row r="3030" spans="4:4" x14ac:dyDescent="0.25">
      <c r="D3030" s="138"/>
    </row>
    <row r="3031" spans="4:4" x14ac:dyDescent="0.25">
      <c r="D3031" s="138"/>
    </row>
    <row r="3032" spans="4:4" x14ac:dyDescent="0.25">
      <c r="D3032" s="138"/>
    </row>
    <row r="3033" spans="4:4" x14ac:dyDescent="0.25">
      <c r="D3033" s="138"/>
    </row>
    <row r="3034" spans="4:4" x14ac:dyDescent="0.25">
      <c r="D3034" s="138"/>
    </row>
    <row r="3035" spans="4:4" x14ac:dyDescent="0.25">
      <c r="D3035" s="138"/>
    </row>
    <row r="3036" spans="4:4" x14ac:dyDescent="0.25">
      <c r="D3036" s="138"/>
    </row>
    <row r="3037" spans="4:4" x14ac:dyDescent="0.25">
      <c r="D3037" s="138"/>
    </row>
    <row r="3038" spans="4:4" x14ac:dyDescent="0.25">
      <c r="D3038" s="138"/>
    </row>
    <row r="3039" spans="4:4" x14ac:dyDescent="0.25">
      <c r="D3039" s="138"/>
    </row>
    <row r="3040" spans="4:4" x14ac:dyDescent="0.25">
      <c r="D3040" s="138"/>
    </row>
    <row r="3041" spans="4:4" x14ac:dyDescent="0.25">
      <c r="D3041" s="138"/>
    </row>
    <row r="3042" spans="4:4" x14ac:dyDescent="0.25">
      <c r="D3042" s="138"/>
    </row>
    <row r="3043" spans="4:4" x14ac:dyDescent="0.25">
      <c r="D3043" s="138"/>
    </row>
    <row r="3044" spans="4:4" x14ac:dyDescent="0.25">
      <c r="D3044" s="138"/>
    </row>
    <row r="3045" spans="4:4" x14ac:dyDescent="0.25">
      <c r="D3045" s="138"/>
    </row>
    <row r="3046" spans="4:4" x14ac:dyDescent="0.25">
      <c r="D3046" s="138"/>
    </row>
    <row r="3047" spans="4:4" x14ac:dyDescent="0.25">
      <c r="D3047" s="138"/>
    </row>
    <row r="3048" spans="4:4" x14ac:dyDescent="0.25">
      <c r="D3048" s="138"/>
    </row>
    <row r="3049" spans="4:4" x14ac:dyDescent="0.25">
      <c r="D3049" s="138"/>
    </row>
    <row r="3050" spans="4:4" x14ac:dyDescent="0.25">
      <c r="D3050" s="138"/>
    </row>
    <row r="3051" spans="4:4" x14ac:dyDescent="0.25">
      <c r="D3051" s="138"/>
    </row>
    <row r="3052" spans="4:4" x14ac:dyDescent="0.25">
      <c r="D3052" s="138"/>
    </row>
    <row r="3053" spans="4:4" x14ac:dyDescent="0.25">
      <c r="D3053" s="138"/>
    </row>
    <row r="3054" spans="4:4" x14ac:dyDescent="0.25">
      <c r="D3054" s="138"/>
    </row>
    <row r="3055" spans="4:4" x14ac:dyDescent="0.25">
      <c r="D3055" s="138"/>
    </row>
    <row r="3056" spans="4:4" x14ac:dyDescent="0.25">
      <c r="D3056" s="138"/>
    </row>
    <row r="3057" spans="4:4" x14ac:dyDescent="0.25">
      <c r="D3057" s="138"/>
    </row>
    <row r="3058" spans="4:4" x14ac:dyDescent="0.25">
      <c r="D3058" s="138"/>
    </row>
    <row r="3059" spans="4:4" x14ac:dyDescent="0.25">
      <c r="D3059" s="138"/>
    </row>
    <row r="3060" spans="4:4" x14ac:dyDescent="0.25">
      <c r="D3060" s="138"/>
    </row>
    <row r="3061" spans="4:4" x14ac:dyDescent="0.25">
      <c r="D3061" s="138"/>
    </row>
    <row r="3062" spans="4:4" x14ac:dyDescent="0.25">
      <c r="D3062" s="138"/>
    </row>
    <row r="3063" spans="4:4" x14ac:dyDescent="0.25">
      <c r="D3063" s="138"/>
    </row>
    <row r="3064" spans="4:4" x14ac:dyDescent="0.25">
      <c r="D3064" s="138"/>
    </row>
    <row r="3065" spans="4:4" x14ac:dyDescent="0.25">
      <c r="D3065" s="138"/>
    </row>
    <row r="3066" spans="4:4" x14ac:dyDescent="0.25">
      <c r="D3066" s="138"/>
    </row>
    <row r="3067" spans="4:4" x14ac:dyDescent="0.25">
      <c r="D3067" s="138"/>
    </row>
    <row r="3068" spans="4:4" x14ac:dyDescent="0.25">
      <c r="D3068" s="138"/>
    </row>
    <row r="3069" spans="4:4" x14ac:dyDescent="0.25">
      <c r="D3069" s="138"/>
    </row>
    <row r="3070" spans="4:4" x14ac:dyDescent="0.25">
      <c r="D3070" s="138"/>
    </row>
    <row r="3071" spans="4:4" x14ac:dyDescent="0.25">
      <c r="D3071" s="138"/>
    </row>
    <row r="3072" spans="4:4" x14ac:dyDescent="0.25">
      <c r="D3072" s="138"/>
    </row>
    <row r="3073" spans="4:4" x14ac:dyDescent="0.25">
      <c r="D3073" s="138"/>
    </row>
    <row r="3074" spans="4:4" x14ac:dyDescent="0.25">
      <c r="D3074" s="138"/>
    </row>
    <row r="3075" spans="4:4" x14ac:dyDescent="0.25">
      <c r="D3075" s="138"/>
    </row>
    <row r="3076" spans="4:4" x14ac:dyDescent="0.25">
      <c r="D3076" s="138"/>
    </row>
    <row r="3077" spans="4:4" x14ac:dyDescent="0.25">
      <c r="D3077" s="138"/>
    </row>
    <row r="3078" spans="4:4" x14ac:dyDescent="0.25">
      <c r="D3078" s="138"/>
    </row>
    <row r="3079" spans="4:4" x14ac:dyDescent="0.25">
      <c r="D3079" s="138"/>
    </row>
    <row r="3080" spans="4:4" x14ac:dyDescent="0.25">
      <c r="D3080" s="138"/>
    </row>
    <row r="3081" spans="4:4" x14ac:dyDescent="0.25">
      <c r="D3081" s="138"/>
    </row>
    <row r="3082" spans="4:4" x14ac:dyDescent="0.25">
      <c r="D3082" s="138"/>
    </row>
    <row r="3083" spans="4:4" x14ac:dyDescent="0.25">
      <c r="D3083" s="138"/>
    </row>
    <row r="3084" spans="4:4" x14ac:dyDescent="0.25">
      <c r="D3084" s="138"/>
    </row>
    <row r="3085" spans="4:4" x14ac:dyDescent="0.25">
      <c r="D3085" s="138"/>
    </row>
    <row r="3086" spans="4:4" x14ac:dyDescent="0.25">
      <c r="D3086" s="138"/>
    </row>
    <row r="3087" spans="4:4" x14ac:dyDescent="0.25">
      <c r="D3087" s="138"/>
    </row>
    <row r="3088" spans="4:4" x14ac:dyDescent="0.25">
      <c r="D3088" s="138"/>
    </row>
    <row r="3089" spans="4:4" x14ac:dyDescent="0.25">
      <c r="D3089" s="138"/>
    </row>
    <row r="3090" spans="4:4" x14ac:dyDescent="0.25">
      <c r="D3090" s="138"/>
    </row>
    <row r="3091" spans="4:4" x14ac:dyDescent="0.25">
      <c r="D3091" s="138"/>
    </row>
    <row r="3092" spans="4:4" x14ac:dyDescent="0.25">
      <c r="D3092" s="138"/>
    </row>
    <row r="3093" spans="4:4" x14ac:dyDescent="0.25">
      <c r="D3093" s="138"/>
    </row>
    <row r="3094" spans="4:4" x14ac:dyDescent="0.25">
      <c r="D3094" s="138"/>
    </row>
    <row r="3095" spans="4:4" x14ac:dyDescent="0.25">
      <c r="D3095" s="138"/>
    </row>
    <row r="3096" spans="4:4" x14ac:dyDescent="0.25">
      <c r="D3096" s="138"/>
    </row>
    <row r="3097" spans="4:4" x14ac:dyDescent="0.25">
      <c r="D3097" s="138"/>
    </row>
    <row r="3098" spans="4:4" x14ac:dyDescent="0.25">
      <c r="D3098" s="138"/>
    </row>
    <row r="3099" spans="4:4" x14ac:dyDescent="0.25">
      <c r="D3099" s="138"/>
    </row>
    <row r="3100" spans="4:4" x14ac:dyDescent="0.25">
      <c r="D3100" s="138"/>
    </row>
    <row r="3101" spans="4:4" x14ac:dyDescent="0.25">
      <c r="D3101" s="138"/>
    </row>
    <row r="3102" spans="4:4" x14ac:dyDescent="0.25">
      <c r="D3102" s="138"/>
    </row>
    <row r="3103" spans="4:4" x14ac:dyDescent="0.25">
      <c r="D3103" s="138"/>
    </row>
    <row r="3104" spans="4:4" x14ac:dyDescent="0.25">
      <c r="D3104" s="138"/>
    </row>
    <row r="3105" spans="4:4" x14ac:dyDescent="0.25">
      <c r="D3105" s="138"/>
    </row>
    <row r="3106" spans="4:4" x14ac:dyDescent="0.25">
      <c r="D3106" s="138"/>
    </row>
    <row r="3107" spans="4:4" x14ac:dyDescent="0.25">
      <c r="D3107" s="138"/>
    </row>
    <row r="3108" spans="4:4" x14ac:dyDescent="0.25">
      <c r="D3108" s="138"/>
    </row>
    <row r="3109" spans="4:4" x14ac:dyDescent="0.25">
      <c r="D3109" s="138"/>
    </row>
    <row r="3110" spans="4:4" x14ac:dyDescent="0.25">
      <c r="D3110" s="138"/>
    </row>
    <row r="3111" spans="4:4" x14ac:dyDescent="0.25">
      <c r="D3111" s="138"/>
    </row>
    <row r="3112" spans="4:4" x14ac:dyDescent="0.25">
      <c r="D3112" s="138"/>
    </row>
    <row r="3113" spans="4:4" x14ac:dyDescent="0.25">
      <c r="D3113" s="138"/>
    </row>
    <row r="3114" spans="4:4" x14ac:dyDescent="0.25">
      <c r="D3114" s="138"/>
    </row>
    <row r="3115" spans="4:4" x14ac:dyDescent="0.25">
      <c r="D3115" s="138"/>
    </row>
    <row r="3116" spans="4:4" x14ac:dyDescent="0.25">
      <c r="D3116" s="138"/>
    </row>
    <row r="3117" spans="4:4" x14ac:dyDescent="0.25">
      <c r="D3117" s="138"/>
    </row>
    <row r="3118" spans="4:4" x14ac:dyDescent="0.25">
      <c r="D3118" s="138"/>
    </row>
    <row r="3119" spans="4:4" x14ac:dyDescent="0.25">
      <c r="D3119" s="138"/>
    </row>
    <row r="3120" spans="4:4" x14ac:dyDescent="0.25">
      <c r="D3120" s="138"/>
    </row>
    <row r="3121" spans="4:4" x14ac:dyDescent="0.25">
      <c r="D3121" s="138"/>
    </row>
    <row r="3122" spans="4:4" x14ac:dyDescent="0.25">
      <c r="D3122" s="138"/>
    </row>
    <row r="3123" spans="4:4" x14ac:dyDescent="0.25">
      <c r="D3123" s="138"/>
    </row>
    <row r="3124" spans="4:4" x14ac:dyDescent="0.25">
      <c r="D3124" s="138"/>
    </row>
    <row r="3125" spans="4:4" x14ac:dyDescent="0.25">
      <c r="D3125" s="138"/>
    </row>
    <row r="3126" spans="4:4" x14ac:dyDescent="0.25">
      <c r="D3126" s="138"/>
    </row>
    <row r="3127" spans="4:4" x14ac:dyDescent="0.25">
      <c r="D3127" s="138"/>
    </row>
    <row r="3128" spans="4:4" x14ac:dyDescent="0.25">
      <c r="D3128" s="138"/>
    </row>
    <row r="3129" spans="4:4" x14ac:dyDescent="0.25">
      <c r="D3129" s="138"/>
    </row>
    <row r="3130" spans="4:4" x14ac:dyDescent="0.25">
      <c r="D3130" s="138"/>
    </row>
    <row r="3131" spans="4:4" x14ac:dyDescent="0.25">
      <c r="D3131" s="138"/>
    </row>
    <row r="3132" spans="4:4" x14ac:dyDescent="0.25">
      <c r="D3132" s="138"/>
    </row>
    <row r="3133" spans="4:4" x14ac:dyDescent="0.25">
      <c r="D3133" s="138"/>
    </row>
    <row r="3134" spans="4:4" x14ac:dyDescent="0.25">
      <c r="D3134" s="138"/>
    </row>
    <row r="3135" spans="4:4" x14ac:dyDescent="0.25">
      <c r="D3135" s="138"/>
    </row>
    <row r="3136" spans="4:4" x14ac:dyDescent="0.25">
      <c r="D3136" s="138"/>
    </row>
    <row r="3137" spans="4:4" x14ac:dyDescent="0.25">
      <c r="D3137" s="138"/>
    </row>
    <row r="3138" spans="4:4" x14ac:dyDescent="0.25">
      <c r="D3138" s="138"/>
    </row>
    <row r="3139" spans="4:4" x14ac:dyDescent="0.25">
      <c r="D3139" s="138"/>
    </row>
    <row r="3140" spans="4:4" x14ac:dyDescent="0.25">
      <c r="D3140" s="138"/>
    </row>
    <row r="3141" spans="4:4" x14ac:dyDescent="0.25">
      <c r="D3141" s="138"/>
    </row>
    <row r="3142" spans="4:4" x14ac:dyDescent="0.25">
      <c r="D3142" s="138"/>
    </row>
    <row r="3143" spans="4:4" x14ac:dyDescent="0.25">
      <c r="D3143" s="138"/>
    </row>
    <row r="3144" spans="4:4" x14ac:dyDescent="0.25">
      <c r="D3144" s="138"/>
    </row>
    <row r="3145" spans="4:4" x14ac:dyDescent="0.25">
      <c r="D3145" s="138"/>
    </row>
    <row r="3146" spans="4:4" x14ac:dyDescent="0.25">
      <c r="D3146" s="138"/>
    </row>
    <row r="3147" spans="4:4" x14ac:dyDescent="0.25">
      <c r="D3147" s="138"/>
    </row>
    <row r="3148" spans="4:4" x14ac:dyDescent="0.25">
      <c r="D3148" s="138"/>
    </row>
    <row r="3149" spans="4:4" x14ac:dyDescent="0.25">
      <c r="D3149" s="138"/>
    </row>
    <row r="3150" spans="4:4" x14ac:dyDescent="0.25">
      <c r="D3150" s="138"/>
    </row>
    <row r="3151" spans="4:4" x14ac:dyDescent="0.25">
      <c r="D3151" s="138"/>
    </row>
    <row r="3152" spans="4:4" x14ac:dyDescent="0.25">
      <c r="D3152" s="138"/>
    </row>
    <row r="3153" spans="4:4" x14ac:dyDescent="0.25">
      <c r="D3153" s="138"/>
    </row>
    <row r="3154" spans="4:4" x14ac:dyDescent="0.25">
      <c r="D3154" s="138"/>
    </row>
    <row r="3155" spans="4:4" x14ac:dyDescent="0.25">
      <c r="D3155" s="138"/>
    </row>
    <row r="3156" spans="4:4" x14ac:dyDescent="0.25">
      <c r="D3156" s="138"/>
    </row>
    <row r="3157" spans="4:4" x14ac:dyDescent="0.25">
      <c r="D3157" s="138"/>
    </row>
    <row r="3158" spans="4:4" x14ac:dyDescent="0.25">
      <c r="D3158" s="138"/>
    </row>
    <row r="3159" spans="4:4" x14ac:dyDescent="0.25">
      <c r="D3159" s="138"/>
    </row>
    <row r="3160" spans="4:4" x14ac:dyDescent="0.25">
      <c r="D3160" s="138"/>
    </row>
    <row r="3161" spans="4:4" x14ac:dyDescent="0.25">
      <c r="D3161" s="138"/>
    </row>
    <row r="3162" spans="4:4" x14ac:dyDescent="0.25">
      <c r="D3162" s="138"/>
    </row>
    <row r="3163" spans="4:4" x14ac:dyDescent="0.25">
      <c r="D3163" s="138"/>
    </row>
    <row r="3164" spans="4:4" x14ac:dyDescent="0.25">
      <c r="D3164" s="138"/>
    </row>
    <row r="3165" spans="4:4" x14ac:dyDescent="0.25">
      <c r="D3165" s="138"/>
    </row>
    <row r="3166" spans="4:4" x14ac:dyDescent="0.25">
      <c r="D3166" s="138"/>
    </row>
    <row r="3167" spans="4:4" x14ac:dyDescent="0.25">
      <c r="D3167" s="138"/>
    </row>
    <row r="3168" spans="4:4" x14ac:dyDescent="0.25">
      <c r="D3168" s="138"/>
    </row>
    <row r="3169" spans="4:4" x14ac:dyDescent="0.25">
      <c r="D3169" s="138"/>
    </row>
    <row r="3170" spans="4:4" x14ac:dyDescent="0.25">
      <c r="D3170" s="138"/>
    </row>
    <row r="3171" spans="4:4" x14ac:dyDescent="0.25">
      <c r="D3171" s="138"/>
    </row>
    <row r="3172" spans="4:4" x14ac:dyDescent="0.25">
      <c r="D3172" s="138"/>
    </row>
    <row r="3173" spans="4:4" x14ac:dyDescent="0.25">
      <c r="D3173" s="138"/>
    </row>
    <row r="3174" spans="4:4" x14ac:dyDescent="0.25">
      <c r="D3174" s="138"/>
    </row>
    <row r="3175" spans="4:4" x14ac:dyDescent="0.25">
      <c r="D3175" s="138"/>
    </row>
    <row r="3176" spans="4:4" x14ac:dyDescent="0.25">
      <c r="D3176" s="138"/>
    </row>
    <row r="3177" spans="4:4" x14ac:dyDescent="0.25">
      <c r="D3177" s="138"/>
    </row>
    <row r="3178" spans="4:4" x14ac:dyDescent="0.25">
      <c r="D3178" s="138"/>
    </row>
    <row r="3179" spans="4:4" x14ac:dyDescent="0.25">
      <c r="D3179" s="138"/>
    </row>
    <row r="3180" spans="4:4" x14ac:dyDescent="0.25">
      <c r="D3180" s="138"/>
    </row>
    <row r="3181" spans="4:4" x14ac:dyDescent="0.25">
      <c r="D3181" s="138"/>
    </row>
    <row r="3182" spans="4:4" x14ac:dyDescent="0.25">
      <c r="D3182" s="138"/>
    </row>
    <row r="3183" spans="4:4" x14ac:dyDescent="0.25">
      <c r="D3183" s="138"/>
    </row>
    <row r="3184" spans="4:4" x14ac:dyDescent="0.25">
      <c r="D3184" s="138"/>
    </row>
    <row r="3185" spans="4:4" x14ac:dyDescent="0.25">
      <c r="D3185" s="138"/>
    </row>
    <row r="3186" spans="4:4" x14ac:dyDescent="0.25">
      <c r="D3186" s="138"/>
    </row>
    <row r="3187" spans="4:4" x14ac:dyDescent="0.25">
      <c r="D3187" s="138"/>
    </row>
    <row r="3188" spans="4:4" x14ac:dyDescent="0.25">
      <c r="D3188" s="138"/>
    </row>
    <row r="3189" spans="4:4" x14ac:dyDescent="0.25">
      <c r="D3189" s="138"/>
    </row>
    <row r="3190" spans="4:4" x14ac:dyDescent="0.25">
      <c r="D3190" s="138"/>
    </row>
    <row r="3191" spans="4:4" x14ac:dyDescent="0.25">
      <c r="D3191" s="138"/>
    </row>
    <row r="3192" spans="4:4" x14ac:dyDescent="0.25">
      <c r="D3192" s="138"/>
    </row>
    <row r="3193" spans="4:4" x14ac:dyDescent="0.25">
      <c r="D3193" s="138"/>
    </row>
    <row r="3194" spans="4:4" x14ac:dyDescent="0.25">
      <c r="D3194" s="138"/>
    </row>
    <row r="3195" spans="4:4" x14ac:dyDescent="0.25">
      <c r="D3195" s="138"/>
    </row>
    <row r="3196" spans="4:4" x14ac:dyDescent="0.25">
      <c r="D3196" s="138"/>
    </row>
    <row r="3197" spans="4:4" x14ac:dyDescent="0.25">
      <c r="D3197" s="138"/>
    </row>
    <row r="3198" spans="4:4" x14ac:dyDescent="0.25">
      <c r="D3198" s="138"/>
    </row>
    <row r="3199" spans="4:4" x14ac:dyDescent="0.25">
      <c r="D3199" s="138"/>
    </row>
    <row r="3200" spans="4:4" x14ac:dyDescent="0.25">
      <c r="D3200" s="138"/>
    </row>
    <row r="3201" spans="4:4" x14ac:dyDescent="0.25">
      <c r="D3201" s="138"/>
    </row>
    <row r="3202" spans="4:4" x14ac:dyDescent="0.25">
      <c r="D3202" s="138"/>
    </row>
    <row r="3203" spans="4:4" x14ac:dyDescent="0.25">
      <c r="D3203" s="138"/>
    </row>
    <row r="3204" spans="4:4" x14ac:dyDescent="0.25">
      <c r="D3204" s="138"/>
    </row>
    <row r="3205" spans="4:4" x14ac:dyDescent="0.25">
      <c r="D3205" s="138"/>
    </row>
    <row r="3206" spans="4:4" x14ac:dyDescent="0.25">
      <c r="D3206" s="138"/>
    </row>
    <row r="3207" spans="4:4" x14ac:dyDescent="0.25">
      <c r="D3207" s="138"/>
    </row>
    <row r="3208" spans="4:4" x14ac:dyDescent="0.25">
      <c r="D3208" s="138"/>
    </row>
    <row r="3209" spans="4:4" x14ac:dyDescent="0.25">
      <c r="D3209" s="138"/>
    </row>
    <row r="3210" spans="4:4" x14ac:dyDescent="0.25">
      <c r="D3210" s="138"/>
    </row>
    <row r="3211" spans="4:4" x14ac:dyDescent="0.25">
      <c r="D3211" s="138"/>
    </row>
    <row r="3212" spans="4:4" x14ac:dyDescent="0.25">
      <c r="D3212" s="138"/>
    </row>
    <row r="3213" spans="4:4" x14ac:dyDescent="0.25">
      <c r="D3213" s="138"/>
    </row>
    <row r="3214" spans="4:4" x14ac:dyDescent="0.25">
      <c r="D3214" s="138"/>
    </row>
    <row r="3215" spans="4:4" x14ac:dyDescent="0.25">
      <c r="D3215" s="138"/>
    </row>
    <row r="3216" spans="4:4" x14ac:dyDescent="0.25">
      <c r="D3216" s="138"/>
    </row>
    <row r="3217" spans="4:4" x14ac:dyDescent="0.25">
      <c r="D3217" s="138"/>
    </row>
    <row r="3218" spans="4:4" x14ac:dyDescent="0.25">
      <c r="D3218" s="138"/>
    </row>
    <row r="3219" spans="4:4" x14ac:dyDescent="0.25">
      <c r="D3219" s="138"/>
    </row>
    <row r="3220" spans="4:4" x14ac:dyDescent="0.25">
      <c r="D3220" s="138"/>
    </row>
    <row r="3221" spans="4:4" x14ac:dyDescent="0.25">
      <c r="D3221" s="138"/>
    </row>
    <row r="3222" spans="4:4" x14ac:dyDescent="0.25">
      <c r="D3222" s="138"/>
    </row>
    <row r="3223" spans="4:4" x14ac:dyDescent="0.25">
      <c r="D3223" s="138"/>
    </row>
    <row r="3224" spans="4:4" x14ac:dyDescent="0.25">
      <c r="D3224" s="138"/>
    </row>
    <row r="3225" spans="4:4" x14ac:dyDescent="0.25">
      <c r="D3225" s="138"/>
    </row>
    <row r="3226" spans="4:4" x14ac:dyDescent="0.25">
      <c r="D3226" s="138"/>
    </row>
    <row r="3227" spans="4:4" x14ac:dyDescent="0.25">
      <c r="D3227" s="138"/>
    </row>
    <row r="3228" spans="4:4" x14ac:dyDescent="0.25">
      <c r="D3228" s="138"/>
    </row>
    <row r="3229" spans="4:4" x14ac:dyDescent="0.25">
      <c r="D3229" s="138"/>
    </row>
    <row r="3230" spans="4:4" x14ac:dyDescent="0.25">
      <c r="D3230" s="138"/>
    </row>
    <row r="3231" spans="4:4" x14ac:dyDescent="0.25">
      <c r="D3231" s="138"/>
    </row>
    <row r="3232" spans="4:4" x14ac:dyDescent="0.25">
      <c r="D3232" s="138"/>
    </row>
    <row r="3233" spans="4:4" x14ac:dyDescent="0.25">
      <c r="D3233" s="138"/>
    </row>
    <row r="3234" spans="4:4" x14ac:dyDescent="0.25">
      <c r="D3234" s="138"/>
    </row>
    <row r="3235" spans="4:4" x14ac:dyDescent="0.25">
      <c r="D3235" s="138"/>
    </row>
    <row r="3236" spans="4:4" x14ac:dyDescent="0.25">
      <c r="D3236" s="138"/>
    </row>
    <row r="3237" spans="4:4" x14ac:dyDescent="0.25">
      <c r="D3237" s="138"/>
    </row>
    <row r="3238" spans="4:4" x14ac:dyDescent="0.25">
      <c r="D3238" s="138"/>
    </row>
    <row r="3239" spans="4:4" x14ac:dyDescent="0.25">
      <c r="D3239" s="138"/>
    </row>
    <row r="3240" spans="4:4" x14ac:dyDescent="0.25">
      <c r="D3240" s="138"/>
    </row>
    <row r="3241" spans="4:4" x14ac:dyDescent="0.25">
      <c r="D3241" s="138"/>
    </row>
    <row r="3242" spans="4:4" x14ac:dyDescent="0.25">
      <c r="D3242" s="138"/>
    </row>
    <row r="3243" spans="4:4" x14ac:dyDescent="0.25">
      <c r="D3243" s="138"/>
    </row>
    <row r="3244" spans="4:4" x14ac:dyDescent="0.25">
      <c r="D3244" s="138"/>
    </row>
    <row r="3245" spans="4:4" x14ac:dyDescent="0.25">
      <c r="D3245" s="138"/>
    </row>
    <row r="3246" spans="4:4" x14ac:dyDescent="0.25">
      <c r="D3246" s="138"/>
    </row>
    <row r="3247" spans="4:4" x14ac:dyDescent="0.25">
      <c r="D3247" s="138"/>
    </row>
    <row r="3248" spans="4:4" x14ac:dyDescent="0.25">
      <c r="D3248" s="138"/>
    </row>
    <row r="3249" spans="4:4" x14ac:dyDescent="0.25">
      <c r="D3249" s="138"/>
    </row>
    <row r="3250" spans="4:4" x14ac:dyDescent="0.25">
      <c r="D3250" s="138"/>
    </row>
    <row r="3251" spans="4:4" x14ac:dyDescent="0.25">
      <c r="D3251" s="138"/>
    </row>
    <row r="3252" spans="4:4" x14ac:dyDescent="0.25">
      <c r="D3252" s="138"/>
    </row>
    <row r="3253" spans="4:4" x14ac:dyDescent="0.25">
      <c r="D3253" s="138"/>
    </row>
    <row r="3254" spans="4:4" x14ac:dyDescent="0.25">
      <c r="D3254" s="138"/>
    </row>
    <row r="3255" spans="4:4" x14ac:dyDescent="0.25">
      <c r="D3255" s="138"/>
    </row>
    <row r="3256" spans="4:4" x14ac:dyDescent="0.25">
      <c r="D3256" s="138"/>
    </row>
    <row r="3257" spans="4:4" x14ac:dyDescent="0.25">
      <c r="D3257" s="138"/>
    </row>
    <row r="3258" spans="4:4" x14ac:dyDescent="0.25">
      <c r="D3258" s="138"/>
    </row>
    <row r="3259" spans="4:4" x14ac:dyDescent="0.25">
      <c r="D3259" s="138"/>
    </row>
    <row r="3260" spans="4:4" x14ac:dyDescent="0.25">
      <c r="D3260" s="138"/>
    </row>
    <row r="3261" spans="4:4" x14ac:dyDescent="0.25">
      <c r="D3261" s="138"/>
    </row>
    <row r="3262" spans="4:4" x14ac:dyDescent="0.25">
      <c r="D3262" s="138"/>
    </row>
    <row r="3263" spans="4:4" x14ac:dyDescent="0.25">
      <c r="D3263" s="138"/>
    </row>
    <row r="3264" spans="4:4" x14ac:dyDescent="0.25">
      <c r="D3264" s="138"/>
    </row>
    <row r="3265" spans="4:4" x14ac:dyDescent="0.25">
      <c r="D3265" s="138"/>
    </row>
    <row r="3266" spans="4:4" x14ac:dyDescent="0.25">
      <c r="D3266" s="138"/>
    </row>
    <row r="3267" spans="4:4" x14ac:dyDescent="0.25">
      <c r="D3267" s="138"/>
    </row>
    <row r="3268" spans="4:4" x14ac:dyDescent="0.25">
      <c r="D3268" s="138"/>
    </row>
    <row r="3269" spans="4:4" x14ac:dyDescent="0.25">
      <c r="D3269" s="138"/>
    </row>
    <row r="3270" spans="4:4" x14ac:dyDescent="0.25">
      <c r="D3270" s="138"/>
    </row>
    <row r="3271" spans="4:4" x14ac:dyDescent="0.25">
      <c r="D3271" s="138"/>
    </row>
    <row r="3272" spans="4:4" x14ac:dyDescent="0.25">
      <c r="D3272" s="138"/>
    </row>
    <row r="3273" spans="4:4" x14ac:dyDescent="0.25">
      <c r="D3273" s="138"/>
    </row>
    <row r="3274" spans="4:4" x14ac:dyDescent="0.25">
      <c r="D3274" s="138"/>
    </row>
    <row r="3275" spans="4:4" x14ac:dyDescent="0.25">
      <c r="D3275" s="138"/>
    </row>
    <row r="3276" spans="4:4" x14ac:dyDescent="0.25">
      <c r="D3276" s="138"/>
    </row>
    <row r="3277" spans="4:4" x14ac:dyDescent="0.25">
      <c r="D3277" s="138"/>
    </row>
    <row r="3278" spans="4:4" x14ac:dyDescent="0.25">
      <c r="D3278" s="138"/>
    </row>
    <row r="3279" spans="4:4" x14ac:dyDescent="0.25">
      <c r="D3279" s="138"/>
    </row>
    <row r="3280" spans="4:4" x14ac:dyDescent="0.25">
      <c r="D3280" s="138"/>
    </row>
    <row r="3281" spans="4:4" x14ac:dyDescent="0.25">
      <c r="D3281" s="138"/>
    </row>
    <row r="3282" spans="4:4" x14ac:dyDescent="0.25">
      <c r="D3282" s="138"/>
    </row>
    <row r="3283" spans="4:4" x14ac:dyDescent="0.25">
      <c r="D3283" s="138"/>
    </row>
    <row r="3284" spans="4:4" x14ac:dyDescent="0.25">
      <c r="D3284" s="138"/>
    </row>
    <row r="3285" spans="4:4" x14ac:dyDescent="0.25">
      <c r="D3285" s="138"/>
    </row>
    <row r="3286" spans="4:4" x14ac:dyDescent="0.25">
      <c r="D3286" s="138"/>
    </row>
    <row r="3287" spans="4:4" x14ac:dyDescent="0.25">
      <c r="D3287" s="138"/>
    </row>
    <row r="3288" spans="4:4" x14ac:dyDescent="0.25">
      <c r="D3288" s="138"/>
    </row>
    <row r="3289" spans="4:4" x14ac:dyDescent="0.25">
      <c r="D3289" s="138"/>
    </row>
    <row r="3290" spans="4:4" x14ac:dyDescent="0.25">
      <c r="D3290" s="138"/>
    </row>
    <row r="3291" spans="4:4" x14ac:dyDescent="0.25">
      <c r="D3291" s="138"/>
    </row>
    <row r="3292" spans="4:4" x14ac:dyDescent="0.25">
      <c r="D3292" s="138"/>
    </row>
    <row r="3293" spans="4:4" x14ac:dyDescent="0.25">
      <c r="D3293" s="138"/>
    </row>
    <row r="3294" spans="4:4" x14ac:dyDescent="0.25">
      <c r="D3294" s="138"/>
    </row>
    <row r="3295" spans="4:4" x14ac:dyDescent="0.25">
      <c r="D3295" s="138"/>
    </row>
    <row r="3296" spans="4:4" x14ac:dyDescent="0.25">
      <c r="D3296" s="138"/>
    </row>
    <row r="3297" spans="4:4" x14ac:dyDescent="0.25">
      <c r="D3297" s="138"/>
    </row>
    <row r="3298" spans="4:4" x14ac:dyDescent="0.25">
      <c r="D3298" s="138"/>
    </row>
    <row r="3299" spans="4:4" x14ac:dyDescent="0.25">
      <c r="D3299" s="138"/>
    </row>
    <row r="3300" spans="4:4" x14ac:dyDescent="0.25">
      <c r="D3300" s="138"/>
    </row>
    <row r="3301" spans="4:4" x14ac:dyDescent="0.25">
      <c r="D3301" s="138"/>
    </row>
    <row r="3302" spans="4:4" x14ac:dyDescent="0.25">
      <c r="D3302" s="138"/>
    </row>
    <row r="3303" spans="4:4" x14ac:dyDescent="0.25">
      <c r="D3303" s="138"/>
    </row>
    <row r="3304" spans="4:4" x14ac:dyDescent="0.25">
      <c r="D3304" s="138"/>
    </row>
    <row r="3305" spans="4:4" x14ac:dyDescent="0.25">
      <c r="D3305" s="138"/>
    </row>
    <row r="3306" spans="4:4" x14ac:dyDescent="0.25">
      <c r="D3306" s="138"/>
    </row>
    <row r="3307" spans="4:4" x14ac:dyDescent="0.25">
      <c r="D3307" s="138"/>
    </row>
    <row r="3308" spans="4:4" x14ac:dyDescent="0.25">
      <c r="D3308" s="138"/>
    </row>
    <row r="3309" spans="4:4" x14ac:dyDescent="0.25">
      <c r="D3309" s="138"/>
    </row>
    <row r="3310" spans="4:4" x14ac:dyDescent="0.25">
      <c r="D3310" s="138"/>
    </row>
    <row r="3311" spans="4:4" x14ac:dyDescent="0.25">
      <c r="D3311" s="138"/>
    </row>
    <row r="3312" spans="4:4" x14ac:dyDescent="0.25">
      <c r="D3312" s="138"/>
    </row>
    <row r="3313" spans="4:4" x14ac:dyDescent="0.25">
      <c r="D3313" s="138"/>
    </row>
    <row r="3314" spans="4:4" x14ac:dyDescent="0.25">
      <c r="D3314" s="138"/>
    </row>
    <row r="3315" spans="4:4" x14ac:dyDescent="0.25">
      <c r="D3315" s="138"/>
    </row>
    <row r="3316" spans="4:4" x14ac:dyDescent="0.25">
      <c r="D3316" s="138"/>
    </row>
    <row r="3317" spans="4:4" x14ac:dyDescent="0.25">
      <c r="D3317" s="138"/>
    </row>
    <row r="3318" spans="4:4" x14ac:dyDescent="0.25">
      <c r="D3318" s="138"/>
    </row>
    <row r="3319" spans="4:4" x14ac:dyDescent="0.25">
      <c r="D3319" s="138"/>
    </row>
    <row r="3320" spans="4:4" x14ac:dyDescent="0.25">
      <c r="D3320" s="138"/>
    </row>
    <row r="3321" spans="4:4" x14ac:dyDescent="0.25">
      <c r="D3321" s="138"/>
    </row>
    <row r="3322" spans="4:4" x14ac:dyDescent="0.25">
      <c r="D3322" s="138"/>
    </row>
    <row r="3323" spans="4:4" x14ac:dyDescent="0.25">
      <c r="D3323" s="138"/>
    </row>
    <row r="3324" spans="4:4" x14ac:dyDescent="0.25">
      <c r="D3324" s="138"/>
    </row>
    <row r="3325" spans="4:4" x14ac:dyDescent="0.25">
      <c r="D3325" s="138"/>
    </row>
    <row r="3326" spans="4:4" x14ac:dyDescent="0.25">
      <c r="D3326" s="138"/>
    </row>
    <row r="3327" spans="4:4" x14ac:dyDescent="0.25">
      <c r="D3327" s="138"/>
    </row>
    <row r="3328" spans="4:4" x14ac:dyDescent="0.25">
      <c r="D3328" s="138"/>
    </row>
    <row r="3329" spans="4:4" x14ac:dyDescent="0.25">
      <c r="D3329" s="138"/>
    </row>
    <row r="3330" spans="4:4" x14ac:dyDescent="0.25">
      <c r="D3330" s="138"/>
    </row>
    <row r="3331" spans="4:4" x14ac:dyDescent="0.25">
      <c r="D3331" s="138"/>
    </row>
    <row r="3332" spans="4:4" x14ac:dyDescent="0.25">
      <c r="D3332" s="138"/>
    </row>
    <row r="3333" spans="4:4" x14ac:dyDescent="0.25">
      <c r="D3333" s="138"/>
    </row>
    <row r="3334" spans="4:4" x14ac:dyDescent="0.25">
      <c r="D3334" s="138"/>
    </row>
    <row r="3335" spans="4:4" x14ac:dyDescent="0.25">
      <c r="D3335" s="138"/>
    </row>
    <row r="3336" spans="4:4" x14ac:dyDescent="0.25">
      <c r="D3336" s="138"/>
    </row>
    <row r="3337" spans="4:4" x14ac:dyDescent="0.25">
      <c r="D3337" s="138"/>
    </row>
    <row r="3338" spans="4:4" x14ac:dyDescent="0.25">
      <c r="D3338" s="138"/>
    </row>
    <row r="3339" spans="4:4" x14ac:dyDescent="0.25">
      <c r="D3339" s="138"/>
    </row>
    <row r="3340" spans="4:4" x14ac:dyDescent="0.25">
      <c r="D3340" s="138"/>
    </row>
    <row r="3341" spans="4:4" x14ac:dyDescent="0.25">
      <c r="D3341" s="138"/>
    </row>
    <row r="3342" spans="4:4" x14ac:dyDescent="0.25">
      <c r="D3342" s="138"/>
    </row>
    <row r="3343" spans="4:4" x14ac:dyDescent="0.25">
      <c r="D3343" s="138"/>
    </row>
    <row r="3344" spans="4:4" x14ac:dyDescent="0.25">
      <c r="D3344" s="138"/>
    </row>
    <row r="3345" spans="4:4" x14ac:dyDescent="0.25">
      <c r="D3345" s="138"/>
    </row>
    <row r="3346" spans="4:4" x14ac:dyDescent="0.25">
      <c r="D3346" s="138"/>
    </row>
    <row r="3347" spans="4:4" x14ac:dyDescent="0.25">
      <c r="D3347" s="138"/>
    </row>
    <row r="3348" spans="4:4" x14ac:dyDescent="0.25">
      <c r="D3348" s="138"/>
    </row>
    <row r="3349" spans="4:4" x14ac:dyDescent="0.25">
      <c r="D3349" s="138"/>
    </row>
    <row r="3350" spans="4:4" x14ac:dyDescent="0.25">
      <c r="D3350" s="138"/>
    </row>
    <row r="3351" spans="4:4" x14ac:dyDescent="0.25">
      <c r="D3351" s="138"/>
    </row>
    <row r="3352" spans="4:4" x14ac:dyDescent="0.25">
      <c r="D3352" s="138"/>
    </row>
    <row r="3353" spans="4:4" x14ac:dyDescent="0.25">
      <c r="D3353" s="138"/>
    </row>
    <row r="3354" spans="4:4" x14ac:dyDescent="0.25">
      <c r="D3354" s="138"/>
    </row>
    <row r="3355" spans="4:4" x14ac:dyDescent="0.25">
      <c r="D3355" s="138"/>
    </row>
    <row r="3356" spans="4:4" x14ac:dyDescent="0.25">
      <c r="D3356" s="138"/>
    </row>
    <row r="3357" spans="4:4" x14ac:dyDescent="0.25">
      <c r="D3357" s="138"/>
    </row>
    <row r="3358" spans="4:4" x14ac:dyDescent="0.25">
      <c r="D3358" s="138"/>
    </row>
    <row r="3359" spans="4:4" x14ac:dyDescent="0.25">
      <c r="D3359" s="138"/>
    </row>
    <row r="3360" spans="4:4" x14ac:dyDescent="0.25">
      <c r="D3360" s="138"/>
    </row>
    <row r="3361" spans="4:4" x14ac:dyDescent="0.25">
      <c r="D3361" s="138"/>
    </row>
    <row r="3362" spans="4:4" x14ac:dyDescent="0.25">
      <c r="D3362" s="138"/>
    </row>
    <row r="3363" spans="4:4" x14ac:dyDescent="0.25">
      <c r="D3363" s="138"/>
    </row>
    <row r="3364" spans="4:4" x14ac:dyDescent="0.25">
      <c r="D3364" s="138"/>
    </row>
    <row r="3365" spans="4:4" x14ac:dyDescent="0.25">
      <c r="D3365" s="138"/>
    </row>
    <row r="3366" spans="4:4" x14ac:dyDescent="0.25">
      <c r="D3366" s="138"/>
    </row>
    <row r="3367" spans="4:4" x14ac:dyDescent="0.25">
      <c r="D3367" s="138"/>
    </row>
    <row r="3368" spans="4:4" x14ac:dyDescent="0.25">
      <c r="D3368" s="138"/>
    </row>
    <row r="3369" spans="4:4" x14ac:dyDescent="0.25">
      <c r="D3369" s="138"/>
    </row>
    <row r="3370" spans="4:4" x14ac:dyDescent="0.25">
      <c r="D3370" s="138"/>
    </row>
    <row r="3371" spans="4:4" x14ac:dyDescent="0.25">
      <c r="D3371" s="138"/>
    </row>
    <row r="3372" spans="4:4" x14ac:dyDescent="0.25">
      <c r="D3372" s="138"/>
    </row>
    <row r="3373" spans="4:4" x14ac:dyDescent="0.25">
      <c r="D3373" s="138"/>
    </row>
    <row r="3374" spans="4:4" x14ac:dyDescent="0.25">
      <c r="D3374" s="138"/>
    </row>
    <row r="3375" spans="4:4" x14ac:dyDescent="0.25">
      <c r="D3375" s="138"/>
    </row>
    <row r="3376" spans="4:4" x14ac:dyDescent="0.25">
      <c r="D3376" s="138"/>
    </row>
    <row r="3377" spans="4:4" x14ac:dyDescent="0.25">
      <c r="D3377" s="138"/>
    </row>
    <row r="3378" spans="4:4" x14ac:dyDescent="0.25">
      <c r="D3378" s="138"/>
    </row>
    <row r="3379" spans="4:4" x14ac:dyDescent="0.25">
      <c r="D3379" s="138"/>
    </row>
    <row r="3380" spans="4:4" x14ac:dyDescent="0.25">
      <c r="D3380" s="138"/>
    </row>
    <row r="3381" spans="4:4" x14ac:dyDescent="0.25">
      <c r="D3381" s="138"/>
    </row>
    <row r="3382" spans="4:4" x14ac:dyDescent="0.25">
      <c r="D3382" s="138"/>
    </row>
    <row r="3383" spans="4:4" x14ac:dyDescent="0.25">
      <c r="D3383" s="138"/>
    </row>
    <row r="3384" spans="4:4" x14ac:dyDescent="0.25">
      <c r="D3384" s="138"/>
    </row>
    <row r="3385" spans="4:4" x14ac:dyDescent="0.25">
      <c r="D3385" s="138"/>
    </row>
    <row r="3386" spans="4:4" x14ac:dyDescent="0.25">
      <c r="D3386" s="138"/>
    </row>
    <row r="3387" spans="4:4" x14ac:dyDescent="0.25">
      <c r="D3387" s="138"/>
    </row>
    <row r="3388" spans="4:4" x14ac:dyDescent="0.25">
      <c r="D3388" s="138"/>
    </row>
    <row r="3389" spans="4:4" x14ac:dyDescent="0.25">
      <c r="D3389" s="138"/>
    </row>
    <row r="3390" spans="4:4" x14ac:dyDescent="0.25">
      <c r="D3390" s="138"/>
    </row>
    <row r="3391" spans="4:4" x14ac:dyDescent="0.25">
      <c r="D3391" s="138"/>
    </row>
    <row r="3392" spans="4:4" x14ac:dyDescent="0.25">
      <c r="D3392" s="138"/>
    </row>
    <row r="3393" spans="4:4" x14ac:dyDescent="0.25">
      <c r="D3393" s="138"/>
    </row>
    <row r="3394" spans="4:4" x14ac:dyDescent="0.25">
      <c r="D3394" s="138"/>
    </row>
    <row r="3395" spans="4:4" x14ac:dyDescent="0.25">
      <c r="D3395" s="138"/>
    </row>
    <row r="3396" spans="4:4" x14ac:dyDescent="0.25">
      <c r="D3396" s="138"/>
    </row>
    <row r="3397" spans="4:4" x14ac:dyDescent="0.25">
      <c r="D3397" s="138"/>
    </row>
    <row r="3398" spans="4:4" x14ac:dyDescent="0.25">
      <c r="D3398" s="138"/>
    </row>
    <row r="3399" spans="4:4" x14ac:dyDescent="0.25">
      <c r="D3399" s="138"/>
    </row>
    <row r="3400" spans="4:4" x14ac:dyDescent="0.25">
      <c r="D3400" s="138"/>
    </row>
    <row r="3401" spans="4:4" x14ac:dyDescent="0.25">
      <c r="D3401" s="138"/>
    </row>
    <row r="3402" spans="4:4" x14ac:dyDescent="0.25">
      <c r="D3402" s="138"/>
    </row>
    <row r="3403" spans="4:4" x14ac:dyDescent="0.25">
      <c r="D3403" s="138"/>
    </row>
    <row r="3404" spans="4:4" x14ac:dyDescent="0.25">
      <c r="D3404" s="138"/>
    </row>
    <row r="3405" spans="4:4" x14ac:dyDescent="0.25">
      <c r="D3405" s="138"/>
    </row>
    <row r="3406" spans="4:4" x14ac:dyDescent="0.25">
      <c r="D3406" s="138"/>
    </row>
    <row r="3407" spans="4:4" x14ac:dyDescent="0.25">
      <c r="D3407" s="138"/>
    </row>
    <row r="3408" spans="4:4" x14ac:dyDescent="0.25">
      <c r="D3408" s="138"/>
    </row>
    <row r="3409" spans="4:4" x14ac:dyDescent="0.25">
      <c r="D3409" s="138"/>
    </row>
    <row r="3410" spans="4:4" x14ac:dyDescent="0.25">
      <c r="D3410" s="138"/>
    </row>
    <row r="3411" spans="4:4" x14ac:dyDescent="0.25">
      <c r="D3411" s="138"/>
    </row>
    <row r="3412" spans="4:4" x14ac:dyDescent="0.25">
      <c r="D3412" s="138"/>
    </row>
    <row r="3413" spans="4:4" x14ac:dyDescent="0.25">
      <c r="D3413" s="138"/>
    </row>
    <row r="3414" spans="4:4" x14ac:dyDescent="0.25">
      <c r="D3414" s="138"/>
    </row>
    <row r="3415" spans="4:4" x14ac:dyDescent="0.25">
      <c r="D3415" s="138"/>
    </row>
    <row r="3416" spans="4:4" x14ac:dyDescent="0.25">
      <c r="D3416" s="138"/>
    </row>
    <row r="3417" spans="4:4" x14ac:dyDescent="0.25">
      <c r="D3417" s="138"/>
    </row>
    <row r="3418" spans="4:4" x14ac:dyDescent="0.25">
      <c r="D3418" s="138"/>
    </row>
    <row r="3419" spans="4:4" x14ac:dyDescent="0.25">
      <c r="D3419" s="138"/>
    </row>
    <row r="3420" spans="4:4" x14ac:dyDescent="0.25">
      <c r="D3420" s="138"/>
    </row>
    <row r="3421" spans="4:4" x14ac:dyDescent="0.25">
      <c r="D3421" s="138"/>
    </row>
    <row r="3422" spans="4:4" x14ac:dyDescent="0.25">
      <c r="D3422" s="138"/>
    </row>
    <row r="3423" spans="4:4" x14ac:dyDescent="0.25">
      <c r="D3423" s="138"/>
    </row>
    <row r="3424" spans="4:4" x14ac:dyDescent="0.25">
      <c r="D3424" s="138"/>
    </row>
    <row r="3425" spans="4:4" x14ac:dyDescent="0.25">
      <c r="D3425" s="138"/>
    </row>
    <row r="3426" spans="4:4" x14ac:dyDescent="0.25">
      <c r="D3426" s="138"/>
    </row>
    <row r="3427" spans="4:4" x14ac:dyDescent="0.25">
      <c r="D3427" s="138"/>
    </row>
    <row r="3428" spans="4:4" x14ac:dyDescent="0.25">
      <c r="D3428" s="138"/>
    </row>
    <row r="3429" spans="4:4" x14ac:dyDescent="0.25">
      <c r="D3429" s="138"/>
    </row>
    <row r="3430" spans="4:4" x14ac:dyDescent="0.25">
      <c r="D3430" s="138"/>
    </row>
    <row r="3431" spans="4:4" x14ac:dyDescent="0.25">
      <c r="D3431" s="138"/>
    </row>
    <row r="3432" spans="4:4" x14ac:dyDescent="0.25">
      <c r="D3432" s="138"/>
    </row>
    <row r="3433" spans="4:4" x14ac:dyDescent="0.25">
      <c r="D3433" s="138"/>
    </row>
    <row r="3434" spans="4:4" x14ac:dyDescent="0.25">
      <c r="D3434" s="138"/>
    </row>
    <row r="3435" spans="4:4" x14ac:dyDescent="0.25">
      <c r="D3435" s="138"/>
    </row>
    <row r="3436" spans="4:4" x14ac:dyDescent="0.25">
      <c r="D3436" s="138"/>
    </row>
    <row r="3437" spans="4:4" x14ac:dyDescent="0.25">
      <c r="D3437" s="138"/>
    </row>
    <row r="3438" spans="4:4" x14ac:dyDescent="0.25">
      <c r="D3438" s="138"/>
    </row>
    <row r="3439" spans="4:4" x14ac:dyDescent="0.25">
      <c r="D3439" s="138"/>
    </row>
    <row r="3440" spans="4:4" x14ac:dyDescent="0.25">
      <c r="D3440" s="138"/>
    </row>
    <row r="3441" spans="4:4" x14ac:dyDescent="0.25">
      <c r="D3441" s="138"/>
    </row>
    <row r="3442" spans="4:4" x14ac:dyDescent="0.25">
      <c r="D3442" s="138"/>
    </row>
    <row r="3443" spans="4:4" x14ac:dyDescent="0.25">
      <c r="D3443" s="138"/>
    </row>
    <row r="3444" spans="4:4" x14ac:dyDescent="0.25">
      <c r="D3444" s="138"/>
    </row>
    <row r="3445" spans="4:4" x14ac:dyDescent="0.25">
      <c r="D3445" s="138"/>
    </row>
    <row r="3446" spans="4:4" x14ac:dyDescent="0.25">
      <c r="D3446" s="138"/>
    </row>
    <row r="3447" spans="4:4" x14ac:dyDescent="0.25">
      <c r="D3447" s="138"/>
    </row>
    <row r="3448" spans="4:4" x14ac:dyDescent="0.25">
      <c r="D3448" s="138"/>
    </row>
    <row r="3449" spans="4:4" x14ac:dyDescent="0.25">
      <c r="D3449" s="138"/>
    </row>
    <row r="3450" spans="4:4" x14ac:dyDescent="0.25">
      <c r="D3450" s="138"/>
    </row>
    <row r="3451" spans="4:4" x14ac:dyDescent="0.25">
      <c r="D3451" s="138"/>
    </row>
    <row r="3452" spans="4:4" x14ac:dyDescent="0.25">
      <c r="D3452" s="138"/>
    </row>
    <row r="3453" spans="4:4" x14ac:dyDescent="0.25">
      <c r="D3453" s="138"/>
    </row>
    <row r="3454" spans="4:4" x14ac:dyDescent="0.25">
      <c r="D3454" s="138"/>
    </row>
    <row r="3455" spans="4:4" x14ac:dyDescent="0.25">
      <c r="D3455" s="138"/>
    </row>
    <row r="3456" spans="4:4" x14ac:dyDescent="0.25">
      <c r="D3456" s="138"/>
    </row>
    <row r="3457" spans="4:4" x14ac:dyDescent="0.25">
      <c r="D3457" s="138"/>
    </row>
    <row r="3458" spans="4:4" x14ac:dyDescent="0.25">
      <c r="D3458" s="138"/>
    </row>
    <row r="3459" spans="4:4" x14ac:dyDescent="0.25">
      <c r="D3459" s="138"/>
    </row>
    <row r="3460" spans="4:4" x14ac:dyDescent="0.25">
      <c r="D3460" s="138"/>
    </row>
    <row r="3461" spans="4:4" x14ac:dyDescent="0.25">
      <c r="D3461" s="138"/>
    </row>
    <row r="3462" spans="4:4" x14ac:dyDescent="0.25">
      <c r="D3462" s="138"/>
    </row>
    <row r="3463" spans="4:4" x14ac:dyDescent="0.25">
      <c r="D3463" s="138"/>
    </row>
    <row r="3464" spans="4:4" x14ac:dyDescent="0.25">
      <c r="D3464" s="138"/>
    </row>
    <row r="3465" spans="4:4" x14ac:dyDescent="0.25">
      <c r="D3465" s="138"/>
    </row>
    <row r="3466" spans="4:4" x14ac:dyDescent="0.25">
      <c r="D3466" s="138"/>
    </row>
    <row r="3467" spans="4:4" x14ac:dyDescent="0.25">
      <c r="D3467" s="138"/>
    </row>
    <row r="3468" spans="4:4" x14ac:dyDescent="0.25">
      <c r="D3468" s="138"/>
    </row>
    <row r="3469" spans="4:4" x14ac:dyDescent="0.25">
      <c r="D3469" s="138"/>
    </row>
    <row r="3470" spans="4:4" x14ac:dyDescent="0.25">
      <c r="D3470" s="138"/>
    </row>
    <row r="3471" spans="4:4" x14ac:dyDescent="0.25">
      <c r="D3471" s="138"/>
    </row>
    <row r="3472" spans="4:4" x14ac:dyDescent="0.25">
      <c r="D3472" s="138"/>
    </row>
    <row r="3473" spans="4:4" x14ac:dyDescent="0.25">
      <c r="D3473" s="138"/>
    </row>
    <row r="3474" spans="4:4" x14ac:dyDescent="0.25">
      <c r="D3474" s="138"/>
    </row>
    <row r="3475" spans="4:4" x14ac:dyDescent="0.25">
      <c r="D3475" s="138"/>
    </row>
    <row r="3476" spans="4:4" x14ac:dyDescent="0.25">
      <c r="D3476" s="138"/>
    </row>
    <row r="3477" spans="4:4" x14ac:dyDescent="0.25">
      <c r="D3477" s="138"/>
    </row>
    <row r="3478" spans="4:4" x14ac:dyDescent="0.25">
      <c r="D3478" s="138"/>
    </row>
    <row r="3479" spans="4:4" x14ac:dyDescent="0.25">
      <c r="D3479" s="138"/>
    </row>
    <row r="3480" spans="4:4" x14ac:dyDescent="0.25">
      <c r="D3480" s="138"/>
    </row>
    <row r="3481" spans="4:4" x14ac:dyDescent="0.25">
      <c r="D3481" s="138"/>
    </row>
    <row r="3482" spans="4:4" x14ac:dyDescent="0.25">
      <c r="D3482" s="138"/>
    </row>
    <row r="3483" spans="4:4" x14ac:dyDescent="0.25">
      <c r="D3483" s="138"/>
    </row>
    <row r="3484" spans="4:4" x14ac:dyDescent="0.25">
      <c r="D3484" s="138"/>
    </row>
    <row r="3485" spans="4:4" x14ac:dyDescent="0.25">
      <c r="D3485" s="138"/>
    </row>
    <row r="3486" spans="4:4" x14ac:dyDescent="0.25">
      <c r="D3486" s="138"/>
    </row>
    <row r="3487" spans="4:4" x14ac:dyDescent="0.25">
      <c r="D3487" s="138"/>
    </row>
    <row r="3488" spans="4:4" x14ac:dyDescent="0.25">
      <c r="D3488" s="138"/>
    </row>
    <row r="3489" spans="4:4" x14ac:dyDescent="0.25">
      <c r="D3489" s="138"/>
    </row>
    <row r="3490" spans="4:4" x14ac:dyDescent="0.25">
      <c r="D3490" s="138"/>
    </row>
    <row r="3491" spans="4:4" x14ac:dyDescent="0.25">
      <c r="D3491" s="138"/>
    </row>
    <row r="3492" spans="4:4" x14ac:dyDescent="0.25">
      <c r="D3492" s="138"/>
    </row>
    <row r="3493" spans="4:4" x14ac:dyDescent="0.25">
      <c r="D3493" s="138"/>
    </row>
    <row r="3494" spans="4:4" x14ac:dyDescent="0.25">
      <c r="D3494" s="138"/>
    </row>
    <row r="3495" spans="4:4" x14ac:dyDescent="0.25">
      <c r="D3495" s="138"/>
    </row>
    <row r="3496" spans="4:4" x14ac:dyDescent="0.25">
      <c r="D3496" s="138"/>
    </row>
    <row r="3497" spans="4:4" x14ac:dyDescent="0.25">
      <c r="D3497" s="138"/>
    </row>
    <row r="3498" spans="4:4" x14ac:dyDescent="0.25">
      <c r="D3498" s="138"/>
    </row>
    <row r="3499" spans="4:4" x14ac:dyDescent="0.25">
      <c r="D3499" s="138"/>
    </row>
    <row r="3500" spans="4:4" x14ac:dyDescent="0.25">
      <c r="D3500" s="138"/>
    </row>
    <row r="3501" spans="4:4" x14ac:dyDescent="0.25">
      <c r="D3501" s="138"/>
    </row>
    <row r="3502" spans="4:4" x14ac:dyDescent="0.25">
      <c r="D3502" s="138"/>
    </row>
    <row r="3503" spans="4:4" x14ac:dyDescent="0.25">
      <c r="D3503" s="138"/>
    </row>
    <row r="3504" spans="4:4" x14ac:dyDescent="0.25">
      <c r="D3504" s="138"/>
    </row>
    <row r="3505" spans="4:4" x14ac:dyDescent="0.25">
      <c r="D3505" s="138"/>
    </row>
    <row r="3506" spans="4:4" x14ac:dyDescent="0.25">
      <c r="D3506" s="138"/>
    </row>
    <row r="3507" spans="4:4" x14ac:dyDescent="0.25">
      <c r="D3507" s="138"/>
    </row>
    <row r="3508" spans="4:4" x14ac:dyDescent="0.25">
      <c r="D3508" s="138"/>
    </row>
    <row r="3509" spans="4:4" x14ac:dyDescent="0.25">
      <c r="D3509" s="138"/>
    </row>
    <row r="3510" spans="4:4" x14ac:dyDescent="0.25">
      <c r="D3510" s="138"/>
    </row>
    <row r="3511" spans="4:4" x14ac:dyDescent="0.25">
      <c r="D3511" s="138"/>
    </row>
    <row r="3512" spans="4:4" x14ac:dyDescent="0.25">
      <c r="D3512" s="138"/>
    </row>
    <row r="3513" spans="4:4" x14ac:dyDescent="0.25">
      <c r="D3513" s="138"/>
    </row>
    <row r="3514" spans="4:4" x14ac:dyDescent="0.25">
      <c r="D3514" s="138"/>
    </row>
    <row r="3515" spans="4:4" x14ac:dyDescent="0.25">
      <c r="D3515" s="138"/>
    </row>
    <row r="3516" spans="4:4" x14ac:dyDescent="0.25">
      <c r="D3516" s="138"/>
    </row>
    <row r="3517" spans="4:4" x14ac:dyDescent="0.25">
      <c r="D3517" s="138"/>
    </row>
    <row r="3518" spans="4:4" x14ac:dyDescent="0.25">
      <c r="D3518" s="138"/>
    </row>
    <row r="3519" spans="4:4" x14ac:dyDescent="0.25">
      <c r="D3519" s="138"/>
    </row>
    <row r="3520" spans="4:4" x14ac:dyDescent="0.25">
      <c r="D3520" s="138"/>
    </row>
    <row r="3521" spans="4:4" x14ac:dyDescent="0.25">
      <c r="D3521" s="138"/>
    </row>
    <row r="3522" spans="4:4" x14ac:dyDescent="0.25">
      <c r="D3522" s="138"/>
    </row>
    <row r="3523" spans="4:4" x14ac:dyDescent="0.25">
      <c r="D3523" s="138"/>
    </row>
    <row r="3524" spans="4:4" x14ac:dyDescent="0.25">
      <c r="D3524" s="138"/>
    </row>
    <row r="3525" spans="4:4" x14ac:dyDescent="0.25">
      <c r="D3525" s="138"/>
    </row>
    <row r="3526" spans="4:4" x14ac:dyDescent="0.25">
      <c r="D3526" s="138"/>
    </row>
    <row r="3527" spans="4:4" x14ac:dyDescent="0.25">
      <c r="D3527" s="138"/>
    </row>
    <row r="3528" spans="4:4" x14ac:dyDescent="0.25">
      <c r="D3528" s="138"/>
    </row>
    <row r="3529" spans="4:4" x14ac:dyDescent="0.25">
      <c r="D3529" s="138"/>
    </row>
    <row r="3530" spans="4:4" x14ac:dyDescent="0.25">
      <c r="D3530" s="138"/>
    </row>
    <row r="3531" spans="4:4" x14ac:dyDescent="0.25">
      <c r="D3531" s="138"/>
    </row>
    <row r="3532" spans="4:4" x14ac:dyDescent="0.25">
      <c r="D3532" s="138"/>
    </row>
    <row r="3533" spans="4:4" x14ac:dyDescent="0.25">
      <c r="D3533" s="138"/>
    </row>
    <row r="3534" spans="4:4" x14ac:dyDescent="0.25">
      <c r="D3534" s="138"/>
    </row>
    <row r="3535" spans="4:4" x14ac:dyDescent="0.25">
      <c r="D3535" s="138"/>
    </row>
    <row r="3536" spans="4:4" x14ac:dyDescent="0.25">
      <c r="D3536" s="138"/>
    </row>
    <row r="3537" spans="4:4" x14ac:dyDescent="0.25">
      <c r="D3537" s="138"/>
    </row>
    <row r="3538" spans="4:4" x14ac:dyDescent="0.25">
      <c r="D3538" s="138"/>
    </row>
    <row r="3539" spans="4:4" x14ac:dyDescent="0.25">
      <c r="D3539" s="138"/>
    </row>
    <row r="3540" spans="4:4" x14ac:dyDescent="0.25">
      <c r="D3540" s="138"/>
    </row>
    <row r="3541" spans="4:4" x14ac:dyDescent="0.25">
      <c r="D3541" s="138"/>
    </row>
    <row r="3542" spans="4:4" x14ac:dyDescent="0.25">
      <c r="D3542" s="138"/>
    </row>
    <row r="3543" spans="4:4" x14ac:dyDescent="0.25">
      <c r="D3543" s="138"/>
    </row>
    <row r="3544" spans="4:4" x14ac:dyDescent="0.25">
      <c r="D3544" s="138"/>
    </row>
    <row r="3545" spans="4:4" x14ac:dyDescent="0.25">
      <c r="D3545" s="138"/>
    </row>
    <row r="3546" spans="4:4" x14ac:dyDescent="0.25">
      <c r="D3546" s="138"/>
    </row>
    <row r="3547" spans="4:4" x14ac:dyDescent="0.25">
      <c r="D3547" s="138"/>
    </row>
    <row r="3548" spans="4:4" x14ac:dyDescent="0.25">
      <c r="D3548" s="138"/>
    </row>
    <row r="3549" spans="4:4" x14ac:dyDescent="0.25">
      <c r="D3549" s="138"/>
    </row>
    <row r="3550" spans="4:4" x14ac:dyDescent="0.25">
      <c r="D3550" s="138"/>
    </row>
    <row r="3551" spans="4:4" x14ac:dyDescent="0.25">
      <c r="D3551" s="138"/>
    </row>
    <row r="3552" spans="4:4" x14ac:dyDescent="0.25">
      <c r="D3552" s="138"/>
    </row>
    <row r="3553" spans="4:4" x14ac:dyDescent="0.25">
      <c r="D3553" s="138"/>
    </row>
    <row r="3554" spans="4:4" x14ac:dyDescent="0.25">
      <c r="D3554" s="138"/>
    </row>
    <row r="3555" spans="4:4" x14ac:dyDescent="0.25">
      <c r="D3555" s="138"/>
    </row>
    <row r="3556" spans="4:4" x14ac:dyDescent="0.25">
      <c r="D3556" s="138"/>
    </row>
    <row r="3557" spans="4:4" x14ac:dyDescent="0.25">
      <c r="D3557" s="138"/>
    </row>
    <row r="3558" spans="4:4" x14ac:dyDescent="0.25">
      <c r="D3558" s="138"/>
    </row>
    <row r="3559" spans="4:4" x14ac:dyDescent="0.25">
      <c r="D3559" s="138"/>
    </row>
    <row r="3560" spans="4:4" x14ac:dyDescent="0.25">
      <c r="D3560" s="138"/>
    </row>
    <row r="3561" spans="4:4" x14ac:dyDescent="0.25">
      <c r="D3561" s="138"/>
    </row>
    <row r="3562" spans="4:4" x14ac:dyDescent="0.25">
      <c r="D3562" s="138"/>
    </row>
    <row r="3563" spans="4:4" x14ac:dyDescent="0.25">
      <c r="D3563" s="138"/>
    </row>
    <row r="3564" spans="4:4" x14ac:dyDescent="0.25">
      <c r="D3564" s="138"/>
    </row>
    <row r="3565" spans="4:4" x14ac:dyDescent="0.25">
      <c r="D3565" s="138"/>
    </row>
    <row r="3566" spans="4:4" x14ac:dyDescent="0.25">
      <c r="D3566" s="138"/>
    </row>
    <row r="3567" spans="4:4" x14ac:dyDescent="0.25">
      <c r="D3567" s="138"/>
    </row>
    <row r="3568" spans="4:4" x14ac:dyDescent="0.25">
      <c r="D3568" s="138"/>
    </row>
    <row r="3569" spans="4:4" x14ac:dyDescent="0.25">
      <c r="D3569" s="138"/>
    </row>
    <row r="3570" spans="4:4" x14ac:dyDescent="0.25">
      <c r="D3570" s="138"/>
    </row>
    <row r="3571" spans="4:4" x14ac:dyDescent="0.25">
      <c r="D3571" s="138"/>
    </row>
    <row r="3572" spans="4:4" x14ac:dyDescent="0.25">
      <c r="D3572" s="138"/>
    </row>
    <row r="3573" spans="4:4" x14ac:dyDescent="0.25">
      <c r="D3573" s="138"/>
    </row>
    <row r="3574" spans="4:4" x14ac:dyDescent="0.25">
      <c r="D3574" s="138"/>
    </row>
    <row r="3575" spans="4:4" x14ac:dyDescent="0.25">
      <c r="D3575" s="138"/>
    </row>
    <row r="3576" spans="4:4" x14ac:dyDescent="0.25">
      <c r="D3576" s="138"/>
    </row>
    <row r="3577" spans="4:4" x14ac:dyDescent="0.25">
      <c r="D3577" s="138"/>
    </row>
    <row r="3578" spans="4:4" x14ac:dyDescent="0.25">
      <c r="D3578" s="138"/>
    </row>
    <row r="3579" spans="4:4" x14ac:dyDescent="0.25">
      <c r="D3579" s="138"/>
    </row>
    <row r="3580" spans="4:4" x14ac:dyDescent="0.25">
      <c r="D3580" s="138"/>
    </row>
    <row r="3581" spans="4:4" x14ac:dyDescent="0.25">
      <c r="D3581" s="138"/>
    </row>
    <row r="3582" spans="4:4" x14ac:dyDescent="0.25">
      <c r="D3582" s="138"/>
    </row>
    <row r="3583" spans="4:4" x14ac:dyDescent="0.25">
      <c r="D3583" s="138"/>
    </row>
    <row r="3584" spans="4:4" x14ac:dyDescent="0.25">
      <c r="D3584" s="138"/>
    </row>
    <row r="3585" spans="4:4" x14ac:dyDescent="0.25">
      <c r="D3585" s="138"/>
    </row>
    <row r="3586" spans="4:4" x14ac:dyDescent="0.25">
      <c r="D3586" s="138"/>
    </row>
    <row r="3587" spans="4:4" x14ac:dyDescent="0.25">
      <c r="D3587" s="138"/>
    </row>
    <row r="3588" spans="4:4" x14ac:dyDescent="0.25">
      <c r="D3588" s="138"/>
    </row>
    <row r="3589" spans="4:4" x14ac:dyDescent="0.25">
      <c r="D3589" s="138"/>
    </row>
    <row r="3590" spans="4:4" x14ac:dyDescent="0.25">
      <c r="D3590" s="138"/>
    </row>
    <row r="3591" spans="4:4" x14ac:dyDescent="0.25">
      <c r="D3591" s="138"/>
    </row>
    <row r="3592" spans="4:4" x14ac:dyDescent="0.25">
      <c r="D3592" s="138"/>
    </row>
    <row r="3593" spans="4:4" x14ac:dyDescent="0.25">
      <c r="D3593" s="138"/>
    </row>
    <row r="3594" spans="4:4" x14ac:dyDescent="0.25">
      <c r="D3594" s="138"/>
    </row>
    <row r="3595" spans="4:4" x14ac:dyDescent="0.25">
      <c r="D3595" s="138"/>
    </row>
    <row r="3596" spans="4:4" x14ac:dyDescent="0.25">
      <c r="D3596" s="138"/>
    </row>
    <row r="3597" spans="4:4" x14ac:dyDescent="0.25">
      <c r="D3597" s="138"/>
    </row>
    <row r="3598" spans="4:4" x14ac:dyDescent="0.25">
      <c r="D3598" s="138"/>
    </row>
    <row r="3599" spans="4:4" x14ac:dyDescent="0.25">
      <c r="D3599" s="138"/>
    </row>
    <row r="3600" spans="4:4" x14ac:dyDescent="0.25">
      <c r="D3600" s="138"/>
    </row>
    <row r="3601" spans="4:4" x14ac:dyDescent="0.25">
      <c r="D3601" s="138"/>
    </row>
    <row r="3602" spans="4:4" x14ac:dyDescent="0.25">
      <c r="D3602" s="138"/>
    </row>
    <row r="3603" spans="4:4" x14ac:dyDescent="0.25">
      <c r="D3603" s="138"/>
    </row>
    <row r="3604" spans="4:4" x14ac:dyDescent="0.25">
      <c r="D3604" s="138"/>
    </row>
    <row r="3605" spans="4:4" x14ac:dyDescent="0.25">
      <c r="D3605" s="138"/>
    </row>
    <row r="3606" spans="4:4" x14ac:dyDescent="0.25">
      <c r="D3606" s="138"/>
    </row>
    <row r="3607" spans="4:4" x14ac:dyDescent="0.25">
      <c r="D3607" s="138"/>
    </row>
    <row r="3608" spans="4:4" x14ac:dyDescent="0.25">
      <c r="D3608" s="138"/>
    </row>
    <row r="3609" spans="4:4" x14ac:dyDescent="0.25">
      <c r="D3609" s="138"/>
    </row>
    <row r="3610" spans="4:4" x14ac:dyDescent="0.25">
      <c r="D3610" s="138"/>
    </row>
    <row r="3611" spans="4:4" x14ac:dyDescent="0.25">
      <c r="D3611" s="138"/>
    </row>
    <row r="3612" spans="4:4" x14ac:dyDescent="0.25">
      <c r="D3612" s="138"/>
    </row>
    <row r="3613" spans="4:4" x14ac:dyDescent="0.25">
      <c r="D3613" s="138"/>
    </row>
    <row r="3614" spans="4:4" x14ac:dyDescent="0.25">
      <c r="D3614" s="138"/>
    </row>
    <row r="3615" spans="4:4" x14ac:dyDescent="0.25">
      <c r="D3615" s="138"/>
    </row>
    <row r="3616" spans="4:4" x14ac:dyDescent="0.25">
      <c r="D3616" s="138"/>
    </row>
    <row r="3617" spans="4:4" x14ac:dyDescent="0.25">
      <c r="D3617" s="138"/>
    </row>
    <row r="3618" spans="4:4" x14ac:dyDescent="0.25">
      <c r="D3618" s="138"/>
    </row>
    <row r="3619" spans="4:4" x14ac:dyDescent="0.25">
      <c r="D3619" s="138"/>
    </row>
    <row r="3620" spans="4:4" x14ac:dyDescent="0.25">
      <c r="D3620" s="138"/>
    </row>
    <row r="3621" spans="4:4" x14ac:dyDescent="0.25">
      <c r="D3621" s="138"/>
    </row>
    <row r="3622" spans="4:4" x14ac:dyDescent="0.25">
      <c r="D3622" s="138"/>
    </row>
    <row r="3623" spans="4:4" x14ac:dyDescent="0.25">
      <c r="D3623" s="138"/>
    </row>
    <row r="3624" spans="4:4" x14ac:dyDescent="0.25">
      <c r="D3624" s="138"/>
    </row>
    <row r="3625" spans="4:4" x14ac:dyDescent="0.25">
      <c r="D3625" s="138"/>
    </row>
    <row r="3626" spans="4:4" x14ac:dyDescent="0.25">
      <c r="D3626" s="138"/>
    </row>
    <row r="3627" spans="4:4" x14ac:dyDescent="0.25">
      <c r="D3627" s="138"/>
    </row>
    <row r="3628" spans="4:4" x14ac:dyDescent="0.25">
      <c r="D3628" s="138"/>
    </row>
    <row r="3629" spans="4:4" x14ac:dyDescent="0.25">
      <c r="D3629" s="138"/>
    </row>
    <row r="3630" spans="4:4" x14ac:dyDescent="0.25">
      <c r="D3630" s="138"/>
    </row>
    <row r="3631" spans="4:4" x14ac:dyDescent="0.25">
      <c r="D3631" s="138"/>
    </row>
    <row r="3632" spans="4:4" x14ac:dyDescent="0.25">
      <c r="D3632" s="138"/>
    </row>
    <row r="3633" spans="4:4" x14ac:dyDescent="0.25">
      <c r="D3633" s="138"/>
    </row>
    <row r="3634" spans="4:4" x14ac:dyDescent="0.25">
      <c r="D3634" s="138"/>
    </row>
    <row r="3635" spans="4:4" x14ac:dyDescent="0.25">
      <c r="D3635" s="138"/>
    </row>
    <row r="3636" spans="4:4" x14ac:dyDescent="0.25">
      <c r="D3636" s="138"/>
    </row>
    <row r="3637" spans="4:4" x14ac:dyDescent="0.25">
      <c r="D3637" s="138"/>
    </row>
    <row r="3638" spans="4:4" x14ac:dyDescent="0.25">
      <c r="D3638" s="138"/>
    </row>
    <row r="3639" spans="4:4" x14ac:dyDescent="0.25">
      <c r="D3639" s="138"/>
    </row>
    <row r="3640" spans="4:4" x14ac:dyDescent="0.25">
      <c r="D3640" s="138"/>
    </row>
    <row r="3641" spans="4:4" x14ac:dyDescent="0.25">
      <c r="D3641" s="138"/>
    </row>
    <row r="3642" spans="4:4" x14ac:dyDescent="0.25">
      <c r="D3642" s="138"/>
    </row>
    <row r="3643" spans="4:4" x14ac:dyDescent="0.25">
      <c r="D3643" s="138"/>
    </row>
    <row r="3644" spans="4:4" x14ac:dyDescent="0.25">
      <c r="D3644" s="138"/>
    </row>
    <row r="3645" spans="4:4" x14ac:dyDescent="0.25">
      <c r="D3645" s="138"/>
    </row>
    <row r="3646" spans="4:4" x14ac:dyDescent="0.25">
      <c r="D3646" s="138"/>
    </row>
    <row r="3647" spans="4:4" x14ac:dyDescent="0.25">
      <c r="D3647" s="138"/>
    </row>
    <row r="3648" spans="4:4" x14ac:dyDescent="0.25">
      <c r="D3648" s="138"/>
    </row>
    <row r="3649" spans="4:4" x14ac:dyDescent="0.25">
      <c r="D3649" s="138"/>
    </row>
    <row r="3650" spans="4:4" x14ac:dyDescent="0.25">
      <c r="D3650" s="138"/>
    </row>
    <row r="3651" spans="4:4" x14ac:dyDescent="0.25">
      <c r="D3651" s="138"/>
    </row>
    <row r="3652" spans="4:4" x14ac:dyDescent="0.25">
      <c r="D3652" s="138"/>
    </row>
    <row r="3653" spans="4:4" x14ac:dyDescent="0.25">
      <c r="D3653" s="138"/>
    </row>
    <row r="3654" spans="4:4" x14ac:dyDescent="0.25">
      <c r="D3654" s="138"/>
    </row>
    <row r="3655" spans="4:4" x14ac:dyDescent="0.25">
      <c r="D3655" s="138"/>
    </row>
    <row r="3656" spans="4:4" x14ac:dyDescent="0.25">
      <c r="D3656" s="138"/>
    </row>
    <row r="3657" spans="4:4" x14ac:dyDescent="0.25">
      <c r="D3657" s="138"/>
    </row>
    <row r="3658" spans="4:4" x14ac:dyDescent="0.25">
      <c r="D3658" s="138"/>
    </row>
    <row r="3659" spans="4:4" x14ac:dyDescent="0.25">
      <c r="D3659" s="138"/>
    </row>
    <row r="3660" spans="4:4" x14ac:dyDescent="0.25">
      <c r="D3660" s="138"/>
    </row>
    <row r="3661" spans="4:4" x14ac:dyDescent="0.25">
      <c r="D3661" s="138"/>
    </row>
    <row r="3662" spans="4:4" x14ac:dyDescent="0.25">
      <c r="D3662" s="138"/>
    </row>
    <row r="3663" spans="4:4" x14ac:dyDescent="0.25">
      <c r="D3663" s="138"/>
    </row>
    <row r="3664" spans="4:4" x14ac:dyDescent="0.25">
      <c r="D3664" s="138"/>
    </row>
    <row r="3665" spans="4:4" x14ac:dyDescent="0.25">
      <c r="D3665" s="138"/>
    </row>
    <row r="3666" spans="4:4" x14ac:dyDescent="0.25">
      <c r="D3666" s="138"/>
    </row>
    <row r="3667" spans="4:4" x14ac:dyDescent="0.25">
      <c r="D3667" s="138"/>
    </row>
    <row r="3668" spans="4:4" x14ac:dyDescent="0.25">
      <c r="D3668" s="138"/>
    </row>
    <row r="3669" spans="4:4" x14ac:dyDescent="0.25">
      <c r="D3669" s="138"/>
    </row>
    <row r="3670" spans="4:4" x14ac:dyDescent="0.25">
      <c r="D3670" s="138"/>
    </row>
    <row r="3671" spans="4:4" x14ac:dyDescent="0.25">
      <c r="D3671" s="138"/>
    </row>
    <row r="3672" spans="4:4" x14ac:dyDescent="0.25">
      <c r="D3672" s="138"/>
    </row>
    <row r="3673" spans="4:4" x14ac:dyDescent="0.25">
      <c r="D3673" s="138"/>
    </row>
    <row r="3674" spans="4:4" x14ac:dyDescent="0.25">
      <c r="D3674" s="138"/>
    </row>
    <row r="3675" spans="4:4" x14ac:dyDescent="0.25">
      <c r="D3675" s="138"/>
    </row>
    <row r="3676" spans="4:4" x14ac:dyDescent="0.25">
      <c r="D3676" s="138"/>
    </row>
    <row r="3677" spans="4:4" x14ac:dyDescent="0.25">
      <c r="D3677" s="138"/>
    </row>
    <row r="3678" spans="4:4" x14ac:dyDescent="0.25">
      <c r="D3678" s="138"/>
    </row>
    <row r="3679" spans="4:4" x14ac:dyDescent="0.25">
      <c r="D3679" s="138"/>
    </row>
    <row r="3680" spans="4:4" x14ac:dyDescent="0.25">
      <c r="D3680" s="138"/>
    </row>
    <row r="3681" spans="4:4" x14ac:dyDescent="0.25">
      <c r="D3681" s="138"/>
    </row>
    <row r="3682" spans="4:4" x14ac:dyDescent="0.25">
      <c r="D3682" s="138"/>
    </row>
    <row r="3683" spans="4:4" x14ac:dyDescent="0.25">
      <c r="D3683" s="138"/>
    </row>
    <row r="3684" spans="4:4" x14ac:dyDescent="0.25">
      <c r="D3684" s="138"/>
    </row>
    <row r="3685" spans="4:4" x14ac:dyDescent="0.25">
      <c r="D3685" s="138"/>
    </row>
    <row r="3686" spans="4:4" x14ac:dyDescent="0.25">
      <c r="D3686" s="138"/>
    </row>
    <row r="3687" spans="4:4" x14ac:dyDescent="0.25">
      <c r="D3687" s="138"/>
    </row>
    <row r="3688" spans="4:4" x14ac:dyDescent="0.25">
      <c r="D3688" s="138"/>
    </row>
    <row r="3689" spans="4:4" x14ac:dyDescent="0.25">
      <c r="D3689" s="138"/>
    </row>
    <row r="3690" spans="4:4" x14ac:dyDescent="0.25">
      <c r="D3690" s="138"/>
    </row>
    <row r="3691" spans="4:4" x14ac:dyDescent="0.25">
      <c r="D3691" s="138"/>
    </row>
    <row r="3692" spans="4:4" x14ac:dyDescent="0.25">
      <c r="D3692" s="138"/>
    </row>
    <row r="3693" spans="4:4" x14ac:dyDescent="0.25">
      <c r="D3693" s="138"/>
    </row>
    <row r="3694" spans="4:4" x14ac:dyDescent="0.25">
      <c r="D3694" s="138"/>
    </row>
    <row r="3695" spans="4:4" x14ac:dyDescent="0.25">
      <c r="D3695" s="138"/>
    </row>
    <row r="3696" spans="4:4" x14ac:dyDescent="0.25">
      <c r="D3696" s="138"/>
    </row>
    <row r="3697" spans="4:4" x14ac:dyDescent="0.25">
      <c r="D3697" s="138"/>
    </row>
    <row r="3698" spans="4:4" x14ac:dyDescent="0.25">
      <c r="D3698" s="138"/>
    </row>
    <row r="3699" spans="4:4" x14ac:dyDescent="0.25">
      <c r="D3699" s="138"/>
    </row>
    <row r="3700" spans="4:4" x14ac:dyDescent="0.25">
      <c r="D3700" s="138"/>
    </row>
    <row r="3701" spans="4:4" x14ac:dyDescent="0.25">
      <c r="D3701" s="138"/>
    </row>
    <row r="3702" spans="4:4" x14ac:dyDescent="0.25">
      <c r="D3702" s="138"/>
    </row>
    <row r="3703" spans="4:4" x14ac:dyDescent="0.25">
      <c r="D3703" s="138"/>
    </row>
    <row r="3704" spans="4:4" x14ac:dyDescent="0.25">
      <c r="D3704" s="138"/>
    </row>
    <row r="3705" spans="4:4" x14ac:dyDescent="0.25">
      <c r="D3705" s="138"/>
    </row>
    <row r="3706" spans="4:4" x14ac:dyDescent="0.25">
      <c r="D3706" s="138"/>
    </row>
    <row r="3707" spans="4:4" x14ac:dyDescent="0.25">
      <c r="D3707" s="138"/>
    </row>
    <row r="3708" spans="4:4" x14ac:dyDescent="0.25">
      <c r="D3708" s="138"/>
    </row>
    <row r="3709" spans="4:4" x14ac:dyDescent="0.25">
      <c r="D3709" s="138"/>
    </row>
    <row r="3710" spans="4:4" x14ac:dyDescent="0.25">
      <c r="D3710" s="138"/>
    </row>
    <row r="3711" spans="4:4" x14ac:dyDescent="0.25">
      <c r="D3711" s="138"/>
    </row>
    <row r="3712" spans="4:4" x14ac:dyDescent="0.25">
      <c r="D3712" s="138"/>
    </row>
    <row r="3713" spans="4:4" x14ac:dyDescent="0.25">
      <c r="D3713" s="138"/>
    </row>
    <row r="3714" spans="4:4" x14ac:dyDescent="0.25">
      <c r="D3714" s="138"/>
    </row>
    <row r="3715" spans="4:4" x14ac:dyDescent="0.25">
      <c r="D3715" s="138"/>
    </row>
    <row r="3716" spans="4:4" x14ac:dyDescent="0.25">
      <c r="D3716" s="138"/>
    </row>
    <row r="3717" spans="4:4" x14ac:dyDescent="0.25">
      <c r="D3717" s="138"/>
    </row>
    <row r="3718" spans="4:4" x14ac:dyDescent="0.25">
      <c r="D3718" s="138"/>
    </row>
    <row r="3719" spans="4:4" x14ac:dyDescent="0.25">
      <c r="D3719" s="138"/>
    </row>
    <row r="3720" spans="4:4" x14ac:dyDescent="0.25">
      <c r="D3720" s="138"/>
    </row>
    <row r="3721" spans="4:4" x14ac:dyDescent="0.25">
      <c r="D3721" s="138"/>
    </row>
    <row r="3722" spans="4:4" x14ac:dyDescent="0.25">
      <c r="D3722" s="138"/>
    </row>
    <row r="3723" spans="4:4" x14ac:dyDescent="0.25">
      <c r="D3723" s="138"/>
    </row>
    <row r="3724" spans="4:4" x14ac:dyDescent="0.25">
      <c r="D3724" s="138"/>
    </row>
    <row r="3725" spans="4:4" x14ac:dyDescent="0.25">
      <c r="D3725" s="138"/>
    </row>
    <row r="3726" spans="4:4" x14ac:dyDescent="0.25">
      <c r="D3726" s="138"/>
    </row>
    <row r="3727" spans="4:4" x14ac:dyDescent="0.25">
      <c r="D3727" s="138"/>
    </row>
    <row r="3728" spans="4:4" x14ac:dyDescent="0.25">
      <c r="D3728" s="138"/>
    </row>
    <row r="3729" spans="4:4" x14ac:dyDescent="0.25">
      <c r="D3729" s="138"/>
    </row>
    <row r="3730" spans="4:4" x14ac:dyDescent="0.25">
      <c r="D3730" s="138"/>
    </row>
    <row r="3731" spans="4:4" x14ac:dyDescent="0.25">
      <c r="D3731" s="138"/>
    </row>
    <row r="3732" spans="4:4" x14ac:dyDescent="0.25">
      <c r="D3732" s="138"/>
    </row>
    <row r="3733" spans="4:4" x14ac:dyDescent="0.25">
      <c r="D3733" s="138"/>
    </row>
    <row r="3734" spans="4:4" x14ac:dyDescent="0.25">
      <c r="D3734" s="138"/>
    </row>
    <row r="3735" spans="4:4" x14ac:dyDescent="0.25">
      <c r="D3735" s="138"/>
    </row>
    <row r="3736" spans="4:4" x14ac:dyDescent="0.25">
      <c r="D3736" s="138"/>
    </row>
    <row r="3737" spans="4:4" x14ac:dyDescent="0.25">
      <c r="D3737" s="138"/>
    </row>
    <row r="3738" spans="4:4" x14ac:dyDescent="0.25">
      <c r="D3738" s="138"/>
    </row>
    <row r="3739" spans="4:4" x14ac:dyDescent="0.25">
      <c r="D3739" s="138"/>
    </row>
    <row r="3740" spans="4:4" x14ac:dyDescent="0.25">
      <c r="D3740" s="138"/>
    </row>
    <row r="3741" spans="4:4" x14ac:dyDescent="0.25">
      <c r="D3741" s="138"/>
    </row>
    <row r="3742" spans="4:4" x14ac:dyDescent="0.25">
      <c r="D3742" s="138"/>
    </row>
    <row r="3743" spans="4:4" x14ac:dyDescent="0.25">
      <c r="D3743" s="138"/>
    </row>
    <row r="3744" spans="4:4" x14ac:dyDescent="0.25">
      <c r="D3744" s="138"/>
    </row>
    <row r="3745" spans="4:4" x14ac:dyDescent="0.25">
      <c r="D3745" s="138"/>
    </row>
    <row r="3746" spans="4:4" x14ac:dyDescent="0.25">
      <c r="D3746" s="138"/>
    </row>
    <row r="3747" spans="4:4" x14ac:dyDescent="0.25">
      <c r="D3747" s="138"/>
    </row>
    <row r="3748" spans="4:4" x14ac:dyDescent="0.25">
      <c r="D3748" s="138"/>
    </row>
    <row r="3749" spans="4:4" x14ac:dyDescent="0.25">
      <c r="D3749" s="138"/>
    </row>
    <row r="3750" spans="4:4" x14ac:dyDescent="0.25">
      <c r="D3750" s="138"/>
    </row>
    <row r="3751" spans="4:4" x14ac:dyDescent="0.25">
      <c r="D3751" s="138"/>
    </row>
    <row r="3752" spans="4:4" x14ac:dyDescent="0.25">
      <c r="D3752" s="138"/>
    </row>
    <row r="3753" spans="4:4" x14ac:dyDescent="0.25">
      <c r="D3753" s="138"/>
    </row>
    <row r="3754" spans="4:4" x14ac:dyDescent="0.25">
      <c r="D3754" s="138"/>
    </row>
    <row r="3755" spans="4:4" x14ac:dyDescent="0.25">
      <c r="D3755" s="138"/>
    </row>
    <row r="3756" spans="4:4" x14ac:dyDescent="0.25">
      <c r="D3756" s="138"/>
    </row>
    <row r="3757" spans="4:4" x14ac:dyDescent="0.25">
      <c r="D3757" s="138"/>
    </row>
    <row r="3758" spans="4:4" x14ac:dyDescent="0.25">
      <c r="D3758" s="138"/>
    </row>
    <row r="3759" spans="4:4" x14ac:dyDescent="0.25">
      <c r="D3759" s="138"/>
    </row>
    <row r="3760" spans="4:4" x14ac:dyDescent="0.25">
      <c r="D3760" s="138"/>
    </row>
    <row r="3761" spans="4:4" x14ac:dyDescent="0.25">
      <c r="D3761" s="138"/>
    </row>
    <row r="3762" spans="4:4" x14ac:dyDescent="0.25">
      <c r="D3762" s="138"/>
    </row>
    <row r="3763" spans="4:4" x14ac:dyDescent="0.25">
      <c r="D3763" s="138"/>
    </row>
    <row r="3764" spans="4:4" x14ac:dyDescent="0.25">
      <c r="D3764" s="138"/>
    </row>
    <row r="3765" spans="4:4" x14ac:dyDescent="0.25">
      <c r="D3765" s="138"/>
    </row>
    <row r="3766" spans="4:4" x14ac:dyDescent="0.25">
      <c r="D3766" s="138"/>
    </row>
    <row r="3767" spans="4:4" x14ac:dyDescent="0.25">
      <c r="D3767" s="138"/>
    </row>
    <row r="3768" spans="4:4" x14ac:dyDescent="0.25">
      <c r="D3768" s="138"/>
    </row>
    <row r="3769" spans="4:4" x14ac:dyDescent="0.25">
      <c r="D3769" s="138"/>
    </row>
    <row r="3770" spans="4:4" x14ac:dyDescent="0.25">
      <c r="D3770" s="138"/>
    </row>
    <row r="3771" spans="4:4" x14ac:dyDescent="0.25">
      <c r="D3771" s="138"/>
    </row>
    <row r="3772" spans="4:4" x14ac:dyDescent="0.25">
      <c r="D3772" s="138"/>
    </row>
    <row r="3773" spans="4:4" x14ac:dyDescent="0.25">
      <c r="D3773" s="138"/>
    </row>
    <row r="3774" spans="4:4" x14ac:dyDescent="0.25">
      <c r="D3774" s="138"/>
    </row>
    <row r="3775" spans="4:4" x14ac:dyDescent="0.25">
      <c r="D3775" s="138"/>
    </row>
    <row r="3776" spans="4:4" x14ac:dyDescent="0.25">
      <c r="D3776" s="138"/>
    </row>
    <row r="3777" spans="4:4" x14ac:dyDescent="0.25">
      <c r="D3777" s="138"/>
    </row>
    <row r="3778" spans="4:4" x14ac:dyDescent="0.25">
      <c r="D3778" s="138"/>
    </row>
    <row r="3779" spans="4:4" x14ac:dyDescent="0.25">
      <c r="D3779" s="138"/>
    </row>
    <row r="3780" spans="4:4" x14ac:dyDescent="0.25">
      <c r="D3780" s="138"/>
    </row>
    <row r="3781" spans="4:4" x14ac:dyDescent="0.25">
      <c r="D3781" s="138"/>
    </row>
    <row r="3782" spans="4:4" x14ac:dyDescent="0.25">
      <c r="D3782" s="138"/>
    </row>
    <row r="3783" spans="4:4" x14ac:dyDescent="0.25">
      <c r="D3783" s="138"/>
    </row>
    <row r="3784" spans="4:4" x14ac:dyDescent="0.25">
      <c r="D3784" s="138"/>
    </row>
    <row r="3785" spans="4:4" x14ac:dyDescent="0.25">
      <c r="D3785" s="138"/>
    </row>
    <row r="3786" spans="4:4" x14ac:dyDescent="0.25">
      <c r="D3786" s="138"/>
    </row>
    <row r="3787" spans="4:4" x14ac:dyDescent="0.25">
      <c r="D3787" s="138"/>
    </row>
    <row r="3788" spans="4:4" x14ac:dyDescent="0.25">
      <c r="D3788" s="138"/>
    </row>
    <row r="3789" spans="4:4" x14ac:dyDescent="0.25">
      <c r="D3789" s="138"/>
    </row>
    <row r="3790" spans="4:4" x14ac:dyDescent="0.25">
      <c r="D3790" s="138"/>
    </row>
    <row r="3791" spans="4:4" x14ac:dyDescent="0.25">
      <c r="D3791" s="138"/>
    </row>
    <row r="3792" spans="4:4" x14ac:dyDescent="0.25">
      <c r="D3792" s="138"/>
    </row>
    <row r="3793" spans="4:4" x14ac:dyDescent="0.25">
      <c r="D3793" s="138"/>
    </row>
    <row r="3794" spans="4:4" x14ac:dyDescent="0.25">
      <c r="D3794" s="138"/>
    </row>
    <row r="3795" spans="4:4" x14ac:dyDescent="0.25">
      <c r="D3795" s="138"/>
    </row>
    <row r="3796" spans="4:4" x14ac:dyDescent="0.25">
      <c r="D3796" s="138"/>
    </row>
    <row r="3797" spans="4:4" x14ac:dyDescent="0.25">
      <c r="D3797" s="138"/>
    </row>
    <row r="3798" spans="4:4" x14ac:dyDescent="0.25">
      <c r="D3798" s="138"/>
    </row>
    <row r="3799" spans="4:4" x14ac:dyDescent="0.25">
      <c r="D3799" s="138"/>
    </row>
    <row r="3800" spans="4:4" x14ac:dyDescent="0.25">
      <c r="D3800" s="138"/>
    </row>
    <row r="3801" spans="4:4" x14ac:dyDescent="0.25">
      <c r="D3801" s="138"/>
    </row>
    <row r="3802" spans="4:4" x14ac:dyDescent="0.25">
      <c r="D3802" s="138"/>
    </row>
    <row r="3803" spans="4:4" x14ac:dyDescent="0.25">
      <c r="D3803" s="138"/>
    </row>
    <row r="3804" spans="4:4" x14ac:dyDescent="0.25">
      <c r="D3804" s="138"/>
    </row>
    <row r="3805" spans="4:4" x14ac:dyDescent="0.25">
      <c r="D3805" s="138"/>
    </row>
    <row r="3806" spans="4:4" x14ac:dyDescent="0.25">
      <c r="D3806" s="138"/>
    </row>
    <row r="3807" spans="4:4" x14ac:dyDescent="0.25">
      <c r="D3807" s="138"/>
    </row>
    <row r="3808" spans="4:4" x14ac:dyDescent="0.25">
      <c r="D3808" s="138"/>
    </row>
    <row r="3809" spans="4:4" x14ac:dyDescent="0.25">
      <c r="D3809" s="138"/>
    </row>
    <row r="3810" spans="4:4" x14ac:dyDescent="0.25">
      <c r="D3810" s="138"/>
    </row>
    <row r="3811" spans="4:4" x14ac:dyDescent="0.25">
      <c r="D3811" s="138"/>
    </row>
    <row r="3812" spans="4:4" x14ac:dyDescent="0.25">
      <c r="D3812" s="138"/>
    </row>
    <row r="3813" spans="4:4" x14ac:dyDescent="0.25">
      <c r="D3813" s="138"/>
    </row>
    <row r="3814" spans="4:4" x14ac:dyDescent="0.25">
      <c r="D3814" s="138"/>
    </row>
    <row r="3815" spans="4:4" x14ac:dyDescent="0.25">
      <c r="D3815" s="138"/>
    </row>
    <row r="3816" spans="4:4" x14ac:dyDescent="0.25">
      <c r="D3816" s="138"/>
    </row>
    <row r="3817" spans="4:4" x14ac:dyDescent="0.25">
      <c r="D3817" s="138"/>
    </row>
    <row r="3818" spans="4:4" x14ac:dyDescent="0.25">
      <c r="D3818" s="138"/>
    </row>
    <row r="3819" spans="4:4" x14ac:dyDescent="0.25">
      <c r="D3819" s="138"/>
    </row>
    <row r="3820" spans="4:4" x14ac:dyDescent="0.25">
      <c r="D3820" s="138"/>
    </row>
    <row r="3821" spans="4:4" x14ac:dyDescent="0.25">
      <c r="D3821" s="138"/>
    </row>
    <row r="3822" spans="4:4" x14ac:dyDescent="0.25">
      <c r="D3822" s="138"/>
    </row>
    <row r="3823" spans="4:4" x14ac:dyDescent="0.25">
      <c r="D3823" s="138"/>
    </row>
    <row r="3824" spans="4:4" x14ac:dyDescent="0.25">
      <c r="D3824" s="138"/>
    </row>
    <row r="3825" spans="4:4" x14ac:dyDescent="0.25">
      <c r="D3825" s="138"/>
    </row>
    <row r="3826" spans="4:4" x14ac:dyDescent="0.25">
      <c r="D3826" s="138"/>
    </row>
    <row r="3827" spans="4:4" x14ac:dyDescent="0.25">
      <c r="D3827" s="138"/>
    </row>
    <row r="3828" spans="4:4" x14ac:dyDescent="0.25">
      <c r="D3828" s="138"/>
    </row>
    <row r="3829" spans="4:4" x14ac:dyDescent="0.25">
      <c r="D3829" s="138"/>
    </row>
    <row r="3830" spans="4:4" x14ac:dyDescent="0.25">
      <c r="D3830" s="138"/>
    </row>
    <row r="3831" spans="4:4" x14ac:dyDescent="0.25">
      <c r="D3831" s="138"/>
    </row>
    <row r="3832" spans="4:4" x14ac:dyDescent="0.25">
      <c r="D3832" s="138"/>
    </row>
    <row r="3833" spans="4:4" x14ac:dyDescent="0.25">
      <c r="D3833" s="138"/>
    </row>
    <row r="3834" spans="4:4" x14ac:dyDescent="0.25">
      <c r="D3834" s="138"/>
    </row>
    <row r="3835" spans="4:4" x14ac:dyDescent="0.25">
      <c r="D3835" s="138"/>
    </row>
    <row r="3836" spans="4:4" x14ac:dyDescent="0.25">
      <c r="D3836" s="138"/>
    </row>
    <row r="3837" spans="4:4" x14ac:dyDescent="0.25">
      <c r="D3837" s="138"/>
    </row>
    <row r="3838" spans="4:4" x14ac:dyDescent="0.25">
      <c r="D3838" s="138"/>
    </row>
    <row r="3839" spans="4:4" x14ac:dyDescent="0.25">
      <c r="D3839" s="138"/>
    </row>
    <row r="3840" spans="4:4" x14ac:dyDescent="0.25">
      <c r="D3840" s="138"/>
    </row>
    <row r="3841" spans="4:4" x14ac:dyDescent="0.25">
      <c r="D3841" s="138"/>
    </row>
    <row r="3842" spans="4:4" x14ac:dyDescent="0.25">
      <c r="D3842" s="138"/>
    </row>
    <row r="3843" spans="4:4" x14ac:dyDescent="0.25">
      <c r="D3843" s="138"/>
    </row>
    <row r="3844" spans="4:4" x14ac:dyDescent="0.25">
      <c r="D3844" s="138"/>
    </row>
    <row r="3845" spans="4:4" x14ac:dyDescent="0.25">
      <c r="D3845" s="138"/>
    </row>
    <row r="3846" spans="4:4" x14ac:dyDescent="0.25">
      <c r="D3846" s="138"/>
    </row>
    <row r="3847" spans="4:4" x14ac:dyDescent="0.25">
      <c r="D3847" s="138"/>
    </row>
    <row r="3848" spans="4:4" x14ac:dyDescent="0.25">
      <c r="D3848" s="138"/>
    </row>
    <row r="3849" spans="4:4" x14ac:dyDescent="0.25">
      <c r="D3849" s="138"/>
    </row>
    <row r="3850" spans="4:4" x14ac:dyDescent="0.25">
      <c r="D3850" s="138"/>
    </row>
    <row r="3851" spans="4:4" x14ac:dyDescent="0.25">
      <c r="D3851" s="138"/>
    </row>
    <row r="3852" spans="4:4" x14ac:dyDescent="0.25">
      <c r="D3852" s="138"/>
    </row>
    <row r="3853" spans="4:4" x14ac:dyDescent="0.25">
      <c r="D3853" s="138"/>
    </row>
    <row r="3854" spans="4:4" x14ac:dyDescent="0.25">
      <c r="D3854" s="138"/>
    </row>
    <row r="3855" spans="4:4" x14ac:dyDescent="0.25">
      <c r="D3855" s="138"/>
    </row>
    <row r="3856" spans="4:4" x14ac:dyDescent="0.25">
      <c r="D3856" s="138"/>
    </row>
    <row r="3857" spans="4:4" x14ac:dyDescent="0.25">
      <c r="D3857" s="138"/>
    </row>
    <row r="3858" spans="4:4" x14ac:dyDescent="0.25">
      <c r="D3858" s="138"/>
    </row>
    <row r="3859" spans="4:4" x14ac:dyDescent="0.25">
      <c r="D3859" s="138"/>
    </row>
    <row r="3860" spans="4:4" x14ac:dyDescent="0.25">
      <c r="D3860" s="138"/>
    </row>
    <row r="3861" spans="4:4" x14ac:dyDescent="0.25">
      <c r="D3861" s="138"/>
    </row>
    <row r="3862" spans="4:4" x14ac:dyDescent="0.25">
      <c r="D3862" s="138"/>
    </row>
    <row r="3863" spans="4:4" x14ac:dyDescent="0.25">
      <c r="D3863" s="138"/>
    </row>
    <row r="3864" spans="4:4" x14ac:dyDescent="0.25">
      <c r="D3864" s="138"/>
    </row>
    <row r="3865" spans="4:4" x14ac:dyDescent="0.25">
      <c r="D3865" s="138"/>
    </row>
    <row r="3866" spans="4:4" x14ac:dyDescent="0.25">
      <c r="D3866" s="138"/>
    </row>
    <row r="3867" spans="4:4" x14ac:dyDescent="0.25">
      <c r="D3867" s="138"/>
    </row>
    <row r="3868" spans="4:4" x14ac:dyDescent="0.25">
      <c r="D3868" s="138"/>
    </row>
    <row r="3869" spans="4:4" x14ac:dyDescent="0.25">
      <c r="D3869" s="138"/>
    </row>
    <row r="3870" spans="4:4" x14ac:dyDescent="0.25">
      <c r="D3870" s="138"/>
    </row>
    <row r="3871" spans="4:4" x14ac:dyDescent="0.25">
      <c r="D3871" s="138"/>
    </row>
    <row r="3872" spans="4:4" x14ac:dyDescent="0.25">
      <c r="D3872" s="138"/>
    </row>
    <row r="3873" spans="4:4" x14ac:dyDescent="0.25">
      <c r="D3873" s="138"/>
    </row>
    <row r="3874" spans="4:4" x14ac:dyDescent="0.25">
      <c r="D3874" s="138"/>
    </row>
    <row r="3875" spans="4:4" x14ac:dyDescent="0.25">
      <c r="D3875" s="138"/>
    </row>
    <row r="3876" spans="4:4" x14ac:dyDescent="0.25">
      <c r="D3876" s="138"/>
    </row>
    <row r="3877" spans="4:4" x14ac:dyDescent="0.25">
      <c r="D3877" s="138"/>
    </row>
    <row r="3878" spans="4:4" x14ac:dyDescent="0.25">
      <c r="D3878" s="138"/>
    </row>
    <row r="3879" spans="4:4" x14ac:dyDescent="0.25">
      <c r="D3879" s="138"/>
    </row>
    <row r="3880" spans="4:4" x14ac:dyDescent="0.25">
      <c r="D3880" s="138"/>
    </row>
    <row r="3881" spans="4:4" x14ac:dyDescent="0.25">
      <c r="D3881" s="138"/>
    </row>
    <row r="3882" spans="4:4" x14ac:dyDescent="0.25">
      <c r="D3882" s="138"/>
    </row>
    <row r="3883" spans="4:4" x14ac:dyDescent="0.25">
      <c r="D3883" s="138"/>
    </row>
    <row r="3884" spans="4:4" x14ac:dyDescent="0.25">
      <c r="D3884" s="138"/>
    </row>
    <row r="3885" spans="4:4" x14ac:dyDescent="0.25">
      <c r="D3885" s="138"/>
    </row>
    <row r="3886" spans="4:4" x14ac:dyDescent="0.25">
      <c r="D3886" s="138"/>
    </row>
    <row r="3887" spans="4:4" x14ac:dyDescent="0.25">
      <c r="D3887" s="138"/>
    </row>
    <row r="3888" spans="4:4" x14ac:dyDescent="0.25">
      <c r="D3888" s="138"/>
    </row>
    <row r="3889" spans="4:4" x14ac:dyDescent="0.25">
      <c r="D3889" s="138"/>
    </row>
    <row r="3890" spans="4:4" x14ac:dyDescent="0.25">
      <c r="D3890" s="138"/>
    </row>
    <row r="3891" spans="4:4" x14ac:dyDescent="0.25">
      <c r="D3891" s="138"/>
    </row>
    <row r="3892" spans="4:4" x14ac:dyDescent="0.25">
      <c r="D3892" s="138"/>
    </row>
    <row r="3893" spans="4:4" x14ac:dyDescent="0.25">
      <c r="D3893" s="138"/>
    </row>
    <row r="3894" spans="4:4" x14ac:dyDescent="0.25">
      <c r="D3894" s="138"/>
    </row>
    <row r="3895" spans="4:4" x14ac:dyDescent="0.25">
      <c r="D3895" s="138"/>
    </row>
    <row r="3896" spans="4:4" x14ac:dyDescent="0.25">
      <c r="D3896" s="138"/>
    </row>
    <row r="3897" spans="4:4" x14ac:dyDescent="0.25">
      <c r="D3897" s="138"/>
    </row>
    <row r="3898" spans="4:4" x14ac:dyDescent="0.25">
      <c r="D3898" s="138"/>
    </row>
    <row r="3899" spans="4:4" x14ac:dyDescent="0.25">
      <c r="D3899" s="138"/>
    </row>
    <row r="3900" spans="4:4" x14ac:dyDescent="0.25">
      <c r="D3900" s="138"/>
    </row>
    <row r="3901" spans="4:4" x14ac:dyDescent="0.25">
      <c r="D3901" s="138"/>
    </row>
    <row r="3902" spans="4:4" x14ac:dyDescent="0.25">
      <c r="D3902" s="138"/>
    </row>
    <row r="3903" spans="4:4" x14ac:dyDescent="0.25">
      <c r="D3903" s="138"/>
    </row>
    <row r="3904" spans="4:4" x14ac:dyDescent="0.25">
      <c r="D3904" s="138"/>
    </row>
    <row r="3905" spans="4:4" x14ac:dyDescent="0.25">
      <c r="D3905" s="138"/>
    </row>
    <row r="3906" spans="4:4" x14ac:dyDescent="0.25">
      <c r="D3906" s="138"/>
    </row>
    <row r="3907" spans="4:4" x14ac:dyDescent="0.25">
      <c r="D3907" s="138"/>
    </row>
    <row r="3908" spans="4:4" x14ac:dyDescent="0.25">
      <c r="D3908" s="138"/>
    </row>
    <row r="3909" spans="4:4" x14ac:dyDescent="0.25">
      <c r="D3909" s="138"/>
    </row>
    <row r="3910" spans="4:4" x14ac:dyDescent="0.25">
      <c r="D3910" s="138"/>
    </row>
    <row r="3911" spans="4:4" x14ac:dyDescent="0.25">
      <c r="D3911" s="138"/>
    </row>
    <row r="3912" spans="4:4" x14ac:dyDescent="0.25">
      <c r="D3912" s="138"/>
    </row>
    <row r="3913" spans="4:4" x14ac:dyDescent="0.25">
      <c r="D3913" s="138"/>
    </row>
    <row r="3914" spans="4:4" x14ac:dyDescent="0.25">
      <c r="D3914" s="138"/>
    </row>
    <row r="3915" spans="4:4" x14ac:dyDescent="0.25">
      <c r="D3915" s="138"/>
    </row>
    <row r="3916" spans="4:4" x14ac:dyDescent="0.25">
      <c r="D3916" s="138"/>
    </row>
    <row r="3917" spans="4:4" x14ac:dyDescent="0.25">
      <c r="D3917" s="138"/>
    </row>
    <row r="3918" spans="4:4" x14ac:dyDescent="0.25">
      <c r="D3918" s="138"/>
    </row>
    <row r="3919" spans="4:4" x14ac:dyDescent="0.25">
      <c r="D3919" s="138"/>
    </row>
    <row r="3920" spans="4:4" x14ac:dyDescent="0.25">
      <c r="D3920" s="138"/>
    </row>
    <row r="3921" spans="4:4" x14ac:dyDescent="0.25">
      <c r="D3921" s="138"/>
    </row>
    <row r="3922" spans="4:4" x14ac:dyDescent="0.25">
      <c r="D3922" s="138"/>
    </row>
    <row r="3923" spans="4:4" x14ac:dyDescent="0.25">
      <c r="D3923" s="138"/>
    </row>
    <row r="3924" spans="4:4" x14ac:dyDescent="0.25">
      <c r="D3924" s="138"/>
    </row>
    <row r="3925" spans="4:4" x14ac:dyDescent="0.25">
      <c r="D3925" s="138"/>
    </row>
    <row r="3926" spans="4:4" x14ac:dyDescent="0.25">
      <c r="D3926" s="138"/>
    </row>
    <row r="3927" spans="4:4" x14ac:dyDescent="0.25">
      <c r="D3927" s="138"/>
    </row>
    <row r="3928" spans="4:4" x14ac:dyDescent="0.25">
      <c r="D3928" s="138"/>
    </row>
    <row r="3929" spans="4:4" x14ac:dyDescent="0.25">
      <c r="D3929" s="138"/>
    </row>
    <row r="3930" spans="4:4" x14ac:dyDescent="0.25">
      <c r="D3930" s="138"/>
    </row>
    <row r="3931" spans="4:4" x14ac:dyDescent="0.25">
      <c r="D3931" s="138"/>
    </row>
    <row r="3932" spans="4:4" x14ac:dyDescent="0.25">
      <c r="D3932" s="138"/>
    </row>
    <row r="3933" spans="4:4" x14ac:dyDescent="0.25">
      <c r="D3933" s="138"/>
    </row>
    <row r="3934" spans="4:4" x14ac:dyDescent="0.25">
      <c r="D3934" s="138"/>
    </row>
    <row r="3935" spans="4:4" x14ac:dyDescent="0.25">
      <c r="D3935" s="138"/>
    </row>
    <row r="3936" spans="4:4" x14ac:dyDescent="0.25">
      <c r="D3936" s="138"/>
    </row>
    <row r="3937" spans="4:4" x14ac:dyDescent="0.25">
      <c r="D3937" s="138"/>
    </row>
    <row r="3938" spans="4:4" x14ac:dyDescent="0.25">
      <c r="D3938" s="138"/>
    </row>
    <row r="3939" spans="4:4" x14ac:dyDescent="0.25">
      <c r="D3939" s="138"/>
    </row>
    <row r="3940" spans="4:4" x14ac:dyDescent="0.25">
      <c r="D3940" s="138"/>
    </row>
    <row r="3941" spans="4:4" x14ac:dyDescent="0.25">
      <c r="D3941" s="138"/>
    </row>
    <row r="3942" spans="4:4" x14ac:dyDescent="0.25">
      <c r="D3942" s="138"/>
    </row>
    <row r="3943" spans="4:4" x14ac:dyDescent="0.25">
      <c r="D3943" s="138"/>
    </row>
    <row r="3944" spans="4:4" x14ac:dyDescent="0.25">
      <c r="D3944" s="138"/>
    </row>
    <row r="3945" spans="4:4" x14ac:dyDescent="0.25">
      <c r="D3945" s="138"/>
    </row>
    <row r="3946" spans="4:4" x14ac:dyDescent="0.25">
      <c r="D3946" s="138"/>
    </row>
    <row r="3947" spans="4:4" x14ac:dyDescent="0.25">
      <c r="D3947" s="138"/>
    </row>
    <row r="3948" spans="4:4" x14ac:dyDescent="0.25">
      <c r="D3948" s="138"/>
    </row>
    <row r="3949" spans="4:4" x14ac:dyDescent="0.25">
      <c r="D3949" s="138"/>
    </row>
    <row r="3950" spans="4:4" x14ac:dyDescent="0.25">
      <c r="D3950" s="138"/>
    </row>
    <row r="3951" spans="4:4" x14ac:dyDescent="0.25">
      <c r="D3951" s="138"/>
    </row>
    <row r="3952" spans="4:4" x14ac:dyDescent="0.25">
      <c r="D3952" s="138"/>
    </row>
    <row r="3953" spans="4:4" x14ac:dyDescent="0.25">
      <c r="D3953" s="138"/>
    </row>
    <row r="3954" spans="4:4" x14ac:dyDescent="0.25">
      <c r="D3954" s="138"/>
    </row>
    <row r="3955" spans="4:4" x14ac:dyDescent="0.25">
      <c r="D3955" s="138"/>
    </row>
    <row r="3956" spans="4:4" x14ac:dyDescent="0.25">
      <c r="D3956" s="138"/>
    </row>
    <row r="3957" spans="4:4" x14ac:dyDescent="0.25">
      <c r="D3957" s="138"/>
    </row>
    <row r="3958" spans="4:4" x14ac:dyDescent="0.25">
      <c r="D3958" s="138"/>
    </row>
    <row r="3959" spans="4:4" x14ac:dyDescent="0.25">
      <c r="D3959" s="138"/>
    </row>
    <row r="3960" spans="4:4" x14ac:dyDescent="0.25">
      <c r="D3960" s="138"/>
    </row>
    <row r="3961" spans="4:4" x14ac:dyDescent="0.25">
      <c r="D3961" s="138"/>
    </row>
    <row r="3962" spans="4:4" x14ac:dyDescent="0.25">
      <c r="D3962" s="138"/>
    </row>
    <row r="3963" spans="4:4" x14ac:dyDescent="0.25">
      <c r="D3963" s="138"/>
    </row>
    <row r="3964" spans="4:4" x14ac:dyDescent="0.25">
      <c r="D3964" s="138"/>
    </row>
    <row r="3965" spans="4:4" x14ac:dyDescent="0.25">
      <c r="D3965" s="138"/>
    </row>
    <row r="3966" spans="4:4" x14ac:dyDescent="0.25">
      <c r="D3966" s="138"/>
    </row>
    <row r="3967" spans="4:4" x14ac:dyDescent="0.25">
      <c r="D3967" s="138"/>
    </row>
    <row r="3968" spans="4:4" x14ac:dyDescent="0.25">
      <c r="D3968" s="138"/>
    </row>
    <row r="3969" spans="4:4" x14ac:dyDescent="0.25">
      <c r="D3969" s="138"/>
    </row>
    <row r="3970" spans="4:4" x14ac:dyDescent="0.25">
      <c r="D3970" s="138"/>
    </row>
    <row r="3971" spans="4:4" x14ac:dyDescent="0.25">
      <c r="D3971" s="138"/>
    </row>
    <row r="3972" spans="4:4" x14ac:dyDescent="0.25">
      <c r="D3972" s="138"/>
    </row>
    <row r="3973" spans="4:4" x14ac:dyDescent="0.25">
      <c r="D3973" s="138"/>
    </row>
    <row r="3974" spans="4:4" x14ac:dyDescent="0.25">
      <c r="D3974" s="138"/>
    </row>
    <row r="3975" spans="4:4" x14ac:dyDescent="0.25">
      <c r="D3975" s="138"/>
    </row>
    <row r="3976" spans="4:4" x14ac:dyDescent="0.25">
      <c r="D3976" s="138"/>
    </row>
    <row r="3977" spans="4:4" x14ac:dyDescent="0.25">
      <c r="D3977" s="138"/>
    </row>
    <row r="3978" spans="4:4" x14ac:dyDescent="0.25">
      <c r="D3978" s="138"/>
    </row>
    <row r="3979" spans="4:4" x14ac:dyDescent="0.25">
      <c r="D3979" s="138"/>
    </row>
    <row r="3980" spans="4:4" x14ac:dyDescent="0.25">
      <c r="D3980" s="138"/>
    </row>
    <row r="3981" spans="4:4" x14ac:dyDescent="0.25">
      <c r="D3981" s="138"/>
    </row>
    <row r="3982" spans="4:4" x14ac:dyDescent="0.25">
      <c r="D3982" s="138"/>
    </row>
    <row r="3983" spans="4:4" x14ac:dyDescent="0.25">
      <c r="D3983" s="138"/>
    </row>
    <row r="3984" spans="4:4" x14ac:dyDescent="0.25">
      <c r="D3984" s="138"/>
    </row>
    <row r="3985" spans="4:4" x14ac:dyDescent="0.25">
      <c r="D3985" s="138"/>
    </row>
    <row r="3986" spans="4:4" x14ac:dyDescent="0.25">
      <c r="D3986" s="138"/>
    </row>
    <row r="3987" spans="4:4" x14ac:dyDescent="0.25">
      <c r="D3987" s="138"/>
    </row>
    <row r="3988" spans="4:4" x14ac:dyDescent="0.25">
      <c r="D3988" s="138"/>
    </row>
    <row r="3989" spans="4:4" x14ac:dyDescent="0.25">
      <c r="D3989" s="138"/>
    </row>
    <row r="3990" spans="4:4" x14ac:dyDescent="0.25">
      <c r="D3990" s="138"/>
    </row>
    <row r="3991" spans="4:4" x14ac:dyDescent="0.25">
      <c r="D3991" s="138"/>
    </row>
    <row r="3992" spans="4:4" x14ac:dyDescent="0.25">
      <c r="D3992" s="138"/>
    </row>
    <row r="3993" spans="4:4" x14ac:dyDescent="0.25">
      <c r="D3993" s="138"/>
    </row>
    <row r="3994" spans="4:4" x14ac:dyDescent="0.25">
      <c r="D3994" s="138"/>
    </row>
    <row r="3995" spans="4:4" x14ac:dyDescent="0.25">
      <c r="D3995" s="138"/>
    </row>
    <row r="3996" spans="4:4" x14ac:dyDescent="0.25">
      <c r="D3996" s="138"/>
    </row>
    <row r="3997" spans="4:4" x14ac:dyDescent="0.25">
      <c r="D3997" s="138"/>
    </row>
    <row r="3998" spans="4:4" x14ac:dyDescent="0.25">
      <c r="D3998" s="138"/>
    </row>
    <row r="3999" spans="4:4" x14ac:dyDescent="0.25">
      <c r="D3999" s="138"/>
    </row>
    <row r="4000" spans="4:4" x14ac:dyDescent="0.25">
      <c r="D4000" s="138"/>
    </row>
    <row r="4001" spans="4:4" x14ac:dyDescent="0.25">
      <c r="D4001" s="138"/>
    </row>
    <row r="4002" spans="4:4" x14ac:dyDescent="0.25">
      <c r="D4002" s="138"/>
    </row>
    <row r="4003" spans="4:4" x14ac:dyDescent="0.25">
      <c r="D4003" s="138"/>
    </row>
    <row r="4004" spans="4:4" x14ac:dyDescent="0.25">
      <c r="D4004" s="138"/>
    </row>
    <row r="4005" spans="4:4" x14ac:dyDescent="0.25">
      <c r="D4005" s="138"/>
    </row>
    <row r="4006" spans="4:4" x14ac:dyDescent="0.25">
      <c r="D4006" s="138"/>
    </row>
    <row r="4007" spans="4:4" x14ac:dyDescent="0.25">
      <c r="D4007" s="138"/>
    </row>
    <row r="4008" spans="4:4" x14ac:dyDescent="0.25">
      <c r="D4008" s="138"/>
    </row>
    <row r="4009" spans="4:4" x14ac:dyDescent="0.25">
      <c r="D4009" s="138"/>
    </row>
    <row r="4010" spans="4:4" x14ac:dyDescent="0.25">
      <c r="D4010" s="138"/>
    </row>
    <row r="4011" spans="4:4" x14ac:dyDescent="0.25">
      <c r="D4011" s="138"/>
    </row>
    <row r="4012" spans="4:4" x14ac:dyDescent="0.25">
      <c r="D4012" s="138"/>
    </row>
    <row r="4013" spans="4:4" x14ac:dyDescent="0.25">
      <c r="D4013" s="138"/>
    </row>
    <row r="4014" spans="4:4" x14ac:dyDescent="0.25">
      <c r="D4014" s="138"/>
    </row>
    <row r="4015" spans="4:4" x14ac:dyDescent="0.25">
      <c r="D4015" s="138"/>
    </row>
    <row r="4016" spans="4:4" x14ac:dyDescent="0.25">
      <c r="D4016" s="138"/>
    </row>
    <row r="4017" spans="4:4" x14ac:dyDescent="0.25">
      <c r="D4017" s="138"/>
    </row>
    <row r="4018" spans="4:4" x14ac:dyDescent="0.25">
      <c r="D4018" s="138"/>
    </row>
    <row r="4019" spans="4:4" x14ac:dyDescent="0.25">
      <c r="D4019" s="138"/>
    </row>
    <row r="4020" spans="4:4" x14ac:dyDescent="0.25">
      <c r="D4020" s="138"/>
    </row>
    <row r="4021" spans="4:4" x14ac:dyDescent="0.25">
      <c r="D4021" s="138"/>
    </row>
    <row r="4022" spans="4:4" x14ac:dyDescent="0.25">
      <c r="D4022" s="138"/>
    </row>
    <row r="4023" spans="4:4" x14ac:dyDescent="0.25">
      <c r="D4023" s="138"/>
    </row>
    <row r="4024" spans="4:4" x14ac:dyDescent="0.25">
      <c r="D4024" s="138"/>
    </row>
    <row r="4025" spans="4:4" x14ac:dyDescent="0.25">
      <c r="D4025" s="138"/>
    </row>
    <row r="4026" spans="4:4" x14ac:dyDescent="0.25">
      <c r="D4026" s="138"/>
    </row>
    <row r="4027" spans="4:4" x14ac:dyDescent="0.25">
      <c r="D4027" s="138"/>
    </row>
    <row r="4028" spans="4:4" x14ac:dyDescent="0.25">
      <c r="D4028" s="138"/>
    </row>
    <row r="4029" spans="4:4" x14ac:dyDescent="0.25">
      <c r="D4029" s="138"/>
    </row>
    <row r="4030" spans="4:4" x14ac:dyDescent="0.25">
      <c r="D4030" s="138"/>
    </row>
    <row r="4031" spans="4:4" x14ac:dyDescent="0.25">
      <c r="D4031" s="138"/>
    </row>
    <row r="4032" spans="4:4" x14ac:dyDescent="0.25">
      <c r="D4032" s="138"/>
    </row>
    <row r="4033" spans="4:4" x14ac:dyDescent="0.25">
      <c r="D4033" s="138"/>
    </row>
    <row r="4034" spans="4:4" x14ac:dyDescent="0.25">
      <c r="D4034" s="138"/>
    </row>
    <row r="4035" spans="4:4" x14ac:dyDescent="0.25">
      <c r="D4035" s="138"/>
    </row>
    <row r="4036" spans="4:4" x14ac:dyDescent="0.25">
      <c r="D4036" s="138"/>
    </row>
    <row r="4037" spans="4:4" x14ac:dyDescent="0.25">
      <c r="D4037" s="138"/>
    </row>
    <row r="4038" spans="4:4" x14ac:dyDescent="0.25">
      <c r="D4038" s="138"/>
    </row>
    <row r="4039" spans="4:4" x14ac:dyDescent="0.25">
      <c r="D4039" s="138"/>
    </row>
    <row r="4040" spans="4:4" x14ac:dyDescent="0.25">
      <c r="D4040" s="138"/>
    </row>
    <row r="4041" spans="4:4" x14ac:dyDescent="0.25">
      <c r="D4041" s="138"/>
    </row>
    <row r="4042" spans="4:4" x14ac:dyDescent="0.25">
      <c r="D4042" s="138"/>
    </row>
    <row r="4043" spans="4:4" x14ac:dyDescent="0.25">
      <c r="D4043" s="138"/>
    </row>
    <row r="4044" spans="4:4" x14ac:dyDescent="0.25">
      <c r="D4044" s="138"/>
    </row>
    <row r="4045" spans="4:4" x14ac:dyDescent="0.25">
      <c r="D4045" s="138"/>
    </row>
    <row r="4046" spans="4:4" x14ac:dyDescent="0.25">
      <c r="D4046" s="138"/>
    </row>
    <row r="4047" spans="4:4" x14ac:dyDescent="0.25">
      <c r="D4047" s="138"/>
    </row>
    <row r="4048" spans="4:4" x14ac:dyDescent="0.25">
      <c r="D4048" s="138"/>
    </row>
    <row r="4049" spans="4:4" x14ac:dyDescent="0.25">
      <c r="D4049" s="138"/>
    </row>
    <row r="4050" spans="4:4" x14ac:dyDescent="0.25">
      <c r="D4050" s="138"/>
    </row>
    <row r="4051" spans="4:4" x14ac:dyDescent="0.25">
      <c r="D4051" s="138"/>
    </row>
    <row r="4052" spans="4:4" x14ac:dyDescent="0.25">
      <c r="D4052" s="138"/>
    </row>
    <row r="4053" spans="4:4" x14ac:dyDescent="0.25">
      <c r="D4053" s="138"/>
    </row>
    <row r="4054" spans="4:4" x14ac:dyDescent="0.25">
      <c r="D4054" s="138"/>
    </row>
    <row r="4055" spans="4:4" x14ac:dyDescent="0.25">
      <c r="D4055" s="138"/>
    </row>
    <row r="4056" spans="4:4" x14ac:dyDescent="0.25">
      <c r="D4056" s="138"/>
    </row>
    <row r="4057" spans="4:4" x14ac:dyDescent="0.25">
      <c r="D4057" s="138"/>
    </row>
    <row r="4058" spans="4:4" x14ac:dyDescent="0.25">
      <c r="D4058" s="138"/>
    </row>
    <row r="4059" spans="4:4" x14ac:dyDescent="0.25">
      <c r="D4059" s="138"/>
    </row>
    <row r="4060" spans="4:4" x14ac:dyDescent="0.25">
      <c r="D4060" s="138"/>
    </row>
    <row r="4061" spans="4:4" x14ac:dyDescent="0.25">
      <c r="D4061" s="138"/>
    </row>
    <row r="4062" spans="4:4" x14ac:dyDescent="0.25">
      <c r="D4062" s="138"/>
    </row>
    <row r="4063" spans="4:4" x14ac:dyDescent="0.25">
      <c r="D4063" s="138"/>
    </row>
    <row r="4064" spans="4:4" x14ac:dyDescent="0.25">
      <c r="D4064" s="138"/>
    </row>
    <row r="4065" spans="4:4" x14ac:dyDescent="0.25">
      <c r="D4065" s="138"/>
    </row>
    <row r="4066" spans="4:4" x14ac:dyDescent="0.25">
      <c r="D4066" s="138"/>
    </row>
    <row r="4067" spans="4:4" x14ac:dyDescent="0.25">
      <c r="D4067" s="138"/>
    </row>
    <row r="4068" spans="4:4" x14ac:dyDescent="0.25">
      <c r="D4068" s="138"/>
    </row>
    <row r="4069" spans="4:4" x14ac:dyDescent="0.25">
      <c r="D4069" s="138"/>
    </row>
    <row r="4070" spans="4:4" x14ac:dyDescent="0.25">
      <c r="D4070" s="138"/>
    </row>
    <row r="4071" spans="4:4" x14ac:dyDescent="0.25">
      <c r="D4071" s="138"/>
    </row>
    <row r="4072" spans="4:4" x14ac:dyDescent="0.25">
      <c r="D4072" s="138"/>
    </row>
    <row r="4073" spans="4:4" x14ac:dyDescent="0.25">
      <c r="D4073" s="138"/>
    </row>
    <row r="4074" spans="4:4" x14ac:dyDescent="0.25">
      <c r="D4074" s="138"/>
    </row>
    <row r="4075" spans="4:4" x14ac:dyDescent="0.25">
      <c r="D4075" s="138"/>
    </row>
    <row r="4076" spans="4:4" x14ac:dyDescent="0.25">
      <c r="D4076" s="138"/>
    </row>
    <row r="4077" spans="4:4" x14ac:dyDescent="0.25">
      <c r="D4077" s="138"/>
    </row>
    <row r="4078" spans="4:4" x14ac:dyDescent="0.25">
      <c r="D4078" s="138"/>
    </row>
    <row r="4079" spans="4:4" x14ac:dyDescent="0.25">
      <c r="D4079" s="138"/>
    </row>
    <row r="4080" spans="4:4" x14ac:dyDescent="0.25">
      <c r="D4080" s="138"/>
    </row>
    <row r="4081" spans="4:4" x14ac:dyDescent="0.25">
      <c r="D4081" s="138"/>
    </row>
    <row r="4082" spans="4:4" x14ac:dyDescent="0.25">
      <c r="D4082" s="138"/>
    </row>
    <row r="4083" spans="4:4" x14ac:dyDescent="0.25">
      <c r="D4083" s="138"/>
    </row>
    <row r="4084" spans="4:4" x14ac:dyDescent="0.25">
      <c r="D4084" s="138"/>
    </row>
    <row r="4085" spans="4:4" x14ac:dyDescent="0.25">
      <c r="D4085" s="138"/>
    </row>
    <row r="4086" spans="4:4" x14ac:dyDescent="0.25">
      <c r="D4086" s="138"/>
    </row>
    <row r="4087" spans="4:4" x14ac:dyDescent="0.25">
      <c r="D4087" s="138"/>
    </row>
    <row r="4088" spans="4:4" x14ac:dyDescent="0.25">
      <c r="D4088" s="138"/>
    </row>
    <row r="4089" spans="4:4" x14ac:dyDescent="0.25">
      <c r="D4089" s="138"/>
    </row>
    <row r="4090" spans="4:4" x14ac:dyDescent="0.25">
      <c r="D4090" s="138"/>
    </row>
    <row r="4091" spans="4:4" x14ac:dyDescent="0.25">
      <c r="D4091" s="138"/>
    </row>
    <row r="4092" spans="4:4" x14ac:dyDescent="0.25">
      <c r="D4092" s="138"/>
    </row>
    <row r="4093" spans="4:4" x14ac:dyDescent="0.25">
      <c r="D4093" s="138"/>
    </row>
    <row r="4094" spans="4:4" x14ac:dyDescent="0.25">
      <c r="D4094" s="138"/>
    </row>
    <row r="4095" spans="4:4" x14ac:dyDescent="0.25">
      <c r="D4095" s="138"/>
    </row>
    <row r="4096" spans="4:4" x14ac:dyDescent="0.25">
      <c r="D4096" s="138"/>
    </row>
    <row r="4097" spans="4:4" x14ac:dyDescent="0.25">
      <c r="D4097" s="138"/>
    </row>
    <row r="4098" spans="4:4" x14ac:dyDescent="0.25">
      <c r="D4098" s="138"/>
    </row>
    <row r="4099" spans="4:4" x14ac:dyDescent="0.25">
      <c r="D4099" s="138"/>
    </row>
    <row r="4100" spans="4:4" x14ac:dyDescent="0.25">
      <c r="D4100" s="138"/>
    </row>
    <row r="4101" spans="4:4" x14ac:dyDescent="0.25">
      <c r="D4101" s="138"/>
    </row>
    <row r="4102" spans="4:4" x14ac:dyDescent="0.25">
      <c r="D4102" s="138"/>
    </row>
    <row r="4103" spans="4:4" x14ac:dyDescent="0.25">
      <c r="D4103" s="138"/>
    </row>
    <row r="4104" spans="4:4" x14ac:dyDescent="0.25">
      <c r="D4104" s="138"/>
    </row>
    <row r="4105" spans="4:4" x14ac:dyDescent="0.25">
      <c r="D4105" s="138"/>
    </row>
    <row r="4106" spans="4:4" x14ac:dyDescent="0.25">
      <c r="D4106" s="138"/>
    </row>
    <row r="4107" spans="4:4" x14ac:dyDescent="0.25">
      <c r="D4107" s="138"/>
    </row>
    <row r="4108" spans="4:4" x14ac:dyDescent="0.25">
      <c r="D4108" s="138"/>
    </row>
    <row r="4109" spans="4:4" x14ac:dyDescent="0.25">
      <c r="D4109" s="138"/>
    </row>
    <row r="4110" spans="4:4" x14ac:dyDescent="0.25">
      <c r="D4110" s="138"/>
    </row>
    <row r="4111" spans="4:4" x14ac:dyDescent="0.25">
      <c r="D4111" s="138"/>
    </row>
    <row r="4112" spans="4:4" x14ac:dyDescent="0.25">
      <c r="D4112" s="138"/>
    </row>
    <row r="4113" spans="4:4" x14ac:dyDescent="0.25">
      <c r="D4113" s="138"/>
    </row>
    <row r="4114" spans="4:4" x14ac:dyDescent="0.25">
      <c r="D4114" s="138"/>
    </row>
    <row r="4115" spans="4:4" x14ac:dyDescent="0.25">
      <c r="D4115" s="138"/>
    </row>
    <row r="4116" spans="4:4" x14ac:dyDescent="0.25">
      <c r="D4116" s="138"/>
    </row>
    <row r="4117" spans="4:4" x14ac:dyDescent="0.25">
      <c r="D4117" s="138"/>
    </row>
    <row r="4118" spans="4:4" x14ac:dyDescent="0.25">
      <c r="D4118" s="138"/>
    </row>
    <row r="4119" spans="4:4" x14ac:dyDescent="0.25">
      <c r="D4119" s="138"/>
    </row>
    <row r="4120" spans="4:4" x14ac:dyDescent="0.25">
      <c r="D4120" s="138"/>
    </row>
    <row r="4121" spans="4:4" x14ac:dyDescent="0.25">
      <c r="D4121" s="138"/>
    </row>
    <row r="4122" spans="4:4" x14ac:dyDescent="0.25">
      <c r="D4122" s="138"/>
    </row>
    <row r="4123" spans="4:4" x14ac:dyDescent="0.25">
      <c r="D4123" s="138"/>
    </row>
    <row r="4124" spans="4:4" x14ac:dyDescent="0.25">
      <c r="D4124" s="138"/>
    </row>
    <row r="4125" spans="4:4" x14ac:dyDescent="0.25">
      <c r="D4125" s="138"/>
    </row>
    <row r="4126" spans="4:4" x14ac:dyDescent="0.25">
      <c r="D4126" s="138"/>
    </row>
    <row r="4127" spans="4:4" x14ac:dyDescent="0.25">
      <c r="D4127" s="138"/>
    </row>
    <row r="4128" spans="4:4" x14ac:dyDescent="0.25">
      <c r="D4128" s="138"/>
    </row>
    <row r="4129" spans="4:4" x14ac:dyDescent="0.25">
      <c r="D4129" s="138"/>
    </row>
    <row r="4130" spans="4:4" x14ac:dyDescent="0.25">
      <c r="D4130" s="138"/>
    </row>
    <row r="4131" spans="4:4" x14ac:dyDescent="0.25">
      <c r="D4131" s="138"/>
    </row>
    <row r="4132" spans="4:4" x14ac:dyDescent="0.25">
      <c r="D4132" s="138"/>
    </row>
    <row r="4133" spans="4:4" x14ac:dyDescent="0.25">
      <c r="D4133" s="138"/>
    </row>
    <row r="4134" spans="4:4" x14ac:dyDescent="0.25">
      <c r="D4134" s="138"/>
    </row>
    <row r="4135" spans="4:4" x14ac:dyDescent="0.25">
      <c r="D4135" s="138"/>
    </row>
    <row r="4136" spans="4:4" x14ac:dyDescent="0.25">
      <c r="D4136" s="138"/>
    </row>
    <row r="4137" spans="4:4" x14ac:dyDescent="0.25">
      <c r="D4137" s="138"/>
    </row>
    <row r="4138" spans="4:4" x14ac:dyDescent="0.25">
      <c r="D4138" s="138"/>
    </row>
    <row r="4139" spans="4:4" x14ac:dyDescent="0.25">
      <c r="D4139" s="138"/>
    </row>
    <row r="4140" spans="4:4" x14ac:dyDescent="0.25">
      <c r="D4140" s="138"/>
    </row>
    <row r="4141" spans="4:4" x14ac:dyDescent="0.25">
      <c r="D4141" s="138"/>
    </row>
    <row r="4142" spans="4:4" x14ac:dyDescent="0.25">
      <c r="D4142" s="138"/>
    </row>
    <row r="4143" spans="4:4" x14ac:dyDescent="0.25">
      <c r="D4143" s="138"/>
    </row>
    <row r="4144" spans="4:4" x14ac:dyDescent="0.25">
      <c r="D4144" s="138"/>
    </row>
    <row r="4145" spans="4:4" x14ac:dyDescent="0.25">
      <c r="D4145" s="138"/>
    </row>
    <row r="4146" spans="4:4" x14ac:dyDescent="0.25">
      <c r="D4146" s="138"/>
    </row>
    <row r="4147" spans="4:4" x14ac:dyDescent="0.25">
      <c r="D4147" s="138"/>
    </row>
    <row r="4148" spans="4:4" x14ac:dyDescent="0.25">
      <c r="D4148" s="138"/>
    </row>
    <row r="4149" spans="4:4" x14ac:dyDescent="0.25">
      <c r="D4149" s="138"/>
    </row>
    <row r="4150" spans="4:4" x14ac:dyDescent="0.25">
      <c r="D4150" s="138"/>
    </row>
    <row r="4151" spans="4:4" x14ac:dyDescent="0.25">
      <c r="D4151" s="138"/>
    </row>
    <row r="4152" spans="4:4" x14ac:dyDescent="0.25">
      <c r="D4152" s="138"/>
    </row>
    <row r="4153" spans="4:4" x14ac:dyDescent="0.25">
      <c r="D4153" s="138"/>
    </row>
    <row r="4154" spans="4:4" x14ac:dyDescent="0.25">
      <c r="D4154" s="138"/>
    </row>
    <row r="4155" spans="4:4" x14ac:dyDescent="0.25">
      <c r="D4155" s="138"/>
    </row>
    <row r="4156" spans="4:4" x14ac:dyDescent="0.25">
      <c r="D4156" s="138"/>
    </row>
    <row r="4157" spans="4:4" x14ac:dyDescent="0.25">
      <c r="D4157" s="138"/>
    </row>
    <row r="4158" spans="4:4" x14ac:dyDescent="0.25">
      <c r="D4158" s="138"/>
    </row>
    <row r="4159" spans="4:4" x14ac:dyDescent="0.25">
      <c r="D4159" s="138"/>
    </row>
    <row r="4160" spans="4:4" x14ac:dyDescent="0.25">
      <c r="D4160" s="138"/>
    </row>
    <row r="4161" spans="4:4" x14ac:dyDescent="0.25">
      <c r="D4161" s="138"/>
    </row>
    <row r="4162" spans="4:4" x14ac:dyDescent="0.25">
      <c r="D4162" s="138"/>
    </row>
    <row r="4163" spans="4:4" x14ac:dyDescent="0.25">
      <c r="D4163" s="138"/>
    </row>
    <row r="4164" spans="4:4" x14ac:dyDescent="0.25">
      <c r="D4164" s="138"/>
    </row>
    <row r="4165" spans="4:4" x14ac:dyDescent="0.25">
      <c r="D4165" s="138"/>
    </row>
    <row r="4166" spans="4:4" x14ac:dyDescent="0.25">
      <c r="D4166" s="138"/>
    </row>
    <row r="4167" spans="4:4" x14ac:dyDescent="0.25">
      <c r="D4167" s="138"/>
    </row>
    <row r="4168" spans="4:4" x14ac:dyDescent="0.25">
      <c r="D4168" s="138"/>
    </row>
    <row r="4169" spans="4:4" x14ac:dyDescent="0.25">
      <c r="D4169" s="138"/>
    </row>
    <row r="4170" spans="4:4" x14ac:dyDescent="0.25">
      <c r="D4170" s="138"/>
    </row>
    <row r="4171" spans="4:4" x14ac:dyDescent="0.25">
      <c r="D4171" s="138"/>
    </row>
    <row r="4172" spans="4:4" x14ac:dyDescent="0.25">
      <c r="D4172" s="138"/>
    </row>
    <row r="4173" spans="4:4" x14ac:dyDescent="0.25">
      <c r="D4173" s="138"/>
    </row>
    <row r="4174" spans="4:4" x14ac:dyDescent="0.25">
      <c r="D4174" s="138"/>
    </row>
    <row r="4175" spans="4:4" x14ac:dyDescent="0.25">
      <c r="D4175" s="138"/>
    </row>
    <row r="4176" spans="4:4" x14ac:dyDescent="0.25">
      <c r="D4176" s="138"/>
    </row>
    <row r="4177" spans="4:4" x14ac:dyDescent="0.25">
      <c r="D4177" s="138"/>
    </row>
    <row r="4178" spans="4:4" x14ac:dyDescent="0.25">
      <c r="D4178" s="138"/>
    </row>
    <row r="4179" spans="4:4" x14ac:dyDescent="0.25">
      <c r="D4179" s="138"/>
    </row>
    <row r="4180" spans="4:4" x14ac:dyDescent="0.25">
      <c r="D4180" s="138"/>
    </row>
    <row r="4181" spans="4:4" x14ac:dyDescent="0.25">
      <c r="D4181" s="138"/>
    </row>
    <row r="4182" spans="4:4" x14ac:dyDescent="0.25">
      <c r="D4182" s="138"/>
    </row>
    <row r="4183" spans="4:4" x14ac:dyDescent="0.25">
      <c r="D4183" s="138"/>
    </row>
    <row r="4184" spans="4:4" x14ac:dyDescent="0.25">
      <c r="D4184" s="138"/>
    </row>
    <row r="4185" spans="4:4" x14ac:dyDescent="0.25">
      <c r="D4185" s="138"/>
    </row>
    <row r="4186" spans="4:4" x14ac:dyDescent="0.25">
      <c r="D4186" s="138"/>
    </row>
    <row r="4187" spans="4:4" x14ac:dyDescent="0.25">
      <c r="D4187" s="138"/>
    </row>
    <row r="4188" spans="4:4" x14ac:dyDescent="0.25">
      <c r="D4188" s="138"/>
    </row>
    <row r="4189" spans="4:4" x14ac:dyDescent="0.25">
      <c r="D4189" s="138"/>
    </row>
    <row r="4190" spans="4:4" x14ac:dyDescent="0.25">
      <c r="D4190" s="138"/>
    </row>
    <row r="4191" spans="4:4" x14ac:dyDescent="0.25">
      <c r="D4191" s="138"/>
    </row>
    <row r="4192" spans="4:4" x14ac:dyDescent="0.25">
      <c r="D4192" s="138"/>
    </row>
    <row r="4193" spans="4:4" x14ac:dyDescent="0.25">
      <c r="D4193" s="138"/>
    </row>
    <row r="4194" spans="4:4" x14ac:dyDescent="0.25">
      <c r="D4194" s="138"/>
    </row>
    <row r="4195" spans="4:4" x14ac:dyDescent="0.25">
      <c r="D4195" s="138"/>
    </row>
    <row r="4196" spans="4:4" x14ac:dyDescent="0.25">
      <c r="D4196" s="138"/>
    </row>
    <row r="4197" spans="4:4" x14ac:dyDescent="0.25">
      <c r="D4197" s="138"/>
    </row>
    <row r="4198" spans="4:4" x14ac:dyDescent="0.25">
      <c r="D4198" s="138"/>
    </row>
    <row r="4199" spans="4:4" x14ac:dyDescent="0.25">
      <c r="D4199" s="138"/>
    </row>
    <row r="4200" spans="4:4" x14ac:dyDescent="0.25">
      <c r="D4200" s="138"/>
    </row>
    <row r="4201" spans="4:4" x14ac:dyDescent="0.25">
      <c r="D4201" s="138"/>
    </row>
    <row r="4202" spans="4:4" x14ac:dyDescent="0.25">
      <c r="D4202" s="138"/>
    </row>
    <row r="4203" spans="4:4" x14ac:dyDescent="0.25">
      <c r="D4203" s="138"/>
    </row>
    <row r="4204" spans="4:4" x14ac:dyDescent="0.25">
      <c r="D4204" s="138"/>
    </row>
    <row r="4205" spans="4:4" x14ac:dyDescent="0.25">
      <c r="D4205" s="138"/>
    </row>
    <row r="4206" spans="4:4" x14ac:dyDescent="0.25">
      <c r="D4206" s="138"/>
    </row>
    <row r="4207" spans="4:4" x14ac:dyDescent="0.25">
      <c r="D4207" s="138"/>
    </row>
    <row r="4208" spans="4:4" x14ac:dyDescent="0.25">
      <c r="D4208" s="138"/>
    </row>
    <row r="4209" spans="4:4" x14ac:dyDescent="0.25">
      <c r="D4209" s="138"/>
    </row>
    <row r="4210" spans="4:4" x14ac:dyDescent="0.25">
      <c r="D4210" s="138"/>
    </row>
    <row r="4211" spans="4:4" x14ac:dyDescent="0.25">
      <c r="D4211" s="138"/>
    </row>
    <row r="4212" spans="4:4" x14ac:dyDescent="0.25">
      <c r="D4212" s="138"/>
    </row>
    <row r="4213" spans="4:4" x14ac:dyDescent="0.25">
      <c r="D4213" s="138"/>
    </row>
    <row r="4214" spans="4:4" x14ac:dyDescent="0.25">
      <c r="D4214" s="138"/>
    </row>
    <row r="4215" spans="4:4" x14ac:dyDescent="0.25">
      <c r="D4215" s="138"/>
    </row>
    <row r="4216" spans="4:4" x14ac:dyDescent="0.25">
      <c r="D4216" s="138"/>
    </row>
    <row r="4217" spans="4:4" x14ac:dyDescent="0.25">
      <c r="D4217" s="138"/>
    </row>
    <row r="4218" spans="4:4" x14ac:dyDescent="0.25">
      <c r="D4218" s="138"/>
    </row>
    <row r="4219" spans="4:4" x14ac:dyDescent="0.25">
      <c r="D4219" s="138"/>
    </row>
    <row r="4220" spans="4:4" x14ac:dyDescent="0.25">
      <c r="D4220" s="138"/>
    </row>
    <row r="4221" spans="4:4" x14ac:dyDescent="0.25">
      <c r="D4221" s="138"/>
    </row>
    <row r="4222" spans="4:4" x14ac:dyDescent="0.25">
      <c r="D4222" s="138"/>
    </row>
    <row r="4223" spans="4:4" x14ac:dyDescent="0.25">
      <c r="D4223" s="138"/>
    </row>
    <row r="4224" spans="4:4" x14ac:dyDescent="0.25">
      <c r="D4224" s="138"/>
    </row>
    <row r="4225" spans="4:4" x14ac:dyDescent="0.25">
      <c r="D4225" s="138"/>
    </row>
    <row r="4226" spans="4:4" x14ac:dyDescent="0.25">
      <c r="D4226" s="138"/>
    </row>
    <row r="4227" spans="4:4" x14ac:dyDescent="0.25">
      <c r="D4227" s="138"/>
    </row>
    <row r="4228" spans="4:4" x14ac:dyDescent="0.25">
      <c r="D4228" s="138"/>
    </row>
    <row r="4229" spans="4:4" x14ac:dyDescent="0.25">
      <c r="D4229" s="138"/>
    </row>
    <row r="4230" spans="4:4" x14ac:dyDescent="0.25">
      <c r="D4230" s="138"/>
    </row>
    <row r="4231" spans="4:4" x14ac:dyDescent="0.25">
      <c r="D4231" s="138"/>
    </row>
    <row r="4232" spans="4:4" x14ac:dyDescent="0.25">
      <c r="D4232" s="138"/>
    </row>
    <row r="4233" spans="4:4" x14ac:dyDescent="0.25">
      <c r="D4233" s="138"/>
    </row>
    <row r="4234" spans="4:4" x14ac:dyDescent="0.25">
      <c r="D4234" s="138"/>
    </row>
    <row r="4235" spans="4:4" x14ac:dyDescent="0.25">
      <c r="D4235" s="138"/>
    </row>
    <row r="4236" spans="4:4" x14ac:dyDescent="0.25">
      <c r="D4236" s="138"/>
    </row>
    <row r="4237" spans="4:4" x14ac:dyDescent="0.25">
      <c r="D4237" s="138"/>
    </row>
    <row r="4238" spans="4:4" x14ac:dyDescent="0.25">
      <c r="D4238" s="138"/>
    </row>
    <row r="4239" spans="4:4" x14ac:dyDescent="0.25">
      <c r="D4239" s="138"/>
    </row>
    <row r="4240" spans="4:4" x14ac:dyDescent="0.25">
      <c r="D4240" s="138"/>
    </row>
    <row r="4241" spans="4:4" x14ac:dyDescent="0.25">
      <c r="D4241" s="138"/>
    </row>
    <row r="4242" spans="4:4" x14ac:dyDescent="0.25">
      <c r="D4242" s="138"/>
    </row>
    <row r="4243" spans="4:4" x14ac:dyDescent="0.25">
      <c r="D4243" s="138"/>
    </row>
    <row r="4244" spans="4:4" x14ac:dyDescent="0.25">
      <c r="D4244" s="138"/>
    </row>
    <row r="4245" spans="4:4" x14ac:dyDescent="0.25">
      <c r="D4245" s="138"/>
    </row>
    <row r="4246" spans="4:4" x14ac:dyDescent="0.25">
      <c r="D4246" s="138"/>
    </row>
    <row r="4247" spans="4:4" x14ac:dyDescent="0.25">
      <c r="D4247" s="138"/>
    </row>
    <row r="4248" spans="4:4" x14ac:dyDescent="0.25">
      <c r="D4248" s="138"/>
    </row>
    <row r="4249" spans="4:4" x14ac:dyDescent="0.25">
      <c r="D4249" s="138"/>
    </row>
    <row r="4250" spans="4:4" x14ac:dyDescent="0.25">
      <c r="D4250" s="138"/>
    </row>
    <row r="4251" spans="4:4" x14ac:dyDescent="0.25">
      <c r="D4251" s="138"/>
    </row>
    <row r="4252" spans="4:4" x14ac:dyDescent="0.25">
      <c r="D4252" s="138"/>
    </row>
    <row r="4253" spans="4:4" x14ac:dyDescent="0.25">
      <c r="D4253" s="138"/>
    </row>
    <row r="4254" spans="4:4" x14ac:dyDescent="0.25">
      <c r="D4254" s="138"/>
    </row>
    <row r="4255" spans="4:4" x14ac:dyDescent="0.25">
      <c r="D4255" s="138"/>
    </row>
    <row r="4256" spans="4:4" x14ac:dyDescent="0.25">
      <c r="D4256" s="138"/>
    </row>
    <row r="4257" spans="4:4" x14ac:dyDescent="0.25">
      <c r="D4257" s="138"/>
    </row>
    <row r="4258" spans="4:4" x14ac:dyDescent="0.25">
      <c r="D4258" s="138"/>
    </row>
    <row r="4259" spans="4:4" x14ac:dyDescent="0.25">
      <c r="D4259" s="138"/>
    </row>
    <row r="4260" spans="4:4" x14ac:dyDescent="0.25">
      <c r="D4260" s="138"/>
    </row>
    <row r="4261" spans="4:4" x14ac:dyDescent="0.25">
      <c r="D4261" s="138"/>
    </row>
    <row r="4262" spans="4:4" x14ac:dyDescent="0.25">
      <c r="D4262" s="138"/>
    </row>
    <row r="4263" spans="4:4" x14ac:dyDescent="0.25">
      <c r="D4263" s="138"/>
    </row>
    <row r="4264" spans="4:4" x14ac:dyDescent="0.25">
      <c r="D4264" s="138"/>
    </row>
    <row r="4265" spans="4:4" x14ac:dyDescent="0.25">
      <c r="D4265" s="138"/>
    </row>
    <row r="4266" spans="4:4" x14ac:dyDescent="0.25">
      <c r="D4266" s="138"/>
    </row>
    <row r="4267" spans="4:4" x14ac:dyDescent="0.25">
      <c r="D4267" s="138"/>
    </row>
    <row r="4268" spans="4:4" x14ac:dyDescent="0.25">
      <c r="D4268" s="138"/>
    </row>
    <row r="4269" spans="4:4" x14ac:dyDescent="0.25">
      <c r="D4269" s="138"/>
    </row>
    <row r="4270" spans="4:4" x14ac:dyDescent="0.25">
      <c r="D4270" s="138"/>
    </row>
    <row r="4271" spans="4:4" x14ac:dyDescent="0.25">
      <c r="D4271" s="138"/>
    </row>
    <row r="4272" spans="4:4" x14ac:dyDescent="0.25">
      <c r="D4272" s="138"/>
    </row>
    <row r="4273" spans="4:4" x14ac:dyDescent="0.25">
      <c r="D4273" s="138"/>
    </row>
    <row r="4274" spans="4:4" x14ac:dyDescent="0.25">
      <c r="D4274" s="138"/>
    </row>
    <row r="4275" spans="4:4" x14ac:dyDescent="0.25">
      <c r="D4275" s="138"/>
    </row>
    <row r="4276" spans="4:4" x14ac:dyDescent="0.25">
      <c r="D4276" s="138"/>
    </row>
    <row r="4277" spans="4:4" x14ac:dyDescent="0.25">
      <c r="D4277" s="138"/>
    </row>
    <row r="4278" spans="4:4" x14ac:dyDescent="0.25">
      <c r="D4278" s="138"/>
    </row>
    <row r="4279" spans="4:4" x14ac:dyDescent="0.25">
      <c r="D4279" s="138"/>
    </row>
    <row r="4280" spans="4:4" x14ac:dyDescent="0.25">
      <c r="D4280" s="138"/>
    </row>
    <row r="4281" spans="4:4" x14ac:dyDescent="0.25">
      <c r="D4281" s="138"/>
    </row>
    <row r="4282" spans="4:4" x14ac:dyDescent="0.25">
      <c r="D4282" s="138"/>
    </row>
    <row r="4283" spans="4:4" x14ac:dyDescent="0.25">
      <c r="D4283" s="138"/>
    </row>
    <row r="4284" spans="4:4" x14ac:dyDescent="0.25">
      <c r="D4284" s="138"/>
    </row>
    <row r="4285" spans="4:4" x14ac:dyDescent="0.25">
      <c r="D4285" s="138"/>
    </row>
    <row r="4286" spans="4:4" x14ac:dyDescent="0.25">
      <c r="D4286" s="138"/>
    </row>
    <row r="4287" spans="4:4" x14ac:dyDescent="0.25">
      <c r="D4287" s="138"/>
    </row>
    <row r="4288" spans="4:4" x14ac:dyDescent="0.25">
      <c r="D4288" s="138"/>
    </row>
    <row r="4289" spans="4:4" x14ac:dyDescent="0.25">
      <c r="D4289" s="138"/>
    </row>
    <row r="4290" spans="4:4" x14ac:dyDescent="0.25">
      <c r="D4290" s="138"/>
    </row>
    <row r="4291" spans="4:4" x14ac:dyDescent="0.25">
      <c r="D4291" s="138"/>
    </row>
    <row r="4292" spans="4:4" x14ac:dyDescent="0.25">
      <c r="D4292" s="138"/>
    </row>
    <row r="4293" spans="4:4" x14ac:dyDescent="0.25">
      <c r="D4293" s="138"/>
    </row>
    <row r="4294" spans="4:4" x14ac:dyDescent="0.25">
      <c r="D4294" s="138"/>
    </row>
    <row r="4295" spans="4:4" x14ac:dyDescent="0.25">
      <c r="D4295" s="138"/>
    </row>
    <row r="4296" spans="4:4" x14ac:dyDescent="0.25">
      <c r="D4296" s="138"/>
    </row>
    <row r="4297" spans="4:4" x14ac:dyDescent="0.25">
      <c r="D4297" s="138"/>
    </row>
    <row r="4298" spans="4:4" x14ac:dyDescent="0.25">
      <c r="D4298" s="138"/>
    </row>
    <row r="4299" spans="4:4" x14ac:dyDescent="0.25">
      <c r="D4299" s="138"/>
    </row>
    <row r="4300" spans="4:4" x14ac:dyDescent="0.25">
      <c r="D4300" s="138"/>
    </row>
    <row r="4301" spans="4:4" x14ac:dyDescent="0.25">
      <c r="D4301" s="138"/>
    </row>
    <row r="4302" spans="4:4" x14ac:dyDescent="0.25">
      <c r="D4302" s="138"/>
    </row>
    <row r="4303" spans="4:4" x14ac:dyDescent="0.25">
      <c r="D4303" s="138"/>
    </row>
    <row r="4304" spans="4:4" x14ac:dyDescent="0.25">
      <c r="D4304" s="138"/>
    </row>
    <row r="4305" spans="4:4" x14ac:dyDescent="0.25">
      <c r="D4305" s="138"/>
    </row>
    <row r="4306" spans="4:4" x14ac:dyDescent="0.25">
      <c r="D4306" s="138"/>
    </row>
    <row r="4307" spans="4:4" x14ac:dyDescent="0.25">
      <c r="D4307" s="138"/>
    </row>
    <row r="4308" spans="4:4" x14ac:dyDescent="0.25">
      <c r="D4308" s="138"/>
    </row>
    <row r="4309" spans="4:4" x14ac:dyDescent="0.25">
      <c r="D4309" s="138"/>
    </row>
    <row r="4310" spans="4:4" x14ac:dyDescent="0.25">
      <c r="D4310" s="138"/>
    </row>
    <row r="4311" spans="4:4" x14ac:dyDescent="0.25">
      <c r="D4311" s="138"/>
    </row>
    <row r="4312" spans="4:4" x14ac:dyDescent="0.25">
      <c r="D4312" s="138"/>
    </row>
    <row r="4313" spans="4:4" x14ac:dyDescent="0.25">
      <c r="D4313" s="138"/>
    </row>
    <row r="4314" spans="4:4" x14ac:dyDescent="0.25">
      <c r="D4314" s="138"/>
    </row>
    <row r="4315" spans="4:4" x14ac:dyDescent="0.25">
      <c r="D4315" s="138"/>
    </row>
    <row r="4316" spans="4:4" x14ac:dyDescent="0.25">
      <c r="D4316" s="138"/>
    </row>
    <row r="4317" spans="4:4" x14ac:dyDescent="0.25">
      <c r="D4317" s="138"/>
    </row>
    <row r="4318" spans="4:4" x14ac:dyDescent="0.25">
      <c r="D4318" s="138"/>
    </row>
    <row r="4319" spans="4:4" x14ac:dyDescent="0.25">
      <c r="D4319" s="138"/>
    </row>
    <row r="4320" spans="4:4" x14ac:dyDescent="0.25">
      <c r="D4320" s="138"/>
    </row>
    <row r="4321" spans="4:4" x14ac:dyDescent="0.25">
      <c r="D4321" s="138"/>
    </row>
    <row r="4322" spans="4:4" x14ac:dyDescent="0.25">
      <c r="D4322" s="138"/>
    </row>
    <row r="4323" spans="4:4" x14ac:dyDescent="0.25">
      <c r="D4323" s="138"/>
    </row>
    <row r="4324" spans="4:4" x14ac:dyDescent="0.25">
      <c r="D4324" s="138"/>
    </row>
    <row r="4325" spans="4:4" x14ac:dyDescent="0.25">
      <c r="D4325" s="138"/>
    </row>
    <row r="4326" spans="4:4" x14ac:dyDescent="0.25">
      <c r="D4326" s="138"/>
    </row>
    <row r="4327" spans="4:4" x14ac:dyDescent="0.25">
      <c r="D4327" s="138"/>
    </row>
    <row r="4328" spans="4:4" x14ac:dyDescent="0.25">
      <c r="D4328" s="138"/>
    </row>
    <row r="4329" spans="4:4" x14ac:dyDescent="0.25">
      <c r="D4329" s="138"/>
    </row>
    <row r="4330" spans="4:4" x14ac:dyDescent="0.25">
      <c r="D4330" s="138"/>
    </row>
    <row r="4331" spans="4:4" x14ac:dyDescent="0.25">
      <c r="D4331" s="138"/>
    </row>
    <row r="4332" spans="4:4" x14ac:dyDescent="0.25">
      <c r="D4332" s="138"/>
    </row>
    <row r="4333" spans="4:4" x14ac:dyDescent="0.25">
      <c r="D4333" s="138"/>
    </row>
    <row r="4334" spans="4:4" x14ac:dyDescent="0.25">
      <c r="D4334" s="138"/>
    </row>
    <row r="4335" spans="4:4" x14ac:dyDescent="0.25">
      <c r="D4335" s="138"/>
    </row>
    <row r="4336" spans="4:4" x14ac:dyDescent="0.25">
      <c r="D4336" s="138"/>
    </row>
    <row r="4337" spans="4:4" x14ac:dyDescent="0.25">
      <c r="D4337" s="138"/>
    </row>
    <row r="4338" spans="4:4" x14ac:dyDescent="0.25">
      <c r="D4338" s="138"/>
    </row>
    <row r="4339" spans="4:4" x14ac:dyDescent="0.25">
      <c r="D4339" s="138"/>
    </row>
    <row r="4340" spans="4:4" x14ac:dyDescent="0.25">
      <c r="D4340" s="138"/>
    </row>
    <row r="4341" spans="4:4" x14ac:dyDescent="0.25">
      <c r="D4341" s="138"/>
    </row>
    <row r="4342" spans="4:4" x14ac:dyDescent="0.25">
      <c r="D4342" s="138"/>
    </row>
    <row r="4343" spans="4:4" x14ac:dyDescent="0.25">
      <c r="D4343" s="138"/>
    </row>
    <row r="4344" spans="4:4" x14ac:dyDescent="0.25">
      <c r="D4344" s="138"/>
    </row>
    <row r="4345" spans="4:4" x14ac:dyDescent="0.25">
      <c r="D4345" s="138"/>
    </row>
    <row r="4346" spans="4:4" x14ac:dyDescent="0.25">
      <c r="D4346" s="138"/>
    </row>
    <row r="4347" spans="4:4" x14ac:dyDescent="0.25">
      <c r="D4347" s="138"/>
    </row>
    <row r="4348" spans="4:4" x14ac:dyDescent="0.25">
      <c r="D4348" s="138"/>
    </row>
    <row r="4349" spans="4:4" x14ac:dyDescent="0.25">
      <c r="D4349" s="138"/>
    </row>
    <row r="4350" spans="4:4" x14ac:dyDescent="0.25">
      <c r="D4350" s="138"/>
    </row>
    <row r="4351" spans="4:4" x14ac:dyDescent="0.25">
      <c r="D4351" s="138"/>
    </row>
    <row r="4352" spans="4:4" x14ac:dyDescent="0.25">
      <c r="D4352" s="138"/>
    </row>
    <row r="4353" spans="4:4" x14ac:dyDescent="0.25">
      <c r="D4353" s="138"/>
    </row>
    <row r="4354" spans="4:4" x14ac:dyDescent="0.25">
      <c r="D4354" s="138"/>
    </row>
    <row r="4355" spans="4:4" x14ac:dyDescent="0.25">
      <c r="D4355" s="138"/>
    </row>
    <row r="4356" spans="4:4" x14ac:dyDescent="0.25">
      <c r="D4356" s="138"/>
    </row>
    <row r="4357" spans="4:4" x14ac:dyDescent="0.25">
      <c r="D4357" s="138"/>
    </row>
    <row r="4358" spans="4:4" x14ac:dyDescent="0.25">
      <c r="D4358" s="138"/>
    </row>
    <row r="4359" spans="4:4" x14ac:dyDescent="0.25">
      <c r="D4359" s="138"/>
    </row>
    <row r="4360" spans="4:4" x14ac:dyDescent="0.25">
      <c r="D4360" s="138"/>
    </row>
    <row r="4361" spans="4:4" x14ac:dyDescent="0.25">
      <c r="D4361" s="138"/>
    </row>
    <row r="4362" spans="4:4" x14ac:dyDescent="0.25">
      <c r="D4362" s="138"/>
    </row>
    <row r="4363" spans="4:4" x14ac:dyDescent="0.25">
      <c r="D4363" s="138"/>
    </row>
    <row r="4364" spans="4:4" x14ac:dyDescent="0.25">
      <c r="D4364" s="138"/>
    </row>
    <row r="4365" spans="4:4" x14ac:dyDescent="0.25">
      <c r="D4365" s="138"/>
    </row>
    <row r="4366" spans="4:4" x14ac:dyDescent="0.25">
      <c r="D4366" s="138"/>
    </row>
    <row r="4367" spans="4:4" x14ac:dyDescent="0.25">
      <c r="D4367" s="138"/>
    </row>
    <row r="4368" spans="4:4" x14ac:dyDescent="0.25">
      <c r="D4368" s="138"/>
    </row>
    <row r="4369" spans="4:4" x14ac:dyDescent="0.25">
      <c r="D4369" s="138"/>
    </row>
    <row r="4370" spans="4:4" x14ac:dyDescent="0.25">
      <c r="D4370" s="138"/>
    </row>
    <row r="4371" spans="4:4" x14ac:dyDescent="0.25">
      <c r="D4371" s="138"/>
    </row>
    <row r="4372" spans="4:4" x14ac:dyDescent="0.25">
      <c r="D4372" s="138"/>
    </row>
    <row r="4373" spans="4:4" x14ac:dyDescent="0.25">
      <c r="D4373" s="138"/>
    </row>
    <row r="4374" spans="4:4" x14ac:dyDescent="0.25">
      <c r="D4374" s="138"/>
    </row>
    <row r="4375" spans="4:4" x14ac:dyDescent="0.25">
      <c r="D4375" s="138"/>
    </row>
    <row r="4376" spans="4:4" x14ac:dyDescent="0.25">
      <c r="D4376" s="138"/>
    </row>
    <row r="4377" spans="4:4" x14ac:dyDescent="0.25">
      <c r="D4377" s="138"/>
    </row>
    <row r="4378" spans="4:4" x14ac:dyDescent="0.25">
      <c r="D4378" s="138"/>
    </row>
    <row r="4379" spans="4:4" x14ac:dyDescent="0.25">
      <c r="D4379" s="138"/>
    </row>
    <row r="4380" spans="4:4" x14ac:dyDescent="0.25">
      <c r="D4380" s="138"/>
    </row>
    <row r="4381" spans="4:4" x14ac:dyDescent="0.25">
      <c r="D4381" s="138"/>
    </row>
    <row r="4382" spans="4:4" x14ac:dyDescent="0.25">
      <c r="D4382" s="138"/>
    </row>
    <row r="4383" spans="4:4" x14ac:dyDescent="0.25">
      <c r="D4383" s="138"/>
    </row>
    <row r="4384" spans="4:4" x14ac:dyDescent="0.25">
      <c r="D4384" s="138"/>
    </row>
    <row r="4385" spans="4:4" x14ac:dyDescent="0.25">
      <c r="D4385" s="138"/>
    </row>
    <row r="4386" spans="4:4" x14ac:dyDescent="0.25">
      <c r="D4386" s="138"/>
    </row>
    <row r="4387" spans="4:4" x14ac:dyDescent="0.25">
      <c r="D4387" s="138"/>
    </row>
    <row r="4388" spans="4:4" x14ac:dyDescent="0.25">
      <c r="D4388" s="138"/>
    </row>
    <row r="4389" spans="4:4" x14ac:dyDescent="0.25">
      <c r="D4389" s="138"/>
    </row>
    <row r="4390" spans="4:4" x14ac:dyDescent="0.25">
      <c r="D4390" s="138"/>
    </row>
    <row r="4391" spans="4:4" x14ac:dyDescent="0.25">
      <c r="D4391" s="138"/>
    </row>
    <row r="4392" spans="4:4" x14ac:dyDescent="0.25">
      <c r="D4392" s="138"/>
    </row>
    <row r="4393" spans="4:4" x14ac:dyDescent="0.25">
      <c r="D4393" s="138"/>
    </row>
    <row r="4394" spans="4:4" x14ac:dyDescent="0.25">
      <c r="D4394" s="138"/>
    </row>
    <row r="4395" spans="4:4" x14ac:dyDescent="0.25">
      <c r="D4395" s="138"/>
    </row>
    <row r="4396" spans="4:4" x14ac:dyDescent="0.25">
      <c r="D4396" s="138"/>
    </row>
    <row r="4397" spans="4:4" x14ac:dyDescent="0.25">
      <c r="D4397" s="138"/>
    </row>
    <row r="4398" spans="4:4" x14ac:dyDescent="0.25">
      <c r="D4398" s="138"/>
    </row>
    <row r="4399" spans="4:4" x14ac:dyDescent="0.25">
      <c r="D4399" s="138"/>
    </row>
    <row r="4400" spans="4:4" x14ac:dyDescent="0.25">
      <c r="D4400" s="138"/>
    </row>
    <row r="4401" spans="4:4" x14ac:dyDescent="0.25">
      <c r="D4401" s="138"/>
    </row>
    <row r="4402" spans="4:4" x14ac:dyDescent="0.25">
      <c r="D4402" s="138"/>
    </row>
    <row r="4403" spans="4:4" x14ac:dyDescent="0.25">
      <c r="D4403" s="138"/>
    </row>
    <row r="4404" spans="4:4" x14ac:dyDescent="0.25">
      <c r="D4404" s="138"/>
    </row>
    <row r="4405" spans="4:4" x14ac:dyDescent="0.25">
      <c r="D4405" s="138"/>
    </row>
    <row r="4406" spans="4:4" x14ac:dyDescent="0.25">
      <c r="D4406" s="138"/>
    </row>
    <row r="4407" spans="4:4" x14ac:dyDescent="0.25">
      <c r="D4407" s="138"/>
    </row>
    <row r="4408" spans="4:4" x14ac:dyDescent="0.25">
      <c r="D4408" s="138"/>
    </row>
    <row r="4409" spans="4:4" x14ac:dyDescent="0.25">
      <c r="D4409" s="138"/>
    </row>
    <row r="4410" spans="4:4" x14ac:dyDescent="0.25">
      <c r="D4410" s="138"/>
    </row>
    <row r="4411" spans="4:4" x14ac:dyDescent="0.25">
      <c r="D4411" s="138"/>
    </row>
    <row r="4412" spans="4:4" x14ac:dyDescent="0.25">
      <c r="D4412" s="138"/>
    </row>
    <row r="4413" spans="4:4" x14ac:dyDescent="0.25">
      <c r="D4413" s="138"/>
    </row>
    <row r="4414" spans="4:4" x14ac:dyDescent="0.25">
      <c r="D4414" s="138"/>
    </row>
    <row r="4415" spans="4:4" x14ac:dyDescent="0.25">
      <c r="D4415" s="138"/>
    </row>
    <row r="4416" spans="4:4" x14ac:dyDescent="0.25">
      <c r="D4416" s="138"/>
    </row>
    <row r="4417" spans="4:4" x14ac:dyDescent="0.25">
      <c r="D4417" s="138"/>
    </row>
    <row r="4418" spans="4:4" x14ac:dyDescent="0.25">
      <c r="D4418" s="138"/>
    </row>
    <row r="4419" spans="4:4" x14ac:dyDescent="0.25">
      <c r="D4419" s="138"/>
    </row>
    <row r="4420" spans="4:4" x14ac:dyDescent="0.25">
      <c r="D4420" s="138"/>
    </row>
    <row r="4421" spans="4:4" x14ac:dyDescent="0.25">
      <c r="D4421" s="138"/>
    </row>
    <row r="4422" spans="4:4" x14ac:dyDescent="0.25">
      <c r="D4422" s="138"/>
    </row>
    <row r="4423" spans="4:4" x14ac:dyDescent="0.25">
      <c r="D4423" s="138"/>
    </row>
    <row r="4424" spans="4:4" x14ac:dyDescent="0.25">
      <c r="D4424" s="138"/>
    </row>
    <row r="4425" spans="4:4" x14ac:dyDescent="0.25">
      <c r="D4425" s="138"/>
    </row>
    <row r="4426" spans="4:4" x14ac:dyDescent="0.25">
      <c r="D4426" s="138"/>
    </row>
    <row r="4427" spans="4:4" x14ac:dyDescent="0.25">
      <c r="D4427" s="138"/>
    </row>
    <row r="4428" spans="4:4" x14ac:dyDescent="0.25">
      <c r="D4428" s="138"/>
    </row>
    <row r="4429" spans="4:4" x14ac:dyDescent="0.25">
      <c r="D4429" s="138"/>
    </row>
    <row r="4430" spans="4:4" x14ac:dyDescent="0.25">
      <c r="D4430" s="138"/>
    </row>
    <row r="4431" spans="4:4" x14ac:dyDescent="0.25">
      <c r="D4431" s="138"/>
    </row>
    <row r="4432" spans="4:4" x14ac:dyDescent="0.25">
      <c r="D4432" s="138"/>
    </row>
    <row r="4433" spans="4:4" x14ac:dyDescent="0.25">
      <c r="D4433" s="138"/>
    </row>
    <row r="4434" spans="4:4" x14ac:dyDescent="0.25">
      <c r="D4434" s="138"/>
    </row>
    <row r="4435" spans="4:4" x14ac:dyDescent="0.25">
      <c r="D4435" s="138"/>
    </row>
    <row r="4436" spans="4:4" x14ac:dyDescent="0.25">
      <c r="D4436" s="138"/>
    </row>
    <row r="4437" spans="4:4" x14ac:dyDescent="0.25">
      <c r="D4437" s="138"/>
    </row>
    <row r="4438" spans="4:4" x14ac:dyDescent="0.25">
      <c r="D4438" s="138"/>
    </row>
    <row r="4439" spans="4:4" x14ac:dyDescent="0.25">
      <c r="D4439" s="138"/>
    </row>
    <row r="4440" spans="4:4" x14ac:dyDescent="0.25">
      <c r="D4440" s="138"/>
    </row>
    <row r="4441" spans="4:4" x14ac:dyDescent="0.25">
      <c r="D4441" s="138"/>
    </row>
    <row r="4442" spans="4:4" x14ac:dyDescent="0.25">
      <c r="D4442" s="138"/>
    </row>
    <row r="4443" spans="4:4" x14ac:dyDescent="0.25">
      <c r="D4443" s="138"/>
    </row>
    <row r="4444" spans="4:4" x14ac:dyDescent="0.25">
      <c r="D4444" s="138"/>
    </row>
    <row r="4445" spans="4:4" x14ac:dyDescent="0.25">
      <c r="D4445" s="138"/>
    </row>
    <row r="4446" spans="4:4" x14ac:dyDescent="0.25">
      <c r="D4446" s="138"/>
    </row>
    <row r="4447" spans="4:4" x14ac:dyDescent="0.25">
      <c r="D4447" s="138"/>
    </row>
    <row r="4448" spans="4:4" x14ac:dyDescent="0.25">
      <c r="D4448" s="138"/>
    </row>
    <row r="4449" spans="4:4" x14ac:dyDescent="0.25">
      <c r="D4449" s="138"/>
    </row>
    <row r="4450" spans="4:4" x14ac:dyDescent="0.25">
      <c r="D4450" s="138"/>
    </row>
    <row r="4451" spans="4:4" x14ac:dyDescent="0.25">
      <c r="D4451" s="138"/>
    </row>
    <row r="4452" spans="4:4" x14ac:dyDescent="0.25">
      <c r="D4452" s="138"/>
    </row>
    <row r="4453" spans="4:4" x14ac:dyDescent="0.25">
      <c r="D4453" s="138"/>
    </row>
    <row r="4454" spans="4:4" x14ac:dyDescent="0.25">
      <c r="D4454" s="138"/>
    </row>
    <row r="4455" spans="4:4" x14ac:dyDescent="0.25">
      <c r="D4455" s="138"/>
    </row>
    <row r="4456" spans="4:4" x14ac:dyDescent="0.25">
      <c r="D4456" s="138"/>
    </row>
    <row r="4457" spans="4:4" x14ac:dyDescent="0.25">
      <c r="D4457" s="138"/>
    </row>
    <row r="4458" spans="4:4" x14ac:dyDescent="0.25">
      <c r="D4458" s="138"/>
    </row>
    <row r="4459" spans="4:4" x14ac:dyDescent="0.25">
      <c r="D4459" s="138"/>
    </row>
    <row r="4460" spans="4:4" x14ac:dyDescent="0.25">
      <c r="D4460" s="138"/>
    </row>
    <row r="4461" spans="4:4" x14ac:dyDescent="0.25">
      <c r="D4461" s="138"/>
    </row>
    <row r="4462" spans="4:4" x14ac:dyDescent="0.25">
      <c r="D4462" s="138"/>
    </row>
    <row r="4463" spans="4:4" x14ac:dyDescent="0.25">
      <c r="D4463" s="138"/>
    </row>
    <row r="4464" spans="4:4" x14ac:dyDescent="0.25">
      <c r="D4464" s="138"/>
    </row>
    <row r="4465" spans="4:4" x14ac:dyDescent="0.25">
      <c r="D4465" s="138"/>
    </row>
    <row r="4466" spans="4:4" x14ac:dyDescent="0.25">
      <c r="D4466" s="138"/>
    </row>
    <row r="4467" spans="4:4" x14ac:dyDescent="0.25">
      <c r="D4467" s="138"/>
    </row>
    <row r="4468" spans="4:4" x14ac:dyDescent="0.25">
      <c r="D4468" s="138"/>
    </row>
    <row r="4469" spans="4:4" x14ac:dyDescent="0.25">
      <c r="D4469" s="138"/>
    </row>
    <row r="4470" spans="4:4" x14ac:dyDescent="0.25">
      <c r="D4470" s="138"/>
    </row>
    <row r="4471" spans="4:4" x14ac:dyDescent="0.25">
      <c r="D4471" s="138"/>
    </row>
    <row r="4472" spans="4:4" x14ac:dyDescent="0.25">
      <c r="D4472" s="138"/>
    </row>
    <row r="4473" spans="4:4" x14ac:dyDescent="0.25">
      <c r="D4473" s="138"/>
    </row>
    <row r="4474" spans="4:4" x14ac:dyDescent="0.25">
      <c r="D4474" s="138"/>
    </row>
    <row r="4475" spans="4:4" x14ac:dyDescent="0.25">
      <c r="D4475" s="138"/>
    </row>
    <row r="4476" spans="4:4" x14ac:dyDescent="0.25">
      <c r="D4476" s="138"/>
    </row>
    <row r="4477" spans="4:4" x14ac:dyDescent="0.25">
      <c r="D4477" s="138"/>
    </row>
    <row r="4478" spans="4:4" x14ac:dyDescent="0.25">
      <c r="D4478" s="138"/>
    </row>
    <row r="4479" spans="4:4" x14ac:dyDescent="0.25">
      <c r="D4479" s="138"/>
    </row>
    <row r="4480" spans="4:4" x14ac:dyDescent="0.25">
      <c r="D4480" s="138"/>
    </row>
    <row r="4481" spans="4:4" x14ac:dyDescent="0.25">
      <c r="D4481" s="138"/>
    </row>
    <row r="4482" spans="4:4" x14ac:dyDescent="0.25">
      <c r="D4482" s="138"/>
    </row>
    <row r="4483" spans="4:4" x14ac:dyDescent="0.25">
      <c r="D4483" s="138"/>
    </row>
    <row r="4484" spans="4:4" x14ac:dyDescent="0.25">
      <c r="D4484" s="138"/>
    </row>
    <row r="4485" spans="4:4" x14ac:dyDescent="0.25">
      <c r="D4485" s="138"/>
    </row>
    <row r="4486" spans="4:4" x14ac:dyDescent="0.25">
      <c r="D4486" s="138"/>
    </row>
    <row r="4487" spans="4:4" x14ac:dyDescent="0.25">
      <c r="D4487" s="138"/>
    </row>
    <row r="4488" spans="4:4" x14ac:dyDescent="0.25">
      <c r="D4488" s="138"/>
    </row>
    <row r="4489" spans="4:4" x14ac:dyDescent="0.25">
      <c r="D4489" s="138"/>
    </row>
    <row r="4490" spans="4:4" x14ac:dyDescent="0.25">
      <c r="D4490" s="138"/>
    </row>
    <row r="4491" spans="4:4" x14ac:dyDescent="0.25">
      <c r="D4491" s="138"/>
    </row>
    <row r="4492" spans="4:4" x14ac:dyDescent="0.25">
      <c r="D4492" s="138"/>
    </row>
    <row r="4493" spans="4:4" x14ac:dyDescent="0.25">
      <c r="D4493" s="138"/>
    </row>
    <row r="4494" spans="4:4" x14ac:dyDescent="0.25">
      <c r="D4494" s="138"/>
    </row>
    <row r="4495" spans="4:4" x14ac:dyDescent="0.25">
      <c r="D4495" s="138"/>
    </row>
    <row r="4496" spans="4:4" x14ac:dyDescent="0.25">
      <c r="D4496" s="138"/>
    </row>
    <row r="4497" spans="4:4" x14ac:dyDescent="0.25">
      <c r="D4497" s="138"/>
    </row>
    <row r="4498" spans="4:4" x14ac:dyDescent="0.25">
      <c r="D4498" s="138"/>
    </row>
    <row r="4499" spans="4:4" x14ac:dyDescent="0.25">
      <c r="D4499" s="138"/>
    </row>
    <row r="4500" spans="4:4" x14ac:dyDescent="0.25">
      <c r="D4500" s="138"/>
    </row>
    <row r="4501" spans="4:4" x14ac:dyDescent="0.25">
      <c r="D4501" s="138"/>
    </row>
    <row r="4502" spans="4:4" x14ac:dyDescent="0.25">
      <c r="D4502" s="138"/>
    </row>
    <row r="4503" spans="4:4" x14ac:dyDescent="0.25">
      <c r="D4503" s="138"/>
    </row>
    <row r="4504" spans="4:4" x14ac:dyDescent="0.25">
      <c r="D4504" s="138"/>
    </row>
    <row r="4505" spans="4:4" x14ac:dyDescent="0.25">
      <c r="D4505" s="138"/>
    </row>
    <row r="4506" spans="4:4" x14ac:dyDescent="0.25">
      <c r="D4506" s="138"/>
    </row>
    <row r="4507" spans="4:4" x14ac:dyDescent="0.25">
      <c r="D4507" s="138"/>
    </row>
    <row r="4508" spans="4:4" x14ac:dyDescent="0.25">
      <c r="D4508" s="138"/>
    </row>
    <row r="4509" spans="4:4" x14ac:dyDescent="0.25">
      <c r="D4509" s="138"/>
    </row>
    <row r="4510" spans="4:4" x14ac:dyDescent="0.25">
      <c r="D4510" s="138"/>
    </row>
    <row r="4511" spans="4:4" x14ac:dyDescent="0.25">
      <c r="D4511" s="138"/>
    </row>
    <row r="4512" spans="4:4" x14ac:dyDescent="0.25">
      <c r="D4512" s="138"/>
    </row>
    <row r="4513" spans="4:4" x14ac:dyDescent="0.25">
      <c r="D4513" s="138"/>
    </row>
    <row r="4514" spans="4:4" x14ac:dyDescent="0.25">
      <c r="D4514" s="138"/>
    </row>
    <row r="4515" spans="4:4" x14ac:dyDescent="0.25">
      <c r="D4515" s="138"/>
    </row>
    <row r="4516" spans="4:4" x14ac:dyDescent="0.25">
      <c r="D4516" s="138"/>
    </row>
    <row r="4517" spans="4:4" x14ac:dyDescent="0.25">
      <c r="D4517" s="138"/>
    </row>
    <row r="4518" spans="4:4" x14ac:dyDescent="0.25">
      <c r="D4518" s="138"/>
    </row>
    <row r="4519" spans="4:4" x14ac:dyDescent="0.25">
      <c r="D4519" s="138"/>
    </row>
    <row r="4520" spans="4:4" x14ac:dyDescent="0.25">
      <c r="D4520" s="138"/>
    </row>
    <row r="4521" spans="4:4" x14ac:dyDescent="0.25">
      <c r="D4521" s="138"/>
    </row>
    <row r="4522" spans="4:4" x14ac:dyDescent="0.25">
      <c r="D4522" s="138"/>
    </row>
    <row r="4523" spans="4:4" x14ac:dyDescent="0.25">
      <c r="D4523" s="138"/>
    </row>
    <row r="4524" spans="4:4" x14ac:dyDescent="0.25">
      <c r="D4524" s="138"/>
    </row>
    <row r="4525" spans="4:4" x14ac:dyDescent="0.25">
      <c r="D4525" s="138"/>
    </row>
    <row r="4526" spans="4:4" x14ac:dyDescent="0.25">
      <c r="D4526" s="138"/>
    </row>
    <row r="4527" spans="4:4" x14ac:dyDescent="0.25">
      <c r="D4527" s="138"/>
    </row>
    <row r="4528" spans="4:4" x14ac:dyDescent="0.25">
      <c r="D4528" s="138"/>
    </row>
    <row r="4529" spans="4:4" x14ac:dyDescent="0.25">
      <c r="D4529" s="138"/>
    </row>
    <row r="4530" spans="4:4" x14ac:dyDescent="0.25">
      <c r="D4530" s="138"/>
    </row>
    <row r="4531" spans="4:4" x14ac:dyDescent="0.25">
      <c r="D4531" s="138"/>
    </row>
    <row r="4532" spans="4:4" x14ac:dyDescent="0.25">
      <c r="D4532" s="138"/>
    </row>
    <row r="4533" spans="4:4" x14ac:dyDescent="0.25">
      <c r="D4533" s="138"/>
    </row>
    <row r="4534" spans="4:4" x14ac:dyDescent="0.25">
      <c r="D4534" s="138"/>
    </row>
    <row r="4535" spans="4:4" x14ac:dyDescent="0.25">
      <c r="D4535" s="138"/>
    </row>
    <row r="4536" spans="4:4" x14ac:dyDescent="0.25">
      <c r="D4536" s="138"/>
    </row>
    <row r="4537" spans="4:4" x14ac:dyDescent="0.25">
      <c r="D4537" s="138"/>
    </row>
    <row r="4538" spans="4:4" x14ac:dyDescent="0.25">
      <c r="D4538" s="138"/>
    </row>
    <row r="4539" spans="4:4" x14ac:dyDescent="0.25">
      <c r="D4539" s="138"/>
    </row>
    <row r="4540" spans="4:4" x14ac:dyDescent="0.25">
      <c r="D4540" s="138"/>
    </row>
    <row r="4541" spans="4:4" x14ac:dyDescent="0.25">
      <c r="D4541" s="138"/>
    </row>
    <row r="4542" spans="4:4" x14ac:dyDescent="0.25">
      <c r="D4542" s="138"/>
    </row>
    <row r="4543" spans="4:4" x14ac:dyDescent="0.25">
      <c r="D4543" s="138"/>
    </row>
    <row r="4544" spans="4:4" x14ac:dyDescent="0.25">
      <c r="D4544" s="138"/>
    </row>
    <row r="4545" spans="4:4" x14ac:dyDescent="0.25">
      <c r="D4545" s="138"/>
    </row>
    <row r="4546" spans="4:4" x14ac:dyDescent="0.25">
      <c r="D4546" s="138"/>
    </row>
    <row r="4547" spans="4:4" x14ac:dyDescent="0.25">
      <c r="D4547" s="138"/>
    </row>
    <row r="4548" spans="4:4" x14ac:dyDescent="0.25">
      <c r="D4548" s="138"/>
    </row>
    <row r="4549" spans="4:4" x14ac:dyDescent="0.25">
      <c r="D4549" s="138"/>
    </row>
    <row r="4550" spans="4:4" x14ac:dyDescent="0.25">
      <c r="D4550" s="138"/>
    </row>
    <row r="4551" spans="4:4" x14ac:dyDescent="0.25">
      <c r="D4551" s="138"/>
    </row>
    <row r="4552" spans="4:4" x14ac:dyDescent="0.25">
      <c r="D4552" s="138"/>
    </row>
    <row r="4553" spans="4:4" x14ac:dyDescent="0.25">
      <c r="D4553" s="138"/>
    </row>
    <row r="4554" spans="4:4" x14ac:dyDescent="0.25">
      <c r="D4554" s="138"/>
    </row>
    <row r="4555" spans="4:4" x14ac:dyDescent="0.25">
      <c r="D4555" s="138"/>
    </row>
    <row r="4556" spans="4:4" x14ac:dyDescent="0.25">
      <c r="D4556" s="138"/>
    </row>
    <row r="4557" spans="4:4" x14ac:dyDescent="0.25">
      <c r="D4557" s="138"/>
    </row>
    <row r="4558" spans="4:4" x14ac:dyDescent="0.25">
      <c r="D4558" s="138"/>
    </row>
    <row r="4559" spans="4:4" x14ac:dyDescent="0.25">
      <c r="D4559" s="138"/>
    </row>
    <row r="4560" spans="4:4" x14ac:dyDescent="0.25">
      <c r="D4560" s="138"/>
    </row>
    <row r="4561" spans="4:4" x14ac:dyDescent="0.25">
      <c r="D4561" s="138"/>
    </row>
    <row r="4562" spans="4:4" x14ac:dyDescent="0.25">
      <c r="D4562" s="138"/>
    </row>
    <row r="4563" spans="4:4" x14ac:dyDescent="0.25">
      <c r="D4563" s="138"/>
    </row>
    <row r="4564" spans="4:4" x14ac:dyDescent="0.25">
      <c r="D4564" s="138"/>
    </row>
    <row r="4565" spans="4:4" x14ac:dyDescent="0.25">
      <c r="D4565" s="138"/>
    </row>
    <row r="4566" spans="4:4" x14ac:dyDescent="0.25">
      <c r="D4566" s="138"/>
    </row>
    <row r="4567" spans="4:4" x14ac:dyDescent="0.25">
      <c r="D4567" s="138"/>
    </row>
    <row r="4568" spans="4:4" x14ac:dyDescent="0.25">
      <c r="D4568" s="138"/>
    </row>
    <row r="4569" spans="4:4" x14ac:dyDescent="0.25">
      <c r="D4569" s="138"/>
    </row>
    <row r="4570" spans="4:4" x14ac:dyDescent="0.25">
      <c r="D4570" s="138"/>
    </row>
    <row r="4571" spans="4:4" x14ac:dyDescent="0.25">
      <c r="D4571" s="138"/>
    </row>
    <row r="4572" spans="4:4" x14ac:dyDescent="0.25">
      <c r="D4572" s="138"/>
    </row>
    <row r="4573" spans="4:4" x14ac:dyDescent="0.25">
      <c r="D4573" s="138"/>
    </row>
    <row r="4574" spans="4:4" x14ac:dyDescent="0.25">
      <c r="D4574" s="138"/>
    </row>
    <row r="4575" spans="4:4" x14ac:dyDescent="0.25">
      <c r="D4575" s="138"/>
    </row>
    <row r="4576" spans="4:4" x14ac:dyDescent="0.25">
      <c r="D4576" s="138"/>
    </row>
    <row r="4577" spans="4:4" x14ac:dyDescent="0.25">
      <c r="D4577" s="138"/>
    </row>
    <row r="4578" spans="4:4" x14ac:dyDescent="0.25">
      <c r="D4578" s="138"/>
    </row>
    <row r="4579" spans="4:4" x14ac:dyDescent="0.25">
      <c r="D4579" s="138"/>
    </row>
    <row r="4580" spans="4:4" x14ac:dyDescent="0.25">
      <c r="D4580" s="138"/>
    </row>
    <row r="4581" spans="4:4" x14ac:dyDescent="0.25">
      <c r="D4581" s="138"/>
    </row>
    <row r="4582" spans="4:4" x14ac:dyDescent="0.25">
      <c r="D4582" s="138"/>
    </row>
    <row r="4583" spans="4:4" x14ac:dyDescent="0.25">
      <c r="D4583" s="138"/>
    </row>
    <row r="4584" spans="4:4" x14ac:dyDescent="0.25">
      <c r="D4584" s="138"/>
    </row>
    <row r="4585" spans="4:4" x14ac:dyDescent="0.25">
      <c r="D4585" s="138"/>
    </row>
    <row r="4586" spans="4:4" x14ac:dyDescent="0.25">
      <c r="D4586" s="138"/>
    </row>
    <row r="4587" spans="4:4" x14ac:dyDescent="0.25">
      <c r="D4587" s="138"/>
    </row>
    <row r="4588" spans="4:4" x14ac:dyDescent="0.25">
      <c r="D4588" s="138"/>
    </row>
    <row r="4589" spans="4:4" x14ac:dyDescent="0.25">
      <c r="D4589" s="138"/>
    </row>
    <row r="4590" spans="4:4" x14ac:dyDescent="0.25">
      <c r="D4590" s="138"/>
    </row>
    <row r="4591" spans="4:4" x14ac:dyDescent="0.25">
      <c r="D4591" s="138"/>
    </row>
    <row r="4592" spans="4:4" x14ac:dyDescent="0.25">
      <c r="D4592" s="138"/>
    </row>
    <row r="4593" spans="4:4" x14ac:dyDescent="0.25">
      <c r="D4593" s="138"/>
    </row>
    <row r="4594" spans="4:4" x14ac:dyDescent="0.25">
      <c r="D4594" s="138"/>
    </row>
    <row r="4595" spans="4:4" x14ac:dyDescent="0.25">
      <c r="D4595" s="138"/>
    </row>
    <row r="4596" spans="4:4" x14ac:dyDescent="0.25">
      <c r="D4596" s="138"/>
    </row>
    <row r="4597" spans="4:4" x14ac:dyDescent="0.25">
      <c r="D4597" s="138"/>
    </row>
    <row r="4598" spans="4:4" x14ac:dyDescent="0.25">
      <c r="D4598" s="138"/>
    </row>
    <row r="4599" spans="4:4" x14ac:dyDescent="0.25">
      <c r="D4599" s="138"/>
    </row>
    <row r="4600" spans="4:4" x14ac:dyDescent="0.25">
      <c r="D4600" s="138"/>
    </row>
    <row r="4601" spans="4:4" x14ac:dyDescent="0.25">
      <c r="D4601" s="138"/>
    </row>
    <row r="4602" spans="4:4" x14ac:dyDescent="0.25">
      <c r="D4602" s="138"/>
    </row>
    <row r="4603" spans="4:4" x14ac:dyDescent="0.25">
      <c r="D4603" s="138"/>
    </row>
    <row r="4604" spans="4:4" x14ac:dyDescent="0.25">
      <c r="D4604" s="138"/>
    </row>
    <row r="4605" spans="4:4" x14ac:dyDescent="0.25">
      <c r="D4605" s="138"/>
    </row>
    <row r="4606" spans="4:4" x14ac:dyDescent="0.25">
      <c r="D4606" s="138"/>
    </row>
    <row r="4607" spans="4:4" x14ac:dyDescent="0.25">
      <c r="D4607" s="138"/>
    </row>
    <row r="4608" spans="4:4" x14ac:dyDescent="0.25">
      <c r="D4608" s="138"/>
    </row>
    <row r="4609" spans="4:4" x14ac:dyDescent="0.25">
      <c r="D4609" s="138"/>
    </row>
    <row r="4610" spans="4:4" x14ac:dyDescent="0.25">
      <c r="D4610" s="138"/>
    </row>
    <row r="4611" spans="4:4" x14ac:dyDescent="0.25">
      <c r="D4611" s="138"/>
    </row>
    <row r="4612" spans="4:4" x14ac:dyDescent="0.25">
      <c r="D4612" s="138"/>
    </row>
    <row r="4613" spans="4:4" x14ac:dyDescent="0.25">
      <c r="D4613" s="138"/>
    </row>
    <row r="4614" spans="4:4" x14ac:dyDescent="0.25">
      <c r="D4614" s="138"/>
    </row>
    <row r="4615" spans="4:4" x14ac:dyDescent="0.25">
      <c r="D4615" s="138"/>
    </row>
    <row r="4616" spans="4:4" x14ac:dyDescent="0.25">
      <c r="D4616" s="138"/>
    </row>
    <row r="4617" spans="4:4" x14ac:dyDescent="0.25">
      <c r="D4617" s="138"/>
    </row>
    <row r="4618" spans="4:4" x14ac:dyDescent="0.25">
      <c r="D4618" s="138"/>
    </row>
    <row r="4619" spans="4:4" x14ac:dyDescent="0.25">
      <c r="D4619" s="138"/>
    </row>
    <row r="4620" spans="4:4" x14ac:dyDescent="0.25">
      <c r="D4620" s="138"/>
    </row>
    <row r="4621" spans="4:4" x14ac:dyDescent="0.25">
      <c r="D4621" s="138"/>
    </row>
    <row r="4622" spans="4:4" x14ac:dyDescent="0.25">
      <c r="D4622" s="138"/>
    </row>
    <row r="4623" spans="4:4" x14ac:dyDescent="0.25">
      <c r="D4623" s="138"/>
    </row>
    <row r="4624" spans="4:4" x14ac:dyDescent="0.25">
      <c r="D4624" s="138"/>
    </row>
    <row r="4625" spans="4:4" x14ac:dyDescent="0.25">
      <c r="D4625" s="138"/>
    </row>
    <row r="4626" spans="4:4" x14ac:dyDescent="0.25">
      <c r="D4626" s="138"/>
    </row>
    <row r="4627" spans="4:4" x14ac:dyDescent="0.25">
      <c r="D4627" s="138"/>
    </row>
    <row r="4628" spans="4:4" x14ac:dyDescent="0.25">
      <c r="D4628" s="138"/>
    </row>
    <row r="4629" spans="4:4" x14ac:dyDescent="0.25">
      <c r="D4629" s="138"/>
    </row>
    <row r="4630" spans="4:4" x14ac:dyDescent="0.25">
      <c r="D4630" s="138"/>
    </row>
    <row r="4631" spans="4:4" x14ac:dyDescent="0.25">
      <c r="D4631" s="138"/>
    </row>
    <row r="4632" spans="4:4" x14ac:dyDescent="0.25">
      <c r="D4632" s="138"/>
    </row>
    <row r="4633" spans="4:4" x14ac:dyDescent="0.25">
      <c r="D4633" s="138"/>
    </row>
    <row r="4634" spans="4:4" x14ac:dyDescent="0.25">
      <c r="D4634" s="138"/>
    </row>
    <row r="4635" spans="4:4" x14ac:dyDescent="0.25">
      <c r="D4635" s="138"/>
    </row>
    <row r="4636" spans="4:4" x14ac:dyDescent="0.25">
      <c r="D4636" s="138"/>
    </row>
    <row r="4637" spans="4:4" x14ac:dyDescent="0.25">
      <c r="D4637" s="138"/>
    </row>
    <row r="4638" spans="4:4" x14ac:dyDescent="0.25">
      <c r="D4638" s="138"/>
    </row>
    <row r="4639" spans="4:4" x14ac:dyDescent="0.25">
      <c r="D4639" s="138"/>
    </row>
    <row r="4640" spans="4:4" x14ac:dyDescent="0.25">
      <c r="D4640" s="138"/>
    </row>
    <row r="4641" spans="4:4" x14ac:dyDescent="0.25">
      <c r="D4641" s="138"/>
    </row>
    <row r="4642" spans="4:4" x14ac:dyDescent="0.25">
      <c r="D4642" s="138"/>
    </row>
    <row r="4643" spans="4:4" x14ac:dyDescent="0.25">
      <c r="D4643" s="138"/>
    </row>
    <row r="4644" spans="4:4" x14ac:dyDescent="0.25">
      <c r="D4644" s="138"/>
    </row>
    <row r="4645" spans="4:4" x14ac:dyDescent="0.25">
      <c r="D4645" s="138"/>
    </row>
    <row r="4646" spans="4:4" x14ac:dyDescent="0.25">
      <c r="D4646" s="138"/>
    </row>
    <row r="4647" spans="4:4" x14ac:dyDescent="0.25">
      <c r="D4647" s="138"/>
    </row>
    <row r="4648" spans="4:4" x14ac:dyDescent="0.25">
      <c r="D4648" s="138"/>
    </row>
    <row r="4649" spans="4:4" x14ac:dyDescent="0.25">
      <c r="D4649" s="138"/>
    </row>
    <row r="4650" spans="4:4" x14ac:dyDescent="0.25">
      <c r="D4650" s="138"/>
    </row>
    <row r="4651" spans="4:4" x14ac:dyDescent="0.25">
      <c r="D4651" s="138"/>
    </row>
    <row r="4652" spans="4:4" x14ac:dyDescent="0.25">
      <c r="D4652" s="138"/>
    </row>
    <row r="4653" spans="4:4" x14ac:dyDescent="0.25">
      <c r="D4653" s="138"/>
    </row>
    <row r="4654" spans="4:4" x14ac:dyDescent="0.25">
      <c r="D4654" s="138"/>
    </row>
    <row r="4655" spans="4:4" x14ac:dyDescent="0.25">
      <c r="D4655" s="138"/>
    </row>
    <row r="4656" spans="4:4" x14ac:dyDescent="0.25">
      <c r="D4656" s="138"/>
    </row>
    <row r="4657" spans="4:4" x14ac:dyDescent="0.25">
      <c r="D4657" s="138"/>
    </row>
    <row r="4658" spans="4:4" x14ac:dyDescent="0.25">
      <c r="D4658" s="138"/>
    </row>
    <row r="4659" spans="4:4" x14ac:dyDescent="0.25">
      <c r="D4659" s="138"/>
    </row>
    <row r="4660" spans="4:4" x14ac:dyDescent="0.25">
      <c r="D4660" s="138"/>
    </row>
    <row r="4661" spans="4:4" x14ac:dyDescent="0.25">
      <c r="D4661" s="138"/>
    </row>
    <row r="4662" spans="4:4" x14ac:dyDescent="0.25">
      <c r="D4662" s="138"/>
    </row>
    <row r="4663" spans="4:4" x14ac:dyDescent="0.25">
      <c r="D4663" s="138"/>
    </row>
    <row r="4664" spans="4:4" x14ac:dyDescent="0.25">
      <c r="D4664" s="138"/>
    </row>
    <row r="4665" spans="4:4" x14ac:dyDescent="0.25">
      <c r="D4665" s="138"/>
    </row>
    <row r="4666" spans="4:4" x14ac:dyDescent="0.25">
      <c r="D4666" s="138"/>
    </row>
    <row r="4667" spans="4:4" x14ac:dyDescent="0.25">
      <c r="D4667" s="138"/>
    </row>
    <row r="4668" spans="4:4" x14ac:dyDescent="0.25">
      <c r="D4668" s="138"/>
    </row>
    <row r="4669" spans="4:4" x14ac:dyDescent="0.25">
      <c r="D4669" s="138"/>
    </row>
    <row r="4670" spans="4:4" x14ac:dyDescent="0.25">
      <c r="D4670" s="138"/>
    </row>
    <row r="4671" spans="4:4" x14ac:dyDescent="0.25">
      <c r="D4671" s="138"/>
    </row>
    <row r="4672" spans="4:4" x14ac:dyDescent="0.25">
      <c r="D4672" s="138"/>
    </row>
    <row r="4673" spans="4:4" x14ac:dyDescent="0.25">
      <c r="D4673" s="138"/>
    </row>
    <row r="4674" spans="4:4" x14ac:dyDescent="0.25">
      <c r="D4674" s="138"/>
    </row>
    <row r="4675" spans="4:4" x14ac:dyDescent="0.25">
      <c r="D4675" s="138"/>
    </row>
    <row r="4676" spans="4:4" x14ac:dyDescent="0.25">
      <c r="D4676" s="138"/>
    </row>
    <row r="4677" spans="4:4" x14ac:dyDescent="0.25">
      <c r="D4677" s="138"/>
    </row>
    <row r="4678" spans="4:4" x14ac:dyDescent="0.25">
      <c r="D4678" s="138"/>
    </row>
    <row r="4679" spans="4:4" x14ac:dyDescent="0.25">
      <c r="D4679" s="138"/>
    </row>
    <row r="4680" spans="4:4" x14ac:dyDescent="0.25">
      <c r="D4680" s="138"/>
    </row>
    <row r="4681" spans="4:4" x14ac:dyDescent="0.25">
      <c r="D4681" s="138"/>
    </row>
    <row r="4682" spans="4:4" x14ac:dyDescent="0.25">
      <c r="D4682" s="138"/>
    </row>
    <row r="4683" spans="4:4" x14ac:dyDescent="0.25">
      <c r="D4683" s="138"/>
    </row>
    <row r="4684" spans="4:4" x14ac:dyDescent="0.25">
      <c r="D4684" s="138"/>
    </row>
    <row r="4685" spans="4:4" x14ac:dyDescent="0.25">
      <c r="D4685" s="138"/>
    </row>
    <row r="4686" spans="4:4" x14ac:dyDescent="0.25">
      <c r="D4686" s="138"/>
    </row>
    <row r="4687" spans="4:4" x14ac:dyDescent="0.25">
      <c r="D4687" s="138"/>
    </row>
    <row r="4688" spans="4:4" x14ac:dyDescent="0.25">
      <c r="D4688" s="138"/>
    </row>
    <row r="4689" spans="4:4" x14ac:dyDescent="0.25">
      <c r="D4689" s="138"/>
    </row>
    <row r="4690" spans="4:4" x14ac:dyDescent="0.25">
      <c r="D4690" s="138"/>
    </row>
    <row r="4691" spans="4:4" x14ac:dyDescent="0.25">
      <c r="D4691" s="138"/>
    </row>
    <row r="4692" spans="4:4" x14ac:dyDescent="0.25">
      <c r="D4692" s="138"/>
    </row>
    <row r="4693" spans="4:4" x14ac:dyDescent="0.25">
      <c r="D4693" s="138"/>
    </row>
    <row r="4694" spans="4:4" x14ac:dyDescent="0.25">
      <c r="D4694" s="138"/>
    </row>
    <row r="4695" spans="4:4" x14ac:dyDescent="0.25">
      <c r="D4695" s="138"/>
    </row>
    <row r="4696" spans="4:4" x14ac:dyDescent="0.25">
      <c r="D4696" s="138"/>
    </row>
    <row r="4697" spans="4:4" x14ac:dyDescent="0.25">
      <c r="D4697" s="138"/>
    </row>
    <row r="4698" spans="4:4" x14ac:dyDescent="0.25">
      <c r="D4698" s="138"/>
    </row>
    <row r="4699" spans="4:4" x14ac:dyDescent="0.25">
      <c r="D4699" s="138"/>
    </row>
    <row r="4700" spans="4:4" x14ac:dyDescent="0.25">
      <c r="D4700" s="138"/>
    </row>
    <row r="4701" spans="4:4" x14ac:dyDescent="0.25">
      <c r="D4701" s="138"/>
    </row>
    <row r="4702" spans="4:4" x14ac:dyDescent="0.25">
      <c r="D4702" s="138"/>
    </row>
    <row r="4703" spans="4:4" x14ac:dyDescent="0.25">
      <c r="D4703" s="138"/>
    </row>
    <row r="4704" spans="4:4" x14ac:dyDescent="0.25">
      <c r="D4704" s="138"/>
    </row>
    <row r="4705" spans="4:4" x14ac:dyDescent="0.25">
      <c r="D4705" s="138"/>
    </row>
    <row r="4706" spans="4:4" x14ac:dyDescent="0.25">
      <c r="D4706" s="138"/>
    </row>
    <row r="4707" spans="4:4" x14ac:dyDescent="0.25">
      <c r="D4707" s="138"/>
    </row>
    <row r="4708" spans="4:4" x14ac:dyDescent="0.25">
      <c r="D4708" s="138"/>
    </row>
    <row r="4709" spans="4:4" x14ac:dyDescent="0.25">
      <c r="D4709" s="138"/>
    </row>
    <row r="4710" spans="4:4" x14ac:dyDescent="0.25">
      <c r="D4710" s="138"/>
    </row>
    <row r="4711" spans="4:4" x14ac:dyDescent="0.25">
      <c r="D4711" s="138"/>
    </row>
    <row r="4712" spans="4:4" x14ac:dyDescent="0.25">
      <c r="D4712" s="138"/>
    </row>
    <row r="4713" spans="4:4" x14ac:dyDescent="0.25">
      <c r="D4713" s="138"/>
    </row>
    <row r="4714" spans="4:4" x14ac:dyDescent="0.25">
      <c r="D4714" s="138"/>
    </row>
    <row r="4715" spans="4:4" x14ac:dyDescent="0.25">
      <c r="D4715" s="138"/>
    </row>
    <row r="4716" spans="4:4" x14ac:dyDescent="0.25">
      <c r="D4716" s="138"/>
    </row>
    <row r="4717" spans="4:4" x14ac:dyDescent="0.25">
      <c r="D4717" s="138"/>
    </row>
    <row r="4718" spans="4:4" x14ac:dyDescent="0.25">
      <c r="D4718" s="138"/>
    </row>
    <row r="4719" spans="4:4" x14ac:dyDescent="0.25">
      <c r="D4719" s="138"/>
    </row>
    <row r="4720" spans="4:4" x14ac:dyDescent="0.25">
      <c r="D4720" s="138"/>
    </row>
    <row r="4721" spans="4:4" x14ac:dyDescent="0.25">
      <c r="D4721" s="138"/>
    </row>
    <row r="4722" spans="4:4" x14ac:dyDescent="0.25">
      <c r="D4722" s="138"/>
    </row>
    <row r="4723" spans="4:4" x14ac:dyDescent="0.25">
      <c r="D4723" s="138"/>
    </row>
    <row r="4724" spans="4:4" x14ac:dyDescent="0.25">
      <c r="D4724" s="138"/>
    </row>
    <row r="4725" spans="4:4" x14ac:dyDescent="0.25">
      <c r="D4725" s="138"/>
    </row>
    <row r="4726" spans="4:4" x14ac:dyDescent="0.25">
      <c r="D4726" s="138"/>
    </row>
    <row r="4727" spans="4:4" x14ac:dyDescent="0.25">
      <c r="D4727" s="138"/>
    </row>
    <row r="4728" spans="4:4" x14ac:dyDescent="0.25">
      <c r="D4728" s="138"/>
    </row>
    <row r="4729" spans="4:4" x14ac:dyDescent="0.25">
      <c r="D4729" s="138"/>
    </row>
    <row r="4730" spans="4:4" x14ac:dyDescent="0.25">
      <c r="D4730" s="138"/>
    </row>
    <row r="4731" spans="4:4" x14ac:dyDescent="0.25">
      <c r="D4731" s="138"/>
    </row>
    <row r="4732" spans="4:4" x14ac:dyDescent="0.25">
      <c r="D4732" s="138"/>
    </row>
    <row r="4733" spans="4:4" x14ac:dyDescent="0.25">
      <c r="D4733" s="138"/>
    </row>
    <row r="4734" spans="4:4" x14ac:dyDescent="0.25">
      <c r="D4734" s="138"/>
    </row>
    <row r="4735" spans="4:4" x14ac:dyDescent="0.25">
      <c r="D4735" s="138"/>
    </row>
    <row r="4736" spans="4:4" x14ac:dyDescent="0.25">
      <c r="D4736" s="138"/>
    </row>
    <row r="4737" spans="4:4" x14ac:dyDescent="0.25">
      <c r="D4737" s="138"/>
    </row>
    <row r="4738" spans="4:4" x14ac:dyDescent="0.25">
      <c r="D4738" s="138"/>
    </row>
    <row r="4739" spans="4:4" x14ac:dyDescent="0.25">
      <c r="D4739" s="138"/>
    </row>
    <row r="4740" spans="4:4" x14ac:dyDescent="0.25">
      <c r="D4740" s="138"/>
    </row>
    <row r="4741" spans="4:4" x14ac:dyDescent="0.25">
      <c r="D4741" s="138"/>
    </row>
    <row r="4742" spans="4:4" x14ac:dyDescent="0.25">
      <c r="D4742" s="138"/>
    </row>
    <row r="4743" spans="4:4" x14ac:dyDescent="0.25">
      <c r="D4743" s="138"/>
    </row>
    <row r="4744" spans="4:4" x14ac:dyDescent="0.25">
      <c r="D4744" s="138"/>
    </row>
    <row r="4745" spans="4:4" x14ac:dyDescent="0.25">
      <c r="D4745" s="138"/>
    </row>
    <row r="4746" spans="4:4" x14ac:dyDescent="0.25">
      <c r="D4746" s="138"/>
    </row>
    <row r="4747" spans="4:4" x14ac:dyDescent="0.25">
      <c r="D4747" s="138"/>
    </row>
    <row r="4748" spans="4:4" x14ac:dyDescent="0.25">
      <c r="D4748" s="138"/>
    </row>
    <row r="4749" spans="4:4" x14ac:dyDescent="0.25">
      <c r="D4749" s="138"/>
    </row>
    <row r="4750" spans="4:4" x14ac:dyDescent="0.25">
      <c r="D4750" s="138"/>
    </row>
    <row r="4751" spans="4:4" x14ac:dyDescent="0.25">
      <c r="D4751" s="138"/>
    </row>
    <row r="4752" spans="4:4" x14ac:dyDescent="0.25">
      <c r="D4752" s="138"/>
    </row>
    <row r="4753" spans="4:4" x14ac:dyDescent="0.25">
      <c r="D4753" s="138"/>
    </row>
    <row r="4754" spans="4:4" x14ac:dyDescent="0.25">
      <c r="D4754" s="138"/>
    </row>
    <row r="4755" spans="4:4" x14ac:dyDescent="0.25">
      <c r="D4755" s="138"/>
    </row>
    <row r="4756" spans="4:4" x14ac:dyDescent="0.25">
      <c r="D4756" s="138"/>
    </row>
    <row r="4757" spans="4:4" x14ac:dyDescent="0.25">
      <c r="D4757" s="138"/>
    </row>
    <row r="4758" spans="4:4" x14ac:dyDescent="0.25">
      <c r="D4758" s="138"/>
    </row>
    <row r="4759" spans="4:4" x14ac:dyDescent="0.25">
      <c r="D4759" s="138"/>
    </row>
    <row r="4760" spans="4:4" x14ac:dyDescent="0.25">
      <c r="D4760" s="138"/>
    </row>
    <row r="4761" spans="4:4" x14ac:dyDescent="0.25">
      <c r="D4761" s="138"/>
    </row>
    <row r="4762" spans="4:4" x14ac:dyDescent="0.25">
      <c r="D4762" s="138"/>
    </row>
    <row r="4763" spans="4:4" x14ac:dyDescent="0.25">
      <c r="D4763" s="138"/>
    </row>
    <row r="4764" spans="4:4" x14ac:dyDescent="0.25">
      <c r="D4764" s="138"/>
    </row>
    <row r="4765" spans="4:4" x14ac:dyDescent="0.25">
      <c r="D4765" s="138"/>
    </row>
    <row r="4766" spans="4:4" x14ac:dyDescent="0.25">
      <c r="D4766" s="138"/>
    </row>
    <row r="4767" spans="4:4" x14ac:dyDescent="0.25">
      <c r="D4767" s="138"/>
    </row>
    <row r="4768" spans="4:4" x14ac:dyDescent="0.25">
      <c r="D4768" s="138"/>
    </row>
    <row r="4769" spans="4:4" x14ac:dyDescent="0.25">
      <c r="D4769" s="138"/>
    </row>
    <row r="4770" spans="4:4" x14ac:dyDescent="0.25">
      <c r="D4770" s="138"/>
    </row>
    <row r="4771" spans="4:4" x14ac:dyDescent="0.25">
      <c r="D4771" s="138"/>
    </row>
    <row r="4772" spans="4:4" x14ac:dyDescent="0.25">
      <c r="D4772" s="138"/>
    </row>
    <row r="4773" spans="4:4" x14ac:dyDescent="0.25">
      <c r="D4773" s="138"/>
    </row>
    <row r="4774" spans="4:4" x14ac:dyDescent="0.25">
      <c r="D4774" s="138"/>
    </row>
    <row r="4775" spans="4:4" x14ac:dyDescent="0.25">
      <c r="D4775" s="138"/>
    </row>
    <row r="4776" spans="4:4" x14ac:dyDescent="0.25">
      <c r="D4776" s="138"/>
    </row>
    <row r="4777" spans="4:4" x14ac:dyDescent="0.25">
      <c r="D4777" s="138"/>
    </row>
    <row r="4778" spans="4:4" x14ac:dyDescent="0.25">
      <c r="D4778" s="138"/>
    </row>
    <row r="4779" spans="4:4" x14ac:dyDescent="0.25">
      <c r="D4779" s="138"/>
    </row>
    <row r="4780" spans="4:4" x14ac:dyDescent="0.25">
      <c r="D4780" s="138"/>
    </row>
    <row r="4781" spans="4:4" x14ac:dyDescent="0.25">
      <c r="D4781" s="138"/>
    </row>
    <row r="4782" spans="4:4" x14ac:dyDescent="0.25">
      <c r="D4782" s="138"/>
    </row>
    <row r="4783" spans="4:4" x14ac:dyDescent="0.25">
      <c r="D4783" s="138"/>
    </row>
    <row r="4784" spans="4:4" x14ac:dyDescent="0.25">
      <c r="D4784" s="138"/>
    </row>
    <row r="4785" spans="4:4" x14ac:dyDescent="0.25">
      <c r="D4785" s="138"/>
    </row>
    <row r="4786" spans="4:4" x14ac:dyDescent="0.25">
      <c r="D4786" s="138"/>
    </row>
    <row r="4787" spans="4:4" x14ac:dyDescent="0.25">
      <c r="D4787" s="138"/>
    </row>
    <row r="4788" spans="4:4" x14ac:dyDescent="0.25">
      <c r="D4788" s="138"/>
    </row>
    <row r="4789" spans="4:4" x14ac:dyDescent="0.25">
      <c r="D4789" s="138"/>
    </row>
    <row r="4790" spans="4:4" x14ac:dyDescent="0.25">
      <c r="D4790" s="138"/>
    </row>
    <row r="4791" spans="4:4" x14ac:dyDescent="0.25">
      <c r="D4791" s="138"/>
    </row>
    <row r="4792" spans="4:4" x14ac:dyDescent="0.25">
      <c r="D4792" s="138"/>
    </row>
    <row r="4793" spans="4:4" x14ac:dyDescent="0.25">
      <c r="D4793" s="138"/>
    </row>
    <row r="4794" spans="4:4" x14ac:dyDescent="0.25">
      <c r="D4794" s="138"/>
    </row>
    <row r="4795" spans="4:4" x14ac:dyDescent="0.25">
      <c r="D4795" s="138"/>
    </row>
    <row r="4796" spans="4:4" x14ac:dyDescent="0.25">
      <c r="D4796" s="138"/>
    </row>
    <row r="4797" spans="4:4" x14ac:dyDescent="0.25">
      <c r="D4797" s="138"/>
    </row>
    <row r="4798" spans="4:4" x14ac:dyDescent="0.25">
      <c r="D4798" s="138"/>
    </row>
    <row r="4799" spans="4:4" x14ac:dyDescent="0.25">
      <c r="D4799" s="138"/>
    </row>
    <row r="4800" spans="4:4" x14ac:dyDescent="0.25">
      <c r="D4800" s="138"/>
    </row>
    <row r="4801" spans="4:4" x14ac:dyDescent="0.25">
      <c r="D4801" s="138"/>
    </row>
    <row r="4802" spans="4:4" x14ac:dyDescent="0.25">
      <c r="D4802" s="138"/>
    </row>
    <row r="4803" spans="4:4" x14ac:dyDescent="0.25">
      <c r="D4803" s="138"/>
    </row>
    <row r="4804" spans="4:4" x14ac:dyDescent="0.25">
      <c r="D4804" s="138"/>
    </row>
    <row r="4805" spans="4:4" x14ac:dyDescent="0.25">
      <c r="D4805" s="138"/>
    </row>
    <row r="4806" spans="4:4" x14ac:dyDescent="0.25">
      <c r="D4806" s="138"/>
    </row>
    <row r="4807" spans="4:4" x14ac:dyDescent="0.25">
      <c r="D4807" s="138"/>
    </row>
    <row r="4808" spans="4:4" x14ac:dyDescent="0.25">
      <c r="D4808" s="138"/>
    </row>
    <row r="4809" spans="4:4" x14ac:dyDescent="0.25">
      <c r="D4809" s="138"/>
    </row>
    <row r="4810" spans="4:4" x14ac:dyDescent="0.25">
      <c r="D4810" s="138"/>
    </row>
    <row r="4811" spans="4:4" x14ac:dyDescent="0.25">
      <c r="D4811" s="138"/>
    </row>
    <row r="4812" spans="4:4" x14ac:dyDescent="0.25">
      <c r="D4812" s="138"/>
    </row>
    <row r="4813" spans="4:4" x14ac:dyDescent="0.25">
      <c r="D4813" s="138"/>
    </row>
    <row r="4814" spans="4:4" x14ac:dyDescent="0.25">
      <c r="D4814" s="138"/>
    </row>
    <row r="4815" spans="4:4" x14ac:dyDescent="0.25">
      <c r="D4815" s="138"/>
    </row>
    <row r="4816" spans="4:4" x14ac:dyDescent="0.25">
      <c r="D4816" s="138"/>
    </row>
    <row r="4817" spans="4:4" x14ac:dyDescent="0.25">
      <c r="D4817" s="138"/>
    </row>
    <row r="4818" spans="4:4" x14ac:dyDescent="0.25">
      <c r="D4818" s="138"/>
    </row>
    <row r="4819" spans="4:4" x14ac:dyDescent="0.25">
      <c r="D4819" s="138"/>
    </row>
    <row r="4820" spans="4:4" x14ac:dyDescent="0.25">
      <c r="D4820" s="138"/>
    </row>
    <row r="4821" spans="4:4" x14ac:dyDescent="0.25">
      <c r="D4821" s="138"/>
    </row>
    <row r="4822" spans="4:4" x14ac:dyDescent="0.25">
      <c r="D4822" s="138"/>
    </row>
    <row r="4823" spans="4:4" x14ac:dyDescent="0.25">
      <c r="D4823" s="138"/>
    </row>
    <row r="4824" spans="4:4" x14ac:dyDescent="0.25">
      <c r="D4824" s="138"/>
    </row>
    <row r="4825" spans="4:4" x14ac:dyDescent="0.25">
      <c r="D4825" s="138"/>
    </row>
    <row r="4826" spans="4:4" x14ac:dyDescent="0.25">
      <c r="D4826" s="138"/>
    </row>
    <row r="4827" spans="4:4" x14ac:dyDescent="0.25">
      <c r="D4827" s="138"/>
    </row>
    <row r="4828" spans="4:4" x14ac:dyDescent="0.25">
      <c r="D4828" s="138"/>
    </row>
    <row r="4829" spans="4:4" x14ac:dyDescent="0.25">
      <c r="D4829" s="138"/>
    </row>
    <row r="4830" spans="4:4" x14ac:dyDescent="0.25">
      <c r="D4830" s="138"/>
    </row>
    <row r="4831" spans="4:4" x14ac:dyDescent="0.25">
      <c r="D4831" s="138"/>
    </row>
    <row r="4832" spans="4:4" x14ac:dyDescent="0.25">
      <c r="D4832" s="138"/>
    </row>
    <row r="4833" spans="4:4" x14ac:dyDescent="0.25">
      <c r="D4833" s="138"/>
    </row>
    <row r="4834" spans="4:4" x14ac:dyDescent="0.25">
      <c r="D4834" s="138"/>
    </row>
    <row r="4835" spans="4:4" x14ac:dyDescent="0.25">
      <c r="D4835" s="138"/>
    </row>
    <row r="4836" spans="4:4" x14ac:dyDescent="0.25">
      <c r="D4836" s="138"/>
    </row>
    <row r="4837" spans="4:4" x14ac:dyDescent="0.25">
      <c r="D4837" s="138"/>
    </row>
    <row r="4838" spans="4:4" x14ac:dyDescent="0.25">
      <c r="D4838" s="138"/>
    </row>
    <row r="4839" spans="4:4" x14ac:dyDescent="0.25">
      <c r="D4839" s="138"/>
    </row>
    <row r="4840" spans="4:4" x14ac:dyDescent="0.25">
      <c r="D4840" s="138"/>
    </row>
    <row r="4841" spans="4:4" x14ac:dyDescent="0.25">
      <c r="D4841" s="138"/>
    </row>
    <row r="4842" spans="4:4" x14ac:dyDescent="0.25">
      <c r="D4842" s="138"/>
    </row>
    <row r="4843" spans="4:4" x14ac:dyDescent="0.25">
      <c r="D4843" s="138"/>
    </row>
    <row r="4844" spans="4:4" x14ac:dyDescent="0.25">
      <c r="D4844" s="138"/>
    </row>
    <row r="4845" spans="4:4" x14ac:dyDescent="0.25">
      <c r="D4845" s="138"/>
    </row>
    <row r="4846" spans="4:4" x14ac:dyDescent="0.25">
      <c r="D4846" s="138"/>
    </row>
    <row r="4847" spans="4:4" x14ac:dyDescent="0.25">
      <c r="D4847" s="138"/>
    </row>
    <row r="4848" spans="4:4" x14ac:dyDescent="0.25">
      <c r="D4848" s="138"/>
    </row>
    <row r="4849" spans="4:4" x14ac:dyDescent="0.25">
      <c r="D4849" s="138"/>
    </row>
    <row r="4850" spans="4:4" x14ac:dyDescent="0.25">
      <c r="D4850" s="138"/>
    </row>
    <row r="4851" spans="4:4" x14ac:dyDescent="0.25">
      <c r="D4851" s="138"/>
    </row>
    <row r="4852" spans="4:4" x14ac:dyDescent="0.25">
      <c r="D4852" s="138"/>
    </row>
    <row r="4853" spans="4:4" x14ac:dyDescent="0.25">
      <c r="D4853" s="138"/>
    </row>
    <row r="4854" spans="4:4" x14ac:dyDescent="0.25">
      <c r="D4854" s="138"/>
    </row>
    <row r="4855" spans="4:4" x14ac:dyDescent="0.25">
      <c r="D4855" s="138"/>
    </row>
    <row r="4856" spans="4:4" x14ac:dyDescent="0.25">
      <c r="D4856" s="138"/>
    </row>
    <row r="4857" spans="4:4" x14ac:dyDescent="0.25">
      <c r="D4857" s="138"/>
    </row>
    <row r="4858" spans="4:4" x14ac:dyDescent="0.25">
      <c r="D4858" s="138"/>
    </row>
    <row r="4859" spans="4:4" x14ac:dyDescent="0.25">
      <c r="D4859" s="138"/>
    </row>
    <row r="4860" spans="4:4" x14ac:dyDescent="0.25">
      <c r="D4860" s="138"/>
    </row>
    <row r="4861" spans="4:4" x14ac:dyDescent="0.25">
      <c r="D4861" s="138"/>
    </row>
    <row r="4862" spans="4:4" x14ac:dyDescent="0.25">
      <c r="D4862" s="138"/>
    </row>
    <row r="4863" spans="4:4" x14ac:dyDescent="0.25">
      <c r="D4863" s="138"/>
    </row>
    <row r="4864" spans="4:4" x14ac:dyDescent="0.25">
      <c r="D4864" s="138"/>
    </row>
    <row r="4865" spans="4:4" x14ac:dyDescent="0.25">
      <c r="D4865" s="138"/>
    </row>
    <row r="4866" spans="4:4" x14ac:dyDescent="0.25">
      <c r="D4866" s="138"/>
    </row>
    <row r="4867" spans="4:4" x14ac:dyDescent="0.25">
      <c r="D4867" s="138"/>
    </row>
    <row r="4868" spans="4:4" x14ac:dyDescent="0.25">
      <c r="D4868" s="138"/>
    </row>
    <row r="4869" spans="4:4" x14ac:dyDescent="0.25">
      <c r="D4869" s="138"/>
    </row>
    <row r="4870" spans="4:4" x14ac:dyDescent="0.25">
      <c r="D4870" s="138"/>
    </row>
    <row r="4871" spans="4:4" x14ac:dyDescent="0.25">
      <c r="D4871" s="138"/>
    </row>
    <row r="4872" spans="4:4" x14ac:dyDescent="0.25">
      <c r="D4872" s="138"/>
    </row>
    <row r="4873" spans="4:4" x14ac:dyDescent="0.25">
      <c r="D4873" s="138"/>
    </row>
    <row r="4874" spans="4:4" x14ac:dyDescent="0.25">
      <c r="D4874" s="138"/>
    </row>
    <row r="4875" spans="4:4" x14ac:dyDescent="0.25">
      <c r="D4875" s="138"/>
    </row>
    <row r="4876" spans="4:4" x14ac:dyDescent="0.25">
      <c r="D4876" s="138"/>
    </row>
    <row r="4877" spans="4:4" x14ac:dyDescent="0.25">
      <c r="D4877" s="138"/>
    </row>
    <row r="4878" spans="4:4" x14ac:dyDescent="0.25">
      <c r="D4878" s="138"/>
    </row>
    <row r="4879" spans="4:4" x14ac:dyDescent="0.25">
      <c r="D4879" s="138"/>
    </row>
    <row r="4880" spans="4:4" x14ac:dyDescent="0.25">
      <c r="D4880" s="138"/>
    </row>
    <row r="4881" spans="4:4" x14ac:dyDescent="0.25">
      <c r="D4881" s="138"/>
    </row>
    <row r="4882" spans="4:4" x14ac:dyDescent="0.25">
      <c r="D4882" s="138"/>
    </row>
    <row r="4883" spans="4:4" x14ac:dyDescent="0.25">
      <c r="D4883" s="138"/>
    </row>
    <row r="4884" spans="4:4" x14ac:dyDescent="0.25">
      <c r="D4884" s="138"/>
    </row>
    <row r="4885" spans="4:4" x14ac:dyDescent="0.25">
      <c r="D4885" s="138"/>
    </row>
    <row r="4886" spans="4:4" x14ac:dyDescent="0.25">
      <c r="D4886" s="138"/>
    </row>
    <row r="4887" spans="4:4" x14ac:dyDescent="0.25">
      <c r="D4887" s="138"/>
    </row>
    <row r="4888" spans="4:4" x14ac:dyDescent="0.25">
      <c r="D4888" s="138"/>
    </row>
    <row r="4889" spans="4:4" x14ac:dyDescent="0.25">
      <c r="D4889" s="138"/>
    </row>
    <row r="4890" spans="4:4" x14ac:dyDescent="0.25">
      <c r="D4890" s="138"/>
    </row>
    <row r="4891" spans="4:4" x14ac:dyDescent="0.25">
      <c r="D4891" s="138"/>
    </row>
    <row r="4892" spans="4:4" x14ac:dyDescent="0.25">
      <c r="D4892" s="138"/>
    </row>
    <row r="4893" spans="4:4" x14ac:dyDescent="0.25">
      <c r="D4893" s="138"/>
    </row>
    <row r="4894" spans="4:4" x14ac:dyDescent="0.25">
      <c r="D4894" s="138"/>
    </row>
    <row r="4895" spans="4:4" x14ac:dyDescent="0.25">
      <c r="D4895" s="138"/>
    </row>
    <row r="4896" spans="4:4" x14ac:dyDescent="0.25">
      <c r="D4896" s="138"/>
    </row>
    <row r="4897" spans="4:4" x14ac:dyDescent="0.25">
      <c r="D4897" s="138"/>
    </row>
    <row r="4898" spans="4:4" x14ac:dyDescent="0.25">
      <c r="D4898" s="138"/>
    </row>
    <row r="4899" spans="4:4" x14ac:dyDescent="0.25">
      <c r="D4899" s="138"/>
    </row>
    <row r="4900" spans="4:4" x14ac:dyDescent="0.25">
      <c r="D4900" s="138"/>
    </row>
    <row r="4901" spans="4:4" x14ac:dyDescent="0.25">
      <c r="D4901" s="138"/>
    </row>
    <row r="4902" spans="4:4" x14ac:dyDescent="0.25">
      <c r="D4902" s="138"/>
    </row>
    <row r="4903" spans="4:4" x14ac:dyDescent="0.25">
      <c r="D4903" s="138"/>
    </row>
    <row r="4904" spans="4:4" x14ac:dyDescent="0.25">
      <c r="D4904" s="138"/>
    </row>
    <row r="4905" spans="4:4" x14ac:dyDescent="0.25">
      <c r="D4905" s="138"/>
    </row>
    <row r="4906" spans="4:4" x14ac:dyDescent="0.25">
      <c r="D4906" s="138"/>
    </row>
    <row r="4907" spans="4:4" x14ac:dyDescent="0.25">
      <c r="D4907" s="138"/>
    </row>
    <row r="4908" spans="4:4" x14ac:dyDescent="0.25">
      <c r="D4908" s="138"/>
    </row>
    <row r="4909" spans="4:4" x14ac:dyDescent="0.25">
      <c r="D4909" s="138"/>
    </row>
    <row r="4910" spans="4:4" x14ac:dyDescent="0.25">
      <c r="D4910" s="138"/>
    </row>
    <row r="4911" spans="4:4" x14ac:dyDescent="0.25">
      <c r="D4911" s="138"/>
    </row>
    <row r="4912" spans="4:4" x14ac:dyDescent="0.25">
      <c r="D4912" s="138"/>
    </row>
    <row r="4913" spans="4:4" x14ac:dyDescent="0.25">
      <c r="D4913" s="138"/>
    </row>
    <row r="4914" spans="4:4" x14ac:dyDescent="0.25">
      <c r="D4914" s="138"/>
    </row>
    <row r="4915" spans="4:4" x14ac:dyDescent="0.25">
      <c r="D4915" s="138"/>
    </row>
    <row r="4916" spans="4:4" x14ac:dyDescent="0.25">
      <c r="D4916" s="138"/>
    </row>
    <row r="4917" spans="4:4" x14ac:dyDescent="0.25">
      <c r="D4917" s="138"/>
    </row>
    <row r="4918" spans="4:4" x14ac:dyDescent="0.25">
      <c r="D4918" s="138"/>
    </row>
    <row r="4919" spans="4:4" x14ac:dyDescent="0.25">
      <c r="D4919" s="138"/>
    </row>
    <row r="4920" spans="4:4" x14ac:dyDescent="0.25">
      <c r="D4920" s="138"/>
    </row>
    <row r="4921" spans="4:4" x14ac:dyDescent="0.25">
      <c r="D4921" s="138"/>
    </row>
    <row r="4922" spans="4:4" x14ac:dyDescent="0.25">
      <c r="D4922" s="138"/>
    </row>
    <row r="4923" spans="4:4" x14ac:dyDescent="0.25">
      <c r="D4923" s="138"/>
    </row>
    <row r="4924" spans="4:4" x14ac:dyDescent="0.25">
      <c r="D4924" s="138"/>
    </row>
    <row r="4925" spans="4:4" x14ac:dyDescent="0.25">
      <c r="D4925" s="138"/>
    </row>
    <row r="4926" spans="4:4" x14ac:dyDescent="0.25">
      <c r="D4926" s="138"/>
    </row>
    <row r="4927" spans="4:4" x14ac:dyDescent="0.25">
      <c r="D4927" s="138"/>
    </row>
    <row r="4928" spans="4:4" x14ac:dyDescent="0.25">
      <c r="D4928" s="138"/>
    </row>
    <row r="4929" spans="4:4" x14ac:dyDescent="0.25">
      <c r="D4929" s="138"/>
    </row>
    <row r="4930" spans="4:4" x14ac:dyDescent="0.25">
      <c r="D4930" s="138"/>
    </row>
    <row r="4931" spans="4:4" x14ac:dyDescent="0.25">
      <c r="D4931" s="138"/>
    </row>
    <row r="4932" spans="4:4" x14ac:dyDescent="0.25">
      <c r="D4932" s="138"/>
    </row>
    <row r="4933" spans="4:4" x14ac:dyDescent="0.25">
      <c r="D4933" s="138"/>
    </row>
    <row r="4934" spans="4:4" x14ac:dyDescent="0.25">
      <c r="D4934" s="138"/>
    </row>
    <row r="4935" spans="4:4" x14ac:dyDescent="0.25">
      <c r="D4935" s="138"/>
    </row>
    <row r="4936" spans="4:4" x14ac:dyDescent="0.25">
      <c r="D4936" s="138"/>
    </row>
    <row r="4937" spans="4:4" x14ac:dyDescent="0.25">
      <c r="D4937" s="138"/>
    </row>
    <row r="4938" spans="4:4" x14ac:dyDescent="0.25">
      <c r="D4938" s="138"/>
    </row>
    <row r="4939" spans="4:4" x14ac:dyDescent="0.25">
      <c r="D4939" s="138"/>
    </row>
    <row r="4940" spans="4:4" x14ac:dyDescent="0.25">
      <c r="D4940" s="138"/>
    </row>
    <row r="4941" spans="4:4" x14ac:dyDescent="0.25">
      <c r="D4941" s="138"/>
    </row>
    <row r="4942" spans="4:4" x14ac:dyDescent="0.25">
      <c r="D4942" s="138"/>
    </row>
    <row r="4943" spans="4:4" x14ac:dyDescent="0.25">
      <c r="D4943" s="138"/>
    </row>
    <row r="4944" spans="4:4" x14ac:dyDescent="0.25">
      <c r="D4944" s="138"/>
    </row>
    <row r="4945" spans="4:4" x14ac:dyDescent="0.25">
      <c r="D4945" s="138"/>
    </row>
    <row r="4946" spans="4:4" x14ac:dyDescent="0.25">
      <c r="D4946" s="138"/>
    </row>
    <row r="4947" spans="4:4" x14ac:dyDescent="0.25">
      <c r="D4947" s="138"/>
    </row>
    <row r="4948" spans="4:4" x14ac:dyDescent="0.25">
      <c r="D4948" s="138"/>
    </row>
    <row r="4949" spans="4:4" x14ac:dyDescent="0.25">
      <c r="D4949" s="138"/>
    </row>
    <row r="4950" spans="4:4" x14ac:dyDescent="0.25">
      <c r="D4950" s="138"/>
    </row>
    <row r="4951" spans="4:4" x14ac:dyDescent="0.25">
      <c r="D4951" s="138"/>
    </row>
    <row r="4952" spans="4:4" x14ac:dyDescent="0.25">
      <c r="D4952" s="138"/>
    </row>
    <row r="4953" spans="4:4" x14ac:dyDescent="0.25">
      <c r="D4953" s="138"/>
    </row>
    <row r="4954" spans="4:4" x14ac:dyDescent="0.25">
      <c r="D4954" s="138"/>
    </row>
    <row r="4955" spans="4:4" x14ac:dyDescent="0.25">
      <c r="D4955" s="138"/>
    </row>
    <row r="4956" spans="4:4" x14ac:dyDescent="0.25">
      <c r="D4956" s="138"/>
    </row>
    <row r="4957" spans="4:4" x14ac:dyDescent="0.25">
      <c r="D4957" s="138"/>
    </row>
    <row r="4958" spans="4:4" x14ac:dyDescent="0.25">
      <c r="D4958" s="138"/>
    </row>
    <row r="4959" spans="4:4" x14ac:dyDescent="0.25">
      <c r="D4959" s="138"/>
    </row>
    <row r="4960" spans="4:4" x14ac:dyDescent="0.25">
      <c r="D4960" s="138"/>
    </row>
    <row r="4961" spans="4:4" x14ac:dyDescent="0.25">
      <c r="D4961" s="138"/>
    </row>
    <row r="4962" spans="4:4" x14ac:dyDescent="0.25">
      <c r="D4962" s="138"/>
    </row>
    <row r="4963" spans="4:4" x14ac:dyDescent="0.25">
      <c r="D4963" s="138"/>
    </row>
    <row r="4964" spans="4:4" x14ac:dyDescent="0.25">
      <c r="D4964" s="138"/>
    </row>
    <row r="4965" spans="4:4" x14ac:dyDescent="0.25">
      <c r="D4965" s="138"/>
    </row>
    <row r="4966" spans="4:4" x14ac:dyDescent="0.25">
      <c r="D4966" s="138"/>
    </row>
    <row r="4967" spans="4:4" x14ac:dyDescent="0.25">
      <c r="D4967" s="138"/>
    </row>
    <row r="4968" spans="4:4" x14ac:dyDescent="0.25">
      <c r="D4968" s="138"/>
    </row>
    <row r="4969" spans="4:4" x14ac:dyDescent="0.25">
      <c r="D4969" s="138"/>
    </row>
    <row r="4970" spans="4:4" x14ac:dyDescent="0.25">
      <c r="D4970" s="138"/>
    </row>
    <row r="4971" spans="4:4" x14ac:dyDescent="0.25">
      <c r="D4971" s="138"/>
    </row>
    <row r="4972" spans="4:4" x14ac:dyDescent="0.25">
      <c r="D4972" s="138"/>
    </row>
    <row r="4973" spans="4:4" x14ac:dyDescent="0.25">
      <c r="D4973" s="138"/>
    </row>
    <row r="4974" spans="4:4" x14ac:dyDescent="0.25">
      <c r="D4974" s="138"/>
    </row>
    <row r="4975" spans="4:4" x14ac:dyDescent="0.25">
      <c r="D4975" s="138"/>
    </row>
    <row r="4976" spans="4:4" x14ac:dyDescent="0.25">
      <c r="D4976" s="138"/>
    </row>
    <row r="4977" spans="4:4" x14ac:dyDescent="0.25">
      <c r="D4977" s="138"/>
    </row>
    <row r="4978" spans="4:4" x14ac:dyDescent="0.25">
      <c r="D4978" s="138"/>
    </row>
    <row r="4979" spans="4:4" x14ac:dyDescent="0.25">
      <c r="D4979" s="138"/>
    </row>
    <row r="4980" spans="4:4" x14ac:dyDescent="0.25">
      <c r="D4980" s="138"/>
    </row>
    <row r="4981" spans="4:4" x14ac:dyDescent="0.25">
      <c r="D4981" s="138"/>
    </row>
    <row r="4982" spans="4:4" x14ac:dyDescent="0.25">
      <c r="D4982" s="138"/>
    </row>
    <row r="4983" spans="4:4" x14ac:dyDescent="0.25">
      <c r="D4983" s="138"/>
    </row>
    <row r="4984" spans="4:4" x14ac:dyDescent="0.25">
      <c r="D4984" s="138"/>
    </row>
    <row r="4985" spans="4:4" x14ac:dyDescent="0.25">
      <c r="D4985" s="138"/>
    </row>
    <row r="4986" spans="4:4" x14ac:dyDescent="0.25">
      <c r="D4986" s="138"/>
    </row>
    <row r="4987" spans="4:4" x14ac:dyDescent="0.25">
      <c r="D4987" s="138"/>
    </row>
    <row r="4988" spans="4:4" x14ac:dyDescent="0.25">
      <c r="D4988" s="138"/>
    </row>
    <row r="4989" spans="4:4" x14ac:dyDescent="0.25">
      <c r="D4989" s="138"/>
    </row>
    <row r="4990" spans="4:4" x14ac:dyDescent="0.25">
      <c r="D4990" s="138"/>
    </row>
    <row r="4991" spans="4:4" x14ac:dyDescent="0.25">
      <c r="D4991" s="138"/>
    </row>
    <row r="4992" spans="4:4" x14ac:dyDescent="0.25">
      <c r="D4992" s="138"/>
    </row>
    <row r="4993" spans="4:4" x14ac:dyDescent="0.25">
      <c r="D4993" s="138"/>
    </row>
    <row r="4994" spans="4:4" x14ac:dyDescent="0.25">
      <c r="D4994" s="138"/>
    </row>
    <row r="4995" spans="4:4" x14ac:dyDescent="0.25">
      <c r="D4995" s="138"/>
    </row>
    <row r="4996" spans="4:4" x14ac:dyDescent="0.25">
      <c r="D4996" s="138"/>
    </row>
    <row r="4997" spans="4:4" x14ac:dyDescent="0.25">
      <c r="D4997" s="138"/>
    </row>
    <row r="4998" spans="4:4" x14ac:dyDescent="0.25">
      <c r="D4998" s="138"/>
    </row>
    <row r="4999" spans="4:4" x14ac:dyDescent="0.25">
      <c r="D4999" s="138"/>
    </row>
    <row r="5000" spans="4:4" x14ac:dyDescent="0.25">
      <c r="D5000" s="138"/>
    </row>
  </sheetData>
  <mergeCells count="23">
    <mergeCell ref="C123:G123"/>
    <mergeCell ref="C129:G129"/>
    <mergeCell ref="C136:G136"/>
    <mergeCell ref="C139:G139"/>
    <mergeCell ref="C143:G143"/>
    <mergeCell ref="C112:G112"/>
    <mergeCell ref="C37:G37"/>
    <mergeCell ref="C51:G51"/>
    <mergeCell ref="C56:G56"/>
    <mergeCell ref="C61:G61"/>
    <mergeCell ref="C63:G63"/>
    <mergeCell ref="C69:G69"/>
    <mergeCell ref="C74:G74"/>
    <mergeCell ref="C77:G77"/>
    <mergeCell ref="C88:G88"/>
    <mergeCell ref="C93:G93"/>
    <mergeCell ref="C104:G104"/>
    <mergeCell ref="C31:G31"/>
    <mergeCell ref="A1:G1"/>
    <mergeCell ref="C2:G2"/>
    <mergeCell ref="C3:G3"/>
    <mergeCell ref="C4:G4"/>
    <mergeCell ref="C10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11</vt:i4>
      </vt:variant>
    </vt:vector>
  </HeadingPairs>
  <TitlesOfParts>
    <vt:vector size="18" baseType="lpstr">
      <vt:lpstr>Stavba</vt:lpstr>
      <vt:lpstr>00 01 Naklady</vt:lpstr>
      <vt:lpstr>01 02 Pol</vt:lpstr>
      <vt:lpstr>01 03 Pol</vt:lpstr>
      <vt:lpstr>02 04 Pol</vt:lpstr>
      <vt:lpstr>02 05 Pol</vt:lpstr>
      <vt:lpstr>03 06 Pol</vt:lpstr>
      <vt:lpstr>CenaCelkem</vt:lpstr>
      <vt:lpstr>Stavba!CenaCelkemVypocet</vt:lpstr>
      <vt:lpstr>DPHSni</vt:lpstr>
      <vt:lpstr>DPHZakl</vt:lpstr>
      <vt:lpstr>Mena</vt:lpstr>
      <vt:lpstr>Stavba!SazbaDPH1</vt:lpstr>
      <vt:lpstr>Stavba!SazbaDPH2</vt:lpstr>
      <vt:lpstr>ZakladDPHSni</vt:lpstr>
      <vt:lpstr>Stavba!ZakladDPHSniVypocet</vt:lpstr>
      <vt:lpstr>ZakladDPHZakl</vt:lpstr>
      <vt:lpstr>Stavba!ZakladDPHZaklVypocet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Koňák Josef</dc:creator>
  <cp:lastModifiedBy>Koňák Josef</cp:lastModifiedBy>
  <dcterms:created xsi:type="dcterms:W3CDTF">2019-01-24T12:02:07Z</dcterms:created>
  <dcterms:modified xsi:type="dcterms:W3CDTF">2019-02-18T13:43:30Z</dcterms:modified>
</cp:coreProperties>
</file>