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ejnik\Desktop\Olejník\HORINONTALNE__VRTY-DH\03__XVI-ETAPA__HV-DH\01___XVI-E__PROJEKT\vykaz-vymer__XVI-ETAPA\"/>
    </mc:Choice>
  </mc:AlternateContent>
  <xr:revisionPtr revIDLastSave="0" documentId="13_ncr:1_{7B1542F0-63B3-4E4F-A30E-CFEA61E6C6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F17" i="1" s="1"/>
  <c r="F20" i="1" s="1"/>
  <c r="J28" i="1" s="1"/>
  <c r="E17" i="1"/>
  <c r="F18" i="1"/>
  <c r="F19" i="1"/>
  <c r="E20" i="1"/>
  <c r="J20" i="1"/>
  <c r="F26" i="1"/>
  <c r="J26" i="1"/>
  <c r="I30" i="1"/>
  <c r="J30" i="1" s="1"/>
  <c r="D8" i="3"/>
  <c r="E20" i="3"/>
  <c r="E33" i="3"/>
  <c r="E39" i="3"/>
  <c r="E41" i="3"/>
  <c r="E46" i="3"/>
  <c r="E48" i="3"/>
  <c r="E50" i="3"/>
  <c r="B8" i="2"/>
  <c r="I29" i="1" l="1"/>
  <c r="J29" i="1" s="1"/>
  <c r="J31" i="1"/>
  <c r="D20" i="1"/>
</calcChain>
</file>

<file path=xl/sharedStrings.xml><?xml version="1.0" encoding="utf-8"?>
<sst xmlns="http://schemas.openxmlformats.org/spreadsheetml/2006/main" count="340" uniqueCount="197">
  <si>
    <t>V module</t>
  </si>
  <si>
    <t>Hlavička1</t>
  </si>
  <si>
    <t>Mena</t>
  </si>
  <si>
    <t>Hlavička2</t>
  </si>
  <si>
    <t>Obdobie</t>
  </si>
  <si>
    <t>Miesto:</t>
  </si>
  <si>
    <t>Košice DH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</si>
  <si>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</si>
  <si>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</si>
  <si>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</si>
  <si>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</si>
  <si>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</si>
  <si>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</si>
  <si>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</si>
  <si>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</si>
  <si>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</si>
  <si>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</si>
  <si>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</si>
  <si>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</si>
  <si>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</si>
  <si>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</si>
  <si>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</si>
  <si>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 Správa mestskej zelene</t>
  </si>
  <si>
    <t>IČO:</t>
  </si>
  <si>
    <t>DIČ:</t>
  </si>
  <si>
    <t>Dodávateľ:</t>
  </si>
  <si>
    <t>Projektant:</t>
  </si>
  <si>
    <t>Ing.František Priščák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</si>
  <si>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</si>
  <si>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</si>
  <si>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</si>
  <si>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</si>
  <si>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</si>
  <si>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</si>
  <si>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</si>
  <si>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</si>
  <si>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</si>
  <si>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</si>
  <si>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</si>
  <si>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</si>
  <si>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</si>
  <si>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</si>
  <si>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</si>
  <si>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</si>
  <si>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</si>
  <si>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</si>
  <si>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</si>
  <si>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</si>
  <si>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</si>
  <si>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</si>
  <si>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</si>
  <si>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</si>
  <si>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</si>
  <si>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</si>
  <si>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</si>
  <si>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</si>
  <si>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</si>
  <si>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</si>
  <si>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</si>
  <si>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</si>
  <si>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</si>
  <si>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</si>
  <si>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</si>
  <si>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</si>
  <si>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</si>
  <si>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</si>
  <si>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</si>
  <si>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</si>
  <si>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</si>
  <si>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</si>
  <si>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</si>
  <si>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Správa mestskej zelene Košice</t>
  </si>
  <si>
    <t xml:space="preserve">Spracoval:                                 </t>
  </si>
  <si>
    <t>Projektant: Ing.František Priščák</t>
  </si>
  <si>
    <t xml:space="preserve">JKSO : </t>
  </si>
  <si>
    <t>Rekapitulácia rozpočtu v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</si>
  <si>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</si>
  <si>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</si>
  <si>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</si>
  <si>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</si>
  <si>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</si>
  <si>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</si>
  <si>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</si>
  <si>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</si>
  <si>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</si>
  <si>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</si>
  <si>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</si>
  <si>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9 - OSTATNÉ KONŠTRUKCIE A PRÁCE</t>
  </si>
  <si>
    <t xml:space="preserve">PRÁCE A DODÁVKY HSV  spolu: </t>
  </si>
  <si>
    <t>723 - Vnútorný plynovod</t>
  </si>
  <si>
    <t xml:space="preserve">PRÁCE A DODÁVKY PSV  spolu: </t>
  </si>
  <si>
    <t>Za rozpočet celkom</t>
  </si>
  <si>
    <t>Odberateľ: SMsZ Košice</t>
  </si>
  <si>
    <t xml:space="preserve">Spracoval:                                         </t>
  </si>
  <si>
    <t>Prehľad rozpočtových nákladov v</t>
  </si>
  <si>
    <t>Dátum: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</si>
  <si>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</si>
  <si>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</si>
  <si>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</si>
  <si>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</si>
  <si>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</si>
  <si>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</si>
  <si>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</si>
  <si>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</si>
  <si>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</si>
  <si>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</si>
  <si>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</si>
  <si>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</si>
  <si>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</si>
  <si>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</si>
  <si>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</si>
  <si>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</si>
  <si>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</si>
  <si>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</si>
  <si>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</si>
  <si>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</si>
  <si>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</si>
  <si>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</si>
  <si>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</si>
  <si>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</si>
  <si>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</si>
  <si>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</si>
  <si>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</si>
  <si>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</si>
  <si>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</si>
  <si>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</si>
  <si>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</si>
  <si>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</si>
  <si>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272</t>
  </si>
  <si>
    <t xml:space="preserve">13120-1101   </t>
  </si>
  <si>
    <t xml:space="preserve">Hĺbenie jám nezapaž. v horn. tr. 3 do 100 m3                                                                            </t>
  </si>
  <si>
    <t xml:space="preserve">m3      </t>
  </si>
  <si>
    <t xml:space="preserve">                    </t>
  </si>
  <si>
    <t>254</t>
  </si>
  <si>
    <t xml:space="preserve">15292-1421   </t>
  </si>
  <si>
    <t xml:space="preserve">Odstránenie  výplne medzi pažením a horninou alebo murivom                                                              </t>
  </si>
  <si>
    <t>30*3,14*0,0975*0,0975 =   0.89</t>
  </si>
  <si>
    <t>a</t>
  </si>
  <si>
    <t>.-30 *3,14*0,035*0,035 =   -  0.11</t>
  </si>
  <si>
    <t>001</t>
  </si>
  <si>
    <t xml:space="preserve">17210-3102   </t>
  </si>
  <si>
    <t xml:space="preserve">Zhotovenie tesn. výplne priehr. nádrží zhut. do 100% PS š. do 3 m                                                       </t>
  </si>
  <si>
    <t xml:space="preserve">17530-1109   </t>
  </si>
  <si>
    <t xml:space="preserve">Príplatok za prehodenie zeminy                                                                                          </t>
  </si>
  <si>
    <t xml:space="preserve">1 - ZEMNE PRÁCE  spolu: </t>
  </si>
  <si>
    <t>002</t>
  </si>
  <si>
    <t>23961-41111pc</t>
  </si>
  <si>
    <t xml:space="preserve">Tesnenie ilovocementovou zálievkou (30x0,195)                                                                           </t>
  </si>
  <si>
    <t xml:space="preserve">m2      </t>
  </si>
  <si>
    <t>251</t>
  </si>
  <si>
    <t xml:space="preserve">24279-1111   </t>
  </si>
  <si>
    <t xml:space="preserve">Zapustenie zárubnice z rúr plastových hl. do 50 m DN do 200 mm                                                          </t>
  </si>
  <si>
    <t xml:space="preserve">m       </t>
  </si>
  <si>
    <t>MAT</t>
  </si>
  <si>
    <t>283 3172501pc</t>
  </si>
  <si>
    <t xml:space="preserve">Rúrka PVC                                                                                                      </t>
  </si>
  <si>
    <t>m</t>
  </si>
  <si>
    <t xml:space="preserve">24294-1111   </t>
  </si>
  <si>
    <t xml:space="preserve">Vytvorenie filtra obalením zárubnice sieťovinou alebo tkaninou                                                          </t>
  </si>
  <si>
    <t>2*3,14*0,035*25 =   6.594</t>
  </si>
  <si>
    <t xml:space="preserve">26200-9462   </t>
  </si>
  <si>
    <t xml:space="preserve">Príplatok za výnos jadra injektáž podzem. priem. do 195 mm                                                    </t>
  </si>
  <si>
    <t xml:space="preserve">26240-3472   </t>
  </si>
  <si>
    <t xml:space="preserve">Vrty pre injektáž povrch. priem. 156-195 mm horn. 4                                                          </t>
  </si>
  <si>
    <t xml:space="preserve">26240-8414   </t>
  </si>
  <si>
    <t xml:space="preserve">Príp. vrt inj. povr. šik. 10-12 st. priem. 156-195 mm hl. 0-75 m h. 4                                                   </t>
  </si>
  <si>
    <t>011</t>
  </si>
  <si>
    <t xml:space="preserve">27531-3511   </t>
  </si>
  <si>
    <t xml:space="preserve">Základové pätky z betónu prostého tr. C12/15                                                                            </t>
  </si>
  <si>
    <t>0,5*0,5*0,3 =   0.075</t>
  </si>
  <si>
    <t xml:space="preserve">2 - ZÁKLADY  spolu: </t>
  </si>
  <si>
    <t xml:space="preserve">95300-10pc   </t>
  </si>
  <si>
    <t xml:space="preserve">Provizórna prípojka elektro                                                                                             </t>
  </si>
  <si>
    <t xml:space="preserve">kpl     </t>
  </si>
  <si>
    <t xml:space="preserve">99800-6011   </t>
  </si>
  <si>
    <t xml:space="preserve">Presun hmôt pre samostatné vrty                                                                                         </t>
  </si>
  <si>
    <t xml:space="preserve">t       </t>
  </si>
  <si>
    <t>000</t>
  </si>
  <si>
    <t xml:space="preserve">99999-0005   </t>
  </si>
  <si>
    <t xml:space="preserve">Konštrukcie a práce HSV, HZS T5-vyčistenie šachty                                                                       </t>
  </si>
  <si>
    <t xml:space="preserve">hod     </t>
  </si>
  <si>
    <t xml:space="preserve">9 - OSTATNÉ KONŠTRUKCIE A PRÁCE  spolu: </t>
  </si>
  <si>
    <t>PRÁCE A DODÁVKY PSV</t>
  </si>
  <si>
    <t>723 - Chránička</t>
  </si>
  <si>
    <t>721</t>
  </si>
  <si>
    <t xml:space="preserve">72315-0371   </t>
  </si>
  <si>
    <t xml:space="preserve">Chránička nadzemna potrubia D 108/4.0                                                                                      </t>
  </si>
  <si>
    <t>I</t>
  </si>
  <si>
    <t xml:space="preserve">723 - Vnútorný plynovod  spolu: </t>
  </si>
  <si>
    <t xml:space="preserve">Spracoval: </t>
  </si>
  <si>
    <t>Názov figúry</t>
  </si>
  <si>
    <t>Popis figúry</t>
  </si>
  <si>
    <t>Aritmetický výraz</t>
  </si>
  <si>
    <t>Hodnota</t>
  </si>
  <si>
    <t>Figura</t>
  </si>
  <si>
    <t>Objekt: SO 02 Inklinometrický vrt  I.V.-V-5</t>
  </si>
  <si>
    <t>Stavba: XVI. etapa rekonštr. objektov stabilizujúcich sídl. DH Košice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</si>
</sst>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&quot;"/>
    <numFmt numFmtId="168" formatCode="#,##0&quot; Sk&quot;;[Red]&quot;-&quot;#,##0&quot; Sk&quot;"/>
    <numFmt numFmtId="169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8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8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70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65" fontId="1" fillId="0" borderId="0" xfId="0" applyNumberFormat="1" applyFont="1" applyProtection="1"/>
    <xf numFmtId="4" fontId="1" fillId="0" borderId="0" xfId="0" applyNumberFormat="1" applyFont="1" applyProtection="1"/>
    <xf numFmtId="166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2" xfId="53" applyFont="1" applyBorder="1" applyAlignment="1">
      <alignment horizontal="left" vertical="center"/>
    </xf>
    <xf numFmtId="0" fontId="1" fillId="0" borderId="23" xfId="53" applyFont="1" applyBorder="1" applyAlignment="1">
      <alignment horizontal="left" vertical="center"/>
    </xf>
    <xf numFmtId="0" fontId="1" fillId="0" borderId="23" xfId="53" applyFont="1" applyBorder="1" applyAlignment="1">
      <alignment horizontal="righ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6" xfId="53" applyFont="1" applyBorder="1" applyAlignment="1">
      <alignment horizontal="left" vertical="center"/>
    </xf>
    <xf numFmtId="0" fontId="1" fillId="0" borderId="26" xfId="53" applyFont="1" applyBorder="1" applyAlignment="1">
      <alignment horizontal="righ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9" xfId="53" applyFont="1" applyBorder="1" applyAlignment="1">
      <alignment horizontal="left" vertical="center"/>
    </xf>
    <xf numFmtId="0" fontId="1" fillId="0" borderId="29" xfId="53" applyFont="1" applyBorder="1" applyAlignment="1">
      <alignment horizontal="righ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righ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67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6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2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5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71" xfId="0" applyNumberFormat="1" applyFont="1" applyBorder="1" applyAlignment="1" applyProtection="1">
      <alignment horizontal="center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72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 applyProtection="1">
      <alignment horizontal="right"/>
      <protection locked="0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4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14" fontId="1" fillId="0" borderId="79" xfId="53" applyNumberFormat="1" applyFont="1" applyBorder="1" applyAlignment="1">
      <alignment horizontal="left" vertical="center"/>
    </xf>
    <xf numFmtId="0" fontId="1" fillId="0" borderId="80" xfId="0" applyFont="1" applyBorder="1" applyAlignment="1" applyProtection="1">
      <alignment horizontal="center"/>
    </xf>
    <xf numFmtId="0" fontId="1" fillId="0" borderId="80" xfId="0" applyFont="1" applyBorder="1" applyAlignment="1" applyProtection="1">
      <alignment horizontal="center" vertical="center"/>
    </xf>
    <xf numFmtId="0" fontId="1" fillId="0" borderId="81" xfId="0" applyFont="1" applyBorder="1" applyAlignment="1" applyProtection="1">
      <alignment horizontal="center"/>
    </xf>
    <xf numFmtId="0" fontId="1" fillId="0" borderId="82" xfId="0" applyFont="1" applyBorder="1" applyAlignment="1" applyProtection="1">
      <alignment horizontal="center"/>
    </xf>
    <xf numFmtId="49" fontId="1" fillId="0" borderId="83" xfId="0" applyNumberFormat="1" applyFont="1" applyBorder="1" applyAlignment="1" applyProtection="1">
      <alignment horizontal="center" vertical="top"/>
    </xf>
    <xf numFmtId="49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 wrapText="1"/>
    </xf>
    <xf numFmtId="165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/>
    </xf>
    <xf numFmtId="4" fontId="1" fillId="0" borderId="83" xfId="0" applyNumberFormat="1" applyFont="1" applyBorder="1" applyAlignment="1" applyProtection="1">
      <alignment vertical="top"/>
    </xf>
    <xf numFmtId="166" fontId="1" fillId="0" borderId="83" xfId="0" applyNumberFormat="1" applyFont="1" applyBorder="1" applyAlignment="1" applyProtection="1">
      <alignment vertical="top"/>
    </xf>
    <xf numFmtId="49" fontId="3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horizontal="right" vertical="top" wrapText="1"/>
    </xf>
    <xf numFmtId="4" fontId="3" fillId="0" borderId="83" xfId="0" applyNumberFormat="1" applyFont="1" applyBorder="1" applyAlignment="1" applyProtection="1">
      <alignment vertical="top"/>
    </xf>
    <xf numFmtId="166" fontId="3" fillId="0" borderId="83" xfId="0" applyNumberFormat="1" applyFont="1" applyBorder="1" applyAlignment="1" applyProtection="1">
      <alignment vertical="top"/>
    </xf>
    <xf numFmtId="165" fontId="3" fillId="0" borderId="83" xfId="0" applyNumberFormat="1" applyFont="1" applyBorder="1" applyAlignment="1" applyProtection="1">
      <alignment vertical="top"/>
    </xf>
    <xf numFmtId="0" fontId="3" fillId="0" borderId="83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 wrapText="1"/>
    </xf>
    <xf numFmtId="0" fontId="1" fillId="0" borderId="84" xfId="0" applyFont="1" applyBorder="1" applyAlignment="1" applyProtection="1">
      <alignment horizontal="center"/>
    </xf>
    <xf numFmtId="0" fontId="1" fillId="0" borderId="83" xfId="0" applyFont="1" applyBorder="1" applyProtection="1"/>
    <xf numFmtId="4" fontId="1" fillId="0" borderId="83" xfId="0" applyNumberFormat="1" applyFont="1" applyBorder="1" applyProtection="1"/>
  </cellXfs>
  <cellStyles count="73">
    <cellStyle name="1 000 Sk" xfId="1" xr:uid="{00000000-0005-0000-0000-000000000000}"/>
    <cellStyle name="1 000,-  Sk" xfId="2" xr:uid="{00000000-0005-0000-0000-000001000000}"/>
    <cellStyle name="1 000,- Kč" xfId="3" xr:uid="{00000000-0005-0000-0000-000002000000}"/>
    <cellStyle name="1 000,- Sk" xfId="4" xr:uid="{00000000-0005-0000-0000-000003000000}"/>
    <cellStyle name="1000 Sk_fakturuj99" xfId="5" xr:uid="{00000000-0005-0000-0000-000004000000}"/>
    <cellStyle name="20 % – Zvýraznění1" xfId="6" xr:uid="{00000000-0005-0000-0000-000005000000}"/>
    <cellStyle name="20 % – Zvýraznění2" xfId="7" xr:uid="{00000000-0005-0000-0000-000006000000}"/>
    <cellStyle name="20 % – Zvýraznění3" xfId="8" xr:uid="{00000000-0005-0000-0000-000007000000}"/>
    <cellStyle name="20 % – Zvýraznění4" xfId="9" xr:uid="{00000000-0005-0000-0000-000008000000}"/>
    <cellStyle name="20 % – Zvýraznění5" xfId="10" xr:uid="{00000000-0005-0000-0000-000009000000}"/>
    <cellStyle name="20 % – Zvýraznění6" xfId="11" xr:uid="{00000000-0005-0000-0000-00000A000000}"/>
    <cellStyle name="20% - Accent1" xfId="12" xr:uid="{00000000-0005-0000-0000-00000B000000}"/>
    <cellStyle name="20% - Accent2" xfId="13" xr:uid="{00000000-0005-0000-0000-00000C000000}"/>
    <cellStyle name="20% - Accent3" xfId="14" xr:uid="{00000000-0005-0000-0000-00000D000000}"/>
    <cellStyle name="20% - Accent4" xfId="15" xr:uid="{00000000-0005-0000-0000-00000E000000}"/>
    <cellStyle name="20% - Accent5" xfId="16" xr:uid="{00000000-0005-0000-0000-00000F000000}"/>
    <cellStyle name="20% - Accent6" xfId="17" xr:uid="{00000000-0005-0000-0000-000010000000}"/>
    <cellStyle name="40 % – Zvýraznění1" xfId="18" xr:uid="{00000000-0005-0000-0000-000011000000}"/>
    <cellStyle name="40 % – Zvýraznění2" xfId="19" xr:uid="{00000000-0005-0000-0000-000012000000}"/>
    <cellStyle name="40 % – Zvýraznění3" xfId="20" xr:uid="{00000000-0005-0000-0000-000013000000}"/>
    <cellStyle name="40 % – Zvýraznění4" xfId="21" xr:uid="{00000000-0005-0000-0000-000014000000}"/>
    <cellStyle name="40 % – Zvýraznění5" xfId="22" xr:uid="{00000000-0005-0000-0000-000015000000}"/>
    <cellStyle name="40 % – Zvýraznění6" xfId="23" xr:uid="{00000000-0005-0000-0000-000016000000}"/>
    <cellStyle name="40% - Accent1" xfId="24" xr:uid="{00000000-0005-0000-0000-000017000000}"/>
    <cellStyle name="40% - Accent2" xfId="25" xr:uid="{00000000-0005-0000-0000-000018000000}"/>
    <cellStyle name="40% - Accent3" xfId="26" xr:uid="{00000000-0005-0000-0000-000019000000}"/>
    <cellStyle name="40% - Accent4" xfId="27" xr:uid="{00000000-0005-0000-0000-00001A000000}"/>
    <cellStyle name="40% - Accent5" xfId="28" xr:uid="{00000000-0005-0000-0000-00001B000000}"/>
    <cellStyle name="40% - Accent6" xfId="29" xr:uid="{00000000-0005-0000-0000-00001C000000}"/>
    <cellStyle name="60 % – Zvýraznění1" xfId="30" xr:uid="{00000000-0005-0000-0000-00001D000000}"/>
    <cellStyle name="60 % – Zvýraznění2" xfId="31" xr:uid="{00000000-0005-0000-0000-00001E000000}"/>
    <cellStyle name="60 % – Zvýraznění3" xfId="32" xr:uid="{00000000-0005-0000-0000-00001F000000}"/>
    <cellStyle name="60 % – Zvýraznění4" xfId="33" xr:uid="{00000000-0005-0000-0000-000020000000}"/>
    <cellStyle name="60 % – Zvýraznění5" xfId="34" xr:uid="{00000000-0005-0000-0000-000021000000}"/>
    <cellStyle name="60 % – Zvýraznění6" xfId="35" xr:uid="{00000000-0005-0000-0000-000022000000}"/>
    <cellStyle name="60% - Accent1" xfId="36" xr:uid="{00000000-0005-0000-0000-000023000000}"/>
    <cellStyle name="60% - Accent2" xfId="37" xr:uid="{00000000-0005-0000-0000-000024000000}"/>
    <cellStyle name="60% - Accent3" xfId="38" xr:uid="{00000000-0005-0000-0000-000025000000}"/>
    <cellStyle name="60% - Accent4" xfId="39" xr:uid="{00000000-0005-0000-0000-000026000000}"/>
    <cellStyle name="60% - Accent5" xfId="40" xr:uid="{00000000-0005-0000-0000-000027000000}"/>
    <cellStyle name="60% - Accent6" xfId="41" xr:uid="{00000000-0005-0000-0000-000028000000}"/>
    <cellStyle name="Celkem" xfId="42" xr:uid="{00000000-0005-0000-0000-000029000000}"/>
    <cellStyle name="data" xfId="43" xr:uid="{00000000-0005-0000-0000-00002A000000}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 xr:uid="{00000000-0005-0000-0000-000031000000}"/>
    <cellStyle name="Neutrálna" xfId="51" builtinId="28" customBuiltin="1"/>
    <cellStyle name="Normálna" xfId="0" builtinId="0"/>
    <cellStyle name="normálne_KLs" xfId="52" xr:uid="{00000000-0005-0000-0000-000034000000}"/>
    <cellStyle name="normálne_KLv" xfId="53" xr:uid="{00000000-0005-0000-0000-000035000000}"/>
    <cellStyle name="Poznámka" xfId="54" builtinId="10" customBuiltin="1"/>
    <cellStyle name="Prepojená bunka" xfId="55" builtinId="24" customBuiltin="1"/>
    <cellStyle name="TEXT" xfId="56" xr:uid="{00000000-0005-0000-0000-000038000000}"/>
    <cellStyle name="Text upozornění" xfId="57" xr:uid="{00000000-0005-0000-0000-000039000000}"/>
    <cellStyle name="TEXT1" xfId="58" xr:uid="{00000000-0005-0000-0000-00003A000000}"/>
    <cellStyle name="Title" xfId="59" xr:uid="{00000000-0005-0000-0000-00003B000000}"/>
    <cellStyle name="Total" xfId="60" xr:uid="{00000000-0005-0000-0000-00003C000000}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 xr:uid="{00000000-0005-0000-0000-000041000000}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32</xdr:row>
      <xdr:rowOff>7620</xdr:rowOff>
    </xdr:from>
    <xdr:to>
      <xdr:col>5</xdr:col>
      <xdr:colOff>548640</xdr:colOff>
      <xdr:row>40</xdr:row>
      <xdr:rowOff>289560</xdr:rowOff>
    </xdr:to>
    <xdr:sp macro="" textlink="">
      <xdr:nvSpPr>
        <xdr:cNvPr id="1057" name="Line 1">
          <a:extLst>
            <a:ext uri="{FF2B5EF4-FFF2-40B4-BE49-F238E27FC236}">
              <a16:creationId xmlns:a16="http://schemas.microsoft.com/office/drawing/2014/main" id="{B66AE705-D01E-D259-2690-C700580A4FEE}"/>
            </a:ext>
          </a:extLst>
        </xdr:cNvPr>
        <xdr:cNvSpPr>
          <a:spLocks noChangeShapeType="1"/>
        </xdr:cNvSpPr>
      </xdr:nvSpPr>
      <xdr:spPr bwMode="auto">
        <a:xfrm>
          <a:off x="3238500" y="7452360"/>
          <a:ext cx="0" cy="2049780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tabSelected="1" workbookViewId="0">
      <selection activeCell="C3" sqref="C3"/>
    </sheetView>
  </sheetViews>
  <sheetFormatPr defaultColWidth="9.109375" defaultRowHeight="10.199999999999999"/>
  <cols>
    <col min="1" max="1" width="0.6640625" style="78" customWidth="1"/>
    <col min="2" max="2" width="3.6640625" style="78" customWidth="1"/>
    <col min="3" max="3" width="6.88671875" style="78" customWidth="1"/>
    <col min="4" max="6" width="14" style="78" customWidth="1"/>
    <col min="7" max="7" width="3.88671875" style="78" customWidth="1"/>
    <col min="8" max="8" width="17.6640625" style="78" customWidth="1"/>
    <col min="9" max="9" width="8.6640625" style="78" customWidth="1"/>
    <col min="10" max="10" width="14" style="78" customWidth="1"/>
    <col min="11" max="11" width="2.33203125" style="78" customWidth="1"/>
    <col min="12" max="12" width="6.88671875" style="78" customWidth="1"/>
    <col min="13" max="23" width="9.109375" style="78"/>
    <col min="24" max="25" width="5.6640625" style="78" customWidth="1"/>
    <col min="26" max="26" width="6.5546875" style="78" customWidth="1"/>
    <col min="27" max="27" width="21.44140625" style="78" customWidth="1"/>
    <col min="28" max="28" width="4.33203125" style="78" customWidth="1"/>
    <col min="29" max="29" width="8.33203125" style="78" customWidth="1"/>
    <col min="30" max="30" width="8.6640625" style="78" customWidth="1"/>
    <col min="31" max="16384" width="9.109375" style="78"/>
  </cols>
  <sheetData>
    <row r="1" spans="2:30" ht="28.5" customHeight="1" thickBot="1">
      <c r="B1" s="79"/>
      <c r="C1" s="79"/>
      <c r="D1" s="79"/>
      <c r="F1" s="104" t="str">
        <f>CONCATENATE(AA2," ",AB2," ",AC2," ",AD2)</f>
        <v xml:space="preserve">Krycí list rozpočtu v EUR  </v>
      </c>
      <c r="G1" s="79"/>
      <c r="H1" s="79"/>
      <c r="I1" s="79"/>
      <c r="J1" s="79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</row>
    <row r="2" spans="2:30" ht="18" customHeight="1" thickTop="1">
      <c r="B2" s="20"/>
      <c r="C2" s="21" t="s">
        <v>196</v>
      </c>
      <c r="D2" s="21"/>
      <c r="E2" s="21"/>
      <c r="F2" s="21"/>
      <c r="G2" s="22" t="s">
        <v>5</v>
      </c>
      <c r="H2" s="21" t="s">
        <v>6</v>
      </c>
      <c r="I2" s="21"/>
      <c r="J2" s="23"/>
      <c r="Z2" s="101" t="s">
        <v>7</v>
      </c>
      <c r="AA2" s="102" t="s">
        <v>8</v>
      </c>
      <c r="AB2" s="102" t="s">
        <v>9</v>
      </c>
      <c r="AC2" s="102"/>
      <c r="AD2" s="103"/>
    </row>
    <row r="3" spans="2:30" ht="18" customHeight="1">
      <c r="B3" s="24"/>
      <c r="C3" s="25" t="s">
        <v>195</v>
      </c>
      <c r="D3" s="25"/>
      <c r="E3" s="25"/>
      <c r="F3" s="25"/>
      <c r="G3" s="26" t="s">
        <v>10</v>
      </c>
      <c r="H3" s="25"/>
      <c r="I3" s="25"/>
      <c r="J3" s="27"/>
      <c r="Z3" s="101" t="s">
        <v>11</v>
      </c>
      <c r="AA3" s="102" t="s">
        <v>12</v>
      </c>
      <c r="AB3" s="102" t="s">
        <v>9</v>
      </c>
      <c r="AC3" s="102" t="s">
        <v>13</v>
      </c>
      <c r="AD3" s="103" t="s">
        <v>14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1" t="s">
        <v>15</v>
      </c>
      <c r="AA4" s="102" t="s">
        <v>16</v>
      </c>
      <c r="AB4" s="102" t="s">
        <v>9</v>
      </c>
      <c r="AC4" s="102"/>
      <c r="AD4" s="103"/>
    </row>
    <row r="5" spans="2:30" ht="18" customHeight="1" thickBot="1">
      <c r="B5" s="32"/>
      <c r="C5" s="34" t="s">
        <v>17</v>
      </c>
      <c r="D5" s="34"/>
      <c r="E5" s="34" t="s">
        <v>18</v>
      </c>
      <c r="F5" s="33"/>
      <c r="G5" s="33" t="s">
        <v>19</v>
      </c>
      <c r="H5" s="34"/>
      <c r="I5" s="33" t="s">
        <v>20</v>
      </c>
      <c r="J5" s="147"/>
      <c r="Z5" s="101" t="s">
        <v>21</v>
      </c>
      <c r="AA5" s="102" t="s">
        <v>12</v>
      </c>
      <c r="AB5" s="102" t="s">
        <v>9</v>
      </c>
      <c r="AC5" s="102" t="s">
        <v>13</v>
      </c>
      <c r="AD5" s="103" t="s">
        <v>14</v>
      </c>
    </row>
    <row r="6" spans="2:30" ht="18" customHeight="1" thickTop="1">
      <c r="B6" s="20"/>
      <c r="C6" s="21" t="s">
        <v>22</v>
      </c>
      <c r="D6" s="21"/>
      <c r="E6" s="21"/>
      <c r="F6" s="21"/>
      <c r="G6" s="21" t="s">
        <v>23</v>
      </c>
      <c r="H6" s="21">
        <v>17078202</v>
      </c>
      <c r="I6" s="21"/>
      <c r="J6" s="23"/>
    </row>
    <row r="7" spans="2:30" ht="18" customHeight="1">
      <c r="B7" s="35"/>
      <c r="C7" s="36"/>
      <c r="D7" s="37"/>
      <c r="E7" s="37"/>
      <c r="F7" s="37"/>
      <c r="G7" s="37" t="s">
        <v>24</v>
      </c>
      <c r="H7" s="37">
        <v>2021157556</v>
      </c>
      <c r="I7" s="37"/>
      <c r="J7" s="38"/>
    </row>
    <row r="8" spans="2:30" ht="18" customHeight="1">
      <c r="B8" s="24"/>
      <c r="C8" s="25" t="s">
        <v>25</v>
      </c>
      <c r="D8" s="25"/>
      <c r="E8" s="25"/>
      <c r="F8" s="25"/>
      <c r="G8" s="25" t="s">
        <v>23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7" t="s">
        <v>24</v>
      </c>
      <c r="H9" s="29"/>
      <c r="I9" s="29"/>
      <c r="J9" s="31"/>
    </row>
    <row r="10" spans="2:30" ht="18" customHeight="1">
      <c r="B10" s="24"/>
      <c r="C10" s="25" t="s">
        <v>26</v>
      </c>
      <c r="D10" s="25" t="s">
        <v>27</v>
      </c>
      <c r="E10" s="25"/>
      <c r="F10" s="25"/>
      <c r="G10" s="25" t="s">
        <v>23</v>
      </c>
      <c r="H10" s="25"/>
      <c r="I10" s="25"/>
      <c r="J10" s="27"/>
    </row>
    <row r="11" spans="2:30" ht="18" customHeight="1" thickBot="1">
      <c r="B11" s="39"/>
      <c r="C11" s="40"/>
      <c r="D11" s="40"/>
      <c r="E11" s="40"/>
      <c r="F11" s="40"/>
      <c r="G11" s="40" t="s">
        <v>24</v>
      </c>
      <c r="H11" s="40"/>
      <c r="I11" s="40"/>
      <c r="J11" s="41"/>
    </row>
    <row r="12" spans="2:30" ht="18" customHeight="1" thickTop="1">
      <c r="B12" s="90"/>
      <c r="C12" s="21"/>
      <c r="D12" s="21"/>
      <c r="E12" s="21"/>
      <c r="F12" s="122">
        <f>IF(B12&lt;&gt;0,ROUND($J$31/B12,0),0)</f>
        <v>0</v>
      </c>
      <c r="G12" s="22"/>
      <c r="H12" s="21"/>
      <c r="I12" s="21"/>
      <c r="J12" s="125">
        <f>IF(G12&lt;&gt;0,ROUND($J$31/G12,0),0)</f>
        <v>0</v>
      </c>
    </row>
    <row r="13" spans="2:30" ht="18" customHeight="1">
      <c r="B13" s="91"/>
      <c r="C13" s="37"/>
      <c r="D13" s="37"/>
      <c r="E13" s="37"/>
      <c r="F13" s="123">
        <f>IF(B13&lt;&gt;0,ROUND($J$31/B13,0),0)</f>
        <v>0</v>
      </c>
      <c r="G13" s="36"/>
      <c r="H13" s="37"/>
      <c r="I13" s="37"/>
      <c r="J13" s="126">
        <f>IF(G13&lt;&gt;0,ROUND($J$31/G13,0),0)</f>
        <v>0</v>
      </c>
    </row>
    <row r="14" spans="2:30" ht="18" customHeight="1" thickBot="1">
      <c r="B14" s="92"/>
      <c r="C14" s="40"/>
      <c r="D14" s="40"/>
      <c r="E14" s="40"/>
      <c r="F14" s="124">
        <f>IF(B14&lt;&gt;0,ROUND($J$31/B14,0),0)</f>
        <v>0</v>
      </c>
      <c r="G14" s="93"/>
      <c r="H14" s="40"/>
      <c r="I14" s="40"/>
      <c r="J14" s="127">
        <f>IF(G14&lt;&gt;0,ROUND($J$31/G14,0),0)</f>
        <v>0</v>
      </c>
    </row>
    <row r="15" spans="2:30" ht="18" customHeight="1" thickTop="1">
      <c r="B15" s="81" t="s">
        <v>28</v>
      </c>
      <c r="C15" s="43" t="s">
        <v>29</v>
      </c>
      <c r="D15" s="44" t="s">
        <v>30</v>
      </c>
      <c r="E15" s="44" t="s">
        <v>31</v>
      </c>
      <c r="F15" s="45" t="s">
        <v>32</v>
      </c>
      <c r="G15" s="81" t="s">
        <v>33</v>
      </c>
      <c r="H15" s="46" t="s">
        <v>34</v>
      </c>
      <c r="I15" s="47"/>
      <c r="J15" s="48"/>
    </row>
    <row r="16" spans="2:30" ht="18" customHeight="1">
      <c r="B16" s="49">
        <v>1</v>
      </c>
      <c r="C16" s="50" t="s">
        <v>35</v>
      </c>
      <c r="D16" s="138">
        <f>Prehlad!H41</f>
        <v>0</v>
      </c>
      <c r="E16" s="138">
        <f>Prehlad!I41</f>
        <v>0</v>
      </c>
      <c r="F16" s="139">
        <f>D16+E16</f>
        <v>0</v>
      </c>
      <c r="G16" s="49">
        <v>6</v>
      </c>
      <c r="H16" s="51" t="s">
        <v>36</v>
      </c>
      <c r="I16" s="86"/>
      <c r="J16" s="139">
        <v>0</v>
      </c>
    </row>
    <row r="17" spans="2:10" ht="18" customHeight="1">
      <c r="B17" s="52">
        <v>2</v>
      </c>
      <c r="C17" s="53" t="s">
        <v>37</v>
      </c>
      <c r="D17" s="140">
        <f>Prehlad!H48</f>
        <v>0</v>
      </c>
      <c r="E17" s="140">
        <f>Prehlad!I48</f>
        <v>0</v>
      </c>
      <c r="F17" s="139">
        <f>D17+E17</f>
        <v>0</v>
      </c>
      <c r="G17" s="52">
        <v>7</v>
      </c>
      <c r="H17" s="54" t="s">
        <v>38</v>
      </c>
      <c r="I17" s="25"/>
      <c r="J17" s="141">
        <v>0</v>
      </c>
    </row>
    <row r="18" spans="2:10" ht="18" customHeight="1">
      <c r="B18" s="52">
        <v>3</v>
      </c>
      <c r="C18" s="53" t="s">
        <v>39</v>
      </c>
      <c r="D18" s="140"/>
      <c r="E18" s="140"/>
      <c r="F18" s="139">
        <f>D18+E18</f>
        <v>0</v>
      </c>
      <c r="G18" s="52">
        <v>8</v>
      </c>
      <c r="H18" s="54" t="s">
        <v>40</v>
      </c>
      <c r="I18" s="25"/>
      <c r="J18" s="141">
        <v>0</v>
      </c>
    </row>
    <row r="19" spans="2:10" ht="18" customHeight="1" thickBot="1">
      <c r="B19" s="52">
        <v>4</v>
      </c>
      <c r="C19" s="53" t="s">
        <v>41</v>
      </c>
      <c r="D19" s="140"/>
      <c r="E19" s="140"/>
      <c r="F19" s="142">
        <f>D19+E19</f>
        <v>0</v>
      </c>
      <c r="G19" s="52">
        <v>9</v>
      </c>
      <c r="H19" s="54" t="s">
        <v>42</v>
      </c>
      <c r="I19" s="25"/>
      <c r="J19" s="141">
        <v>0</v>
      </c>
    </row>
    <row r="20" spans="2:10" ht="18" customHeight="1" thickBot="1">
      <c r="B20" s="55">
        <v>5</v>
      </c>
      <c r="C20" s="56" t="s">
        <v>43</v>
      </c>
      <c r="D20" s="143">
        <f>SUM(D16:D19)</f>
        <v>0</v>
      </c>
      <c r="E20" s="144">
        <f>SUM(E16:E19)</f>
        <v>0</v>
      </c>
      <c r="F20" s="145">
        <f>SUM(F16:F19)</f>
        <v>0</v>
      </c>
      <c r="G20" s="57">
        <v>10</v>
      </c>
      <c r="I20" s="85" t="s">
        <v>44</v>
      </c>
      <c r="J20" s="145">
        <f>SUM(J16:J19)</f>
        <v>0</v>
      </c>
    </row>
    <row r="21" spans="2:10" ht="18" customHeight="1" thickTop="1">
      <c r="B21" s="81" t="s">
        <v>45</v>
      </c>
      <c r="C21" s="80"/>
      <c r="D21" s="47" t="s">
        <v>46</v>
      </c>
      <c r="E21" s="47"/>
      <c r="F21" s="48"/>
      <c r="G21" s="81" t="s">
        <v>47</v>
      </c>
      <c r="H21" s="46" t="s">
        <v>48</v>
      </c>
      <c r="I21" s="47"/>
      <c r="J21" s="48"/>
    </row>
    <row r="22" spans="2:10" ht="18" customHeight="1">
      <c r="B22" s="49">
        <v>11</v>
      </c>
      <c r="C22" s="51" t="s">
        <v>49</v>
      </c>
      <c r="D22" s="87" t="s">
        <v>42</v>
      </c>
      <c r="E22" s="89">
        <v>0</v>
      </c>
      <c r="F22" s="139">
        <v>0</v>
      </c>
      <c r="G22" s="52">
        <v>16</v>
      </c>
      <c r="H22" s="54" t="s">
        <v>50</v>
      </c>
      <c r="I22" s="58"/>
      <c r="J22" s="141">
        <v>0</v>
      </c>
    </row>
    <row r="23" spans="2:10" ht="18" customHeight="1">
      <c r="B23" s="52">
        <v>12</v>
      </c>
      <c r="C23" s="54" t="s">
        <v>51</v>
      </c>
      <c r="D23" s="88"/>
      <c r="E23" s="59">
        <v>0</v>
      </c>
      <c r="F23" s="141">
        <v>0</v>
      </c>
      <c r="G23" s="52">
        <v>17</v>
      </c>
      <c r="H23" s="54" t="s">
        <v>52</v>
      </c>
      <c r="I23" s="58"/>
      <c r="J23" s="141">
        <v>0</v>
      </c>
    </row>
    <row r="24" spans="2:10" ht="18" customHeight="1">
      <c r="B24" s="52">
        <v>13</v>
      </c>
      <c r="C24" s="54" t="s">
        <v>53</v>
      </c>
      <c r="D24" s="88"/>
      <c r="E24" s="59">
        <v>0</v>
      </c>
      <c r="F24" s="141">
        <v>0</v>
      </c>
      <c r="G24" s="52">
        <v>18</v>
      </c>
      <c r="H24" s="54" t="s">
        <v>54</v>
      </c>
      <c r="I24" s="58"/>
      <c r="J24" s="141">
        <v>0</v>
      </c>
    </row>
    <row r="25" spans="2:10" ht="18" customHeight="1" thickBot="1">
      <c r="B25" s="52">
        <v>14</v>
      </c>
      <c r="C25" s="54" t="s">
        <v>42</v>
      </c>
      <c r="D25" s="88"/>
      <c r="E25" s="59">
        <v>0</v>
      </c>
      <c r="F25" s="141">
        <v>0</v>
      </c>
      <c r="G25" s="52">
        <v>19</v>
      </c>
      <c r="H25" s="54" t="s">
        <v>42</v>
      </c>
      <c r="I25" s="58"/>
      <c r="J25" s="141">
        <v>0</v>
      </c>
    </row>
    <row r="26" spans="2:10" ht="18" customHeight="1" thickBot="1">
      <c r="B26" s="55">
        <v>15</v>
      </c>
      <c r="C26" s="60"/>
      <c r="D26" s="61"/>
      <c r="E26" s="61" t="s">
        <v>55</v>
      </c>
      <c r="F26" s="145">
        <f>SUM(F22:F25)</f>
        <v>0</v>
      </c>
      <c r="G26" s="55">
        <v>20</v>
      </c>
      <c r="H26" s="60"/>
      <c r="I26" s="61" t="s">
        <v>56</v>
      </c>
      <c r="J26" s="145">
        <f>SUM(J22:J25)</f>
        <v>0</v>
      </c>
    </row>
    <row r="27" spans="2:10" ht="18" customHeight="1" thickTop="1">
      <c r="B27" s="62"/>
      <c r="C27" s="63" t="s">
        <v>57</v>
      </c>
      <c r="D27" s="64"/>
      <c r="E27" s="65" t="s">
        <v>58</v>
      </c>
      <c r="F27" s="66"/>
      <c r="G27" s="81" t="s">
        <v>59</v>
      </c>
      <c r="H27" s="46" t="s">
        <v>60</v>
      </c>
      <c r="I27" s="47"/>
      <c r="J27" s="48"/>
    </row>
    <row r="28" spans="2:10" ht="18" customHeight="1">
      <c r="B28" s="67"/>
      <c r="C28" s="68"/>
      <c r="D28" s="69"/>
      <c r="E28" s="70"/>
      <c r="F28" s="66"/>
      <c r="G28" s="49">
        <v>21</v>
      </c>
      <c r="H28" s="51"/>
      <c r="I28" s="71" t="s">
        <v>61</v>
      </c>
      <c r="J28" s="139">
        <f>ROUND(F20,2)+J20+F26+J26</f>
        <v>0</v>
      </c>
    </row>
    <row r="29" spans="2:10" ht="18" customHeight="1">
      <c r="B29" s="67"/>
      <c r="C29" s="69" t="s">
        <v>62</v>
      </c>
      <c r="D29" s="69"/>
      <c r="E29" s="72"/>
      <c r="F29" s="66"/>
      <c r="G29" s="52">
        <v>22</v>
      </c>
      <c r="H29" s="54" t="s">
        <v>63</v>
      </c>
      <c r="I29" s="146">
        <f>J28-I30</f>
        <v>0</v>
      </c>
      <c r="J29" s="141">
        <f>ROUND((I29*20)/100,2)</f>
        <v>0</v>
      </c>
    </row>
    <row r="30" spans="2:10" ht="18" customHeight="1" thickBot="1">
      <c r="B30" s="24"/>
      <c r="C30" s="25" t="s">
        <v>64</v>
      </c>
      <c r="D30" s="25"/>
      <c r="E30" s="72"/>
      <c r="F30" s="66"/>
      <c r="G30" s="52">
        <v>23</v>
      </c>
      <c r="H30" s="54" t="s">
        <v>65</v>
      </c>
      <c r="I30" s="146">
        <f>SUMIF(Prehlad!O11:O9999,0,Prehlad!J11:J9999)</f>
        <v>0</v>
      </c>
      <c r="J30" s="141">
        <f>ROUND((I30*0)/100,1)</f>
        <v>0</v>
      </c>
    </row>
    <row r="31" spans="2:10" ht="18" customHeight="1" thickBot="1">
      <c r="B31" s="67"/>
      <c r="C31" s="69"/>
      <c r="D31" s="69"/>
      <c r="E31" s="72"/>
      <c r="F31" s="66"/>
      <c r="G31" s="55">
        <v>24</v>
      </c>
      <c r="H31" s="60"/>
      <c r="I31" s="61" t="s">
        <v>66</v>
      </c>
      <c r="J31" s="145">
        <f>SUM(J28:J30)</f>
        <v>0</v>
      </c>
    </row>
    <row r="32" spans="2:10" ht="18" customHeight="1" thickTop="1" thickBot="1">
      <c r="B32" s="62"/>
      <c r="C32" s="69"/>
      <c r="D32" s="66"/>
      <c r="E32" s="73"/>
      <c r="F32" s="66"/>
      <c r="G32" s="82" t="s">
        <v>67</v>
      </c>
      <c r="H32" s="83" t="s">
        <v>68</v>
      </c>
      <c r="I32" s="42"/>
      <c r="J32" s="84">
        <v>0</v>
      </c>
    </row>
    <row r="33" spans="2:10" ht="18" customHeight="1" thickTop="1">
      <c r="B33" s="74"/>
      <c r="C33" s="75"/>
      <c r="D33" s="63" t="s">
        <v>69</v>
      </c>
      <c r="E33" s="75"/>
      <c r="F33" s="75"/>
      <c r="G33" s="75"/>
      <c r="H33" s="75" t="s">
        <v>70</v>
      </c>
      <c r="I33" s="75"/>
      <c r="J33" s="76"/>
    </row>
    <row r="34" spans="2:10" ht="18" customHeight="1">
      <c r="B34" s="67"/>
      <c r="D34" s="68" t="s">
        <v>71</v>
      </c>
      <c r="E34" s="69"/>
      <c r="F34" s="68"/>
      <c r="G34" s="69"/>
      <c r="H34" s="69"/>
      <c r="I34" s="69"/>
      <c r="J34" s="77"/>
    </row>
    <row r="35" spans="2:10" ht="18" customHeight="1">
      <c r="B35" s="67"/>
      <c r="C35" s="69" t="s">
        <v>62</v>
      </c>
      <c r="D35" s="69"/>
      <c r="E35" s="69"/>
      <c r="F35" s="68"/>
      <c r="G35" s="69" t="s">
        <v>62</v>
      </c>
      <c r="H35" s="69"/>
      <c r="I35" s="69"/>
      <c r="J35" s="77"/>
    </row>
    <row r="36" spans="2:10" ht="18" customHeight="1">
      <c r="B36" s="24"/>
      <c r="C36" s="25" t="s">
        <v>64</v>
      </c>
      <c r="D36" s="25"/>
      <c r="E36" s="25"/>
      <c r="F36" s="26"/>
      <c r="G36" s="25" t="s">
        <v>64</v>
      </c>
      <c r="H36" s="25"/>
      <c r="I36" s="25"/>
      <c r="J36" s="27"/>
    </row>
    <row r="37" spans="2:10" ht="18" customHeight="1">
      <c r="B37" s="67"/>
      <c r="C37" s="69" t="s">
        <v>58</v>
      </c>
      <c r="D37" s="69"/>
      <c r="E37" s="69"/>
      <c r="F37" s="68"/>
      <c r="G37" s="69" t="s">
        <v>58</v>
      </c>
      <c r="H37" s="69"/>
      <c r="I37" s="69"/>
      <c r="J37" s="77"/>
    </row>
    <row r="38" spans="2:10" ht="18" customHeight="1">
      <c r="B38" s="67"/>
      <c r="C38" s="69"/>
      <c r="D38" s="69"/>
      <c r="E38" s="69"/>
      <c r="F38" s="69"/>
      <c r="G38" s="69"/>
      <c r="H38" s="69"/>
      <c r="I38" s="69"/>
      <c r="J38" s="77"/>
    </row>
    <row r="39" spans="2:10" ht="18" customHeight="1">
      <c r="B39" s="67"/>
      <c r="C39" s="69"/>
      <c r="D39" s="69"/>
      <c r="E39" s="69"/>
      <c r="F39" s="69"/>
      <c r="G39" s="69"/>
      <c r="H39" s="69"/>
      <c r="I39" s="69"/>
      <c r="J39" s="77"/>
    </row>
    <row r="40" spans="2:10" ht="18" customHeight="1">
      <c r="B40" s="67"/>
      <c r="C40" s="69"/>
      <c r="D40" s="69"/>
      <c r="E40" s="69"/>
      <c r="F40" s="69"/>
      <c r="G40" s="69"/>
      <c r="H40" s="69"/>
      <c r="I40" s="69"/>
      <c r="J40" s="77"/>
    </row>
    <row r="41" spans="2:10" ht="18" customHeight="1" thickBot="1">
      <c r="B41" s="39"/>
      <c r="C41" s="40"/>
      <c r="D41" s="40"/>
      <c r="E41" s="40"/>
      <c r="F41" s="40"/>
      <c r="G41" s="40"/>
      <c r="H41" s="40"/>
      <c r="I41" s="40"/>
      <c r="J41" s="41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2"/>
  <sheetViews>
    <sheetView showGridLines="0" workbookViewId="0">
      <pane ySplit="10" topLeftCell="A11" activePane="bottomLeft" state="frozen"/>
      <selection pane="bottomLeft" activeCell="B12" sqref="B12:D22"/>
    </sheetView>
  </sheetViews>
  <sheetFormatPr defaultColWidth="9.109375" defaultRowHeight="10.199999999999999"/>
  <cols>
    <col min="1" max="1" width="42.33203125" style="1" customWidth="1"/>
    <col min="2" max="2" width="11.88671875" style="6" customWidth="1"/>
    <col min="3" max="3" width="11.44140625" style="6" customWidth="1"/>
    <col min="4" max="4" width="11.5546875" style="6" customWidth="1"/>
    <col min="5" max="5" width="12.109375" style="7" customWidth="1"/>
    <col min="6" max="6" width="8.5546875" style="5" customWidth="1"/>
    <col min="7" max="7" width="9.109375" style="5"/>
    <col min="8" max="23" width="9.109375" style="1"/>
    <col min="24" max="25" width="5.6640625" style="1" customWidth="1"/>
    <col min="26" max="26" width="6.5546875" style="1" customWidth="1"/>
    <col min="27" max="27" width="24.332031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1:30">
      <c r="A1" s="19" t="s">
        <v>92</v>
      </c>
      <c r="C1" s="1"/>
      <c r="E1" s="19" t="s">
        <v>72</v>
      </c>
      <c r="F1" s="1"/>
      <c r="G1" s="1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</row>
    <row r="2" spans="1:30">
      <c r="A2" s="19" t="s">
        <v>73</v>
      </c>
      <c r="C2" s="1"/>
      <c r="E2" s="19" t="s">
        <v>74</v>
      </c>
      <c r="F2" s="1"/>
      <c r="G2" s="1"/>
      <c r="Z2" s="101" t="s">
        <v>7</v>
      </c>
      <c r="AA2" s="102" t="s">
        <v>75</v>
      </c>
      <c r="AB2" s="102" t="s">
        <v>9</v>
      </c>
      <c r="AC2" s="102"/>
      <c r="AD2" s="103"/>
    </row>
    <row r="3" spans="1:30">
      <c r="A3" s="19" t="s">
        <v>25</v>
      </c>
      <c r="C3" s="1"/>
      <c r="E3" s="19" t="s">
        <v>95</v>
      </c>
      <c r="F3" s="1"/>
      <c r="G3" s="1"/>
      <c r="Z3" s="101" t="s">
        <v>11</v>
      </c>
      <c r="AA3" s="102" t="s">
        <v>76</v>
      </c>
      <c r="AB3" s="102" t="s">
        <v>9</v>
      </c>
      <c r="AC3" s="102" t="s">
        <v>13</v>
      </c>
      <c r="AD3" s="103" t="s">
        <v>14</v>
      </c>
    </row>
    <row r="4" spans="1:30">
      <c r="B4" s="1"/>
      <c r="C4" s="1"/>
      <c r="D4" s="1"/>
      <c r="E4" s="1"/>
      <c r="F4" s="1"/>
      <c r="G4" s="1"/>
      <c r="Z4" s="101" t="s">
        <v>15</v>
      </c>
      <c r="AA4" s="102" t="s">
        <v>77</v>
      </c>
      <c r="AB4" s="102" t="s">
        <v>9</v>
      </c>
      <c r="AC4" s="102"/>
      <c r="AD4" s="103"/>
    </row>
    <row r="5" spans="1:30">
      <c r="A5" s="19" t="s">
        <v>196</v>
      </c>
      <c r="B5" s="1"/>
      <c r="C5" s="1"/>
      <c r="D5" s="1"/>
      <c r="E5" s="1"/>
      <c r="F5" s="1"/>
      <c r="G5" s="1"/>
      <c r="Z5" s="101" t="s">
        <v>21</v>
      </c>
      <c r="AA5" s="102" t="s">
        <v>76</v>
      </c>
      <c r="AB5" s="102" t="s">
        <v>9</v>
      </c>
      <c r="AC5" s="102" t="s">
        <v>13</v>
      </c>
      <c r="AD5" s="103" t="s">
        <v>14</v>
      </c>
    </row>
    <row r="6" spans="1:30">
      <c r="A6" s="19" t="s">
        <v>195</v>
      </c>
      <c r="B6" s="1"/>
      <c r="C6" s="1"/>
      <c r="D6" s="1"/>
      <c r="E6" s="1"/>
      <c r="F6" s="1"/>
      <c r="G6" s="1"/>
    </row>
    <row r="7" spans="1:30">
      <c r="A7" s="19"/>
      <c r="B7" s="1"/>
      <c r="C7" s="1"/>
      <c r="D7" s="1"/>
      <c r="E7" s="1"/>
      <c r="F7" s="1"/>
      <c r="G7" s="1"/>
    </row>
    <row r="8" spans="1:30" ht="14.4" thickBot="1">
      <c r="B8" s="4" t="str">
        <f>CONCATENATE(AA2," ",AB2," ",AC2," ",AD2)</f>
        <v xml:space="preserve">Rekapitulácia rozpočtu v EUR  </v>
      </c>
      <c r="G8" s="1"/>
    </row>
    <row r="9" spans="1:30" ht="10.8" thickTop="1">
      <c r="A9" s="9" t="s">
        <v>78</v>
      </c>
      <c r="B9" s="10" t="s">
        <v>30</v>
      </c>
      <c r="C9" s="10" t="s">
        <v>79</v>
      </c>
      <c r="D9" s="10" t="s">
        <v>80</v>
      </c>
      <c r="E9" s="16" t="s">
        <v>81</v>
      </c>
      <c r="F9" s="17" t="s">
        <v>82</v>
      </c>
      <c r="G9" s="1"/>
    </row>
    <row r="10" spans="1:30" ht="10.8" thickBot="1">
      <c r="A10" s="167"/>
      <c r="B10" s="148"/>
      <c r="C10" s="148" t="s">
        <v>83</v>
      </c>
      <c r="D10" s="148"/>
      <c r="E10" s="15" t="s">
        <v>80</v>
      </c>
      <c r="F10" s="18" t="s">
        <v>80</v>
      </c>
      <c r="G10" s="106" t="s">
        <v>84</v>
      </c>
    </row>
    <row r="11" spans="1:30" ht="10.8" thickTop="1">
      <c r="A11" s="168"/>
      <c r="B11" s="169"/>
      <c r="C11" s="169"/>
      <c r="D11" s="169"/>
    </row>
    <row r="12" spans="1:30">
      <c r="A12" s="168" t="s">
        <v>85</v>
      </c>
      <c r="B12" s="169"/>
      <c r="C12" s="169"/>
      <c r="D12" s="169"/>
    </row>
    <row r="13" spans="1:30">
      <c r="A13" s="168" t="s">
        <v>86</v>
      </c>
      <c r="B13" s="169"/>
      <c r="C13" s="169"/>
      <c r="D13" s="169"/>
    </row>
    <row r="14" spans="1:30">
      <c r="A14" s="168" t="s">
        <v>87</v>
      </c>
      <c r="B14" s="169"/>
      <c r="C14" s="169"/>
      <c r="D14" s="169"/>
    </row>
    <row r="15" spans="1:30">
      <c r="A15" s="168" t="s">
        <v>88</v>
      </c>
      <c r="B15" s="169"/>
      <c r="C15" s="169"/>
      <c r="D15" s="169"/>
    </row>
    <row r="16" spans="1:30">
      <c r="A16" s="168"/>
      <c r="B16" s="169"/>
      <c r="C16" s="169"/>
      <c r="D16" s="169"/>
    </row>
    <row r="17" spans="1:4">
      <c r="A17" s="168" t="s">
        <v>89</v>
      </c>
      <c r="B17" s="169"/>
      <c r="C17" s="169"/>
      <c r="D17" s="169"/>
    </row>
    <row r="18" spans="1:4">
      <c r="A18" s="168" t="s">
        <v>90</v>
      </c>
      <c r="B18" s="169"/>
      <c r="C18" s="169"/>
      <c r="D18" s="169"/>
    </row>
    <row r="19" spans="1:4">
      <c r="A19" s="168"/>
      <c r="B19" s="169"/>
      <c r="C19" s="169"/>
      <c r="D19" s="169"/>
    </row>
    <row r="20" spans="1:4">
      <c r="A20" s="168"/>
      <c r="B20" s="169"/>
      <c r="C20" s="169"/>
      <c r="D20" s="169"/>
    </row>
    <row r="21" spans="1:4">
      <c r="A21" s="168" t="s">
        <v>91</v>
      </c>
      <c r="B21" s="169"/>
      <c r="C21" s="169"/>
      <c r="D21" s="169"/>
    </row>
    <row r="22" spans="1:4">
      <c r="A22" s="168"/>
      <c r="B22" s="169"/>
      <c r="C22" s="169"/>
      <c r="D22" s="169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50"/>
  <sheetViews>
    <sheetView showGridLines="0" workbookViewId="0">
      <pane ySplit="10" topLeftCell="A11" activePane="bottomLeft" state="frozen"/>
      <selection pane="bottomLeft"/>
    </sheetView>
  </sheetViews>
  <sheetFormatPr defaultColWidth="9.109375" defaultRowHeight="10.199999999999999"/>
  <cols>
    <col min="1" max="1" width="4.109375" style="128" customWidth="1"/>
    <col min="2" max="2" width="5" style="129" customWidth="1"/>
    <col min="3" max="3" width="13" style="130" customWidth="1"/>
    <col min="4" max="4" width="35.6640625" style="137" customWidth="1"/>
    <col min="5" max="5" width="10.6640625" style="132" customWidth="1"/>
    <col min="6" max="6" width="5.33203125" style="131" customWidth="1"/>
    <col min="7" max="7" width="9.6640625" style="133" customWidth="1"/>
    <col min="8" max="9" width="9.44140625" style="133" customWidth="1"/>
    <col min="10" max="10" width="10.6640625" style="133" customWidth="1"/>
    <col min="11" max="11" width="7.5546875" style="134" customWidth="1"/>
    <col min="12" max="12" width="8.109375" style="134" customWidth="1"/>
    <col min="13" max="13" width="4.44140625" style="132" customWidth="1"/>
    <col min="14" max="14" width="6.6640625" style="132" customWidth="1"/>
    <col min="15" max="15" width="3.5546875" style="131" customWidth="1"/>
    <col min="16" max="16" width="12.6640625" style="131" hidden="1" customWidth="1"/>
    <col min="17" max="19" width="13.33203125" style="132" hidden="1" customWidth="1"/>
    <col min="20" max="20" width="10.5546875" style="135" hidden="1" customWidth="1"/>
    <col min="21" max="21" width="10.33203125" style="135" hidden="1" customWidth="1"/>
    <col min="22" max="22" width="5.6640625" style="135" hidden="1" customWidth="1"/>
    <col min="23" max="23" width="9.109375" style="136"/>
    <col min="24" max="25" width="5.6640625" style="131" customWidth="1"/>
    <col min="26" max="26" width="6.5546875" style="131" customWidth="1"/>
    <col min="27" max="27" width="24.88671875" style="131" customWidth="1"/>
    <col min="28" max="28" width="4.33203125" style="131" customWidth="1"/>
    <col min="29" max="29" width="8.33203125" style="131" customWidth="1"/>
    <col min="30" max="30" width="8.6640625" style="131" customWidth="1"/>
    <col min="31" max="34" width="9.109375" style="131"/>
    <col min="35" max="16384" width="9.109375" style="1"/>
  </cols>
  <sheetData>
    <row r="1" spans="1:34">
      <c r="A1" s="19" t="s">
        <v>92</v>
      </c>
      <c r="B1" s="1"/>
      <c r="C1" s="1"/>
      <c r="D1" s="1"/>
      <c r="E1" s="19" t="s">
        <v>93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1" t="s">
        <v>0</v>
      </c>
      <c r="AA1" s="101" t="s">
        <v>1</v>
      </c>
      <c r="AB1" s="101" t="s">
        <v>2</v>
      </c>
      <c r="AC1" s="101" t="s">
        <v>3</v>
      </c>
      <c r="AD1" s="101" t="s">
        <v>4</v>
      </c>
      <c r="AE1" s="1"/>
      <c r="AF1" s="1"/>
      <c r="AG1" s="1"/>
      <c r="AH1" s="1"/>
    </row>
    <row r="2" spans="1:34">
      <c r="A2" s="19" t="s">
        <v>73</v>
      </c>
      <c r="B2" s="1"/>
      <c r="C2" s="1"/>
      <c r="D2" s="1"/>
      <c r="E2" s="19" t="s">
        <v>74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1" t="s">
        <v>7</v>
      </c>
      <c r="AA2" s="102" t="s">
        <v>94</v>
      </c>
      <c r="AB2" s="102" t="s">
        <v>9</v>
      </c>
      <c r="AC2" s="102"/>
      <c r="AD2" s="103"/>
      <c r="AE2" s="1"/>
      <c r="AF2" s="1"/>
      <c r="AG2" s="1"/>
      <c r="AH2" s="1"/>
    </row>
    <row r="3" spans="1:34">
      <c r="A3" s="19" t="s">
        <v>25</v>
      </c>
      <c r="B3" s="1"/>
      <c r="C3" s="1"/>
      <c r="D3" s="1"/>
      <c r="E3" s="19" t="s">
        <v>95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1" t="s">
        <v>11</v>
      </c>
      <c r="AA3" s="102" t="s">
        <v>96</v>
      </c>
      <c r="AB3" s="102" t="s">
        <v>9</v>
      </c>
      <c r="AC3" s="102" t="s">
        <v>13</v>
      </c>
      <c r="AD3" s="103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1" t="s">
        <v>15</v>
      </c>
      <c r="AA4" s="102" t="s">
        <v>97</v>
      </c>
      <c r="AB4" s="102" t="s">
        <v>9</v>
      </c>
      <c r="AC4" s="102"/>
      <c r="AD4" s="103"/>
      <c r="AE4" s="1"/>
      <c r="AF4" s="1"/>
      <c r="AG4" s="1"/>
      <c r="AH4" s="1"/>
    </row>
    <row r="5" spans="1:34">
      <c r="A5" s="19" t="s">
        <v>196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1" t="s">
        <v>21</v>
      </c>
      <c r="AA5" s="102" t="s">
        <v>96</v>
      </c>
      <c r="AB5" s="102" t="s">
        <v>9</v>
      </c>
      <c r="AC5" s="102" t="s">
        <v>13</v>
      </c>
      <c r="AD5" s="103"/>
      <c r="AE5" s="1"/>
      <c r="AF5" s="1"/>
      <c r="AG5" s="1"/>
      <c r="AH5" s="1"/>
    </row>
    <row r="6" spans="1:34">
      <c r="A6" s="19" t="s">
        <v>195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4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0.8" thickTop="1">
      <c r="A9" s="9" t="s">
        <v>98</v>
      </c>
      <c r="B9" s="10" t="s">
        <v>99</v>
      </c>
      <c r="C9" s="10" t="s">
        <v>100</v>
      </c>
      <c r="D9" s="10" t="s">
        <v>101</v>
      </c>
      <c r="E9" s="10" t="s">
        <v>102</v>
      </c>
      <c r="F9" s="10" t="s">
        <v>103</v>
      </c>
      <c r="G9" s="10" t="s">
        <v>104</v>
      </c>
      <c r="H9" s="10" t="s">
        <v>30</v>
      </c>
      <c r="I9" s="10" t="s">
        <v>79</v>
      </c>
      <c r="J9" s="10" t="s">
        <v>80</v>
      </c>
      <c r="K9" s="11" t="s">
        <v>81</v>
      </c>
      <c r="L9" s="12"/>
      <c r="M9" s="13" t="s">
        <v>82</v>
      </c>
      <c r="N9" s="12"/>
      <c r="O9" s="94" t="s">
        <v>105</v>
      </c>
      <c r="P9" s="95" t="s">
        <v>106</v>
      </c>
      <c r="Q9" s="96" t="s">
        <v>102</v>
      </c>
      <c r="R9" s="96" t="s">
        <v>102</v>
      </c>
      <c r="S9" s="97" t="s">
        <v>102</v>
      </c>
      <c r="T9" s="105" t="s">
        <v>107</v>
      </c>
      <c r="U9" s="105" t="s">
        <v>108</v>
      </c>
      <c r="V9" s="105" t="s">
        <v>109</v>
      </c>
      <c r="W9" s="106" t="s">
        <v>84</v>
      </c>
      <c r="X9" s="106" t="s">
        <v>110</v>
      </c>
      <c r="Y9" s="106" t="s">
        <v>111</v>
      </c>
      <c r="Z9" s="1"/>
      <c r="AA9" s="1"/>
      <c r="AB9" s="1" t="s">
        <v>109</v>
      </c>
      <c r="AC9" s="1"/>
      <c r="AD9" s="1"/>
      <c r="AE9" s="1"/>
      <c r="AF9" s="1"/>
      <c r="AG9" s="1"/>
      <c r="AH9" s="1"/>
    </row>
    <row r="10" spans="1:34" ht="10.8" thickBot="1">
      <c r="A10" s="14" t="s">
        <v>112</v>
      </c>
      <c r="B10" s="148" t="s">
        <v>113</v>
      </c>
      <c r="C10" s="149"/>
      <c r="D10" s="148" t="s">
        <v>114</v>
      </c>
      <c r="E10" s="148" t="s">
        <v>115</v>
      </c>
      <c r="F10" s="148" t="s">
        <v>116</v>
      </c>
      <c r="G10" s="148" t="s">
        <v>117</v>
      </c>
      <c r="H10" s="148" t="s">
        <v>118</v>
      </c>
      <c r="I10" s="148" t="s">
        <v>83</v>
      </c>
      <c r="J10" s="148"/>
      <c r="K10" s="148" t="s">
        <v>104</v>
      </c>
      <c r="L10" s="148" t="s">
        <v>80</v>
      </c>
      <c r="M10" s="150" t="s">
        <v>104</v>
      </c>
      <c r="N10" s="148" t="s">
        <v>80</v>
      </c>
      <c r="O10" s="151" t="s">
        <v>119</v>
      </c>
      <c r="P10" s="98"/>
      <c r="Q10" s="99" t="s">
        <v>120</v>
      </c>
      <c r="R10" s="99" t="s">
        <v>121</v>
      </c>
      <c r="S10" s="100" t="s">
        <v>122</v>
      </c>
      <c r="T10" s="105" t="s">
        <v>123</v>
      </c>
      <c r="U10" s="105" t="s">
        <v>124</v>
      </c>
      <c r="V10" s="105" t="s">
        <v>125</v>
      </c>
      <c r="W10" s="106"/>
      <c r="X10" s="1"/>
      <c r="Y10" s="1"/>
      <c r="Z10" s="1"/>
      <c r="AA10" s="1"/>
      <c r="AB10" s="1" t="s">
        <v>126</v>
      </c>
      <c r="AC10" s="1"/>
      <c r="AD10" s="1"/>
      <c r="AE10" s="1"/>
      <c r="AF10" s="1"/>
      <c r="AG10" s="1"/>
      <c r="AH10" s="1"/>
    </row>
    <row r="11" spans="1:34" ht="10.8" thickTop="1">
      <c r="B11" s="152"/>
      <c r="C11" s="153"/>
      <c r="D11" s="154"/>
      <c r="E11" s="155"/>
      <c r="F11" s="156"/>
      <c r="G11" s="157"/>
      <c r="H11" s="157"/>
      <c r="I11" s="157"/>
      <c r="J11" s="157"/>
      <c r="K11" s="158"/>
      <c r="L11" s="158"/>
      <c r="M11" s="155"/>
      <c r="N11" s="155"/>
      <c r="O11" s="156"/>
    </row>
    <row r="12" spans="1:34">
      <c r="B12" s="159" t="s">
        <v>127</v>
      </c>
      <c r="C12" s="153"/>
      <c r="D12" s="154"/>
      <c r="E12" s="155"/>
      <c r="F12" s="156"/>
      <c r="G12" s="157"/>
      <c r="H12" s="157"/>
      <c r="I12" s="157"/>
      <c r="J12" s="157"/>
      <c r="K12" s="158"/>
      <c r="L12" s="158"/>
      <c r="M12" s="155"/>
      <c r="N12" s="155"/>
      <c r="O12" s="156"/>
    </row>
    <row r="13" spans="1:34">
      <c r="B13" s="153" t="s">
        <v>85</v>
      </c>
      <c r="C13" s="153"/>
      <c r="D13" s="154"/>
      <c r="E13" s="155"/>
      <c r="F13" s="156"/>
      <c r="G13" s="157"/>
      <c r="H13" s="157"/>
      <c r="I13" s="157"/>
      <c r="J13" s="157"/>
      <c r="K13" s="158"/>
      <c r="L13" s="158"/>
      <c r="M13" s="155"/>
      <c r="N13" s="155"/>
      <c r="O13" s="156"/>
      <c r="AA13" s="165"/>
    </row>
    <row r="14" spans="1:34">
      <c r="A14" s="128">
        <v>1</v>
      </c>
      <c r="B14" s="152" t="s">
        <v>128</v>
      </c>
      <c r="C14" s="153" t="s">
        <v>129</v>
      </c>
      <c r="D14" s="154" t="s">
        <v>130</v>
      </c>
      <c r="E14" s="155">
        <v>2</v>
      </c>
      <c r="F14" s="156" t="s">
        <v>131</v>
      </c>
      <c r="G14" s="157"/>
      <c r="H14" s="157"/>
      <c r="I14" s="157"/>
      <c r="J14" s="157"/>
      <c r="K14" s="158"/>
      <c r="L14" s="158"/>
      <c r="M14" s="155"/>
      <c r="N14" s="155"/>
      <c r="O14" s="156">
        <v>20</v>
      </c>
      <c r="P14" s="131" t="s">
        <v>132</v>
      </c>
      <c r="V14" s="135" t="s">
        <v>59</v>
      </c>
      <c r="AA14" s="165"/>
    </row>
    <row r="15" spans="1:34">
      <c r="A15" s="128">
        <v>2</v>
      </c>
      <c r="B15" s="152" t="s">
        <v>133</v>
      </c>
      <c r="C15" s="153" t="s">
        <v>134</v>
      </c>
      <c r="D15" s="154" t="s">
        <v>135</v>
      </c>
      <c r="E15" s="155">
        <v>0.78</v>
      </c>
      <c r="F15" s="156" t="s">
        <v>131</v>
      </c>
      <c r="G15" s="157"/>
      <c r="H15" s="157"/>
      <c r="I15" s="157"/>
      <c r="J15" s="157"/>
      <c r="K15" s="158"/>
      <c r="L15" s="158"/>
      <c r="M15" s="155"/>
      <c r="N15" s="155"/>
      <c r="O15" s="156">
        <v>20</v>
      </c>
      <c r="P15" s="131" t="s">
        <v>132</v>
      </c>
      <c r="V15" s="135" t="s">
        <v>59</v>
      </c>
      <c r="AA15" s="166"/>
    </row>
    <row r="16" spans="1:34">
      <c r="B16" s="152"/>
      <c r="C16" s="153"/>
      <c r="D16" s="154" t="s">
        <v>136</v>
      </c>
      <c r="E16" s="155"/>
      <c r="F16" s="156"/>
      <c r="G16" s="157"/>
      <c r="H16" s="157"/>
      <c r="I16" s="157"/>
      <c r="J16" s="157"/>
      <c r="K16" s="158"/>
      <c r="L16" s="158"/>
      <c r="M16" s="155"/>
      <c r="N16" s="155"/>
      <c r="O16" s="156"/>
      <c r="V16" s="135" t="s">
        <v>137</v>
      </c>
      <c r="AA16" s="166"/>
    </row>
    <row r="17" spans="1:27">
      <c r="B17" s="152"/>
      <c r="C17" s="153"/>
      <c r="D17" s="154" t="s">
        <v>138</v>
      </c>
      <c r="E17" s="155"/>
      <c r="F17" s="156"/>
      <c r="G17" s="157"/>
      <c r="H17" s="157"/>
      <c r="I17" s="157"/>
      <c r="J17" s="157"/>
      <c r="K17" s="158"/>
      <c r="L17" s="158"/>
      <c r="M17" s="155"/>
      <c r="N17" s="155"/>
      <c r="O17" s="156"/>
      <c r="V17" s="135" t="s">
        <v>137</v>
      </c>
      <c r="AA17" s="165"/>
    </row>
    <row r="18" spans="1:27" ht="20.399999999999999">
      <c r="A18" s="128">
        <v>3</v>
      </c>
      <c r="B18" s="152" t="s">
        <v>139</v>
      </c>
      <c r="C18" s="153" t="s">
        <v>140</v>
      </c>
      <c r="D18" s="154" t="s">
        <v>141</v>
      </c>
      <c r="E18" s="155">
        <v>2</v>
      </c>
      <c r="F18" s="156" t="s">
        <v>131</v>
      </c>
      <c r="G18" s="157"/>
      <c r="H18" s="157"/>
      <c r="I18" s="157"/>
      <c r="J18" s="157"/>
      <c r="K18" s="158"/>
      <c r="L18" s="158"/>
      <c r="M18" s="155"/>
      <c r="N18" s="155"/>
      <c r="O18" s="156">
        <v>20</v>
      </c>
      <c r="P18" s="131" t="s">
        <v>132</v>
      </c>
      <c r="V18" s="135" t="s">
        <v>59</v>
      </c>
    </row>
    <row r="19" spans="1:27">
      <c r="A19" s="128">
        <v>4</v>
      </c>
      <c r="B19" s="152" t="s">
        <v>128</v>
      </c>
      <c r="C19" s="153" t="s">
        <v>142</v>
      </c>
      <c r="D19" s="154" t="s">
        <v>143</v>
      </c>
      <c r="E19" s="155">
        <v>2</v>
      </c>
      <c r="F19" s="156" t="s">
        <v>131</v>
      </c>
      <c r="G19" s="157"/>
      <c r="H19" s="157"/>
      <c r="I19" s="157"/>
      <c r="J19" s="157"/>
      <c r="K19" s="158"/>
      <c r="L19" s="158"/>
      <c r="M19" s="155"/>
      <c r="N19" s="155"/>
      <c r="O19" s="156">
        <v>20</v>
      </c>
      <c r="P19" s="131" t="s">
        <v>132</v>
      </c>
      <c r="V19" s="135" t="s">
        <v>59</v>
      </c>
    </row>
    <row r="20" spans="1:27">
      <c r="B20" s="152"/>
      <c r="C20" s="153"/>
      <c r="D20" s="160" t="s">
        <v>144</v>
      </c>
      <c r="E20" s="161">
        <f>J20</f>
        <v>0</v>
      </c>
      <c r="F20" s="156"/>
      <c r="G20" s="157"/>
      <c r="H20" s="161"/>
      <c r="I20" s="161"/>
      <c r="J20" s="161"/>
      <c r="K20" s="158"/>
      <c r="L20" s="162"/>
      <c r="M20" s="155"/>
      <c r="N20" s="163"/>
      <c r="O20" s="156"/>
    </row>
    <row r="21" spans="1:27">
      <c r="B21" s="152"/>
      <c r="C21" s="153"/>
      <c r="D21" s="154"/>
      <c r="E21" s="155"/>
      <c r="F21" s="156"/>
      <c r="G21" s="157"/>
      <c r="H21" s="157"/>
      <c r="I21" s="157"/>
      <c r="J21" s="157"/>
      <c r="K21" s="158"/>
      <c r="L21" s="158"/>
      <c r="M21" s="155"/>
      <c r="N21" s="155"/>
      <c r="O21" s="156"/>
    </row>
    <row r="22" spans="1:27">
      <c r="B22" s="153" t="s">
        <v>86</v>
      </c>
      <c r="C22" s="153"/>
      <c r="D22" s="154"/>
      <c r="E22" s="155"/>
      <c r="F22" s="156"/>
      <c r="G22" s="157"/>
      <c r="H22" s="157"/>
      <c r="I22" s="157"/>
      <c r="J22" s="157"/>
      <c r="K22" s="158"/>
      <c r="L22" s="158"/>
      <c r="M22" s="155"/>
      <c r="N22" s="155"/>
      <c r="O22" s="156"/>
    </row>
    <row r="23" spans="1:27">
      <c r="A23" s="128">
        <v>5</v>
      </c>
      <c r="B23" s="152" t="s">
        <v>145</v>
      </c>
      <c r="C23" s="153" t="s">
        <v>146</v>
      </c>
      <c r="D23" s="154" t="s">
        <v>147</v>
      </c>
      <c r="E23" s="155">
        <v>5.85</v>
      </c>
      <c r="F23" s="156" t="s">
        <v>148</v>
      </c>
      <c r="G23" s="157"/>
      <c r="H23" s="157"/>
      <c r="I23" s="157"/>
      <c r="J23" s="157"/>
      <c r="K23" s="158"/>
      <c r="L23" s="158"/>
      <c r="M23" s="155"/>
      <c r="N23" s="155"/>
      <c r="O23" s="156">
        <v>20</v>
      </c>
      <c r="P23" s="131" t="s">
        <v>132</v>
      </c>
      <c r="V23" s="135" t="s">
        <v>59</v>
      </c>
      <c r="AA23" s="165"/>
    </row>
    <row r="24" spans="1:27">
      <c r="A24" s="128">
        <v>6</v>
      </c>
      <c r="B24" s="152" t="s">
        <v>149</v>
      </c>
      <c r="C24" s="153" t="s">
        <v>150</v>
      </c>
      <c r="D24" s="154" t="s">
        <v>151</v>
      </c>
      <c r="E24" s="155">
        <v>30</v>
      </c>
      <c r="F24" s="156" t="s">
        <v>152</v>
      </c>
      <c r="G24" s="157"/>
      <c r="H24" s="157"/>
      <c r="I24" s="157"/>
      <c r="J24" s="157"/>
      <c r="K24" s="158"/>
      <c r="L24" s="158"/>
      <c r="M24" s="155"/>
      <c r="N24" s="155"/>
      <c r="O24" s="156">
        <v>20</v>
      </c>
      <c r="P24" s="131" t="s">
        <v>132</v>
      </c>
      <c r="V24" s="135" t="s">
        <v>59</v>
      </c>
      <c r="AA24" s="166"/>
    </row>
    <row r="25" spans="1:27">
      <c r="A25" s="128">
        <v>7</v>
      </c>
      <c r="B25" s="152" t="s">
        <v>153</v>
      </c>
      <c r="C25" s="153" t="s">
        <v>154</v>
      </c>
      <c r="D25" s="154" t="s">
        <v>155</v>
      </c>
      <c r="E25" s="155">
        <v>30</v>
      </c>
      <c r="F25" s="156" t="s">
        <v>156</v>
      </c>
      <c r="G25" s="157"/>
      <c r="H25" s="157"/>
      <c r="I25" s="157"/>
      <c r="J25" s="157"/>
      <c r="K25" s="158"/>
      <c r="L25" s="158"/>
      <c r="M25" s="155"/>
      <c r="N25" s="155"/>
      <c r="O25" s="156">
        <v>20</v>
      </c>
      <c r="P25" s="131" t="s">
        <v>132</v>
      </c>
      <c r="V25" s="135" t="s">
        <v>47</v>
      </c>
      <c r="AA25" s="165"/>
    </row>
    <row r="26" spans="1:27">
      <c r="A26" s="128">
        <v>8</v>
      </c>
      <c r="B26" s="152" t="s">
        <v>149</v>
      </c>
      <c r="C26" s="153" t="s">
        <v>157</v>
      </c>
      <c r="D26" s="154" t="s">
        <v>158</v>
      </c>
      <c r="E26" s="155">
        <v>6.5940000000000003</v>
      </c>
      <c r="F26" s="156" t="s">
        <v>148</v>
      </c>
      <c r="G26" s="157"/>
      <c r="H26" s="157"/>
      <c r="I26" s="157"/>
      <c r="J26" s="157"/>
      <c r="K26" s="158"/>
      <c r="L26" s="158"/>
      <c r="M26" s="155"/>
      <c r="N26" s="155"/>
      <c r="O26" s="156">
        <v>20</v>
      </c>
      <c r="P26" s="131" t="s">
        <v>132</v>
      </c>
      <c r="V26" s="135" t="s">
        <v>59</v>
      </c>
      <c r="AA26" s="165"/>
    </row>
    <row r="27" spans="1:27">
      <c r="B27" s="152"/>
      <c r="C27" s="153"/>
      <c r="D27" s="154" t="s">
        <v>159</v>
      </c>
      <c r="E27" s="155"/>
      <c r="F27" s="156"/>
      <c r="G27" s="157"/>
      <c r="H27" s="157"/>
      <c r="I27" s="157"/>
      <c r="J27" s="157"/>
      <c r="K27" s="158"/>
      <c r="L27" s="158"/>
      <c r="M27" s="155"/>
      <c r="N27" s="155"/>
      <c r="O27" s="156"/>
      <c r="V27" s="135" t="s">
        <v>137</v>
      </c>
    </row>
    <row r="28" spans="1:27">
      <c r="A28" s="128">
        <v>9</v>
      </c>
      <c r="B28" s="152" t="s">
        <v>145</v>
      </c>
      <c r="C28" s="153" t="s">
        <v>160</v>
      </c>
      <c r="D28" s="154" t="s">
        <v>161</v>
      </c>
      <c r="E28" s="155">
        <v>30</v>
      </c>
      <c r="F28" s="156" t="s">
        <v>152</v>
      </c>
      <c r="G28" s="157"/>
      <c r="H28" s="157"/>
      <c r="I28" s="157"/>
      <c r="J28" s="157"/>
      <c r="K28" s="158"/>
      <c r="L28" s="158"/>
      <c r="M28" s="155"/>
      <c r="N28" s="155"/>
      <c r="O28" s="156">
        <v>20</v>
      </c>
      <c r="P28" s="131" t="s">
        <v>132</v>
      </c>
      <c r="V28" s="135" t="s">
        <v>59</v>
      </c>
    </row>
    <row r="29" spans="1:27">
      <c r="A29" s="128">
        <v>10</v>
      </c>
      <c r="B29" s="152" t="s">
        <v>145</v>
      </c>
      <c r="C29" s="153" t="s">
        <v>162</v>
      </c>
      <c r="D29" s="154" t="s">
        <v>163</v>
      </c>
      <c r="E29" s="155">
        <v>30</v>
      </c>
      <c r="F29" s="156" t="s">
        <v>152</v>
      </c>
      <c r="G29" s="157"/>
      <c r="H29" s="157"/>
      <c r="I29" s="157"/>
      <c r="J29" s="157"/>
      <c r="K29" s="158"/>
      <c r="L29" s="158"/>
      <c r="M29" s="155"/>
      <c r="N29" s="155"/>
      <c r="O29" s="156">
        <v>20</v>
      </c>
      <c r="P29" s="131" t="s">
        <v>132</v>
      </c>
      <c r="V29" s="135" t="s">
        <v>59</v>
      </c>
    </row>
    <row r="30" spans="1:27">
      <c r="A30" s="128">
        <v>11</v>
      </c>
      <c r="B30" s="152" t="s">
        <v>145</v>
      </c>
      <c r="C30" s="153" t="s">
        <v>164</v>
      </c>
      <c r="D30" s="154" t="s">
        <v>165</v>
      </c>
      <c r="E30" s="155">
        <v>30</v>
      </c>
      <c r="F30" s="156" t="s">
        <v>152</v>
      </c>
      <c r="G30" s="157"/>
      <c r="H30" s="157"/>
      <c r="I30" s="157"/>
      <c r="J30" s="157"/>
      <c r="K30" s="158"/>
      <c r="L30" s="158"/>
      <c r="M30" s="155"/>
      <c r="N30" s="155"/>
      <c r="O30" s="156">
        <v>20</v>
      </c>
      <c r="P30" s="131" t="s">
        <v>132</v>
      </c>
      <c r="V30" s="135" t="s">
        <v>59</v>
      </c>
    </row>
    <row r="31" spans="1:27">
      <c r="A31" s="128">
        <v>12</v>
      </c>
      <c r="B31" s="152" t="s">
        <v>166</v>
      </c>
      <c r="C31" s="153" t="s">
        <v>167</v>
      </c>
      <c r="D31" s="154" t="s">
        <v>168</v>
      </c>
      <c r="E31" s="155">
        <v>7.4999999999999997E-2</v>
      </c>
      <c r="F31" s="156" t="s">
        <v>131</v>
      </c>
      <c r="G31" s="157"/>
      <c r="H31" s="157"/>
      <c r="I31" s="157"/>
      <c r="J31" s="157"/>
      <c r="K31" s="158"/>
      <c r="L31" s="158"/>
      <c r="M31" s="155"/>
      <c r="N31" s="155"/>
      <c r="O31" s="156">
        <v>20</v>
      </c>
      <c r="P31" s="131" t="s">
        <v>132</v>
      </c>
      <c r="V31" s="135" t="s">
        <v>59</v>
      </c>
    </row>
    <row r="32" spans="1:27">
      <c r="B32" s="152"/>
      <c r="C32" s="153"/>
      <c r="D32" s="154" t="s">
        <v>169</v>
      </c>
      <c r="E32" s="155"/>
      <c r="F32" s="156"/>
      <c r="G32" s="157"/>
      <c r="H32" s="157"/>
      <c r="I32" s="157"/>
      <c r="J32" s="157"/>
      <c r="K32" s="158"/>
      <c r="L32" s="158"/>
      <c r="M32" s="155"/>
      <c r="N32" s="155"/>
      <c r="O32" s="156"/>
      <c r="V32" s="135" t="s">
        <v>137</v>
      </c>
    </row>
    <row r="33" spans="1:22">
      <c r="B33" s="152"/>
      <c r="C33" s="153"/>
      <c r="D33" s="160" t="s">
        <v>170</v>
      </c>
      <c r="E33" s="161">
        <f>J33</f>
        <v>0</v>
      </c>
      <c r="F33" s="156"/>
      <c r="G33" s="157"/>
      <c r="H33" s="161"/>
      <c r="I33" s="161"/>
      <c r="J33" s="161"/>
      <c r="K33" s="158"/>
      <c r="L33" s="162"/>
      <c r="M33" s="155"/>
      <c r="N33" s="163"/>
      <c r="O33" s="156"/>
    </row>
    <row r="34" spans="1:22">
      <c r="B34" s="152"/>
      <c r="C34" s="153"/>
      <c r="D34" s="154"/>
      <c r="E34" s="155"/>
      <c r="F34" s="156"/>
      <c r="G34" s="157"/>
      <c r="H34" s="157"/>
      <c r="I34" s="157"/>
      <c r="J34" s="157"/>
      <c r="K34" s="158"/>
      <c r="L34" s="158"/>
      <c r="M34" s="155"/>
      <c r="N34" s="155"/>
      <c r="O34" s="156"/>
    </row>
    <row r="35" spans="1:22">
      <c r="B35" s="153" t="s">
        <v>87</v>
      </c>
      <c r="C35" s="153"/>
      <c r="D35" s="154"/>
      <c r="E35" s="155"/>
      <c r="F35" s="156"/>
      <c r="G35" s="157"/>
      <c r="H35" s="157"/>
      <c r="I35" s="157"/>
      <c r="J35" s="157"/>
      <c r="K35" s="158"/>
      <c r="L35" s="158"/>
      <c r="M35" s="155"/>
      <c r="N35" s="155"/>
      <c r="O35" s="156"/>
    </row>
    <row r="36" spans="1:22">
      <c r="A36" s="128">
        <v>13</v>
      </c>
      <c r="B36" s="152" t="s">
        <v>166</v>
      </c>
      <c r="C36" s="153" t="s">
        <v>171</v>
      </c>
      <c r="D36" s="154" t="s">
        <v>172</v>
      </c>
      <c r="E36" s="155">
        <v>1</v>
      </c>
      <c r="F36" s="156" t="s">
        <v>173</v>
      </c>
      <c r="G36" s="157"/>
      <c r="H36" s="157"/>
      <c r="I36" s="157"/>
      <c r="J36" s="157"/>
      <c r="K36" s="158"/>
      <c r="L36" s="158"/>
      <c r="M36" s="155"/>
      <c r="N36" s="155"/>
      <c r="O36" s="156">
        <v>20</v>
      </c>
      <c r="P36" s="131" t="s">
        <v>132</v>
      </c>
      <c r="V36" s="135" t="s">
        <v>59</v>
      </c>
    </row>
    <row r="37" spans="1:22">
      <c r="A37" s="128">
        <v>14</v>
      </c>
      <c r="B37" s="152" t="s">
        <v>145</v>
      </c>
      <c r="C37" s="153" t="s">
        <v>174</v>
      </c>
      <c r="D37" s="154" t="s">
        <v>175</v>
      </c>
      <c r="E37" s="155">
        <v>4.4390000000000001</v>
      </c>
      <c r="F37" s="156" t="s">
        <v>176</v>
      </c>
      <c r="G37" s="157"/>
      <c r="H37" s="157"/>
      <c r="I37" s="157"/>
      <c r="J37" s="157"/>
      <c r="K37" s="158"/>
      <c r="L37" s="158"/>
      <c r="M37" s="155"/>
      <c r="N37" s="155"/>
      <c r="O37" s="156">
        <v>20</v>
      </c>
      <c r="P37" s="131" t="s">
        <v>132</v>
      </c>
      <c r="V37" s="135" t="s">
        <v>59</v>
      </c>
    </row>
    <row r="38" spans="1:22">
      <c r="A38" s="128">
        <v>15</v>
      </c>
      <c r="B38" s="152" t="s">
        <v>177</v>
      </c>
      <c r="C38" s="153" t="s">
        <v>178</v>
      </c>
      <c r="D38" s="154" t="s">
        <v>179</v>
      </c>
      <c r="E38" s="155">
        <v>10</v>
      </c>
      <c r="F38" s="156" t="s">
        <v>180</v>
      </c>
      <c r="G38" s="157"/>
      <c r="H38" s="157"/>
      <c r="I38" s="157"/>
      <c r="J38" s="157"/>
      <c r="K38" s="158"/>
      <c r="L38" s="158"/>
      <c r="M38" s="155"/>
      <c r="N38" s="155"/>
      <c r="O38" s="156">
        <v>20</v>
      </c>
      <c r="P38" s="131" t="s">
        <v>132</v>
      </c>
      <c r="V38" s="135" t="s">
        <v>59</v>
      </c>
    </row>
    <row r="39" spans="1:22">
      <c r="B39" s="152"/>
      <c r="C39" s="153"/>
      <c r="D39" s="160" t="s">
        <v>181</v>
      </c>
      <c r="E39" s="161">
        <f>J39</f>
        <v>0</v>
      </c>
      <c r="F39" s="156"/>
      <c r="G39" s="157"/>
      <c r="H39" s="161"/>
      <c r="I39" s="161"/>
      <c r="J39" s="161"/>
      <c r="K39" s="158"/>
      <c r="L39" s="162"/>
      <c r="M39" s="155"/>
      <c r="N39" s="163"/>
      <c r="O39" s="156"/>
    </row>
    <row r="40" spans="1:22">
      <c r="B40" s="152"/>
      <c r="C40" s="153"/>
      <c r="D40" s="154"/>
      <c r="E40" s="155"/>
      <c r="F40" s="156"/>
      <c r="G40" s="157"/>
      <c r="H40" s="157"/>
      <c r="I40" s="157"/>
      <c r="J40" s="157"/>
      <c r="K40" s="158"/>
      <c r="L40" s="158"/>
      <c r="M40" s="155"/>
      <c r="N40" s="155"/>
      <c r="O40" s="156"/>
    </row>
    <row r="41" spans="1:22">
      <c r="B41" s="152"/>
      <c r="C41" s="153"/>
      <c r="D41" s="160" t="s">
        <v>88</v>
      </c>
      <c r="E41" s="163">
        <f>J41</f>
        <v>0</v>
      </c>
      <c r="F41" s="156"/>
      <c r="G41" s="157"/>
      <c r="H41" s="161"/>
      <c r="I41" s="161"/>
      <c r="J41" s="161"/>
      <c r="K41" s="158"/>
      <c r="L41" s="162"/>
      <c r="M41" s="155"/>
      <c r="N41" s="163"/>
      <c r="O41" s="156"/>
    </row>
    <row r="42" spans="1:22">
      <c r="B42" s="152"/>
      <c r="C42" s="153"/>
      <c r="D42" s="154"/>
      <c r="E42" s="155"/>
      <c r="F42" s="156"/>
      <c r="G42" s="157"/>
      <c r="H42" s="157"/>
      <c r="I42" s="157"/>
      <c r="J42" s="157"/>
      <c r="K42" s="158"/>
      <c r="L42" s="158"/>
      <c r="M42" s="155"/>
      <c r="N42" s="155"/>
      <c r="O42" s="156"/>
    </row>
    <row r="43" spans="1:22">
      <c r="B43" s="159" t="s">
        <v>182</v>
      </c>
      <c r="C43" s="153"/>
      <c r="D43" s="154"/>
      <c r="E43" s="155"/>
      <c r="F43" s="156"/>
      <c r="G43" s="157"/>
      <c r="H43" s="157"/>
      <c r="I43" s="157"/>
      <c r="J43" s="157"/>
      <c r="K43" s="158"/>
      <c r="L43" s="158"/>
      <c r="M43" s="155"/>
      <c r="N43" s="155"/>
      <c r="O43" s="156"/>
    </row>
    <row r="44" spans="1:22">
      <c r="B44" s="153" t="s">
        <v>183</v>
      </c>
      <c r="C44" s="153"/>
      <c r="D44" s="154"/>
      <c r="E44" s="155"/>
      <c r="F44" s="156"/>
      <c r="G44" s="157"/>
      <c r="H44" s="157"/>
      <c r="I44" s="157"/>
      <c r="J44" s="157"/>
      <c r="K44" s="158"/>
      <c r="L44" s="158"/>
      <c r="M44" s="155"/>
      <c r="N44" s="155"/>
      <c r="O44" s="156"/>
    </row>
    <row r="45" spans="1:22">
      <c r="A45" s="128">
        <v>16</v>
      </c>
      <c r="B45" s="152" t="s">
        <v>184</v>
      </c>
      <c r="C45" s="153" t="s">
        <v>185</v>
      </c>
      <c r="D45" s="154" t="s">
        <v>186</v>
      </c>
      <c r="E45" s="155">
        <v>1</v>
      </c>
      <c r="F45" s="156" t="s">
        <v>152</v>
      </c>
      <c r="G45" s="157"/>
      <c r="H45" s="157"/>
      <c r="I45" s="157"/>
      <c r="J45" s="157"/>
      <c r="K45" s="158"/>
      <c r="L45" s="158"/>
      <c r="M45" s="155"/>
      <c r="N45" s="155"/>
      <c r="O45" s="156">
        <v>20</v>
      </c>
      <c r="P45" s="131" t="s">
        <v>132</v>
      </c>
      <c r="V45" s="135" t="s">
        <v>187</v>
      </c>
    </row>
    <row r="46" spans="1:22">
      <c r="B46" s="152"/>
      <c r="C46" s="153"/>
      <c r="D46" s="160" t="s">
        <v>188</v>
      </c>
      <c r="E46" s="161">
        <f>J46</f>
        <v>0</v>
      </c>
      <c r="F46" s="156"/>
      <c r="G46" s="157"/>
      <c r="H46" s="161"/>
      <c r="I46" s="161"/>
      <c r="J46" s="161"/>
      <c r="K46" s="158"/>
      <c r="L46" s="162"/>
      <c r="M46" s="155"/>
      <c r="N46" s="163"/>
      <c r="O46" s="156"/>
    </row>
    <row r="47" spans="1:22">
      <c r="B47" s="152"/>
      <c r="C47" s="153"/>
      <c r="D47" s="154"/>
      <c r="E47" s="155"/>
      <c r="F47" s="156"/>
      <c r="G47" s="157"/>
      <c r="H47" s="157"/>
      <c r="I47" s="157"/>
      <c r="J47" s="157"/>
      <c r="K47" s="158"/>
      <c r="L47" s="158"/>
      <c r="M47" s="155"/>
      <c r="N47" s="155"/>
      <c r="O47" s="156"/>
    </row>
    <row r="48" spans="1:22">
      <c r="B48" s="152"/>
      <c r="C48" s="153"/>
      <c r="D48" s="160" t="s">
        <v>90</v>
      </c>
      <c r="E48" s="161">
        <f>J48</f>
        <v>0</v>
      </c>
      <c r="F48" s="156"/>
      <c r="G48" s="157"/>
      <c r="H48" s="161"/>
      <c r="I48" s="161"/>
      <c r="J48" s="161"/>
      <c r="K48" s="158"/>
      <c r="L48" s="162"/>
      <c r="M48" s="155"/>
      <c r="N48" s="163"/>
      <c r="O48" s="156"/>
    </row>
    <row r="49" spans="2:15">
      <c r="B49" s="152"/>
      <c r="C49" s="153"/>
      <c r="D49" s="154"/>
      <c r="E49" s="155"/>
      <c r="F49" s="156"/>
      <c r="G49" s="157"/>
      <c r="H49" s="157"/>
      <c r="I49" s="157"/>
      <c r="J49" s="157"/>
      <c r="K49" s="158"/>
      <c r="L49" s="158"/>
      <c r="M49" s="155"/>
      <c r="N49" s="155"/>
      <c r="O49" s="156"/>
    </row>
    <row r="50" spans="2:15">
      <c r="B50" s="152"/>
      <c r="C50" s="153"/>
      <c r="D50" s="164" t="s">
        <v>91</v>
      </c>
      <c r="E50" s="161">
        <f>J50</f>
        <v>0</v>
      </c>
      <c r="F50" s="156"/>
      <c r="G50" s="157"/>
      <c r="H50" s="161"/>
      <c r="I50" s="161"/>
      <c r="J50" s="161"/>
      <c r="K50" s="158"/>
      <c r="L50" s="162"/>
      <c r="M50" s="155"/>
      <c r="N50" s="163"/>
      <c r="O50" s="156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showGridLines="0" workbookViewId="0">
      <pane ySplit="10" topLeftCell="A12" activePane="bottomLeft" state="frozen"/>
      <selection pane="bottomLeft"/>
    </sheetView>
  </sheetViews>
  <sheetFormatPr defaultColWidth="9.109375" defaultRowHeight="10.199999999999999"/>
  <cols>
    <col min="1" max="1" width="15.6640625" style="120" customWidth="1"/>
    <col min="2" max="3" width="45.6640625" style="120" customWidth="1"/>
    <col min="4" max="4" width="11.33203125" style="121" customWidth="1"/>
    <col min="5" max="16384" width="9.109375" style="1"/>
  </cols>
  <sheetData>
    <row r="1" spans="1:6">
      <c r="A1" s="19" t="s">
        <v>92</v>
      </c>
      <c r="B1" s="108"/>
      <c r="C1" s="108"/>
      <c r="D1" s="109" t="s">
        <v>189</v>
      </c>
    </row>
    <row r="2" spans="1:6">
      <c r="A2" s="107" t="s">
        <v>73</v>
      </c>
      <c r="B2" s="108"/>
      <c r="C2" s="108"/>
      <c r="D2" s="109" t="s">
        <v>74</v>
      </c>
    </row>
    <row r="3" spans="1:6">
      <c r="A3" s="107" t="s">
        <v>25</v>
      </c>
      <c r="B3" s="108"/>
      <c r="C3" s="108"/>
      <c r="D3" s="109" t="s">
        <v>95</v>
      </c>
    </row>
    <row r="4" spans="1:6">
      <c r="A4" s="108"/>
      <c r="B4" s="108"/>
      <c r="C4" s="108"/>
      <c r="D4" s="108"/>
    </row>
    <row r="5" spans="1:6">
      <c r="A5" s="107" t="s">
        <v>196</v>
      </c>
      <c r="B5" s="108"/>
      <c r="C5" s="108"/>
      <c r="D5" s="108"/>
    </row>
    <row r="6" spans="1:6">
      <c r="A6" s="107" t="s">
        <v>195</v>
      </c>
      <c r="B6" s="108"/>
      <c r="C6" s="108"/>
      <c r="D6" s="108"/>
    </row>
    <row r="7" spans="1:6">
      <c r="A7" s="107"/>
      <c r="B7" s="108"/>
      <c r="C7" s="108"/>
      <c r="D7" s="108"/>
    </row>
    <row r="8" spans="1:6" ht="10.8" thickBot="1">
      <c r="A8" s="1"/>
      <c r="B8" s="110"/>
      <c r="C8" s="111"/>
      <c r="D8" s="112"/>
    </row>
    <row r="9" spans="1:6" ht="10.8" thickTop="1">
      <c r="A9" s="113" t="s">
        <v>190</v>
      </c>
      <c r="B9" s="114" t="s">
        <v>191</v>
      </c>
      <c r="C9" s="114" t="s">
        <v>192</v>
      </c>
      <c r="D9" s="115" t="s">
        <v>193</v>
      </c>
      <c r="F9" s="1" t="s">
        <v>194</v>
      </c>
    </row>
    <row r="10" spans="1:6" ht="10.8" thickBot="1">
      <c r="A10" s="116"/>
      <c r="B10" s="117"/>
      <c r="C10" s="118"/>
      <c r="D10" s="119"/>
    </row>
    <row r="11" spans="1:6" ht="10.8" thickTop="1"/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</dc:creator>
  <cp:lastModifiedBy>Pavol Olejnik</cp:lastModifiedBy>
  <cp:lastPrinted>2022-03-13T11:42:49Z</cp:lastPrinted>
  <dcterms:created xsi:type="dcterms:W3CDTF">1999-04-06T07:39:42Z</dcterms:created>
  <dcterms:modified xsi:type="dcterms:W3CDTF">2022-06-21T05:23:40Z</dcterms:modified>
</cp:coreProperties>
</file>