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 defaultThemeVersion="124226"/>
  <xr:revisionPtr revIDLastSave="0" documentId="13_ncr:1_{0FFDB456-0E1C-455F-8D82-E284165423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4" sheetId="4" r:id="rId2"/>
    <sheet name="List2" sheetId="2" r:id="rId3"/>
    <sheet name="List3" sheetId="3" r:id="rId4"/>
  </sheets>
  <definedNames>
    <definedName name="_xlnm._FilterDatabase" localSheetId="0" hidden="1">List1!$A$1:$L$1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8" i="1" l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04" i="1"/>
  <c r="A91" i="1"/>
  <c r="A92" i="1"/>
  <c r="A93" i="1"/>
  <c r="A94" i="1"/>
  <c r="A95" i="1"/>
  <c r="A90" i="1"/>
  <c r="A60" i="1"/>
  <c r="A59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18" i="1"/>
  <c r="A7" i="1"/>
  <c r="A8" i="1"/>
  <c r="A9" i="1"/>
  <c r="A10" i="1"/>
  <c r="A11" i="1"/>
  <c r="A12" i="1"/>
  <c r="A13" i="1"/>
  <c r="A14" i="1"/>
  <c r="K14" i="1"/>
  <c r="L14" i="1" s="1"/>
  <c r="H14" i="1"/>
  <c r="K13" i="1"/>
  <c r="L13" i="1" s="1"/>
  <c r="H13" i="1"/>
  <c r="G119" i="1" l="1"/>
  <c r="K117" i="1" l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0" i="1"/>
  <c r="L100" i="1" s="1"/>
  <c r="K99" i="1"/>
  <c r="L99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6" i="1"/>
  <c r="L86" i="1" s="1"/>
  <c r="K82" i="1"/>
  <c r="L82" i="1" s="1"/>
  <c r="K77" i="1"/>
  <c r="L77" i="1" s="1"/>
  <c r="K76" i="1"/>
  <c r="L76" i="1" s="1"/>
  <c r="K75" i="1"/>
  <c r="L75" i="1" s="1"/>
  <c r="K71" i="1"/>
  <c r="L71" i="1" s="1"/>
  <c r="K70" i="1"/>
  <c r="L70" i="1" s="1"/>
  <c r="K69" i="1"/>
  <c r="L69" i="1" s="1"/>
  <c r="K65" i="1"/>
  <c r="L65" i="1" s="1"/>
  <c r="K64" i="1"/>
  <c r="L64" i="1" s="1"/>
  <c r="K60" i="1"/>
  <c r="L60" i="1" s="1"/>
  <c r="K59" i="1"/>
  <c r="L59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8" i="1"/>
  <c r="H95" i="1"/>
  <c r="H94" i="1"/>
  <c r="H93" i="1"/>
  <c r="H92" i="1"/>
  <c r="H91" i="1"/>
  <c r="H90" i="1"/>
  <c r="H86" i="1"/>
  <c r="H82" i="1"/>
  <c r="H77" i="1"/>
  <c r="H76" i="1"/>
  <c r="H75" i="1"/>
  <c r="H71" i="1"/>
  <c r="H70" i="1"/>
  <c r="H69" i="1"/>
  <c r="H65" i="1"/>
  <c r="H64" i="1"/>
  <c r="H60" i="1"/>
  <c r="H59" i="1"/>
  <c r="H100" i="1"/>
  <c r="H99" i="1"/>
  <c r="H7" i="1"/>
  <c r="H8" i="1"/>
  <c r="H9" i="1"/>
  <c r="H10" i="1"/>
  <c r="H11" i="1"/>
  <c r="H12" i="1"/>
  <c r="H6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04" i="1"/>
  <c r="A6" i="1"/>
  <c r="M38" i="1" l="1"/>
  <c r="N38" i="1" s="1"/>
  <c r="M47" i="1"/>
  <c r="N47" i="1" s="1"/>
  <c r="M49" i="1"/>
  <c r="N49" i="1" s="1"/>
  <c r="M25" i="1"/>
  <c r="N25" i="1" s="1"/>
  <c r="M52" i="1"/>
  <c r="N52" i="1" s="1"/>
  <c r="M54" i="1"/>
  <c r="N54" i="1" s="1"/>
  <c r="M23" i="1"/>
  <c r="N23" i="1" s="1"/>
  <c r="M28" i="1"/>
  <c r="N28" i="1" s="1"/>
  <c r="M30" i="1"/>
  <c r="N30" i="1" s="1"/>
  <c r="M31" i="1"/>
  <c r="N31" i="1" s="1"/>
  <c r="M33" i="1"/>
  <c r="N33" i="1" s="1"/>
  <c r="M39" i="1"/>
  <c r="N39" i="1" s="1"/>
  <c r="H120" i="1"/>
  <c r="M24" i="1"/>
  <c r="N24" i="1" s="1"/>
  <c r="M32" i="1"/>
  <c r="N32" i="1" s="1"/>
  <c r="M40" i="1"/>
  <c r="N40" i="1" s="1"/>
  <c r="M48" i="1"/>
  <c r="N48" i="1" s="1"/>
  <c r="M41" i="1"/>
  <c r="N41" i="1" s="1"/>
  <c r="M18" i="1"/>
  <c r="N18" i="1" s="1"/>
  <c r="M26" i="1"/>
  <c r="N26" i="1" s="1"/>
  <c r="M34" i="1"/>
  <c r="N34" i="1" s="1"/>
  <c r="M42" i="1"/>
  <c r="N42" i="1" s="1"/>
  <c r="M50" i="1"/>
  <c r="N50" i="1" s="1"/>
  <c r="M19" i="1"/>
  <c r="N19" i="1" s="1"/>
  <c r="M27" i="1"/>
  <c r="N27" i="1" s="1"/>
  <c r="M35" i="1"/>
  <c r="N35" i="1" s="1"/>
  <c r="M43" i="1"/>
  <c r="N43" i="1" s="1"/>
  <c r="M51" i="1"/>
  <c r="N51" i="1" s="1"/>
  <c r="M20" i="1"/>
  <c r="N20" i="1" s="1"/>
  <c r="M36" i="1"/>
  <c r="N36" i="1" s="1"/>
  <c r="M44" i="1"/>
  <c r="N44" i="1" s="1"/>
  <c r="M21" i="1"/>
  <c r="N21" i="1" s="1"/>
  <c r="M29" i="1"/>
  <c r="N29" i="1" s="1"/>
  <c r="M37" i="1"/>
  <c r="N37" i="1" s="1"/>
  <c r="M45" i="1"/>
  <c r="N45" i="1" s="1"/>
  <c r="M53" i="1"/>
  <c r="N53" i="1" s="1"/>
  <c r="M22" i="1"/>
  <c r="N22" i="1" s="1"/>
  <c r="M46" i="1"/>
  <c r="N46" i="1" s="1"/>
  <c r="M55" i="1"/>
  <c r="N55" i="1" s="1"/>
  <c r="L120" i="1"/>
  <c r="K119" i="1"/>
  <c r="N118" i="1" l="1"/>
</calcChain>
</file>

<file path=xl/sharedStrings.xml><?xml version="1.0" encoding="utf-8"?>
<sst xmlns="http://schemas.openxmlformats.org/spreadsheetml/2006/main" count="323" uniqueCount="165">
  <si>
    <t>#</t>
  </si>
  <si>
    <t>MWh na OM Rok</t>
  </si>
  <si>
    <t>VO MWh Rok</t>
  </si>
  <si>
    <t>VO MWh Zmluva</t>
  </si>
  <si>
    <t>MWh OM zmluva</t>
  </si>
  <si>
    <t>Číslo OM (ak je)</t>
  </si>
  <si>
    <t>Adresa odberného miesta</t>
  </si>
  <si>
    <t>Sadzba (budúca)</t>
  </si>
  <si>
    <t>Spotreba Rok KWh</t>
  </si>
  <si>
    <t>Dodávka od:</t>
  </si>
  <si>
    <t>Trvanie (mes.)</t>
  </si>
  <si>
    <t xml:space="preserve"> EIC Kódy</t>
  </si>
  <si>
    <t>Spotreba zmluva KWh</t>
  </si>
  <si>
    <t>Navigačné číslo</t>
  </si>
  <si>
    <t>Istič (A)</t>
  </si>
  <si>
    <t>Fáz</t>
  </si>
  <si>
    <t xml:space="preserve">VO= </t>
  </si>
  <si>
    <t>C2</t>
  </si>
  <si>
    <t>C5</t>
  </si>
  <si>
    <t>C1</t>
  </si>
  <si>
    <t>C10</t>
  </si>
  <si>
    <t>Mesto  Dubnica Nad Váhom</t>
  </si>
  <si>
    <t>24ZSS7201542000O</t>
  </si>
  <si>
    <t>24ZSS720154700AG</t>
  </si>
  <si>
    <t>24ZSS7200347000L</t>
  </si>
  <si>
    <t>24ZSS7200366000E</t>
  </si>
  <si>
    <t>24ZSS7200430000I</t>
  </si>
  <si>
    <t>24ZSS4501741000I</t>
  </si>
  <si>
    <t>24ZSS4563260000D</t>
  </si>
  <si>
    <t>24ZSS7201146000W</t>
  </si>
  <si>
    <t>24ZSS72007090007</t>
  </si>
  <si>
    <t>24ZSS72006820001</t>
  </si>
  <si>
    <t>24ZSS7200730000Y</t>
  </si>
  <si>
    <t>24ZSS7200158000O</t>
  </si>
  <si>
    <t>24ZSS7200738000V</t>
  </si>
  <si>
    <t>24ZSS720073700AG</t>
  </si>
  <si>
    <t>24ZSS7200639000X</t>
  </si>
  <si>
    <t>24ZSS7200267000G</t>
  </si>
  <si>
    <t>24ZSS7200516000U</t>
  </si>
  <si>
    <t>24ZSS7200517000P</t>
  </si>
  <si>
    <t>24ZSS7200426000V</t>
  </si>
  <si>
    <t>24ZSS7200230000W</t>
  </si>
  <si>
    <t>24ZSS73037210001</t>
  </si>
  <si>
    <t>24ZSS72002180004</t>
  </si>
  <si>
    <t>24ZSS7200168000I</t>
  </si>
  <si>
    <t>24ZSS7201240000I</t>
  </si>
  <si>
    <t>24ZSS7201238000L</t>
  </si>
  <si>
    <t>24ZSS7201231000J</t>
  </si>
  <si>
    <t>24ZSS7201239000G</t>
  </si>
  <si>
    <t>24ZSS7200716000G</t>
  </si>
  <si>
    <t>24ZSS7200848000I</t>
  </si>
  <si>
    <t>24ZSS7201151000E</t>
  </si>
  <si>
    <t>24ZSS7201544000E</t>
  </si>
  <si>
    <t>24ZSS72015450009</t>
  </si>
  <si>
    <t>24ZSS7201534000K</t>
  </si>
  <si>
    <t>24ZSS72001110009</t>
  </si>
  <si>
    <t>24ZSS720011300AG</t>
  </si>
  <si>
    <t>24ZSS7201143000A</t>
  </si>
  <si>
    <t>24ZSS7201237000Q</t>
  </si>
  <si>
    <t>24ZSS7200268000B</t>
  </si>
  <si>
    <t>24ZSS7200272000Z</t>
  </si>
  <si>
    <t>24ZSS72011440005</t>
  </si>
  <si>
    <t>24ZSS7321546000D</t>
  </si>
  <si>
    <t>24ZSS73326610002</t>
  </si>
  <si>
    <t>24ZSS7332452000H</t>
  </si>
  <si>
    <t>24ZSS73352780002</t>
  </si>
  <si>
    <t>24ZSS4503529000P</t>
  </si>
  <si>
    <t>MŠ Dubnica</t>
  </si>
  <si>
    <t>24ZSS7201148000M</t>
  </si>
  <si>
    <t>Centrum II 72/3</t>
  </si>
  <si>
    <t>24ZSS72009840007</t>
  </si>
  <si>
    <t>Centrum I 29</t>
  </si>
  <si>
    <t>ZŠ Centrum</t>
  </si>
  <si>
    <t>24ZSS7200987000T</t>
  </si>
  <si>
    <t>Centrum I 31/72</t>
  </si>
  <si>
    <t>24ZSS7200997000N</t>
  </si>
  <si>
    <t>Centrum I 34/73</t>
  </si>
  <si>
    <t>ZŠ Demitru</t>
  </si>
  <si>
    <t>24ZSS7200847000N</t>
  </si>
  <si>
    <t>Centrum II 87/34</t>
  </si>
  <si>
    <t>24ZSS7200873000P</t>
  </si>
  <si>
    <t>24ZSS7302091000G</t>
  </si>
  <si>
    <t>ZŠ Pod Hájom</t>
  </si>
  <si>
    <t>24ZSS7201244000Z</t>
  </si>
  <si>
    <t xml:space="preserve">Pod Hájom 967 </t>
  </si>
  <si>
    <t>24ZSS7201248000F</t>
  </si>
  <si>
    <t>Pod Hájom 967/30</t>
  </si>
  <si>
    <t>24ZSS720121000AG</t>
  </si>
  <si>
    <t>Pod Hájom 967/29</t>
  </si>
  <si>
    <t>24ZSS72004160000</t>
  </si>
  <si>
    <t>24ZSS72014470006</t>
  </si>
  <si>
    <t>Pod Hájom 1356</t>
  </si>
  <si>
    <t>CVČ Dubnica</t>
  </si>
  <si>
    <t>Dubnické Muzeum (kaštiel)</t>
  </si>
  <si>
    <t>24ZSS72007270005</t>
  </si>
  <si>
    <t>Námestie Sv. Jakuba 623/4</t>
  </si>
  <si>
    <t>24ZSS7201263000S</t>
  </si>
  <si>
    <t>Pod Hájom 117</t>
  </si>
  <si>
    <t>C3</t>
  </si>
  <si>
    <t>24ZSS7201442000V</t>
  </si>
  <si>
    <t>Pod Hájom 1289/EC</t>
  </si>
  <si>
    <t>24ZSS7201443000Q</t>
  </si>
  <si>
    <t>Pod Hájom 1289/FD</t>
  </si>
  <si>
    <t>24ZSS7201444000L</t>
  </si>
  <si>
    <t>Pod Hájom 1289/GE</t>
  </si>
  <si>
    <t>24ZSS7201445000G</t>
  </si>
  <si>
    <t>Pod Hájom 1289/HF</t>
  </si>
  <si>
    <t>24ZSS7201540000Y</t>
  </si>
  <si>
    <t>Prejtská 131/152</t>
  </si>
  <si>
    <t xml:space="preserve">Zar. Pre Seniorov Dubina </t>
  </si>
  <si>
    <t>TSM Dubnica n/V, s.r.o.</t>
  </si>
  <si>
    <t>24ZSS72006380001</t>
  </si>
  <si>
    <t>Hviezdoslavová 1678/21</t>
  </si>
  <si>
    <t>24ZSS9748135000R</t>
  </si>
  <si>
    <t>Nádražná 4007</t>
  </si>
  <si>
    <t>VN</t>
  </si>
  <si>
    <t>DUMAT - m.p.o.</t>
  </si>
  <si>
    <t>24ZSS7200169000D</t>
  </si>
  <si>
    <t>24ZSS7200252000A</t>
  </si>
  <si>
    <t>24ZSS7200293000I</t>
  </si>
  <si>
    <t>24ZSS7200431000D</t>
  </si>
  <si>
    <t>24ZSS72004320008</t>
  </si>
  <si>
    <t>24ZSS72004330003</t>
  </si>
  <si>
    <t>24ZSS72005410000</t>
  </si>
  <si>
    <t>24ZSS72006370006</t>
  </si>
  <si>
    <t>24ZSS7200722000U</t>
  </si>
  <si>
    <t>24ZSS7201559000K</t>
  </si>
  <si>
    <t>24ZSS9700773000Y</t>
  </si>
  <si>
    <t>24ZSS97490750010</t>
  </si>
  <si>
    <t>24ZSS7200496000Q</t>
  </si>
  <si>
    <t>247SS4594399000J</t>
  </si>
  <si>
    <t>Prejtská 54/57</t>
  </si>
  <si>
    <t>Prejtská 55/58</t>
  </si>
  <si>
    <t>Obrancov mieru 8/8</t>
  </si>
  <si>
    <t>Obrancov mieru 18/JG</t>
  </si>
  <si>
    <t>Pionierska 352/21</t>
  </si>
  <si>
    <t>Cintorínska 3860/2</t>
  </si>
  <si>
    <t>Námestie Matice slovenskej 1111</t>
  </si>
  <si>
    <t>Verejné osvetlenie</t>
  </si>
  <si>
    <t>Bratislavská 435/12</t>
  </si>
  <si>
    <t>Obrancov mieru 1356</t>
  </si>
  <si>
    <t>24ZSS4607644000Q</t>
  </si>
  <si>
    <t>Pod kaštieľom 949/49</t>
  </si>
  <si>
    <t>3. stupeň - štandard</t>
  </si>
  <si>
    <t>Partizánska 151/3</t>
  </si>
  <si>
    <t>ČSA 1187/4</t>
  </si>
  <si>
    <t>Okružná 293</t>
  </si>
  <si>
    <t>Pionierska 396</t>
  </si>
  <si>
    <t>Moyzesova 396</t>
  </si>
  <si>
    <t>Bratislavská 434/9</t>
  </si>
  <si>
    <t>Nad zábrehom 474</t>
  </si>
  <si>
    <t>Centrum I 1682</t>
  </si>
  <si>
    <t>Prejta 135</t>
  </si>
  <si>
    <t>Športovcov 655</t>
  </si>
  <si>
    <t>A.Kmeťa  360/5</t>
  </si>
  <si>
    <t>Náklady spolu bez DPH</t>
  </si>
  <si>
    <t>Dodávka elektrickej energie</t>
  </si>
  <si>
    <r>
      <t>Celková cena v EUR vrátane DPH a ostatných súvisiacich nákladov/</t>
    </r>
    <r>
      <rPr>
        <sz val="11"/>
        <color rgb="FF000000"/>
        <rFont val="Times New Roman"/>
        <family val="1"/>
        <charset val="238"/>
      </rPr>
      <t>1. obdobie plnenia podľa bodu 30 SP</t>
    </r>
  </si>
  <si>
    <t>Celkový predpokladaný odber elektrickej energie za 1. obdobie plnenia v KWh: 2 350 002</t>
  </si>
  <si>
    <t>Cena spolu:</t>
  </si>
  <si>
    <t>Sumár za rok/12  mesiacov (MWh):</t>
  </si>
  <si>
    <t>Sumár za celé obdobie trvania/24 mesiacov (MWh):</t>
  </si>
  <si>
    <t>Počet/MJ</t>
  </si>
  <si>
    <t>1 komplet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</si>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</sst>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.7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.7"/>
      <color rgb="FFFF000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7.7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F2DDD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85">
    <xf numFmtId="0" fontId="0" fillId="0" borderId="0" xfId="0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right"/>
    </xf>
    <xf numFmtId="0" fontId="3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1" fontId="3" fillId="2" borderId="0" xfId="2" applyNumberFormat="1" applyFont="1" applyFill="1" applyBorder="1" applyAlignment="1"/>
    <xf numFmtId="0" fontId="3" fillId="2" borderId="0" xfId="2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7" fillId="0" borderId="0" xfId="2" applyFont="1" applyBorder="1"/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3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" vertical="center"/>
    </xf>
    <xf numFmtId="0" fontId="9" fillId="0" borderId="1" xfId="2" applyFont="1" applyBorder="1"/>
    <xf numFmtId="0" fontId="9" fillId="0" borderId="1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right"/>
    </xf>
    <xf numFmtId="0" fontId="7" fillId="0" borderId="0" xfId="2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9" fillId="4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Border="1" applyAlignment="1">
      <alignment horizontal="left" vertical="center"/>
    </xf>
    <xf numFmtId="0" fontId="9" fillId="0" borderId="1" xfId="2" applyNumberFormat="1" applyFont="1" applyBorder="1" applyAlignment="1">
      <alignment horizontal="center" vertical="center"/>
    </xf>
    <xf numFmtId="0" fontId="9" fillId="5" borderId="1" xfId="2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8" borderId="1" xfId="2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left" vertical="center"/>
    </xf>
    <xf numFmtId="0" fontId="15" fillId="4" borderId="1" xfId="2" applyNumberFormat="1" applyFont="1" applyFill="1" applyBorder="1" applyAlignment="1">
      <alignment horizontal="center" vertical="center"/>
    </xf>
    <xf numFmtId="0" fontId="9" fillId="0" borderId="2" xfId="2" applyFont="1" applyBorder="1"/>
    <xf numFmtId="0" fontId="9" fillId="4" borderId="2" xfId="2" applyNumberFormat="1" applyFont="1" applyFill="1" applyBorder="1" applyAlignment="1">
      <alignment horizontal="center" vertical="center"/>
    </xf>
    <xf numFmtId="0" fontId="9" fillId="0" borderId="2" xfId="2" applyNumberFormat="1" applyFont="1" applyBorder="1" applyAlignment="1">
      <alignment horizontal="left" vertical="center"/>
    </xf>
    <xf numFmtId="0" fontId="9" fillId="0" borderId="2" xfId="2" applyNumberFormat="1" applyFont="1" applyBorder="1" applyAlignment="1">
      <alignment horizontal="center" vertical="center"/>
    </xf>
    <xf numFmtId="0" fontId="9" fillId="5" borderId="2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4" fontId="9" fillId="0" borderId="2" xfId="2" applyNumberFormat="1" applyFont="1" applyBorder="1" applyAlignment="1">
      <alignment horizontal="right"/>
    </xf>
    <xf numFmtId="0" fontId="9" fillId="0" borderId="2" xfId="2" applyNumberFormat="1" applyFont="1" applyBorder="1" applyAlignment="1">
      <alignment horizontal="center"/>
    </xf>
    <xf numFmtId="164" fontId="10" fillId="6" borderId="2" xfId="0" applyNumberFormat="1" applyFont="1" applyFill="1" applyBorder="1" applyAlignment="1">
      <alignment horizontal="center" vertical="center"/>
    </xf>
    <xf numFmtId="0" fontId="15" fillId="3" borderId="1" xfId="2" applyNumberFormat="1" applyFont="1" applyFill="1" applyBorder="1" applyAlignment="1">
      <alignment horizontal="center" vertical="center"/>
    </xf>
    <xf numFmtId="0" fontId="15" fillId="0" borderId="1" xfId="2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horizontal="left" vertical="center"/>
    </xf>
    <xf numFmtId="0" fontId="7" fillId="3" borderId="3" xfId="2" applyFont="1" applyFill="1" applyBorder="1" applyAlignment="1">
      <alignment horizontal="center" wrapText="1"/>
    </xf>
    <xf numFmtId="0" fontId="7" fillId="3" borderId="4" xfId="2" applyFont="1" applyFill="1" applyBorder="1" applyAlignment="1">
      <alignment horizont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5"/>
    </xf>
    <xf numFmtId="0" fontId="18" fillId="10" borderId="7" xfId="0" applyFont="1" applyFill="1" applyBorder="1" applyAlignment="1">
      <alignment horizontal="left" vertical="center" wrapText="1" indent="5"/>
    </xf>
    <xf numFmtId="0" fontId="16" fillId="10" borderId="3" xfId="0" applyFont="1" applyFill="1" applyBorder="1" applyAlignment="1">
      <alignment horizontal="right" vertical="center" wrapText="1" indent="5"/>
    </xf>
    <xf numFmtId="0" fontId="16" fillId="10" borderId="4" xfId="0" applyFont="1" applyFill="1" applyBorder="1" applyAlignment="1">
      <alignment horizontal="right" vertical="center" wrapText="1" indent="5"/>
    </xf>
    <xf numFmtId="0" fontId="7" fillId="3" borderId="3" xfId="2" applyFont="1" applyFill="1" applyBorder="1" applyAlignment="1">
      <alignment horizontal="left" wrapText="1"/>
    </xf>
    <xf numFmtId="0" fontId="7" fillId="3" borderId="4" xfId="2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 applyProtection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0" fillId="8" borderId="1" xfId="0" applyNumberFormat="1" applyFont="1" applyFill="1" applyBorder="1" applyAlignment="1">
      <alignment horizontal="center" vertical="center"/>
    </xf>
  </cellXfs>
  <cellStyles count="4">
    <cellStyle name="Normálna" xfId="0" builtinId="0"/>
    <cellStyle name="normálne 2" xfId="2" xr:uid="{00000000-0005-0000-0000-000000000000}"/>
    <cellStyle name="normálne 5" xfId="3" xr:uid="{F47BB199-AD98-4C77-AFD4-162D9A19E621}"/>
    <cellStyle name="Normální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9"/>
  <sheetViews>
    <sheetView tabSelected="1" topLeftCell="A102" zoomScaleNormal="100" workbookViewId="0">
      <selection activeCell="U105" sqref="U105"/>
    </sheetView>
  </sheetViews>
  <sheetFormatPr defaultColWidth="9.21875" defaultRowHeight="12" x14ac:dyDescent="0.3"/>
  <cols>
    <col min="1" max="1" width="4.21875" style="1" customWidth="1"/>
    <col min="2" max="2" width="4" style="1" customWidth="1"/>
    <col min="3" max="3" width="17.44140625" style="3" customWidth="1"/>
    <col min="4" max="4" width="11.77734375" style="3" customWidth="1"/>
    <col min="5" max="5" width="23.44140625" style="4" customWidth="1"/>
    <col min="6" max="6" width="6.6640625" style="1" customWidth="1"/>
    <col min="7" max="7" width="15.21875" style="5" customWidth="1"/>
    <col min="8" max="8" width="12.88671875" style="1" customWidth="1"/>
    <col min="9" max="9" width="10.109375" style="1" customWidth="1"/>
    <col min="10" max="10" width="9" style="3" customWidth="1"/>
    <col min="11" max="11" width="9.5546875" style="3" customWidth="1"/>
    <col min="12" max="12" width="11" style="3" customWidth="1"/>
    <col min="13" max="13" width="8.77734375" style="3" customWidth="1"/>
    <col min="14" max="14" width="8.5546875" style="3" customWidth="1"/>
    <col min="15" max="15" width="5.44140625" style="1" customWidth="1"/>
    <col min="16" max="16" width="4.33203125" style="1" customWidth="1"/>
    <col min="17" max="17" width="14.77734375" style="1" customWidth="1"/>
    <col min="18" max="16384" width="9.21875" style="1"/>
  </cols>
  <sheetData>
    <row r="1" spans="1:18" x14ac:dyDescent="0.2">
      <c r="A1" s="6" t="s">
        <v>0</v>
      </c>
      <c r="B1" s="6" t="s">
        <v>13</v>
      </c>
      <c r="C1" s="7" t="s">
        <v>11</v>
      </c>
      <c r="D1" s="7" t="s">
        <v>5</v>
      </c>
      <c r="E1" s="8" t="s">
        <v>6</v>
      </c>
      <c r="F1" s="9" t="s">
        <v>7</v>
      </c>
      <c r="G1" s="10" t="s">
        <v>8</v>
      </c>
      <c r="H1" s="11" t="s">
        <v>12</v>
      </c>
      <c r="I1" s="7" t="s">
        <v>9</v>
      </c>
      <c r="J1" s="12" t="s">
        <v>10</v>
      </c>
      <c r="K1" s="13" t="s">
        <v>1</v>
      </c>
      <c r="L1" s="13" t="s">
        <v>4</v>
      </c>
      <c r="M1" s="13" t="s">
        <v>2</v>
      </c>
      <c r="N1" s="13" t="s">
        <v>3</v>
      </c>
      <c r="O1" s="13" t="s">
        <v>14</v>
      </c>
      <c r="P1" s="13" t="s">
        <v>15</v>
      </c>
      <c r="Q1" s="13" t="s">
        <v>155</v>
      </c>
    </row>
    <row r="2" spans="1:18" s="2" customFormat="1" ht="13.8" x14ac:dyDescent="0.3">
      <c r="A2" s="15"/>
      <c r="B2" s="15"/>
      <c r="C2" s="15"/>
      <c r="D2" s="15"/>
      <c r="E2" s="16"/>
      <c r="F2" s="17"/>
      <c r="G2" s="18"/>
      <c r="H2" s="19"/>
      <c r="I2" s="20"/>
      <c r="J2" s="21"/>
      <c r="K2" s="14"/>
      <c r="L2" s="14"/>
      <c r="M2" s="14"/>
      <c r="N2" s="14"/>
      <c r="O2" s="14"/>
      <c r="P2" s="14"/>
      <c r="Q2" s="14"/>
      <c r="R2" s="14"/>
    </row>
    <row r="3" spans="1:18" ht="12.6" thickBot="1" x14ac:dyDescent="0.35"/>
    <row r="4" spans="1:18" ht="12" customHeight="1" thickBot="1" x14ac:dyDescent="0.35">
      <c r="C4" s="77" t="s">
        <v>21</v>
      </c>
      <c r="D4" s="78"/>
    </row>
    <row r="5" spans="1:18" s="2" customFormat="1" ht="13.8" x14ac:dyDescent="0.3">
      <c r="C5" s="25"/>
      <c r="D5" s="25"/>
      <c r="E5" s="26"/>
      <c r="G5" s="27"/>
      <c r="J5" s="28"/>
      <c r="K5" s="28"/>
      <c r="L5" s="28"/>
      <c r="M5" s="28"/>
      <c r="N5" s="28"/>
    </row>
    <row r="6" spans="1:18" s="2" customFormat="1" x14ac:dyDescent="0.25">
      <c r="A6" s="22">
        <f>ROW(A1)</f>
        <v>1</v>
      </c>
      <c r="B6" s="22">
        <v>1</v>
      </c>
      <c r="C6" s="29" t="s">
        <v>22</v>
      </c>
      <c r="D6" s="29">
        <v>0</v>
      </c>
      <c r="E6" s="30" t="s">
        <v>131</v>
      </c>
      <c r="F6" s="31" t="s">
        <v>17</v>
      </c>
      <c r="G6" s="32">
        <v>13</v>
      </c>
      <c r="H6" s="23">
        <f>G6*2</f>
        <v>26</v>
      </c>
      <c r="I6" s="24">
        <v>44927</v>
      </c>
      <c r="J6" s="34">
        <v>24</v>
      </c>
      <c r="K6" s="33">
        <f t="shared" ref="K6:K14" si="0">G6/1000</f>
        <v>1.2999999999999999E-2</v>
      </c>
      <c r="L6" s="33">
        <f>K6*2</f>
        <v>2.5999999999999999E-2</v>
      </c>
      <c r="M6" s="80">
        <v>0</v>
      </c>
      <c r="N6" s="81">
        <v>0</v>
      </c>
      <c r="O6" s="82">
        <v>25</v>
      </c>
      <c r="P6" s="82">
        <v>3</v>
      </c>
      <c r="Q6" s="83" t="s">
        <v>164</v>
      </c>
    </row>
    <row r="7" spans="1:18" s="2" customFormat="1" x14ac:dyDescent="0.25">
      <c r="A7" s="22">
        <f t="shared" ref="A7:A14" si="1">ROW(A2)</f>
        <v>2</v>
      </c>
      <c r="B7" s="22">
        <v>2</v>
      </c>
      <c r="C7" s="29" t="s">
        <v>23</v>
      </c>
      <c r="D7" s="29">
        <v>0</v>
      </c>
      <c r="E7" s="30" t="s">
        <v>132</v>
      </c>
      <c r="F7" s="31" t="s">
        <v>18</v>
      </c>
      <c r="G7" s="32">
        <v>2459</v>
      </c>
      <c r="H7" s="23">
        <f t="shared" ref="H7:H14" si="2">G7*2</f>
        <v>4918</v>
      </c>
      <c r="I7" s="24">
        <v>44927</v>
      </c>
      <c r="J7" s="34">
        <v>24</v>
      </c>
      <c r="K7" s="33">
        <f t="shared" si="0"/>
        <v>2.4590000000000001</v>
      </c>
      <c r="L7" s="33">
        <f t="shared" ref="L7:L13" si="3">K7*2</f>
        <v>4.9180000000000001</v>
      </c>
      <c r="M7" s="80">
        <v>0</v>
      </c>
      <c r="N7" s="81">
        <v>0</v>
      </c>
      <c r="O7" s="82">
        <v>63</v>
      </c>
      <c r="P7" s="82">
        <v>3</v>
      </c>
      <c r="Q7" s="83" t="s">
        <v>164</v>
      </c>
    </row>
    <row r="8" spans="1:18" s="2" customFormat="1" x14ac:dyDescent="0.25">
      <c r="A8" s="22">
        <f t="shared" si="1"/>
        <v>3</v>
      </c>
      <c r="B8" s="22">
        <v>3</v>
      </c>
      <c r="C8" s="29" t="s">
        <v>24</v>
      </c>
      <c r="D8" s="29">
        <v>0</v>
      </c>
      <c r="E8" s="30" t="s">
        <v>133</v>
      </c>
      <c r="F8" s="31" t="s">
        <v>19</v>
      </c>
      <c r="G8" s="32">
        <v>97</v>
      </c>
      <c r="H8" s="23">
        <f t="shared" si="2"/>
        <v>194</v>
      </c>
      <c r="I8" s="24">
        <v>44927</v>
      </c>
      <c r="J8" s="34">
        <v>24</v>
      </c>
      <c r="K8" s="33">
        <f t="shared" si="0"/>
        <v>9.7000000000000003E-2</v>
      </c>
      <c r="L8" s="33">
        <f t="shared" si="3"/>
        <v>0.19400000000000001</v>
      </c>
      <c r="M8" s="80">
        <v>0</v>
      </c>
      <c r="N8" s="81">
        <v>0</v>
      </c>
      <c r="O8" s="82">
        <v>63</v>
      </c>
      <c r="P8" s="82">
        <v>3</v>
      </c>
      <c r="Q8" s="83" t="s">
        <v>164</v>
      </c>
    </row>
    <row r="9" spans="1:18" s="2" customFormat="1" x14ac:dyDescent="0.25">
      <c r="A9" s="22">
        <f t="shared" si="1"/>
        <v>4</v>
      </c>
      <c r="B9" s="22">
        <v>4</v>
      </c>
      <c r="C9" s="29" t="s">
        <v>25</v>
      </c>
      <c r="D9" s="29">
        <v>0</v>
      </c>
      <c r="E9" s="30" t="s">
        <v>134</v>
      </c>
      <c r="F9" s="31" t="s">
        <v>19</v>
      </c>
      <c r="G9" s="32">
        <v>107</v>
      </c>
      <c r="H9" s="23">
        <f t="shared" si="2"/>
        <v>214</v>
      </c>
      <c r="I9" s="24">
        <v>44927</v>
      </c>
      <c r="J9" s="34">
        <v>24</v>
      </c>
      <c r="K9" s="33">
        <f t="shared" si="0"/>
        <v>0.107</v>
      </c>
      <c r="L9" s="33">
        <f t="shared" si="3"/>
        <v>0.214</v>
      </c>
      <c r="M9" s="80">
        <v>0</v>
      </c>
      <c r="N9" s="81">
        <v>0</v>
      </c>
      <c r="O9" s="82">
        <v>63</v>
      </c>
      <c r="P9" s="82">
        <v>3</v>
      </c>
      <c r="Q9" s="83" t="s">
        <v>164</v>
      </c>
    </row>
    <row r="10" spans="1:18" s="2" customFormat="1" x14ac:dyDescent="0.25">
      <c r="A10" s="22">
        <f t="shared" si="1"/>
        <v>5</v>
      </c>
      <c r="B10" s="22">
        <v>5</v>
      </c>
      <c r="C10" s="29" t="s">
        <v>26</v>
      </c>
      <c r="D10" s="29">
        <v>0</v>
      </c>
      <c r="E10" s="30" t="s">
        <v>135</v>
      </c>
      <c r="F10" s="31" t="s">
        <v>17</v>
      </c>
      <c r="G10" s="32">
        <v>103</v>
      </c>
      <c r="H10" s="23">
        <f t="shared" si="2"/>
        <v>206</v>
      </c>
      <c r="I10" s="24">
        <v>44927</v>
      </c>
      <c r="J10" s="34">
        <v>24</v>
      </c>
      <c r="K10" s="33">
        <f t="shared" si="0"/>
        <v>0.10299999999999999</v>
      </c>
      <c r="L10" s="33">
        <f t="shared" si="3"/>
        <v>0.20599999999999999</v>
      </c>
      <c r="M10" s="80">
        <v>0</v>
      </c>
      <c r="N10" s="81">
        <v>0</v>
      </c>
      <c r="O10" s="82">
        <v>63</v>
      </c>
      <c r="P10" s="82">
        <v>3</v>
      </c>
      <c r="Q10" s="83" t="s">
        <v>164</v>
      </c>
    </row>
    <row r="11" spans="1:18" s="2" customFormat="1" x14ac:dyDescent="0.25">
      <c r="A11" s="22">
        <f t="shared" si="1"/>
        <v>6</v>
      </c>
      <c r="B11" s="22">
        <v>6</v>
      </c>
      <c r="C11" s="29" t="s">
        <v>27</v>
      </c>
      <c r="D11" s="29">
        <v>0</v>
      </c>
      <c r="E11" s="30" t="s">
        <v>136</v>
      </c>
      <c r="F11" s="31" t="s">
        <v>19</v>
      </c>
      <c r="G11" s="32">
        <v>3193</v>
      </c>
      <c r="H11" s="23">
        <f t="shared" si="2"/>
        <v>6386</v>
      </c>
      <c r="I11" s="24">
        <v>44927</v>
      </c>
      <c r="J11" s="34">
        <v>24</v>
      </c>
      <c r="K11" s="33">
        <f t="shared" si="0"/>
        <v>3.1930000000000001</v>
      </c>
      <c r="L11" s="33">
        <f t="shared" si="3"/>
        <v>6.3860000000000001</v>
      </c>
      <c r="M11" s="80">
        <v>0</v>
      </c>
      <c r="N11" s="81">
        <v>0</v>
      </c>
      <c r="O11" s="82">
        <v>25</v>
      </c>
      <c r="P11" s="82">
        <v>3</v>
      </c>
      <c r="Q11" s="83" t="s">
        <v>164</v>
      </c>
    </row>
    <row r="12" spans="1:18" s="2" customFormat="1" x14ac:dyDescent="0.25">
      <c r="A12" s="22">
        <f t="shared" si="1"/>
        <v>7</v>
      </c>
      <c r="B12" s="50">
        <v>7</v>
      </c>
      <c r="C12" s="51" t="s">
        <v>28</v>
      </c>
      <c r="D12" s="51">
        <v>0</v>
      </c>
      <c r="E12" s="52" t="s">
        <v>137</v>
      </c>
      <c r="F12" s="53" t="s">
        <v>19</v>
      </c>
      <c r="G12" s="54">
        <v>193</v>
      </c>
      <c r="H12" s="55">
        <f t="shared" si="2"/>
        <v>386</v>
      </c>
      <c r="I12" s="56">
        <v>44927</v>
      </c>
      <c r="J12" s="57">
        <v>24</v>
      </c>
      <c r="K12" s="58">
        <f t="shared" si="0"/>
        <v>0.193</v>
      </c>
      <c r="L12" s="58">
        <f t="shared" si="3"/>
        <v>0.38600000000000001</v>
      </c>
      <c r="M12" s="80">
        <v>0</v>
      </c>
      <c r="N12" s="81">
        <v>0</v>
      </c>
      <c r="O12" s="82">
        <v>20</v>
      </c>
      <c r="P12" s="82">
        <v>3</v>
      </c>
      <c r="Q12" s="83" t="s">
        <v>164</v>
      </c>
    </row>
    <row r="13" spans="1:18" s="2" customFormat="1" x14ac:dyDescent="0.25">
      <c r="A13" s="22">
        <f t="shared" si="1"/>
        <v>8</v>
      </c>
      <c r="B13" s="22">
        <v>8</v>
      </c>
      <c r="C13" s="59" t="s">
        <v>141</v>
      </c>
      <c r="D13" s="51">
        <v>0</v>
      </c>
      <c r="E13" s="60" t="s">
        <v>142</v>
      </c>
      <c r="F13" s="61" t="s">
        <v>143</v>
      </c>
      <c r="G13" s="63">
        <v>13200</v>
      </c>
      <c r="H13" s="62">
        <f t="shared" si="2"/>
        <v>26400</v>
      </c>
      <c r="I13" s="56">
        <v>44927</v>
      </c>
      <c r="J13" s="57">
        <v>24</v>
      </c>
      <c r="K13" s="64">
        <f t="shared" si="0"/>
        <v>13.2</v>
      </c>
      <c r="L13" s="64">
        <f t="shared" si="3"/>
        <v>26.4</v>
      </c>
      <c r="M13" s="80">
        <v>0</v>
      </c>
      <c r="N13" s="81">
        <v>0</v>
      </c>
      <c r="O13" s="61"/>
      <c r="P13" s="61"/>
      <c r="Q13" s="83" t="s">
        <v>164</v>
      </c>
    </row>
    <row r="14" spans="1:18" s="2" customFormat="1" x14ac:dyDescent="0.25">
      <c r="A14" s="22">
        <f t="shared" si="1"/>
        <v>9</v>
      </c>
      <c r="B14" s="22">
        <v>9</v>
      </c>
      <c r="C14" s="49" t="s">
        <v>89</v>
      </c>
      <c r="D14" s="51">
        <v>0</v>
      </c>
      <c r="E14" s="30" t="s">
        <v>140</v>
      </c>
      <c r="F14" s="31" t="s">
        <v>17</v>
      </c>
      <c r="G14" s="32">
        <v>9884</v>
      </c>
      <c r="H14" s="23">
        <f t="shared" si="2"/>
        <v>19768</v>
      </c>
      <c r="I14" s="24">
        <v>44927</v>
      </c>
      <c r="J14" s="34">
        <v>24</v>
      </c>
      <c r="K14" s="33">
        <f t="shared" si="0"/>
        <v>9.8840000000000003</v>
      </c>
      <c r="L14" s="33">
        <f>K14*2</f>
        <v>19.768000000000001</v>
      </c>
      <c r="M14" s="80">
        <v>0</v>
      </c>
      <c r="N14" s="81">
        <v>0</v>
      </c>
      <c r="O14" s="82">
        <v>63</v>
      </c>
      <c r="P14" s="82">
        <v>3</v>
      </c>
      <c r="Q14" s="83" t="s">
        <v>164</v>
      </c>
    </row>
    <row r="15" spans="1:18" s="2" customFormat="1" ht="10.8" thickBot="1" x14ac:dyDescent="0.35"/>
    <row r="16" spans="1:18" s="2" customFormat="1" ht="14.4" thickBot="1" x14ac:dyDescent="0.35">
      <c r="C16" s="77" t="s">
        <v>138</v>
      </c>
      <c r="D16" s="78"/>
      <c r="E16" s="28"/>
    </row>
    <row r="17" spans="1:17" s="2" customFormat="1" ht="10.199999999999999" x14ac:dyDescent="0.3"/>
    <row r="18" spans="1:17" s="2" customFormat="1" ht="12" customHeight="1" x14ac:dyDescent="0.25">
      <c r="A18" s="22">
        <f>ROW(A10)</f>
        <v>10</v>
      </c>
      <c r="B18" s="22">
        <v>1</v>
      </c>
      <c r="C18" s="29" t="s">
        <v>29</v>
      </c>
      <c r="D18" s="29">
        <v>0</v>
      </c>
      <c r="E18" s="30">
        <v>0</v>
      </c>
      <c r="F18" s="31" t="s">
        <v>20</v>
      </c>
      <c r="G18" s="32">
        <v>465</v>
      </c>
      <c r="H18" s="23">
        <f t="shared" ref="H18:H55" si="4">G18*2</f>
        <v>930</v>
      </c>
      <c r="I18" s="24">
        <v>44927</v>
      </c>
      <c r="J18" s="34">
        <v>24</v>
      </c>
      <c r="K18" s="33">
        <f t="shared" ref="K18:K55" si="5">G18/1000</f>
        <v>0.46500000000000002</v>
      </c>
      <c r="L18" s="33">
        <f t="shared" ref="L18:L55" si="6">K18*2</f>
        <v>0.93</v>
      </c>
      <c r="M18" s="80">
        <f t="shared" ref="M18:M55" si="7">K18</f>
        <v>0.46500000000000002</v>
      </c>
      <c r="N18" s="81">
        <f>M18*2</f>
        <v>0.93</v>
      </c>
      <c r="O18" s="82">
        <v>25</v>
      </c>
      <c r="P18" s="82">
        <v>3</v>
      </c>
      <c r="Q18" s="83" t="s">
        <v>164</v>
      </c>
    </row>
    <row r="19" spans="1:17" s="2" customFormat="1" ht="12" customHeight="1" x14ac:dyDescent="0.25">
      <c r="A19" s="22">
        <f t="shared" ref="A19:A55" si="8">ROW(A11)</f>
        <v>11</v>
      </c>
      <c r="B19" s="22">
        <v>2</v>
      </c>
      <c r="C19" s="29" t="s">
        <v>30</v>
      </c>
      <c r="D19" s="29">
        <v>0</v>
      </c>
      <c r="E19" s="30">
        <v>0</v>
      </c>
      <c r="F19" s="31" t="s">
        <v>20</v>
      </c>
      <c r="G19" s="32">
        <v>19221</v>
      </c>
      <c r="H19" s="23">
        <f t="shared" si="4"/>
        <v>38442</v>
      </c>
      <c r="I19" s="24">
        <v>44927</v>
      </c>
      <c r="J19" s="34">
        <v>24</v>
      </c>
      <c r="K19" s="33">
        <f t="shared" si="5"/>
        <v>19.221</v>
      </c>
      <c r="L19" s="33">
        <f t="shared" si="6"/>
        <v>38.442</v>
      </c>
      <c r="M19" s="80">
        <f t="shared" si="7"/>
        <v>19.221</v>
      </c>
      <c r="N19" s="81">
        <f t="shared" ref="N19:N55" si="9">M19*2</f>
        <v>38.442</v>
      </c>
      <c r="O19" s="82">
        <v>40</v>
      </c>
      <c r="P19" s="82">
        <v>3</v>
      </c>
      <c r="Q19" s="83" t="s">
        <v>164</v>
      </c>
    </row>
    <row r="20" spans="1:17" s="2" customFormat="1" ht="12" customHeight="1" x14ac:dyDescent="0.25">
      <c r="A20" s="22">
        <f t="shared" si="8"/>
        <v>12</v>
      </c>
      <c r="B20" s="22">
        <v>3</v>
      </c>
      <c r="C20" s="29" t="s">
        <v>31</v>
      </c>
      <c r="D20" s="29">
        <v>0</v>
      </c>
      <c r="E20" s="30">
        <v>0</v>
      </c>
      <c r="F20" s="31" t="s">
        <v>20</v>
      </c>
      <c r="G20" s="32">
        <v>15743</v>
      </c>
      <c r="H20" s="23">
        <f t="shared" si="4"/>
        <v>31486</v>
      </c>
      <c r="I20" s="24">
        <v>44927</v>
      </c>
      <c r="J20" s="34">
        <v>24</v>
      </c>
      <c r="K20" s="33">
        <f t="shared" si="5"/>
        <v>15.743</v>
      </c>
      <c r="L20" s="33">
        <f t="shared" si="6"/>
        <v>31.486000000000001</v>
      </c>
      <c r="M20" s="80">
        <f t="shared" si="7"/>
        <v>15.743</v>
      </c>
      <c r="N20" s="81">
        <f t="shared" si="9"/>
        <v>31.486000000000001</v>
      </c>
      <c r="O20" s="82">
        <v>25</v>
      </c>
      <c r="P20" s="82">
        <v>3</v>
      </c>
      <c r="Q20" s="83" t="s">
        <v>164</v>
      </c>
    </row>
    <row r="21" spans="1:17" s="2" customFormat="1" ht="12" customHeight="1" x14ac:dyDescent="0.25">
      <c r="A21" s="22">
        <f t="shared" si="8"/>
        <v>13</v>
      </c>
      <c r="B21" s="22">
        <v>4</v>
      </c>
      <c r="C21" s="29" t="s">
        <v>32</v>
      </c>
      <c r="D21" s="29">
        <v>0</v>
      </c>
      <c r="E21" s="30">
        <v>0</v>
      </c>
      <c r="F21" s="31" t="s">
        <v>20</v>
      </c>
      <c r="G21" s="32">
        <v>18232</v>
      </c>
      <c r="H21" s="23">
        <f t="shared" si="4"/>
        <v>36464</v>
      </c>
      <c r="I21" s="24">
        <v>44927</v>
      </c>
      <c r="J21" s="34">
        <v>24</v>
      </c>
      <c r="K21" s="33">
        <f t="shared" si="5"/>
        <v>18.231999999999999</v>
      </c>
      <c r="L21" s="33">
        <f t="shared" si="6"/>
        <v>36.463999999999999</v>
      </c>
      <c r="M21" s="80">
        <f t="shared" si="7"/>
        <v>18.231999999999999</v>
      </c>
      <c r="N21" s="81">
        <f t="shared" si="9"/>
        <v>36.463999999999999</v>
      </c>
      <c r="O21" s="82">
        <v>25</v>
      </c>
      <c r="P21" s="82">
        <v>3</v>
      </c>
      <c r="Q21" s="83" t="s">
        <v>164</v>
      </c>
    </row>
    <row r="22" spans="1:17" s="2" customFormat="1" ht="12" customHeight="1" x14ac:dyDescent="0.25">
      <c r="A22" s="22">
        <f t="shared" si="8"/>
        <v>14</v>
      </c>
      <c r="B22" s="22">
        <v>5</v>
      </c>
      <c r="C22" s="29" t="s">
        <v>33</v>
      </c>
      <c r="D22" s="29">
        <v>0</v>
      </c>
      <c r="E22" s="30">
        <v>0</v>
      </c>
      <c r="F22" s="31" t="s">
        <v>20</v>
      </c>
      <c r="G22" s="32">
        <v>14896</v>
      </c>
      <c r="H22" s="23">
        <f t="shared" si="4"/>
        <v>29792</v>
      </c>
      <c r="I22" s="24">
        <v>44927</v>
      </c>
      <c r="J22" s="34">
        <v>24</v>
      </c>
      <c r="K22" s="33">
        <f t="shared" si="5"/>
        <v>14.896000000000001</v>
      </c>
      <c r="L22" s="33">
        <f t="shared" si="6"/>
        <v>29.792000000000002</v>
      </c>
      <c r="M22" s="80">
        <f t="shared" si="7"/>
        <v>14.896000000000001</v>
      </c>
      <c r="N22" s="81">
        <f t="shared" si="9"/>
        <v>29.792000000000002</v>
      </c>
      <c r="O22" s="82">
        <v>25</v>
      </c>
      <c r="P22" s="82">
        <v>3</v>
      </c>
      <c r="Q22" s="83" t="s">
        <v>164</v>
      </c>
    </row>
    <row r="23" spans="1:17" s="2" customFormat="1" ht="12" customHeight="1" x14ac:dyDescent="0.25">
      <c r="A23" s="22">
        <f t="shared" si="8"/>
        <v>15</v>
      </c>
      <c r="B23" s="22">
        <v>6</v>
      </c>
      <c r="C23" s="29" t="s">
        <v>34</v>
      </c>
      <c r="D23" s="29">
        <v>0</v>
      </c>
      <c r="E23" s="30">
        <v>0</v>
      </c>
      <c r="F23" s="31" t="s">
        <v>20</v>
      </c>
      <c r="G23" s="32">
        <v>116379</v>
      </c>
      <c r="H23" s="23">
        <f t="shared" si="4"/>
        <v>232758</v>
      </c>
      <c r="I23" s="24">
        <v>44927</v>
      </c>
      <c r="J23" s="34">
        <v>24</v>
      </c>
      <c r="K23" s="33">
        <f t="shared" si="5"/>
        <v>116.379</v>
      </c>
      <c r="L23" s="33">
        <f t="shared" si="6"/>
        <v>232.75800000000001</v>
      </c>
      <c r="M23" s="80">
        <f t="shared" si="7"/>
        <v>116.379</v>
      </c>
      <c r="N23" s="81">
        <f t="shared" si="9"/>
        <v>232.75800000000001</v>
      </c>
      <c r="O23" s="82">
        <v>25</v>
      </c>
      <c r="P23" s="82">
        <v>3</v>
      </c>
      <c r="Q23" s="83" t="s">
        <v>164</v>
      </c>
    </row>
    <row r="24" spans="1:17" s="2" customFormat="1" ht="12" customHeight="1" x14ac:dyDescent="0.25">
      <c r="A24" s="22">
        <f t="shared" si="8"/>
        <v>16</v>
      </c>
      <c r="B24" s="22">
        <v>7</v>
      </c>
      <c r="C24" s="29" t="s">
        <v>35</v>
      </c>
      <c r="D24" s="29">
        <v>0</v>
      </c>
      <c r="E24" s="30">
        <v>0</v>
      </c>
      <c r="F24" s="31" t="s">
        <v>20</v>
      </c>
      <c r="G24" s="32">
        <v>6614</v>
      </c>
      <c r="H24" s="23">
        <f t="shared" si="4"/>
        <v>13228</v>
      </c>
      <c r="I24" s="24">
        <v>44927</v>
      </c>
      <c r="J24" s="34">
        <v>24</v>
      </c>
      <c r="K24" s="33">
        <f t="shared" si="5"/>
        <v>6.6139999999999999</v>
      </c>
      <c r="L24" s="33">
        <f t="shared" si="6"/>
        <v>13.228</v>
      </c>
      <c r="M24" s="80">
        <f t="shared" si="7"/>
        <v>6.6139999999999999</v>
      </c>
      <c r="N24" s="81">
        <f t="shared" si="9"/>
        <v>13.228</v>
      </c>
      <c r="O24" s="82">
        <v>25</v>
      </c>
      <c r="P24" s="82">
        <v>3</v>
      </c>
      <c r="Q24" s="83" t="s">
        <v>164</v>
      </c>
    </row>
    <row r="25" spans="1:17" s="2" customFormat="1" ht="12" customHeight="1" x14ac:dyDescent="0.25">
      <c r="A25" s="22">
        <f t="shared" si="8"/>
        <v>17</v>
      </c>
      <c r="B25" s="22">
        <v>8</v>
      </c>
      <c r="C25" s="29" t="s">
        <v>36</v>
      </c>
      <c r="D25" s="29">
        <v>0</v>
      </c>
      <c r="E25" s="30">
        <v>0</v>
      </c>
      <c r="F25" s="31" t="s">
        <v>20</v>
      </c>
      <c r="G25" s="32">
        <v>13841</v>
      </c>
      <c r="H25" s="23">
        <f t="shared" si="4"/>
        <v>27682</v>
      </c>
      <c r="I25" s="24">
        <v>44927</v>
      </c>
      <c r="J25" s="34">
        <v>24</v>
      </c>
      <c r="K25" s="33">
        <f t="shared" si="5"/>
        <v>13.840999999999999</v>
      </c>
      <c r="L25" s="33">
        <f t="shared" si="6"/>
        <v>27.681999999999999</v>
      </c>
      <c r="M25" s="80">
        <f t="shared" si="7"/>
        <v>13.840999999999999</v>
      </c>
      <c r="N25" s="81">
        <f t="shared" si="9"/>
        <v>27.681999999999999</v>
      </c>
      <c r="O25" s="82">
        <v>40</v>
      </c>
      <c r="P25" s="82">
        <v>3</v>
      </c>
      <c r="Q25" s="83" t="s">
        <v>164</v>
      </c>
    </row>
    <row r="26" spans="1:17" s="2" customFormat="1" ht="12" customHeight="1" x14ac:dyDescent="0.25">
      <c r="A26" s="22">
        <f t="shared" si="8"/>
        <v>18</v>
      </c>
      <c r="B26" s="22">
        <v>9</v>
      </c>
      <c r="C26" s="29" t="s">
        <v>37</v>
      </c>
      <c r="D26" s="29">
        <v>0</v>
      </c>
      <c r="E26" s="30">
        <v>0</v>
      </c>
      <c r="F26" s="31" t="s">
        <v>20</v>
      </c>
      <c r="G26" s="32">
        <v>69958</v>
      </c>
      <c r="H26" s="23">
        <f t="shared" si="4"/>
        <v>139916</v>
      </c>
      <c r="I26" s="24">
        <v>44927</v>
      </c>
      <c r="J26" s="34">
        <v>24</v>
      </c>
      <c r="K26" s="33">
        <f t="shared" si="5"/>
        <v>69.957999999999998</v>
      </c>
      <c r="L26" s="33">
        <f t="shared" si="6"/>
        <v>139.916</v>
      </c>
      <c r="M26" s="80">
        <f t="shared" si="7"/>
        <v>69.957999999999998</v>
      </c>
      <c r="N26" s="81">
        <f t="shared" si="9"/>
        <v>139.916</v>
      </c>
      <c r="O26" s="82">
        <v>40</v>
      </c>
      <c r="P26" s="82">
        <v>3</v>
      </c>
      <c r="Q26" s="83" t="s">
        <v>164</v>
      </c>
    </row>
    <row r="27" spans="1:17" s="2" customFormat="1" ht="12" customHeight="1" x14ac:dyDescent="0.25">
      <c r="A27" s="22">
        <f t="shared" si="8"/>
        <v>19</v>
      </c>
      <c r="B27" s="22">
        <v>10</v>
      </c>
      <c r="C27" s="29" t="s">
        <v>38</v>
      </c>
      <c r="D27" s="29">
        <v>0</v>
      </c>
      <c r="E27" s="30">
        <v>0</v>
      </c>
      <c r="F27" s="31" t="s">
        <v>20</v>
      </c>
      <c r="G27" s="32">
        <v>3761</v>
      </c>
      <c r="H27" s="23">
        <f t="shared" si="4"/>
        <v>7522</v>
      </c>
      <c r="I27" s="24">
        <v>44927</v>
      </c>
      <c r="J27" s="34">
        <v>24</v>
      </c>
      <c r="K27" s="33">
        <f t="shared" si="5"/>
        <v>3.7610000000000001</v>
      </c>
      <c r="L27" s="33">
        <f t="shared" si="6"/>
        <v>7.5220000000000002</v>
      </c>
      <c r="M27" s="80">
        <f t="shared" si="7"/>
        <v>3.7610000000000001</v>
      </c>
      <c r="N27" s="81">
        <f t="shared" si="9"/>
        <v>7.5220000000000002</v>
      </c>
      <c r="O27" s="82">
        <v>25</v>
      </c>
      <c r="P27" s="82">
        <v>3</v>
      </c>
      <c r="Q27" s="83" t="s">
        <v>164</v>
      </c>
    </row>
    <row r="28" spans="1:17" s="2" customFormat="1" ht="12" customHeight="1" x14ac:dyDescent="0.25">
      <c r="A28" s="22">
        <f t="shared" si="8"/>
        <v>20</v>
      </c>
      <c r="B28" s="22">
        <v>11</v>
      </c>
      <c r="C28" s="29" t="s">
        <v>39</v>
      </c>
      <c r="D28" s="29">
        <v>0</v>
      </c>
      <c r="E28" s="30">
        <v>0</v>
      </c>
      <c r="F28" s="31" t="s">
        <v>20</v>
      </c>
      <c r="G28" s="32">
        <v>14879</v>
      </c>
      <c r="H28" s="23">
        <f t="shared" si="4"/>
        <v>29758</v>
      </c>
      <c r="I28" s="24">
        <v>44927</v>
      </c>
      <c r="J28" s="34">
        <v>24</v>
      </c>
      <c r="K28" s="33">
        <f t="shared" si="5"/>
        <v>14.879</v>
      </c>
      <c r="L28" s="33">
        <f t="shared" si="6"/>
        <v>29.757999999999999</v>
      </c>
      <c r="M28" s="80">
        <f t="shared" si="7"/>
        <v>14.879</v>
      </c>
      <c r="N28" s="81">
        <f t="shared" si="9"/>
        <v>29.757999999999999</v>
      </c>
      <c r="O28" s="82">
        <v>32</v>
      </c>
      <c r="P28" s="82">
        <v>3</v>
      </c>
      <c r="Q28" s="83" t="s">
        <v>164</v>
      </c>
    </row>
    <row r="29" spans="1:17" s="2" customFormat="1" ht="12" customHeight="1" x14ac:dyDescent="0.25">
      <c r="A29" s="22">
        <f t="shared" si="8"/>
        <v>21</v>
      </c>
      <c r="B29" s="22">
        <v>12</v>
      </c>
      <c r="C29" s="29" t="s">
        <v>40</v>
      </c>
      <c r="D29" s="29">
        <v>0</v>
      </c>
      <c r="E29" s="30">
        <v>0</v>
      </c>
      <c r="F29" s="31" t="s">
        <v>20</v>
      </c>
      <c r="G29" s="32">
        <v>31323</v>
      </c>
      <c r="H29" s="23">
        <f t="shared" si="4"/>
        <v>62646</v>
      </c>
      <c r="I29" s="24">
        <v>44927</v>
      </c>
      <c r="J29" s="34">
        <v>24</v>
      </c>
      <c r="K29" s="33">
        <f t="shared" si="5"/>
        <v>31.323</v>
      </c>
      <c r="L29" s="33">
        <f t="shared" si="6"/>
        <v>62.646000000000001</v>
      </c>
      <c r="M29" s="80">
        <f t="shared" si="7"/>
        <v>31.323</v>
      </c>
      <c r="N29" s="81">
        <f t="shared" si="9"/>
        <v>62.646000000000001</v>
      </c>
      <c r="O29" s="82">
        <v>40</v>
      </c>
      <c r="P29" s="82">
        <v>3</v>
      </c>
      <c r="Q29" s="83" t="s">
        <v>164</v>
      </c>
    </row>
    <row r="30" spans="1:17" s="2" customFormat="1" ht="12" customHeight="1" x14ac:dyDescent="0.25">
      <c r="A30" s="22">
        <f t="shared" si="8"/>
        <v>22</v>
      </c>
      <c r="B30" s="22">
        <v>13</v>
      </c>
      <c r="C30" s="29" t="s">
        <v>41</v>
      </c>
      <c r="D30" s="29">
        <v>0</v>
      </c>
      <c r="E30" s="30">
        <v>0</v>
      </c>
      <c r="F30" s="31" t="s">
        <v>20</v>
      </c>
      <c r="G30" s="32">
        <v>18156</v>
      </c>
      <c r="H30" s="23">
        <f t="shared" si="4"/>
        <v>36312</v>
      </c>
      <c r="I30" s="24">
        <v>44927</v>
      </c>
      <c r="J30" s="34">
        <v>24</v>
      </c>
      <c r="K30" s="33">
        <f t="shared" si="5"/>
        <v>18.155999999999999</v>
      </c>
      <c r="L30" s="33">
        <f t="shared" si="6"/>
        <v>36.311999999999998</v>
      </c>
      <c r="M30" s="80">
        <f t="shared" si="7"/>
        <v>18.155999999999999</v>
      </c>
      <c r="N30" s="81">
        <f t="shared" si="9"/>
        <v>36.311999999999998</v>
      </c>
      <c r="O30" s="82">
        <v>32</v>
      </c>
      <c r="P30" s="82">
        <v>3</v>
      </c>
      <c r="Q30" s="83" t="s">
        <v>164</v>
      </c>
    </row>
    <row r="31" spans="1:17" s="2" customFormat="1" ht="12" customHeight="1" x14ac:dyDescent="0.25">
      <c r="A31" s="22">
        <f t="shared" si="8"/>
        <v>23</v>
      </c>
      <c r="B31" s="22">
        <v>14</v>
      </c>
      <c r="C31" s="29" t="s">
        <v>42</v>
      </c>
      <c r="D31" s="29">
        <v>0</v>
      </c>
      <c r="E31" s="30">
        <v>0</v>
      </c>
      <c r="F31" s="31" t="s">
        <v>20</v>
      </c>
      <c r="G31" s="32">
        <v>30508</v>
      </c>
      <c r="H31" s="23">
        <f t="shared" si="4"/>
        <v>61016</v>
      </c>
      <c r="I31" s="24">
        <v>44927</v>
      </c>
      <c r="J31" s="34">
        <v>24</v>
      </c>
      <c r="K31" s="33">
        <f t="shared" si="5"/>
        <v>30.507999999999999</v>
      </c>
      <c r="L31" s="33">
        <f t="shared" si="6"/>
        <v>61.015999999999998</v>
      </c>
      <c r="M31" s="80">
        <f t="shared" si="7"/>
        <v>30.507999999999999</v>
      </c>
      <c r="N31" s="81">
        <f t="shared" si="9"/>
        <v>61.015999999999998</v>
      </c>
      <c r="O31" s="82">
        <v>40</v>
      </c>
      <c r="P31" s="82">
        <v>3</v>
      </c>
      <c r="Q31" s="83" t="s">
        <v>164</v>
      </c>
    </row>
    <row r="32" spans="1:17" s="2" customFormat="1" ht="12" customHeight="1" x14ac:dyDescent="0.25">
      <c r="A32" s="22">
        <f t="shared" si="8"/>
        <v>24</v>
      </c>
      <c r="B32" s="22">
        <v>15</v>
      </c>
      <c r="C32" s="29" t="s">
        <v>43</v>
      </c>
      <c r="D32" s="29">
        <v>0</v>
      </c>
      <c r="E32" s="30">
        <v>0</v>
      </c>
      <c r="F32" s="31" t="s">
        <v>20</v>
      </c>
      <c r="G32" s="32">
        <v>9880</v>
      </c>
      <c r="H32" s="23">
        <f t="shared" si="4"/>
        <v>19760</v>
      </c>
      <c r="I32" s="24">
        <v>44927</v>
      </c>
      <c r="J32" s="34">
        <v>24</v>
      </c>
      <c r="K32" s="33">
        <f t="shared" si="5"/>
        <v>9.8800000000000008</v>
      </c>
      <c r="L32" s="33">
        <f t="shared" si="6"/>
        <v>19.760000000000002</v>
      </c>
      <c r="M32" s="80">
        <f t="shared" si="7"/>
        <v>9.8800000000000008</v>
      </c>
      <c r="N32" s="81">
        <f t="shared" si="9"/>
        <v>19.760000000000002</v>
      </c>
      <c r="O32" s="82">
        <v>25</v>
      </c>
      <c r="P32" s="82">
        <v>3</v>
      </c>
      <c r="Q32" s="83" t="s">
        <v>164</v>
      </c>
    </row>
    <row r="33" spans="1:17" ht="12" customHeight="1" x14ac:dyDescent="0.25">
      <c r="A33" s="22">
        <f t="shared" si="8"/>
        <v>25</v>
      </c>
      <c r="B33" s="22">
        <v>16</v>
      </c>
      <c r="C33" s="29" t="s">
        <v>44</v>
      </c>
      <c r="D33" s="29">
        <v>0</v>
      </c>
      <c r="E33" s="30">
        <v>0</v>
      </c>
      <c r="F33" s="31" t="s">
        <v>20</v>
      </c>
      <c r="G33" s="32">
        <v>17511</v>
      </c>
      <c r="H33" s="23">
        <f t="shared" si="4"/>
        <v>35022</v>
      </c>
      <c r="I33" s="24">
        <v>44927</v>
      </c>
      <c r="J33" s="34">
        <v>24</v>
      </c>
      <c r="K33" s="33">
        <f t="shared" si="5"/>
        <v>17.510999999999999</v>
      </c>
      <c r="L33" s="33">
        <f t="shared" si="6"/>
        <v>35.021999999999998</v>
      </c>
      <c r="M33" s="80">
        <f t="shared" si="7"/>
        <v>17.510999999999999</v>
      </c>
      <c r="N33" s="81">
        <f t="shared" si="9"/>
        <v>35.021999999999998</v>
      </c>
      <c r="O33" s="82">
        <v>25</v>
      </c>
      <c r="P33" s="82">
        <v>3</v>
      </c>
      <c r="Q33" s="83" t="s">
        <v>164</v>
      </c>
    </row>
    <row r="34" spans="1:17" ht="12" customHeight="1" x14ac:dyDescent="0.25">
      <c r="A34" s="22">
        <f t="shared" si="8"/>
        <v>26</v>
      </c>
      <c r="B34" s="22">
        <v>17</v>
      </c>
      <c r="C34" s="29" t="s">
        <v>45</v>
      </c>
      <c r="D34" s="29">
        <v>0</v>
      </c>
      <c r="E34" s="30">
        <v>0</v>
      </c>
      <c r="F34" s="31" t="s">
        <v>20</v>
      </c>
      <c r="G34" s="32">
        <v>12531</v>
      </c>
      <c r="H34" s="23">
        <f t="shared" si="4"/>
        <v>25062</v>
      </c>
      <c r="I34" s="24">
        <v>44927</v>
      </c>
      <c r="J34" s="34">
        <v>24</v>
      </c>
      <c r="K34" s="33">
        <f t="shared" si="5"/>
        <v>12.531000000000001</v>
      </c>
      <c r="L34" s="33">
        <f t="shared" si="6"/>
        <v>25.062000000000001</v>
      </c>
      <c r="M34" s="80">
        <f t="shared" si="7"/>
        <v>12.531000000000001</v>
      </c>
      <c r="N34" s="81">
        <f t="shared" si="9"/>
        <v>25.062000000000001</v>
      </c>
      <c r="O34" s="82">
        <v>25</v>
      </c>
      <c r="P34" s="82">
        <v>3</v>
      </c>
      <c r="Q34" s="83" t="s">
        <v>164</v>
      </c>
    </row>
    <row r="35" spans="1:17" ht="12" customHeight="1" x14ac:dyDescent="0.25">
      <c r="A35" s="22">
        <f t="shared" si="8"/>
        <v>27</v>
      </c>
      <c r="B35" s="22">
        <v>18</v>
      </c>
      <c r="C35" s="29" t="s">
        <v>46</v>
      </c>
      <c r="D35" s="29">
        <v>0</v>
      </c>
      <c r="E35" s="30">
        <v>0</v>
      </c>
      <c r="F35" s="31" t="s">
        <v>20</v>
      </c>
      <c r="G35" s="32">
        <v>5499</v>
      </c>
      <c r="H35" s="23">
        <f t="shared" si="4"/>
        <v>10998</v>
      </c>
      <c r="I35" s="24">
        <v>44927</v>
      </c>
      <c r="J35" s="34">
        <v>24</v>
      </c>
      <c r="K35" s="33">
        <f t="shared" si="5"/>
        <v>5.4989999999999997</v>
      </c>
      <c r="L35" s="33">
        <f t="shared" si="6"/>
        <v>10.997999999999999</v>
      </c>
      <c r="M35" s="80">
        <f t="shared" si="7"/>
        <v>5.4989999999999997</v>
      </c>
      <c r="N35" s="81">
        <f t="shared" si="9"/>
        <v>10.997999999999999</v>
      </c>
      <c r="O35" s="82">
        <v>25</v>
      </c>
      <c r="P35" s="82">
        <v>3</v>
      </c>
      <c r="Q35" s="83" t="s">
        <v>164</v>
      </c>
    </row>
    <row r="36" spans="1:17" ht="12" customHeight="1" x14ac:dyDescent="0.25">
      <c r="A36" s="22">
        <f t="shared" si="8"/>
        <v>28</v>
      </c>
      <c r="B36" s="22">
        <v>19</v>
      </c>
      <c r="C36" s="29" t="s">
        <v>47</v>
      </c>
      <c r="D36" s="29">
        <v>0</v>
      </c>
      <c r="E36" s="30">
        <v>0</v>
      </c>
      <c r="F36" s="31" t="s">
        <v>20</v>
      </c>
      <c r="G36" s="32">
        <v>25650</v>
      </c>
      <c r="H36" s="23">
        <f t="shared" si="4"/>
        <v>51300</v>
      </c>
      <c r="I36" s="24">
        <v>44927</v>
      </c>
      <c r="J36" s="34">
        <v>24</v>
      </c>
      <c r="K36" s="33">
        <f t="shared" si="5"/>
        <v>25.65</v>
      </c>
      <c r="L36" s="33">
        <f t="shared" si="6"/>
        <v>51.3</v>
      </c>
      <c r="M36" s="80">
        <f t="shared" si="7"/>
        <v>25.65</v>
      </c>
      <c r="N36" s="81">
        <f t="shared" si="9"/>
        <v>51.3</v>
      </c>
      <c r="O36" s="82">
        <v>25</v>
      </c>
      <c r="P36" s="82">
        <v>3</v>
      </c>
      <c r="Q36" s="83" t="s">
        <v>164</v>
      </c>
    </row>
    <row r="37" spans="1:17" ht="12" customHeight="1" x14ac:dyDescent="0.25">
      <c r="A37" s="22">
        <f t="shared" si="8"/>
        <v>29</v>
      </c>
      <c r="B37" s="22">
        <v>20</v>
      </c>
      <c r="C37" s="29" t="s">
        <v>48</v>
      </c>
      <c r="D37" s="29">
        <v>0</v>
      </c>
      <c r="E37" s="30">
        <v>0</v>
      </c>
      <c r="F37" s="31" t="s">
        <v>20</v>
      </c>
      <c r="G37" s="32">
        <v>11583</v>
      </c>
      <c r="H37" s="23">
        <f t="shared" si="4"/>
        <v>23166</v>
      </c>
      <c r="I37" s="24">
        <v>44927</v>
      </c>
      <c r="J37" s="34">
        <v>24</v>
      </c>
      <c r="K37" s="33">
        <f t="shared" si="5"/>
        <v>11.583</v>
      </c>
      <c r="L37" s="33">
        <f t="shared" si="6"/>
        <v>23.166</v>
      </c>
      <c r="M37" s="80">
        <f t="shared" si="7"/>
        <v>11.583</v>
      </c>
      <c r="N37" s="81">
        <f t="shared" si="9"/>
        <v>23.166</v>
      </c>
      <c r="O37" s="82">
        <v>25</v>
      </c>
      <c r="P37" s="82">
        <v>3</v>
      </c>
      <c r="Q37" s="83" t="s">
        <v>164</v>
      </c>
    </row>
    <row r="38" spans="1:17" ht="12" customHeight="1" x14ac:dyDescent="0.25">
      <c r="A38" s="22">
        <f t="shared" si="8"/>
        <v>30</v>
      </c>
      <c r="B38" s="22">
        <v>21</v>
      </c>
      <c r="C38" s="29" t="s">
        <v>49</v>
      </c>
      <c r="D38" s="29">
        <v>0</v>
      </c>
      <c r="E38" s="30">
        <v>0</v>
      </c>
      <c r="F38" s="31" t="s">
        <v>20</v>
      </c>
      <c r="G38" s="32">
        <v>17531</v>
      </c>
      <c r="H38" s="23">
        <f t="shared" si="4"/>
        <v>35062</v>
      </c>
      <c r="I38" s="24">
        <v>44927</v>
      </c>
      <c r="J38" s="34">
        <v>24</v>
      </c>
      <c r="K38" s="33">
        <f t="shared" si="5"/>
        <v>17.530999999999999</v>
      </c>
      <c r="L38" s="33">
        <f t="shared" si="6"/>
        <v>35.061999999999998</v>
      </c>
      <c r="M38" s="80">
        <f t="shared" si="7"/>
        <v>17.530999999999999</v>
      </c>
      <c r="N38" s="81">
        <f t="shared" si="9"/>
        <v>35.061999999999998</v>
      </c>
      <c r="O38" s="82">
        <v>25</v>
      </c>
      <c r="P38" s="82">
        <v>3</v>
      </c>
      <c r="Q38" s="83" t="s">
        <v>164</v>
      </c>
    </row>
    <row r="39" spans="1:17" ht="12" customHeight="1" x14ac:dyDescent="0.25">
      <c r="A39" s="22">
        <f t="shared" si="8"/>
        <v>31</v>
      </c>
      <c r="B39" s="22">
        <v>22</v>
      </c>
      <c r="C39" s="29" t="s">
        <v>50</v>
      </c>
      <c r="D39" s="29">
        <v>0</v>
      </c>
      <c r="E39" s="30">
        <v>0</v>
      </c>
      <c r="F39" s="31" t="s">
        <v>20</v>
      </c>
      <c r="G39" s="32">
        <v>17511</v>
      </c>
      <c r="H39" s="23">
        <f t="shared" si="4"/>
        <v>35022</v>
      </c>
      <c r="I39" s="24">
        <v>44927</v>
      </c>
      <c r="J39" s="34">
        <v>24</v>
      </c>
      <c r="K39" s="33">
        <f t="shared" si="5"/>
        <v>17.510999999999999</v>
      </c>
      <c r="L39" s="33">
        <f t="shared" si="6"/>
        <v>35.021999999999998</v>
      </c>
      <c r="M39" s="80">
        <f t="shared" si="7"/>
        <v>17.510999999999999</v>
      </c>
      <c r="N39" s="81">
        <f t="shared" si="9"/>
        <v>35.021999999999998</v>
      </c>
      <c r="O39" s="82">
        <v>25</v>
      </c>
      <c r="P39" s="82">
        <v>3</v>
      </c>
      <c r="Q39" s="83" t="s">
        <v>164</v>
      </c>
    </row>
    <row r="40" spans="1:17" ht="12" customHeight="1" x14ac:dyDescent="0.25">
      <c r="A40" s="22">
        <f t="shared" si="8"/>
        <v>32</v>
      </c>
      <c r="B40" s="22">
        <v>23</v>
      </c>
      <c r="C40" s="29" t="s">
        <v>51</v>
      </c>
      <c r="D40" s="29">
        <v>0</v>
      </c>
      <c r="E40" s="30">
        <v>0</v>
      </c>
      <c r="F40" s="31" t="s">
        <v>20</v>
      </c>
      <c r="G40" s="32">
        <v>12790</v>
      </c>
      <c r="H40" s="23">
        <f t="shared" si="4"/>
        <v>25580</v>
      </c>
      <c r="I40" s="24">
        <v>44927</v>
      </c>
      <c r="J40" s="34">
        <v>24</v>
      </c>
      <c r="K40" s="33">
        <f t="shared" si="5"/>
        <v>12.79</v>
      </c>
      <c r="L40" s="33">
        <f t="shared" si="6"/>
        <v>25.58</v>
      </c>
      <c r="M40" s="80">
        <f t="shared" si="7"/>
        <v>12.79</v>
      </c>
      <c r="N40" s="81">
        <f t="shared" si="9"/>
        <v>25.58</v>
      </c>
      <c r="O40" s="82">
        <v>25</v>
      </c>
      <c r="P40" s="82">
        <v>3</v>
      </c>
      <c r="Q40" s="83" t="s">
        <v>164</v>
      </c>
    </row>
    <row r="41" spans="1:17" ht="11.25" customHeight="1" x14ac:dyDescent="0.25">
      <c r="A41" s="22">
        <f t="shared" si="8"/>
        <v>33</v>
      </c>
      <c r="B41" s="22">
        <v>24</v>
      </c>
      <c r="C41" s="29" t="s">
        <v>52</v>
      </c>
      <c r="D41" s="29">
        <v>0</v>
      </c>
      <c r="E41" s="30">
        <v>0</v>
      </c>
      <c r="F41" s="31" t="s">
        <v>20</v>
      </c>
      <c r="G41" s="32">
        <v>16514</v>
      </c>
      <c r="H41" s="23">
        <f t="shared" si="4"/>
        <v>33028</v>
      </c>
      <c r="I41" s="24">
        <v>44927</v>
      </c>
      <c r="J41" s="34">
        <v>24</v>
      </c>
      <c r="K41" s="33">
        <f t="shared" si="5"/>
        <v>16.513999999999999</v>
      </c>
      <c r="L41" s="33">
        <f t="shared" si="6"/>
        <v>33.027999999999999</v>
      </c>
      <c r="M41" s="80">
        <f t="shared" si="7"/>
        <v>16.513999999999999</v>
      </c>
      <c r="N41" s="81">
        <f t="shared" si="9"/>
        <v>33.027999999999999</v>
      </c>
      <c r="O41" s="82">
        <v>25</v>
      </c>
      <c r="P41" s="82">
        <v>3</v>
      </c>
      <c r="Q41" s="83" t="s">
        <v>164</v>
      </c>
    </row>
    <row r="42" spans="1:17" ht="12" customHeight="1" x14ac:dyDescent="0.25">
      <c r="A42" s="22">
        <f t="shared" si="8"/>
        <v>34</v>
      </c>
      <c r="B42" s="22">
        <v>25</v>
      </c>
      <c r="C42" s="29" t="s">
        <v>53</v>
      </c>
      <c r="D42" s="29">
        <v>0</v>
      </c>
      <c r="E42" s="30">
        <v>0</v>
      </c>
      <c r="F42" s="31" t="s">
        <v>20</v>
      </c>
      <c r="G42" s="32">
        <v>9738</v>
      </c>
      <c r="H42" s="23">
        <f t="shared" si="4"/>
        <v>19476</v>
      </c>
      <c r="I42" s="24">
        <v>44927</v>
      </c>
      <c r="J42" s="34">
        <v>24</v>
      </c>
      <c r="K42" s="33">
        <f t="shared" si="5"/>
        <v>9.7379999999999995</v>
      </c>
      <c r="L42" s="33">
        <f t="shared" si="6"/>
        <v>19.475999999999999</v>
      </c>
      <c r="M42" s="80">
        <f t="shared" si="7"/>
        <v>9.7379999999999995</v>
      </c>
      <c r="N42" s="81">
        <f t="shared" si="9"/>
        <v>19.475999999999999</v>
      </c>
      <c r="O42" s="82">
        <v>25</v>
      </c>
      <c r="P42" s="82">
        <v>3</v>
      </c>
      <c r="Q42" s="83" t="s">
        <v>164</v>
      </c>
    </row>
    <row r="43" spans="1:17" ht="12" customHeight="1" x14ac:dyDescent="0.25">
      <c r="A43" s="22">
        <f t="shared" si="8"/>
        <v>35</v>
      </c>
      <c r="B43" s="22">
        <v>26</v>
      </c>
      <c r="C43" s="29" t="s">
        <v>54</v>
      </c>
      <c r="D43" s="29">
        <v>0</v>
      </c>
      <c r="E43" s="30">
        <v>0</v>
      </c>
      <c r="F43" s="31" t="s">
        <v>20</v>
      </c>
      <c r="G43" s="32">
        <v>10029</v>
      </c>
      <c r="H43" s="23">
        <f t="shared" si="4"/>
        <v>20058</v>
      </c>
      <c r="I43" s="24">
        <v>44927</v>
      </c>
      <c r="J43" s="34">
        <v>24</v>
      </c>
      <c r="K43" s="33">
        <f t="shared" si="5"/>
        <v>10.029</v>
      </c>
      <c r="L43" s="33">
        <f t="shared" si="6"/>
        <v>20.058</v>
      </c>
      <c r="M43" s="80">
        <f t="shared" si="7"/>
        <v>10.029</v>
      </c>
      <c r="N43" s="81">
        <f t="shared" si="9"/>
        <v>20.058</v>
      </c>
      <c r="O43" s="82">
        <v>25</v>
      </c>
      <c r="P43" s="82">
        <v>3</v>
      </c>
      <c r="Q43" s="83" t="s">
        <v>164</v>
      </c>
    </row>
    <row r="44" spans="1:17" ht="12" customHeight="1" x14ac:dyDescent="0.25">
      <c r="A44" s="22">
        <f t="shared" si="8"/>
        <v>36</v>
      </c>
      <c r="B44" s="22">
        <v>27</v>
      </c>
      <c r="C44" s="29" t="s">
        <v>55</v>
      </c>
      <c r="D44" s="29">
        <v>0</v>
      </c>
      <c r="E44" s="30">
        <v>0</v>
      </c>
      <c r="F44" s="31" t="s">
        <v>20</v>
      </c>
      <c r="G44" s="32">
        <v>1200</v>
      </c>
      <c r="H44" s="23">
        <f t="shared" si="4"/>
        <v>2400</v>
      </c>
      <c r="I44" s="24">
        <v>44927</v>
      </c>
      <c r="J44" s="34">
        <v>24</v>
      </c>
      <c r="K44" s="33">
        <f t="shared" si="5"/>
        <v>1.2</v>
      </c>
      <c r="L44" s="33">
        <f t="shared" si="6"/>
        <v>2.4</v>
      </c>
      <c r="M44" s="80">
        <f t="shared" si="7"/>
        <v>1.2</v>
      </c>
      <c r="N44" s="81">
        <f t="shared" si="9"/>
        <v>2.4</v>
      </c>
      <c r="O44" s="82">
        <v>25</v>
      </c>
      <c r="P44" s="82">
        <v>3</v>
      </c>
      <c r="Q44" s="83" t="s">
        <v>164</v>
      </c>
    </row>
    <row r="45" spans="1:17" ht="12" customHeight="1" x14ac:dyDescent="0.25">
      <c r="A45" s="22">
        <f t="shared" si="8"/>
        <v>37</v>
      </c>
      <c r="B45" s="22">
        <v>28</v>
      </c>
      <c r="C45" s="29" t="s">
        <v>56</v>
      </c>
      <c r="D45" s="29">
        <v>0</v>
      </c>
      <c r="E45" s="30">
        <v>0</v>
      </c>
      <c r="F45" s="31" t="s">
        <v>20</v>
      </c>
      <c r="G45" s="32">
        <v>13181</v>
      </c>
      <c r="H45" s="23">
        <f t="shared" si="4"/>
        <v>26362</v>
      </c>
      <c r="I45" s="24">
        <v>44927</v>
      </c>
      <c r="J45" s="34">
        <v>24</v>
      </c>
      <c r="K45" s="33">
        <f t="shared" si="5"/>
        <v>13.180999999999999</v>
      </c>
      <c r="L45" s="33">
        <f t="shared" si="6"/>
        <v>26.361999999999998</v>
      </c>
      <c r="M45" s="80">
        <f t="shared" si="7"/>
        <v>13.180999999999999</v>
      </c>
      <c r="N45" s="81">
        <f t="shared" si="9"/>
        <v>26.361999999999998</v>
      </c>
      <c r="O45" s="82">
        <v>25</v>
      </c>
      <c r="P45" s="82">
        <v>3</v>
      </c>
      <c r="Q45" s="83" t="s">
        <v>164</v>
      </c>
    </row>
    <row r="46" spans="1:17" ht="12" customHeight="1" x14ac:dyDescent="0.25">
      <c r="A46" s="22">
        <f t="shared" si="8"/>
        <v>38</v>
      </c>
      <c r="B46" s="22">
        <v>29</v>
      </c>
      <c r="C46" s="29" t="s">
        <v>57</v>
      </c>
      <c r="D46" s="29">
        <v>0</v>
      </c>
      <c r="E46" s="30">
        <v>0</v>
      </c>
      <c r="F46" s="31" t="s">
        <v>20</v>
      </c>
      <c r="G46" s="32">
        <v>25105</v>
      </c>
      <c r="H46" s="23">
        <f t="shared" si="4"/>
        <v>50210</v>
      </c>
      <c r="I46" s="24">
        <v>44927</v>
      </c>
      <c r="J46" s="34">
        <v>24</v>
      </c>
      <c r="K46" s="33">
        <f t="shared" si="5"/>
        <v>25.105</v>
      </c>
      <c r="L46" s="33">
        <f t="shared" si="6"/>
        <v>50.21</v>
      </c>
      <c r="M46" s="80">
        <f t="shared" si="7"/>
        <v>25.105</v>
      </c>
      <c r="N46" s="81">
        <f t="shared" si="9"/>
        <v>50.21</v>
      </c>
      <c r="O46" s="82">
        <v>32</v>
      </c>
      <c r="P46" s="82">
        <v>3</v>
      </c>
      <c r="Q46" s="83" t="s">
        <v>164</v>
      </c>
    </row>
    <row r="47" spans="1:17" ht="11.25" customHeight="1" x14ac:dyDescent="0.25">
      <c r="A47" s="22">
        <f t="shared" si="8"/>
        <v>39</v>
      </c>
      <c r="B47" s="22">
        <v>30</v>
      </c>
      <c r="C47" s="29" t="s">
        <v>58</v>
      </c>
      <c r="D47" s="29">
        <v>0</v>
      </c>
      <c r="E47" s="30">
        <v>0</v>
      </c>
      <c r="F47" s="31" t="s">
        <v>20</v>
      </c>
      <c r="G47" s="32">
        <v>17198</v>
      </c>
      <c r="H47" s="23">
        <f t="shared" si="4"/>
        <v>34396</v>
      </c>
      <c r="I47" s="24">
        <v>44927</v>
      </c>
      <c r="J47" s="34">
        <v>24</v>
      </c>
      <c r="K47" s="33">
        <f t="shared" si="5"/>
        <v>17.198</v>
      </c>
      <c r="L47" s="33">
        <f t="shared" si="6"/>
        <v>34.396000000000001</v>
      </c>
      <c r="M47" s="80">
        <f t="shared" si="7"/>
        <v>17.198</v>
      </c>
      <c r="N47" s="81">
        <f t="shared" si="9"/>
        <v>34.396000000000001</v>
      </c>
      <c r="O47" s="82">
        <v>25</v>
      </c>
      <c r="P47" s="82">
        <v>3</v>
      </c>
      <c r="Q47" s="83" t="s">
        <v>164</v>
      </c>
    </row>
    <row r="48" spans="1:17" ht="12" customHeight="1" x14ac:dyDescent="0.25">
      <c r="A48" s="22">
        <f t="shared" si="8"/>
        <v>40</v>
      </c>
      <c r="B48" s="22">
        <v>31</v>
      </c>
      <c r="C48" s="29" t="s">
        <v>59</v>
      </c>
      <c r="D48" s="29">
        <v>0</v>
      </c>
      <c r="E48" s="30">
        <v>0</v>
      </c>
      <c r="F48" s="31" t="s">
        <v>20</v>
      </c>
      <c r="G48" s="32">
        <v>62126</v>
      </c>
      <c r="H48" s="23">
        <f t="shared" si="4"/>
        <v>124252</v>
      </c>
      <c r="I48" s="24">
        <v>44927</v>
      </c>
      <c r="J48" s="34">
        <v>24</v>
      </c>
      <c r="K48" s="33">
        <f t="shared" si="5"/>
        <v>62.125999999999998</v>
      </c>
      <c r="L48" s="33">
        <f t="shared" si="6"/>
        <v>124.252</v>
      </c>
      <c r="M48" s="80">
        <f t="shared" si="7"/>
        <v>62.125999999999998</v>
      </c>
      <c r="N48" s="81">
        <f t="shared" si="9"/>
        <v>124.252</v>
      </c>
      <c r="O48" s="82">
        <v>50</v>
      </c>
      <c r="P48" s="82">
        <v>3</v>
      </c>
      <c r="Q48" s="83" t="s">
        <v>164</v>
      </c>
    </row>
    <row r="49" spans="1:17" ht="12" customHeight="1" x14ac:dyDescent="0.25">
      <c r="A49" s="22">
        <f t="shared" si="8"/>
        <v>41</v>
      </c>
      <c r="B49" s="22">
        <v>32</v>
      </c>
      <c r="C49" s="29" t="s">
        <v>60</v>
      </c>
      <c r="D49" s="29">
        <v>0</v>
      </c>
      <c r="E49" s="30">
        <v>0</v>
      </c>
      <c r="F49" s="31" t="s">
        <v>20</v>
      </c>
      <c r="G49" s="32">
        <v>1777</v>
      </c>
      <c r="H49" s="23">
        <f t="shared" si="4"/>
        <v>3554</v>
      </c>
      <c r="I49" s="24">
        <v>44927</v>
      </c>
      <c r="J49" s="34">
        <v>24</v>
      </c>
      <c r="K49" s="33">
        <f t="shared" si="5"/>
        <v>1.7769999999999999</v>
      </c>
      <c r="L49" s="33">
        <f t="shared" si="6"/>
        <v>3.5539999999999998</v>
      </c>
      <c r="M49" s="80">
        <f t="shared" si="7"/>
        <v>1.7769999999999999</v>
      </c>
      <c r="N49" s="81">
        <f t="shared" si="9"/>
        <v>3.5539999999999998</v>
      </c>
      <c r="O49" s="82">
        <v>25</v>
      </c>
      <c r="P49" s="82">
        <v>3</v>
      </c>
      <c r="Q49" s="83" t="s">
        <v>164</v>
      </c>
    </row>
    <row r="50" spans="1:17" ht="12" customHeight="1" x14ac:dyDescent="0.25">
      <c r="A50" s="22">
        <f t="shared" si="8"/>
        <v>42</v>
      </c>
      <c r="B50" s="22">
        <v>33</v>
      </c>
      <c r="C50" s="29" t="s">
        <v>61</v>
      </c>
      <c r="D50" s="29">
        <v>0</v>
      </c>
      <c r="E50" s="30">
        <v>0</v>
      </c>
      <c r="F50" s="31" t="s">
        <v>20</v>
      </c>
      <c r="G50" s="32">
        <v>7616</v>
      </c>
      <c r="H50" s="23">
        <f t="shared" si="4"/>
        <v>15232</v>
      </c>
      <c r="I50" s="24">
        <v>44927</v>
      </c>
      <c r="J50" s="34">
        <v>24</v>
      </c>
      <c r="K50" s="33">
        <f t="shared" si="5"/>
        <v>7.6159999999999997</v>
      </c>
      <c r="L50" s="33">
        <f t="shared" si="6"/>
        <v>15.231999999999999</v>
      </c>
      <c r="M50" s="80">
        <f t="shared" si="7"/>
        <v>7.6159999999999997</v>
      </c>
      <c r="N50" s="81">
        <f t="shared" si="9"/>
        <v>15.231999999999999</v>
      </c>
      <c r="O50" s="82">
        <v>25</v>
      </c>
      <c r="P50" s="82">
        <v>3</v>
      </c>
      <c r="Q50" s="83" t="s">
        <v>164</v>
      </c>
    </row>
    <row r="51" spans="1:17" ht="12" customHeight="1" x14ac:dyDescent="0.25">
      <c r="A51" s="22">
        <f t="shared" si="8"/>
        <v>43</v>
      </c>
      <c r="B51" s="22">
        <v>34</v>
      </c>
      <c r="C51" s="29" t="s">
        <v>62</v>
      </c>
      <c r="D51" s="29">
        <v>0</v>
      </c>
      <c r="E51" s="30">
        <v>0</v>
      </c>
      <c r="F51" s="31" t="s">
        <v>20</v>
      </c>
      <c r="G51" s="32">
        <v>14641</v>
      </c>
      <c r="H51" s="23">
        <f t="shared" si="4"/>
        <v>29282</v>
      </c>
      <c r="I51" s="24">
        <v>44927</v>
      </c>
      <c r="J51" s="34">
        <v>24</v>
      </c>
      <c r="K51" s="33">
        <f t="shared" si="5"/>
        <v>14.641</v>
      </c>
      <c r="L51" s="33">
        <f t="shared" si="6"/>
        <v>29.282</v>
      </c>
      <c r="M51" s="80">
        <f t="shared" si="7"/>
        <v>14.641</v>
      </c>
      <c r="N51" s="81">
        <f t="shared" si="9"/>
        <v>29.282</v>
      </c>
      <c r="O51" s="82">
        <v>25</v>
      </c>
      <c r="P51" s="82">
        <v>3</v>
      </c>
      <c r="Q51" s="83" t="s">
        <v>164</v>
      </c>
    </row>
    <row r="52" spans="1:17" ht="12" customHeight="1" x14ac:dyDescent="0.25">
      <c r="A52" s="22">
        <f t="shared" si="8"/>
        <v>44</v>
      </c>
      <c r="B52" s="22">
        <v>35</v>
      </c>
      <c r="C52" s="29" t="s">
        <v>63</v>
      </c>
      <c r="D52" s="29">
        <v>0</v>
      </c>
      <c r="E52" s="30">
        <v>0</v>
      </c>
      <c r="F52" s="31" t="s">
        <v>20</v>
      </c>
      <c r="G52" s="32">
        <v>34305</v>
      </c>
      <c r="H52" s="23">
        <f t="shared" si="4"/>
        <v>68610</v>
      </c>
      <c r="I52" s="24">
        <v>44927</v>
      </c>
      <c r="J52" s="34">
        <v>24</v>
      </c>
      <c r="K52" s="33">
        <f t="shared" si="5"/>
        <v>34.305</v>
      </c>
      <c r="L52" s="33">
        <f t="shared" si="6"/>
        <v>68.61</v>
      </c>
      <c r="M52" s="80">
        <f t="shared" si="7"/>
        <v>34.305</v>
      </c>
      <c r="N52" s="81">
        <f t="shared" si="9"/>
        <v>68.61</v>
      </c>
      <c r="O52" s="82">
        <v>32</v>
      </c>
      <c r="P52" s="82">
        <v>3</v>
      </c>
      <c r="Q52" s="83" t="s">
        <v>164</v>
      </c>
    </row>
    <row r="53" spans="1:17" ht="12" customHeight="1" x14ac:dyDescent="0.25">
      <c r="A53" s="22">
        <f t="shared" si="8"/>
        <v>45</v>
      </c>
      <c r="B53" s="22">
        <v>36</v>
      </c>
      <c r="C53" s="29" t="s">
        <v>64</v>
      </c>
      <c r="D53" s="29">
        <v>0</v>
      </c>
      <c r="E53" s="30">
        <v>0</v>
      </c>
      <c r="F53" s="31" t="s">
        <v>20</v>
      </c>
      <c r="G53" s="32">
        <v>22033</v>
      </c>
      <c r="H53" s="23">
        <f t="shared" si="4"/>
        <v>44066</v>
      </c>
      <c r="I53" s="24">
        <v>44927</v>
      </c>
      <c r="J53" s="34">
        <v>24</v>
      </c>
      <c r="K53" s="33">
        <f t="shared" si="5"/>
        <v>22.033000000000001</v>
      </c>
      <c r="L53" s="33">
        <f t="shared" si="6"/>
        <v>44.066000000000003</v>
      </c>
      <c r="M53" s="80">
        <f t="shared" si="7"/>
        <v>22.033000000000001</v>
      </c>
      <c r="N53" s="81">
        <f t="shared" si="9"/>
        <v>44.066000000000003</v>
      </c>
      <c r="O53" s="82">
        <v>40</v>
      </c>
      <c r="P53" s="82">
        <v>3</v>
      </c>
      <c r="Q53" s="83" t="s">
        <v>164</v>
      </c>
    </row>
    <row r="54" spans="1:17" ht="12" customHeight="1" x14ac:dyDescent="0.25">
      <c r="A54" s="22">
        <f t="shared" si="8"/>
        <v>46</v>
      </c>
      <c r="B54" s="22">
        <v>37</v>
      </c>
      <c r="C54" s="29" t="s">
        <v>65</v>
      </c>
      <c r="D54" s="29">
        <v>0</v>
      </c>
      <c r="E54" s="30">
        <v>0</v>
      </c>
      <c r="F54" s="31" t="s">
        <v>20</v>
      </c>
      <c r="G54" s="32">
        <v>1676</v>
      </c>
      <c r="H54" s="23">
        <f t="shared" si="4"/>
        <v>3352</v>
      </c>
      <c r="I54" s="24">
        <v>44927</v>
      </c>
      <c r="J54" s="34">
        <v>24</v>
      </c>
      <c r="K54" s="33">
        <f t="shared" si="5"/>
        <v>1.6759999999999999</v>
      </c>
      <c r="L54" s="33">
        <f t="shared" si="6"/>
        <v>3.3519999999999999</v>
      </c>
      <c r="M54" s="80">
        <f t="shared" si="7"/>
        <v>1.6759999999999999</v>
      </c>
      <c r="N54" s="81">
        <f t="shared" si="9"/>
        <v>3.3519999999999999</v>
      </c>
      <c r="O54" s="82">
        <v>25</v>
      </c>
      <c r="P54" s="82">
        <v>1</v>
      </c>
      <c r="Q54" s="83" t="s">
        <v>164</v>
      </c>
    </row>
    <row r="55" spans="1:17" ht="12" customHeight="1" x14ac:dyDescent="0.25">
      <c r="A55" s="22">
        <f t="shared" si="8"/>
        <v>47</v>
      </c>
      <c r="B55" s="22">
        <v>38</v>
      </c>
      <c r="C55" s="29" t="s">
        <v>66</v>
      </c>
      <c r="D55" s="29">
        <v>0</v>
      </c>
      <c r="E55" s="30">
        <v>0</v>
      </c>
      <c r="F55" s="31" t="s">
        <v>20</v>
      </c>
      <c r="G55" s="32">
        <v>23478</v>
      </c>
      <c r="H55" s="23">
        <f t="shared" si="4"/>
        <v>46956</v>
      </c>
      <c r="I55" s="24">
        <v>44927</v>
      </c>
      <c r="J55" s="34">
        <v>24</v>
      </c>
      <c r="K55" s="33">
        <f t="shared" si="5"/>
        <v>23.478000000000002</v>
      </c>
      <c r="L55" s="33">
        <f t="shared" si="6"/>
        <v>46.956000000000003</v>
      </c>
      <c r="M55" s="80">
        <f t="shared" si="7"/>
        <v>23.478000000000002</v>
      </c>
      <c r="N55" s="81">
        <f t="shared" si="9"/>
        <v>46.956000000000003</v>
      </c>
      <c r="O55" s="82">
        <v>63</v>
      </c>
      <c r="P55" s="82">
        <v>3</v>
      </c>
      <c r="Q55" s="83" t="s">
        <v>164</v>
      </c>
    </row>
    <row r="56" spans="1:17" ht="10.8" thickBot="1" x14ac:dyDescent="0.35">
      <c r="C56" s="1"/>
      <c r="D56" s="1"/>
      <c r="E56" s="1"/>
      <c r="G56" s="1"/>
      <c r="J56" s="1"/>
      <c r="K56" s="1"/>
      <c r="L56" s="1"/>
      <c r="M56" s="1"/>
      <c r="N56" s="1"/>
    </row>
    <row r="57" spans="1:17" ht="13.5" customHeight="1" thickBot="1" x14ac:dyDescent="0.35">
      <c r="C57" s="67" t="s">
        <v>67</v>
      </c>
      <c r="D57" s="68"/>
      <c r="E57" s="1"/>
      <c r="G57" s="1"/>
      <c r="J57" s="1"/>
      <c r="K57" s="1"/>
      <c r="L57" s="1"/>
      <c r="M57" s="1"/>
      <c r="N57" s="1"/>
    </row>
    <row r="58" spans="1:17" ht="10.199999999999999" x14ac:dyDescent="0.3">
      <c r="C58" s="1"/>
      <c r="D58" s="1"/>
      <c r="E58" s="1"/>
      <c r="G58" s="1"/>
      <c r="J58" s="1"/>
      <c r="K58" s="1"/>
      <c r="L58" s="1"/>
      <c r="M58" s="1"/>
      <c r="N58" s="1"/>
    </row>
    <row r="59" spans="1:17" x14ac:dyDescent="0.25">
      <c r="A59" s="22">
        <f>ROW(A48)</f>
        <v>48</v>
      </c>
      <c r="B59" s="22">
        <v>1</v>
      </c>
      <c r="C59" s="29" t="s">
        <v>68</v>
      </c>
      <c r="D59" s="29">
        <v>0</v>
      </c>
      <c r="E59" s="30" t="s">
        <v>69</v>
      </c>
      <c r="F59" s="31" t="s">
        <v>18</v>
      </c>
      <c r="G59" s="32">
        <v>10678</v>
      </c>
      <c r="H59" s="23">
        <f>G59*2</f>
        <v>21356</v>
      </c>
      <c r="I59" s="24">
        <v>44927</v>
      </c>
      <c r="J59" s="34">
        <v>24</v>
      </c>
      <c r="K59" s="33">
        <f>G59/1000</f>
        <v>10.678000000000001</v>
      </c>
      <c r="L59" s="33">
        <f t="shared" ref="L59:L60" si="10">K59*2</f>
        <v>21.356000000000002</v>
      </c>
      <c r="M59" s="80">
        <v>0</v>
      </c>
      <c r="N59" s="81">
        <v>0</v>
      </c>
      <c r="O59" s="82">
        <v>63</v>
      </c>
      <c r="P59" s="82">
        <v>3</v>
      </c>
      <c r="Q59" s="83" t="s">
        <v>164</v>
      </c>
    </row>
    <row r="60" spans="1:17" x14ac:dyDescent="0.25">
      <c r="A60" s="22">
        <f>ROW(A49)</f>
        <v>49</v>
      </c>
      <c r="B60" s="22">
        <v>2</v>
      </c>
      <c r="C60" s="29" t="s">
        <v>70</v>
      </c>
      <c r="D60" s="29">
        <v>0</v>
      </c>
      <c r="E60" s="30" t="s">
        <v>71</v>
      </c>
      <c r="F60" s="31" t="s">
        <v>18</v>
      </c>
      <c r="G60" s="32">
        <v>9918</v>
      </c>
      <c r="H60" s="23">
        <f>G60*2</f>
        <v>19836</v>
      </c>
      <c r="I60" s="24">
        <v>44927</v>
      </c>
      <c r="J60" s="34">
        <v>24</v>
      </c>
      <c r="K60" s="33">
        <f>G60/1000</f>
        <v>9.9179999999999993</v>
      </c>
      <c r="L60" s="33">
        <f t="shared" si="10"/>
        <v>19.835999999999999</v>
      </c>
      <c r="M60" s="80">
        <v>0</v>
      </c>
      <c r="N60" s="81">
        <v>0</v>
      </c>
      <c r="O60" s="82">
        <v>50</v>
      </c>
      <c r="P60" s="82">
        <v>3</v>
      </c>
      <c r="Q60" s="83" t="s">
        <v>164</v>
      </c>
    </row>
    <row r="61" spans="1:17" ht="10.8" thickBot="1" x14ac:dyDescent="0.35">
      <c r="C61" s="1"/>
      <c r="D61" s="1"/>
      <c r="E61" s="1"/>
      <c r="G61" s="1"/>
      <c r="J61" s="1"/>
      <c r="K61" s="1"/>
      <c r="L61" s="1"/>
      <c r="M61" s="1"/>
      <c r="N61" s="1"/>
    </row>
    <row r="62" spans="1:17" ht="14.4" thickBot="1" x14ac:dyDescent="0.35">
      <c r="C62" s="67" t="s">
        <v>72</v>
      </c>
      <c r="D62" s="68"/>
      <c r="E62" s="1"/>
      <c r="G62" s="1"/>
      <c r="J62" s="1"/>
      <c r="K62" s="1"/>
      <c r="L62" s="1"/>
      <c r="M62" s="1"/>
      <c r="N62" s="1"/>
    </row>
    <row r="63" spans="1:17" ht="10.199999999999999" x14ac:dyDescent="0.3">
      <c r="C63" s="1"/>
      <c r="D63" s="1"/>
      <c r="E63" s="1"/>
      <c r="G63" s="1"/>
      <c r="J63" s="1"/>
      <c r="K63" s="1"/>
      <c r="L63" s="1"/>
      <c r="M63" s="1"/>
      <c r="N63" s="1"/>
    </row>
    <row r="64" spans="1:17" x14ac:dyDescent="0.25">
      <c r="A64" s="22">
        <v>50</v>
      </c>
      <c r="B64" s="22">
        <v>1</v>
      </c>
      <c r="C64" s="29" t="s">
        <v>73</v>
      </c>
      <c r="D64" s="29">
        <v>0</v>
      </c>
      <c r="E64" s="30" t="s">
        <v>74</v>
      </c>
      <c r="F64" s="31" t="s">
        <v>18</v>
      </c>
      <c r="G64" s="32">
        <v>29659</v>
      </c>
      <c r="H64" s="23">
        <f t="shared" ref="H64:H65" si="11">G64*2</f>
        <v>59318</v>
      </c>
      <c r="I64" s="24">
        <v>44927</v>
      </c>
      <c r="J64" s="34">
        <v>24</v>
      </c>
      <c r="K64" s="33">
        <f>G64/1000</f>
        <v>29.658999999999999</v>
      </c>
      <c r="L64" s="33">
        <f t="shared" ref="L64:L65" si="12">K64*2</f>
        <v>59.317999999999998</v>
      </c>
      <c r="M64" s="80">
        <v>0</v>
      </c>
      <c r="N64" s="81">
        <v>0</v>
      </c>
      <c r="O64" s="82">
        <v>145</v>
      </c>
      <c r="P64" s="82">
        <v>3</v>
      </c>
      <c r="Q64" s="83" t="s">
        <v>164</v>
      </c>
    </row>
    <row r="65" spans="1:17" x14ac:dyDescent="0.25">
      <c r="A65" s="22">
        <v>51</v>
      </c>
      <c r="B65" s="22">
        <v>2</v>
      </c>
      <c r="C65" s="29" t="s">
        <v>75</v>
      </c>
      <c r="D65" s="29">
        <v>0</v>
      </c>
      <c r="E65" s="30" t="s">
        <v>76</v>
      </c>
      <c r="F65" s="31" t="s">
        <v>17</v>
      </c>
      <c r="G65" s="32">
        <v>45064</v>
      </c>
      <c r="H65" s="23">
        <f t="shared" si="11"/>
        <v>90128</v>
      </c>
      <c r="I65" s="24">
        <v>44927</v>
      </c>
      <c r="J65" s="34">
        <v>24</v>
      </c>
      <c r="K65" s="33">
        <f>G65/1000</f>
        <v>45.064</v>
      </c>
      <c r="L65" s="33">
        <f t="shared" si="12"/>
        <v>90.128</v>
      </c>
      <c r="M65" s="80">
        <v>0</v>
      </c>
      <c r="N65" s="81">
        <v>0</v>
      </c>
      <c r="O65" s="82">
        <v>63</v>
      </c>
      <c r="P65" s="82">
        <v>3</v>
      </c>
      <c r="Q65" s="83" t="s">
        <v>164</v>
      </c>
    </row>
    <row r="66" spans="1:17" ht="10.8" thickBot="1" x14ac:dyDescent="0.35">
      <c r="C66" s="1"/>
      <c r="D66" s="1"/>
      <c r="E66" s="1"/>
      <c r="G66" s="1"/>
      <c r="J66" s="1"/>
      <c r="K66" s="1"/>
      <c r="L66" s="1"/>
      <c r="M66" s="1"/>
      <c r="N66" s="1"/>
    </row>
    <row r="67" spans="1:17" ht="14.4" thickBot="1" x14ac:dyDescent="0.35">
      <c r="C67" s="67" t="s">
        <v>77</v>
      </c>
      <c r="D67" s="68"/>
      <c r="E67" s="1"/>
      <c r="G67" s="1"/>
      <c r="J67" s="1"/>
      <c r="K67" s="1"/>
      <c r="L67" s="1"/>
      <c r="M67" s="1"/>
      <c r="N67" s="1"/>
    </row>
    <row r="68" spans="1:17" ht="10.199999999999999" x14ac:dyDescent="0.3">
      <c r="C68" s="1"/>
      <c r="D68" s="1"/>
      <c r="E68" s="1"/>
      <c r="G68" s="1"/>
      <c r="J68" s="1"/>
      <c r="K68" s="1"/>
      <c r="L68" s="1"/>
      <c r="M68" s="1"/>
      <c r="N68" s="1"/>
    </row>
    <row r="69" spans="1:17" x14ac:dyDescent="0.25">
      <c r="A69" s="22">
        <v>52</v>
      </c>
      <c r="B69" s="22">
        <v>1</v>
      </c>
      <c r="C69" s="29" t="s">
        <v>78</v>
      </c>
      <c r="D69" s="29">
        <v>0</v>
      </c>
      <c r="E69" s="30" t="s">
        <v>79</v>
      </c>
      <c r="F69" s="31" t="s">
        <v>17</v>
      </c>
      <c r="G69" s="32">
        <v>53688</v>
      </c>
      <c r="H69" s="23">
        <f t="shared" ref="H69:H71" si="13">G69*2</f>
        <v>107376</v>
      </c>
      <c r="I69" s="24">
        <v>44927</v>
      </c>
      <c r="J69" s="34">
        <v>24</v>
      </c>
      <c r="K69" s="33">
        <f>G69/1000</f>
        <v>53.688000000000002</v>
      </c>
      <c r="L69" s="33">
        <f t="shared" ref="L69:L71" si="14">K69*2</f>
        <v>107.376</v>
      </c>
      <c r="M69" s="80">
        <v>0</v>
      </c>
      <c r="N69" s="81">
        <v>0</v>
      </c>
      <c r="O69" s="82">
        <v>63</v>
      </c>
      <c r="P69" s="82">
        <v>3</v>
      </c>
      <c r="Q69" s="83" t="s">
        <v>164</v>
      </c>
    </row>
    <row r="70" spans="1:17" x14ac:dyDescent="0.25">
      <c r="A70" s="22">
        <v>53</v>
      </c>
      <c r="B70" s="22">
        <v>2</v>
      </c>
      <c r="C70" s="29" t="s">
        <v>80</v>
      </c>
      <c r="D70" s="29">
        <v>0</v>
      </c>
      <c r="E70" s="30" t="s">
        <v>79</v>
      </c>
      <c r="F70" s="31" t="s">
        <v>18</v>
      </c>
      <c r="G70" s="32">
        <v>5978</v>
      </c>
      <c r="H70" s="23">
        <f t="shared" si="13"/>
        <v>11956</v>
      </c>
      <c r="I70" s="24">
        <v>44927</v>
      </c>
      <c r="J70" s="34">
        <v>24</v>
      </c>
      <c r="K70" s="33">
        <f>G70/1000</f>
        <v>5.9779999999999998</v>
      </c>
      <c r="L70" s="33">
        <f t="shared" si="14"/>
        <v>11.956</v>
      </c>
      <c r="M70" s="80">
        <v>0</v>
      </c>
      <c r="N70" s="81">
        <v>0</v>
      </c>
      <c r="O70" s="82">
        <v>160</v>
      </c>
      <c r="P70" s="82">
        <v>3</v>
      </c>
      <c r="Q70" s="83" t="s">
        <v>164</v>
      </c>
    </row>
    <row r="71" spans="1:17" x14ac:dyDescent="0.25">
      <c r="A71" s="22">
        <v>54</v>
      </c>
      <c r="B71" s="22">
        <v>3</v>
      </c>
      <c r="C71" s="29" t="s">
        <v>81</v>
      </c>
      <c r="D71" s="29">
        <v>0</v>
      </c>
      <c r="E71" s="30" t="s">
        <v>79</v>
      </c>
      <c r="F71" s="31" t="s">
        <v>17</v>
      </c>
      <c r="G71" s="32">
        <v>5</v>
      </c>
      <c r="H71" s="23">
        <f t="shared" si="13"/>
        <v>10</v>
      </c>
      <c r="I71" s="24">
        <v>44927</v>
      </c>
      <c r="J71" s="34">
        <v>24</v>
      </c>
      <c r="K71" s="33">
        <f>G71/1000</f>
        <v>5.0000000000000001E-3</v>
      </c>
      <c r="L71" s="33">
        <f t="shared" si="14"/>
        <v>0.01</v>
      </c>
      <c r="M71" s="80">
        <v>0</v>
      </c>
      <c r="N71" s="81">
        <v>0</v>
      </c>
      <c r="O71" s="82">
        <v>32</v>
      </c>
      <c r="P71" s="82">
        <v>3</v>
      </c>
      <c r="Q71" s="83" t="s">
        <v>164</v>
      </c>
    </row>
    <row r="72" spans="1:17" ht="10.8" thickBot="1" x14ac:dyDescent="0.35">
      <c r="C72" s="1"/>
      <c r="D72" s="1"/>
      <c r="E72" s="1"/>
      <c r="G72" s="1"/>
      <c r="J72" s="1"/>
      <c r="K72" s="1"/>
      <c r="L72" s="1"/>
      <c r="M72" s="1"/>
      <c r="N72" s="1"/>
    </row>
    <row r="73" spans="1:17" ht="14.4" thickBot="1" x14ac:dyDescent="0.35">
      <c r="C73" s="67" t="s">
        <v>82</v>
      </c>
      <c r="D73" s="68"/>
      <c r="E73" s="1"/>
      <c r="G73" s="1"/>
      <c r="J73" s="1"/>
      <c r="K73" s="1"/>
      <c r="L73" s="1"/>
      <c r="M73" s="1"/>
      <c r="N73" s="1"/>
    </row>
    <row r="74" spans="1:17" ht="10.199999999999999" x14ac:dyDescent="0.3">
      <c r="C74" s="1"/>
      <c r="D74" s="1"/>
      <c r="E74" s="1"/>
      <c r="G74" s="1"/>
      <c r="J74" s="1"/>
      <c r="K74" s="1"/>
      <c r="L74" s="1"/>
      <c r="M74" s="1"/>
      <c r="N74" s="1"/>
    </row>
    <row r="75" spans="1:17" x14ac:dyDescent="0.25">
      <c r="A75" s="22">
        <v>55</v>
      </c>
      <c r="B75" s="22">
        <v>1</v>
      </c>
      <c r="C75" s="29" t="s">
        <v>83</v>
      </c>
      <c r="D75" s="29">
        <v>0</v>
      </c>
      <c r="E75" s="30" t="s">
        <v>84</v>
      </c>
      <c r="F75" s="31" t="s">
        <v>17</v>
      </c>
      <c r="G75" s="32">
        <v>12481</v>
      </c>
      <c r="H75" s="23">
        <f t="shared" ref="H75:H77" si="15">G75*2</f>
        <v>24962</v>
      </c>
      <c r="I75" s="24">
        <v>44927</v>
      </c>
      <c r="J75" s="34">
        <v>24</v>
      </c>
      <c r="K75" s="33">
        <f>G75/1000</f>
        <v>12.481</v>
      </c>
      <c r="L75" s="33">
        <f t="shared" ref="L75:L77" si="16">K75*2</f>
        <v>24.962</v>
      </c>
      <c r="M75" s="80">
        <v>0</v>
      </c>
      <c r="N75" s="81">
        <v>0</v>
      </c>
      <c r="O75" s="82">
        <v>160</v>
      </c>
      <c r="P75" s="82">
        <v>3</v>
      </c>
      <c r="Q75" s="83" t="s">
        <v>164</v>
      </c>
    </row>
    <row r="76" spans="1:17" x14ac:dyDescent="0.25">
      <c r="A76" s="22">
        <v>56</v>
      </c>
      <c r="B76" s="22">
        <v>2</v>
      </c>
      <c r="C76" s="29" t="s">
        <v>85</v>
      </c>
      <c r="D76" s="29">
        <v>0</v>
      </c>
      <c r="E76" s="30" t="s">
        <v>86</v>
      </c>
      <c r="F76" s="31" t="s">
        <v>17</v>
      </c>
      <c r="G76" s="32">
        <v>17030</v>
      </c>
      <c r="H76" s="23">
        <f t="shared" si="15"/>
        <v>34060</v>
      </c>
      <c r="I76" s="24">
        <v>44927</v>
      </c>
      <c r="J76" s="34">
        <v>24</v>
      </c>
      <c r="K76" s="33">
        <f>G76/1000</f>
        <v>17.03</v>
      </c>
      <c r="L76" s="33">
        <f t="shared" si="16"/>
        <v>34.06</v>
      </c>
      <c r="M76" s="80">
        <v>0</v>
      </c>
      <c r="N76" s="81">
        <v>0</v>
      </c>
      <c r="O76" s="82">
        <v>63</v>
      </c>
      <c r="P76" s="82">
        <v>3</v>
      </c>
      <c r="Q76" s="83" t="s">
        <v>164</v>
      </c>
    </row>
    <row r="77" spans="1:17" x14ac:dyDescent="0.25">
      <c r="A77" s="22">
        <v>57</v>
      </c>
      <c r="B77" s="22">
        <v>3</v>
      </c>
      <c r="C77" s="29" t="s">
        <v>87</v>
      </c>
      <c r="D77" s="29">
        <v>0</v>
      </c>
      <c r="E77" s="30" t="s">
        <v>88</v>
      </c>
      <c r="F77" s="31" t="s">
        <v>17</v>
      </c>
      <c r="G77" s="32">
        <v>11693</v>
      </c>
      <c r="H77" s="23">
        <f t="shared" si="15"/>
        <v>23386</v>
      </c>
      <c r="I77" s="24">
        <v>44927</v>
      </c>
      <c r="J77" s="34">
        <v>24</v>
      </c>
      <c r="K77" s="33">
        <f>G77/1000</f>
        <v>11.693</v>
      </c>
      <c r="L77" s="33">
        <f t="shared" si="16"/>
        <v>23.385999999999999</v>
      </c>
      <c r="M77" s="80">
        <v>0</v>
      </c>
      <c r="N77" s="81">
        <v>0</v>
      </c>
      <c r="O77" s="82">
        <v>63</v>
      </c>
      <c r="P77" s="82">
        <v>3</v>
      </c>
      <c r="Q77" s="83" t="s">
        <v>164</v>
      </c>
    </row>
    <row r="78" spans="1:17" ht="10.199999999999999" x14ac:dyDescent="0.3">
      <c r="C78" s="1"/>
      <c r="D78" s="1"/>
      <c r="E78" s="1"/>
      <c r="G78" s="1"/>
      <c r="J78" s="1"/>
      <c r="K78" s="1"/>
      <c r="L78" s="1"/>
      <c r="M78" s="1"/>
      <c r="N78" s="1"/>
    </row>
    <row r="79" spans="1:17" ht="10.8" thickBot="1" x14ac:dyDescent="0.35">
      <c r="C79" s="1"/>
      <c r="D79" s="1"/>
      <c r="E79" s="47"/>
      <c r="G79" s="1"/>
      <c r="J79" s="1"/>
      <c r="K79" s="1"/>
      <c r="L79" s="1"/>
      <c r="M79" s="1"/>
      <c r="N79" s="1"/>
    </row>
    <row r="80" spans="1:17" ht="14.4" thickBot="1" x14ac:dyDescent="0.35">
      <c r="C80" s="67" t="s">
        <v>92</v>
      </c>
      <c r="D80" s="68"/>
      <c r="E80" s="1"/>
      <c r="G80" s="1"/>
      <c r="J80" s="1"/>
      <c r="K80" s="1"/>
      <c r="L80" s="1"/>
      <c r="M80" s="1"/>
      <c r="N80" s="1"/>
    </row>
    <row r="81" spans="1:17" ht="10.199999999999999" x14ac:dyDescent="0.3">
      <c r="C81" s="1"/>
      <c r="D81" s="1"/>
      <c r="E81" s="1"/>
      <c r="G81" s="1"/>
      <c r="J81" s="1"/>
      <c r="K81" s="1"/>
      <c r="L81" s="1"/>
      <c r="M81" s="1"/>
      <c r="N81" s="1"/>
    </row>
    <row r="82" spans="1:17" x14ac:dyDescent="0.25">
      <c r="A82" s="22">
        <v>58</v>
      </c>
      <c r="B82" s="22">
        <v>1</v>
      </c>
      <c r="C82" s="29" t="s">
        <v>90</v>
      </c>
      <c r="D82" s="29">
        <v>0</v>
      </c>
      <c r="E82" s="30" t="s">
        <v>91</v>
      </c>
      <c r="F82" s="31" t="s">
        <v>17</v>
      </c>
      <c r="G82" s="32">
        <v>5312</v>
      </c>
      <c r="H82" s="23">
        <f t="shared" ref="H82" si="17">G82*2</f>
        <v>10624</v>
      </c>
      <c r="I82" s="24">
        <v>44927</v>
      </c>
      <c r="J82" s="34">
        <v>24</v>
      </c>
      <c r="K82" s="33">
        <f>G82/1000</f>
        <v>5.3120000000000003</v>
      </c>
      <c r="L82" s="33">
        <f>K82*2</f>
        <v>10.624000000000001</v>
      </c>
      <c r="M82" s="80">
        <v>0</v>
      </c>
      <c r="N82" s="81">
        <v>0</v>
      </c>
      <c r="O82" s="82">
        <v>32</v>
      </c>
      <c r="P82" s="82">
        <v>3</v>
      </c>
      <c r="Q82" s="83" t="s">
        <v>164</v>
      </c>
    </row>
    <row r="83" spans="1:17" ht="10.8" thickBot="1" x14ac:dyDescent="0.35">
      <c r="C83" s="1"/>
      <c r="D83" s="1"/>
      <c r="E83" s="1"/>
      <c r="G83" s="1"/>
      <c r="J83" s="1"/>
      <c r="K83" s="1"/>
      <c r="L83" s="1"/>
      <c r="M83" s="1"/>
      <c r="N83" s="1"/>
    </row>
    <row r="84" spans="1:17" ht="14.4" thickBot="1" x14ac:dyDescent="0.35">
      <c r="C84" s="67" t="s">
        <v>93</v>
      </c>
      <c r="D84" s="68"/>
      <c r="E84" s="1"/>
      <c r="G84" s="1"/>
      <c r="J84" s="1"/>
      <c r="K84" s="1"/>
      <c r="L84" s="1"/>
      <c r="M84" s="1"/>
      <c r="N84" s="1"/>
    </row>
    <row r="85" spans="1:17" ht="10.199999999999999" x14ac:dyDescent="0.3">
      <c r="C85" s="1"/>
      <c r="D85" s="1"/>
      <c r="E85" s="1"/>
      <c r="G85" s="1"/>
      <c r="J85" s="1"/>
      <c r="K85" s="1"/>
      <c r="L85" s="1"/>
      <c r="M85" s="1"/>
      <c r="N85" s="1"/>
    </row>
    <row r="86" spans="1:17" x14ac:dyDescent="0.25">
      <c r="A86" s="22">
        <v>59</v>
      </c>
      <c r="B86" s="22">
        <v>1</v>
      </c>
      <c r="C86" s="29" t="s">
        <v>94</v>
      </c>
      <c r="D86" s="29">
        <v>0</v>
      </c>
      <c r="E86" s="30" t="s">
        <v>95</v>
      </c>
      <c r="F86" s="31" t="s">
        <v>17</v>
      </c>
      <c r="G86" s="32">
        <v>17012</v>
      </c>
      <c r="H86" s="23">
        <f t="shared" ref="H86" si="18">G86*2</f>
        <v>34024</v>
      </c>
      <c r="I86" s="24">
        <v>44927</v>
      </c>
      <c r="J86" s="34">
        <v>24</v>
      </c>
      <c r="K86" s="33">
        <f>G86/1000</f>
        <v>17.012</v>
      </c>
      <c r="L86" s="33">
        <f>K86*2</f>
        <v>34.024000000000001</v>
      </c>
      <c r="M86" s="80">
        <v>0</v>
      </c>
      <c r="N86" s="81">
        <v>0</v>
      </c>
      <c r="O86" s="82">
        <v>100</v>
      </c>
      <c r="P86" s="82">
        <v>3</v>
      </c>
      <c r="Q86" s="83" t="s">
        <v>164</v>
      </c>
    </row>
    <row r="87" spans="1:17" ht="10.8" thickBot="1" x14ac:dyDescent="0.35">
      <c r="C87" s="1"/>
      <c r="D87" s="1"/>
      <c r="E87" s="1"/>
      <c r="G87" s="1"/>
      <c r="J87" s="1"/>
      <c r="K87" s="1"/>
      <c r="L87" s="1"/>
      <c r="M87" s="1"/>
      <c r="N87" s="1"/>
    </row>
    <row r="88" spans="1:17" ht="14.4" thickBot="1" x14ac:dyDescent="0.35">
      <c r="C88" s="67" t="s">
        <v>109</v>
      </c>
      <c r="D88" s="68"/>
      <c r="E88" s="1"/>
      <c r="G88" s="1"/>
      <c r="J88" s="1"/>
      <c r="K88" s="1"/>
      <c r="L88" s="1"/>
      <c r="M88" s="1"/>
      <c r="N88" s="1"/>
    </row>
    <row r="89" spans="1:17" ht="10.199999999999999" x14ac:dyDescent="0.3">
      <c r="C89" s="1"/>
      <c r="D89" s="1"/>
      <c r="E89" s="1"/>
      <c r="G89" s="1"/>
      <c r="J89" s="1"/>
      <c r="K89" s="1"/>
      <c r="L89" s="1"/>
      <c r="M89" s="1"/>
      <c r="N89" s="1"/>
    </row>
    <row r="90" spans="1:17" x14ac:dyDescent="0.25">
      <c r="A90" s="22">
        <f>ROW(A60)</f>
        <v>60</v>
      </c>
      <c r="B90" s="22">
        <v>1</v>
      </c>
      <c r="C90" s="29" t="s">
        <v>96</v>
      </c>
      <c r="D90" s="29">
        <v>0</v>
      </c>
      <c r="E90" s="30" t="s">
        <v>97</v>
      </c>
      <c r="F90" s="31" t="s">
        <v>98</v>
      </c>
      <c r="G90" s="32">
        <v>92294</v>
      </c>
      <c r="H90" s="23">
        <f t="shared" ref="H90:H95" si="19">G90*2</f>
        <v>184588</v>
      </c>
      <c r="I90" s="24">
        <v>44927</v>
      </c>
      <c r="J90" s="34">
        <v>24</v>
      </c>
      <c r="K90" s="33">
        <f t="shared" ref="K90:K95" si="20">G90/1000</f>
        <v>92.293999999999997</v>
      </c>
      <c r="L90" s="33">
        <f t="shared" ref="L90:L95" si="21">K90*2</f>
        <v>184.58799999999999</v>
      </c>
      <c r="M90" s="80">
        <v>0</v>
      </c>
      <c r="N90" s="81">
        <v>0</v>
      </c>
      <c r="O90" s="82">
        <v>63</v>
      </c>
      <c r="P90" s="82">
        <v>3</v>
      </c>
      <c r="Q90" s="83" t="s">
        <v>164</v>
      </c>
    </row>
    <row r="91" spans="1:17" x14ac:dyDescent="0.25">
      <c r="A91" s="22">
        <f t="shared" ref="A91:A95" si="22">ROW(A61)</f>
        <v>61</v>
      </c>
      <c r="B91" s="22">
        <v>2</v>
      </c>
      <c r="C91" s="29" t="s">
        <v>99</v>
      </c>
      <c r="D91" s="29">
        <v>0</v>
      </c>
      <c r="E91" s="30" t="s">
        <v>100</v>
      </c>
      <c r="F91" s="31" t="s">
        <v>19</v>
      </c>
      <c r="G91" s="32">
        <v>3886</v>
      </c>
      <c r="H91" s="23">
        <f t="shared" si="19"/>
        <v>7772</v>
      </c>
      <c r="I91" s="24">
        <v>44927</v>
      </c>
      <c r="J91" s="34">
        <v>24</v>
      </c>
      <c r="K91" s="33">
        <f t="shared" si="20"/>
        <v>3.8860000000000001</v>
      </c>
      <c r="L91" s="33">
        <f t="shared" si="21"/>
        <v>7.7720000000000002</v>
      </c>
      <c r="M91" s="80">
        <v>0</v>
      </c>
      <c r="N91" s="81">
        <v>0</v>
      </c>
      <c r="O91" s="82">
        <v>63</v>
      </c>
      <c r="P91" s="82">
        <v>3</v>
      </c>
      <c r="Q91" s="83" t="s">
        <v>164</v>
      </c>
    </row>
    <row r="92" spans="1:17" x14ac:dyDescent="0.25">
      <c r="A92" s="22">
        <f t="shared" si="22"/>
        <v>62</v>
      </c>
      <c r="B92" s="22">
        <v>3</v>
      </c>
      <c r="C92" s="29" t="s">
        <v>101</v>
      </c>
      <c r="D92" s="29">
        <v>0</v>
      </c>
      <c r="E92" s="30" t="s">
        <v>102</v>
      </c>
      <c r="F92" s="31" t="s">
        <v>98</v>
      </c>
      <c r="G92" s="32">
        <v>51363</v>
      </c>
      <c r="H92" s="23">
        <f t="shared" si="19"/>
        <v>102726</v>
      </c>
      <c r="I92" s="24">
        <v>44927</v>
      </c>
      <c r="J92" s="34">
        <v>24</v>
      </c>
      <c r="K92" s="33">
        <f t="shared" si="20"/>
        <v>51.363</v>
      </c>
      <c r="L92" s="33">
        <f t="shared" si="21"/>
        <v>102.726</v>
      </c>
      <c r="M92" s="80">
        <v>0</v>
      </c>
      <c r="N92" s="81">
        <v>0</v>
      </c>
      <c r="O92" s="82">
        <v>200</v>
      </c>
      <c r="P92" s="82">
        <v>3</v>
      </c>
      <c r="Q92" s="83" t="s">
        <v>164</v>
      </c>
    </row>
    <row r="93" spans="1:17" x14ac:dyDescent="0.25">
      <c r="A93" s="22">
        <f t="shared" si="22"/>
        <v>63</v>
      </c>
      <c r="B93" s="22">
        <v>4</v>
      </c>
      <c r="C93" s="29" t="s">
        <v>103</v>
      </c>
      <c r="D93" s="29">
        <v>0</v>
      </c>
      <c r="E93" s="30" t="s">
        <v>104</v>
      </c>
      <c r="F93" s="31" t="s">
        <v>19</v>
      </c>
      <c r="G93" s="32">
        <v>3825</v>
      </c>
      <c r="H93" s="23">
        <f t="shared" si="19"/>
        <v>7650</v>
      </c>
      <c r="I93" s="24">
        <v>44927</v>
      </c>
      <c r="J93" s="34">
        <v>24</v>
      </c>
      <c r="K93" s="33">
        <f t="shared" si="20"/>
        <v>3.8250000000000002</v>
      </c>
      <c r="L93" s="33">
        <f t="shared" si="21"/>
        <v>7.65</v>
      </c>
      <c r="M93" s="80">
        <v>0</v>
      </c>
      <c r="N93" s="81">
        <v>0</v>
      </c>
      <c r="O93" s="82">
        <v>63</v>
      </c>
      <c r="P93" s="82">
        <v>3</v>
      </c>
      <c r="Q93" s="83" t="s">
        <v>164</v>
      </c>
    </row>
    <row r="94" spans="1:17" x14ac:dyDescent="0.25">
      <c r="A94" s="22">
        <f t="shared" si="22"/>
        <v>64</v>
      </c>
      <c r="B94" s="22">
        <v>5</v>
      </c>
      <c r="C94" s="29" t="s">
        <v>105</v>
      </c>
      <c r="D94" s="29">
        <v>0</v>
      </c>
      <c r="E94" s="30" t="s">
        <v>106</v>
      </c>
      <c r="F94" s="31" t="s">
        <v>98</v>
      </c>
      <c r="G94" s="32">
        <v>49075</v>
      </c>
      <c r="H94" s="23">
        <f t="shared" si="19"/>
        <v>98150</v>
      </c>
      <c r="I94" s="24">
        <v>44927</v>
      </c>
      <c r="J94" s="34">
        <v>24</v>
      </c>
      <c r="K94" s="33">
        <f t="shared" si="20"/>
        <v>49.075000000000003</v>
      </c>
      <c r="L94" s="33">
        <f t="shared" si="21"/>
        <v>98.15</v>
      </c>
      <c r="M94" s="80">
        <v>0</v>
      </c>
      <c r="N94" s="81">
        <v>0</v>
      </c>
      <c r="O94" s="82">
        <v>63</v>
      </c>
      <c r="P94" s="82">
        <v>3</v>
      </c>
      <c r="Q94" s="83" t="s">
        <v>164</v>
      </c>
    </row>
    <row r="95" spans="1:17" x14ac:dyDescent="0.25">
      <c r="A95" s="22">
        <f t="shared" si="22"/>
        <v>65</v>
      </c>
      <c r="B95" s="22">
        <v>6</v>
      </c>
      <c r="C95" s="29" t="s">
        <v>107</v>
      </c>
      <c r="D95" s="29">
        <v>0</v>
      </c>
      <c r="E95" s="30" t="s">
        <v>108</v>
      </c>
      <c r="F95" s="31" t="s">
        <v>18</v>
      </c>
      <c r="G95" s="32">
        <v>90496</v>
      </c>
      <c r="H95" s="23">
        <f t="shared" si="19"/>
        <v>180992</v>
      </c>
      <c r="I95" s="24">
        <v>44927</v>
      </c>
      <c r="J95" s="34">
        <v>24</v>
      </c>
      <c r="K95" s="33">
        <f t="shared" si="20"/>
        <v>90.495999999999995</v>
      </c>
      <c r="L95" s="33">
        <f t="shared" si="21"/>
        <v>180.99199999999999</v>
      </c>
      <c r="M95" s="80">
        <v>0</v>
      </c>
      <c r="N95" s="81">
        <v>0</v>
      </c>
      <c r="O95" s="82">
        <v>160</v>
      </c>
      <c r="P95" s="82">
        <v>3</v>
      </c>
      <c r="Q95" s="83" t="s">
        <v>164</v>
      </c>
    </row>
    <row r="96" spans="1:17" ht="10.8" thickBot="1" x14ac:dyDescent="0.35">
      <c r="C96" s="1"/>
      <c r="D96" s="1"/>
      <c r="E96" s="1"/>
      <c r="G96" s="1"/>
      <c r="J96" s="1"/>
      <c r="K96" s="1"/>
      <c r="L96" s="1"/>
      <c r="M96" s="1"/>
      <c r="N96" s="1"/>
    </row>
    <row r="97" spans="1:17" ht="13.5" customHeight="1" thickBot="1" x14ac:dyDescent="0.35">
      <c r="C97" s="67" t="s">
        <v>110</v>
      </c>
      <c r="D97" s="68"/>
      <c r="E97" s="1"/>
      <c r="G97" s="1"/>
      <c r="J97" s="1"/>
      <c r="K97" s="1"/>
      <c r="L97" s="1"/>
      <c r="M97" s="1"/>
      <c r="N97" s="1"/>
    </row>
    <row r="98" spans="1:17" ht="10.199999999999999" x14ac:dyDescent="0.3">
      <c r="C98" s="1"/>
      <c r="D98" s="1"/>
      <c r="E98" s="1"/>
      <c r="G98" s="1"/>
      <c r="J98" s="1"/>
      <c r="K98" s="1"/>
      <c r="L98" s="1"/>
      <c r="M98" s="1"/>
      <c r="N98" s="1"/>
    </row>
    <row r="99" spans="1:17" x14ac:dyDescent="0.25">
      <c r="A99" s="22">
        <v>66</v>
      </c>
      <c r="B99" s="22">
        <v>1</v>
      </c>
      <c r="C99" s="29" t="s">
        <v>111</v>
      </c>
      <c r="D99" s="29">
        <v>0</v>
      </c>
      <c r="E99" s="30" t="s">
        <v>112</v>
      </c>
      <c r="F99" s="31" t="s">
        <v>18</v>
      </c>
      <c r="G99" s="32">
        <v>25236</v>
      </c>
      <c r="H99" s="23">
        <f>G99*2</f>
        <v>50472</v>
      </c>
      <c r="I99" s="24">
        <v>44927</v>
      </c>
      <c r="J99" s="34">
        <v>24</v>
      </c>
      <c r="K99" s="33">
        <f>G99/1000</f>
        <v>25.236000000000001</v>
      </c>
      <c r="L99" s="33">
        <f t="shared" ref="L99:L100" si="23">K99*2</f>
        <v>50.472000000000001</v>
      </c>
      <c r="M99" s="80">
        <v>0</v>
      </c>
      <c r="N99" s="81">
        <v>0</v>
      </c>
      <c r="O99" s="82">
        <v>25</v>
      </c>
      <c r="P99" s="82">
        <v>3</v>
      </c>
      <c r="Q99" s="83" t="s">
        <v>164</v>
      </c>
    </row>
    <row r="100" spans="1:17" x14ac:dyDescent="0.25">
      <c r="A100" s="22">
        <v>67</v>
      </c>
      <c r="B100" s="22">
        <v>2</v>
      </c>
      <c r="C100" s="29" t="s">
        <v>113</v>
      </c>
      <c r="D100" s="29">
        <v>0</v>
      </c>
      <c r="E100" s="30" t="s">
        <v>114</v>
      </c>
      <c r="F100" s="42" t="s">
        <v>115</v>
      </c>
      <c r="G100" s="32">
        <v>63045</v>
      </c>
      <c r="H100" s="23">
        <f>G100*2</f>
        <v>126090</v>
      </c>
      <c r="I100" s="24">
        <v>44927</v>
      </c>
      <c r="J100" s="34">
        <v>24</v>
      </c>
      <c r="K100" s="33">
        <f>G100/1000</f>
        <v>63.045000000000002</v>
      </c>
      <c r="L100" s="33">
        <f t="shared" si="23"/>
        <v>126.09</v>
      </c>
      <c r="M100" s="80">
        <v>0</v>
      </c>
      <c r="N100" s="81">
        <v>0</v>
      </c>
      <c r="O100" s="84">
        <v>19</v>
      </c>
      <c r="P100" s="82"/>
      <c r="Q100" s="83" t="s">
        <v>164</v>
      </c>
    </row>
    <row r="101" spans="1:17" ht="10.8" thickBot="1" x14ac:dyDescent="0.35">
      <c r="C101" s="1"/>
      <c r="D101" s="1"/>
      <c r="E101" s="1"/>
      <c r="G101" s="1"/>
      <c r="J101" s="1"/>
      <c r="K101" s="1"/>
      <c r="L101" s="1"/>
      <c r="M101" s="1"/>
      <c r="N101" s="1"/>
    </row>
    <row r="102" spans="1:17" ht="14.4" thickBot="1" x14ac:dyDescent="0.35">
      <c r="C102" s="67" t="s">
        <v>116</v>
      </c>
      <c r="D102" s="68"/>
      <c r="E102" s="46"/>
      <c r="G102" s="1"/>
      <c r="J102" s="1"/>
      <c r="K102" s="1"/>
      <c r="L102" s="1"/>
      <c r="M102" s="1"/>
      <c r="N102" s="1"/>
    </row>
    <row r="103" spans="1:17" ht="10.199999999999999" x14ac:dyDescent="0.3">
      <c r="C103" s="1"/>
      <c r="D103" s="1"/>
      <c r="E103" s="1"/>
      <c r="G103" s="1"/>
      <c r="J103" s="1"/>
      <c r="K103" s="1"/>
      <c r="L103" s="1"/>
      <c r="M103" s="1"/>
      <c r="N103" s="1"/>
    </row>
    <row r="104" spans="1:17" x14ac:dyDescent="0.25">
      <c r="A104" s="22">
        <f>ROW(A68)</f>
        <v>68</v>
      </c>
      <c r="B104" s="22">
        <v>1</v>
      </c>
      <c r="C104" s="29" t="s">
        <v>117</v>
      </c>
      <c r="D104" s="29">
        <v>0</v>
      </c>
      <c r="E104" s="30" t="s">
        <v>144</v>
      </c>
      <c r="F104" s="31" t="s">
        <v>17</v>
      </c>
      <c r="G104" s="32">
        <v>39578</v>
      </c>
      <c r="H104" s="23">
        <f>G104*2</f>
        <v>79156</v>
      </c>
      <c r="I104" s="24">
        <v>44927</v>
      </c>
      <c r="J104" s="34">
        <v>24</v>
      </c>
      <c r="K104" s="33">
        <f t="shared" ref="K104:K117" si="24">G104/1000</f>
        <v>39.578000000000003</v>
      </c>
      <c r="L104" s="33">
        <f t="shared" ref="L104:L117" si="25">K104*2</f>
        <v>79.156000000000006</v>
      </c>
      <c r="M104" s="80">
        <v>0</v>
      </c>
      <c r="N104" s="81">
        <v>0</v>
      </c>
      <c r="O104" s="82">
        <v>400</v>
      </c>
      <c r="P104" s="82">
        <v>3</v>
      </c>
      <c r="Q104" s="83" t="s">
        <v>164</v>
      </c>
    </row>
    <row r="105" spans="1:17" x14ac:dyDescent="0.25">
      <c r="A105" s="22">
        <f t="shared" ref="A105:A117" si="26">ROW(A69)</f>
        <v>69</v>
      </c>
      <c r="B105" s="22">
        <v>2</v>
      </c>
      <c r="C105" s="29" t="s">
        <v>118</v>
      </c>
      <c r="D105" s="29">
        <v>0</v>
      </c>
      <c r="E105" s="30" t="s">
        <v>145</v>
      </c>
      <c r="F105" s="31" t="s">
        <v>17</v>
      </c>
      <c r="G105" s="32">
        <v>885</v>
      </c>
      <c r="H105" s="23">
        <f t="shared" ref="H105:H117" si="27">G105*2</f>
        <v>1770</v>
      </c>
      <c r="I105" s="24">
        <v>44927</v>
      </c>
      <c r="J105" s="34">
        <v>24</v>
      </c>
      <c r="K105" s="33">
        <f t="shared" si="24"/>
        <v>0.88500000000000001</v>
      </c>
      <c r="L105" s="33">
        <f t="shared" si="25"/>
        <v>1.77</v>
      </c>
      <c r="M105" s="80">
        <v>0</v>
      </c>
      <c r="N105" s="81">
        <v>0</v>
      </c>
      <c r="O105" s="82">
        <v>25</v>
      </c>
      <c r="P105" s="82">
        <v>3</v>
      </c>
      <c r="Q105" s="83" t="s">
        <v>164</v>
      </c>
    </row>
    <row r="106" spans="1:17" x14ac:dyDescent="0.25">
      <c r="A106" s="22">
        <f t="shared" si="26"/>
        <v>70</v>
      </c>
      <c r="B106" s="22">
        <v>3</v>
      </c>
      <c r="C106" s="29" t="s">
        <v>119</v>
      </c>
      <c r="D106" s="29">
        <v>0</v>
      </c>
      <c r="E106" s="30" t="s">
        <v>146</v>
      </c>
      <c r="F106" s="31" t="s">
        <v>19</v>
      </c>
      <c r="G106" s="32">
        <v>234222</v>
      </c>
      <c r="H106" s="23">
        <f t="shared" si="27"/>
        <v>468444</v>
      </c>
      <c r="I106" s="24">
        <v>44927</v>
      </c>
      <c r="J106" s="34">
        <v>24</v>
      </c>
      <c r="K106" s="33">
        <f t="shared" si="24"/>
        <v>234.22200000000001</v>
      </c>
      <c r="L106" s="33">
        <f t="shared" si="25"/>
        <v>468.44400000000002</v>
      </c>
      <c r="M106" s="80">
        <v>0</v>
      </c>
      <c r="N106" s="81">
        <v>0</v>
      </c>
      <c r="O106" s="82">
        <v>25</v>
      </c>
      <c r="P106" s="82">
        <v>1</v>
      </c>
      <c r="Q106" s="83" t="s">
        <v>164</v>
      </c>
    </row>
    <row r="107" spans="1:17" x14ac:dyDescent="0.25">
      <c r="A107" s="22">
        <f t="shared" si="26"/>
        <v>71</v>
      </c>
      <c r="B107" s="22">
        <v>4</v>
      </c>
      <c r="C107" s="29" t="s">
        <v>120</v>
      </c>
      <c r="D107" s="29">
        <v>0</v>
      </c>
      <c r="E107" s="30" t="s">
        <v>147</v>
      </c>
      <c r="F107" s="31" t="s">
        <v>17</v>
      </c>
      <c r="G107" s="32">
        <v>559</v>
      </c>
      <c r="H107" s="23">
        <f t="shared" si="27"/>
        <v>1118</v>
      </c>
      <c r="I107" s="24">
        <v>44927</v>
      </c>
      <c r="J107" s="34">
        <v>24</v>
      </c>
      <c r="K107" s="33">
        <f t="shared" si="24"/>
        <v>0.55900000000000005</v>
      </c>
      <c r="L107" s="33">
        <f t="shared" si="25"/>
        <v>1.1180000000000001</v>
      </c>
      <c r="M107" s="80">
        <v>0</v>
      </c>
      <c r="N107" s="81">
        <v>0</v>
      </c>
      <c r="O107" s="82">
        <v>25</v>
      </c>
      <c r="P107" s="82">
        <v>3</v>
      </c>
      <c r="Q107" s="83" t="s">
        <v>164</v>
      </c>
    </row>
    <row r="108" spans="1:17" x14ac:dyDescent="0.25">
      <c r="A108" s="22">
        <f t="shared" si="26"/>
        <v>72</v>
      </c>
      <c r="B108" s="22">
        <v>5</v>
      </c>
      <c r="C108" s="29" t="s">
        <v>121</v>
      </c>
      <c r="D108" s="29">
        <v>0</v>
      </c>
      <c r="E108" s="30" t="s">
        <v>147</v>
      </c>
      <c r="F108" s="31" t="s">
        <v>17</v>
      </c>
      <c r="G108" s="32">
        <v>1288</v>
      </c>
      <c r="H108" s="23">
        <f t="shared" si="27"/>
        <v>2576</v>
      </c>
      <c r="I108" s="24">
        <v>44927</v>
      </c>
      <c r="J108" s="34">
        <v>24</v>
      </c>
      <c r="K108" s="33">
        <f t="shared" si="24"/>
        <v>1.288</v>
      </c>
      <c r="L108" s="33">
        <f t="shared" si="25"/>
        <v>2.5760000000000001</v>
      </c>
      <c r="M108" s="80">
        <v>0</v>
      </c>
      <c r="N108" s="81">
        <v>0</v>
      </c>
      <c r="O108" s="82">
        <v>25</v>
      </c>
      <c r="P108" s="82">
        <v>3</v>
      </c>
      <c r="Q108" s="83" t="s">
        <v>164</v>
      </c>
    </row>
    <row r="109" spans="1:17" ht="13.5" customHeight="1" x14ac:dyDescent="0.25">
      <c r="A109" s="22">
        <f t="shared" si="26"/>
        <v>73</v>
      </c>
      <c r="B109" s="22">
        <v>6</v>
      </c>
      <c r="C109" s="29" t="s">
        <v>122</v>
      </c>
      <c r="D109" s="29">
        <v>0</v>
      </c>
      <c r="E109" s="30" t="s">
        <v>148</v>
      </c>
      <c r="F109" s="31" t="s">
        <v>17</v>
      </c>
      <c r="G109" s="32">
        <v>9944</v>
      </c>
      <c r="H109" s="23">
        <f t="shared" si="27"/>
        <v>19888</v>
      </c>
      <c r="I109" s="24">
        <v>44927</v>
      </c>
      <c r="J109" s="34">
        <v>24</v>
      </c>
      <c r="K109" s="33">
        <f t="shared" si="24"/>
        <v>9.9440000000000008</v>
      </c>
      <c r="L109" s="33">
        <f t="shared" si="25"/>
        <v>19.888000000000002</v>
      </c>
      <c r="M109" s="80">
        <v>0</v>
      </c>
      <c r="N109" s="81">
        <v>0</v>
      </c>
      <c r="O109" s="82">
        <v>25</v>
      </c>
      <c r="P109" s="82">
        <v>3</v>
      </c>
      <c r="Q109" s="83" t="s">
        <v>164</v>
      </c>
    </row>
    <row r="110" spans="1:17" x14ac:dyDescent="0.25">
      <c r="A110" s="22">
        <f t="shared" si="26"/>
        <v>74</v>
      </c>
      <c r="B110" s="22">
        <v>7</v>
      </c>
      <c r="C110" s="29" t="s">
        <v>123</v>
      </c>
      <c r="D110" s="29">
        <v>0</v>
      </c>
      <c r="E110" s="30" t="s">
        <v>149</v>
      </c>
      <c r="F110" s="31" t="s">
        <v>17</v>
      </c>
      <c r="G110" s="32">
        <v>49026</v>
      </c>
      <c r="H110" s="23">
        <f t="shared" si="27"/>
        <v>98052</v>
      </c>
      <c r="I110" s="24">
        <v>44927</v>
      </c>
      <c r="J110" s="34">
        <v>24</v>
      </c>
      <c r="K110" s="33">
        <f t="shared" si="24"/>
        <v>49.026000000000003</v>
      </c>
      <c r="L110" s="33">
        <f t="shared" si="25"/>
        <v>98.052000000000007</v>
      </c>
      <c r="M110" s="80">
        <v>0</v>
      </c>
      <c r="N110" s="81">
        <v>0</v>
      </c>
      <c r="O110" s="82">
        <v>63</v>
      </c>
      <c r="P110" s="82">
        <v>3</v>
      </c>
      <c r="Q110" s="83" t="s">
        <v>164</v>
      </c>
    </row>
    <row r="111" spans="1:17" ht="11.25" customHeight="1" x14ac:dyDescent="0.25">
      <c r="A111" s="22">
        <f t="shared" si="26"/>
        <v>75</v>
      </c>
      <c r="B111" s="22">
        <v>8</v>
      </c>
      <c r="C111" s="29" t="s">
        <v>124</v>
      </c>
      <c r="D111" s="29">
        <v>0</v>
      </c>
      <c r="E111" s="30" t="s">
        <v>150</v>
      </c>
      <c r="F111" s="31" t="s">
        <v>98</v>
      </c>
      <c r="G111" s="32">
        <v>19641</v>
      </c>
      <c r="H111" s="23">
        <f t="shared" si="27"/>
        <v>39282</v>
      </c>
      <c r="I111" s="24">
        <v>44927</v>
      </c>
      <c r="J111" s="34">
        <v>24</v>
      </c>
      <c r="K111" s="33">
        <f t="shared" si="24"/>
        <v>19.640999999999998</v>
      </c>
      <c r="L111" s="33">
        <f t="shared" si="25"/>
        <v>39.281999999999996</v>
      </c>
      <c r="M111" s="80">
        <v>0</v>
      </c>
      <c r="N111" s="81">
        <v>0</v>
      </c>
      <c r="O111" s="82">
        <v>25</v>
      </c>
      <c r="P111" s="82">
        <v>3</v>
      </c>
      <c r="Q111" s="83" t="s">
        <v>164</v>
      </c>
    </row>
    <row r="112" spans="1:17" x14ac:dyDescent="0.25">
      <c r="A112" s="22">
        <f t="shared" si="26"/>
        <v>76</v>
      </c>
      <c r="B112" s="22">
        <v>9</v>
      </c>
      <c r="C112" s="29" t="s">
        <v>125</v>
      </c>
      <c r="D112" s="29">
        <v>0</v>
      </c>
      <c r="E112" s="30" t="s">
        <v>151</v>
      </c>
      <c r="F112" s="31" t="s">
        <v>18</v>
      </c>
      <c r="G112" s="32">
        <v>9631</v>
      </c>
      <c r="H112" s="23">
        <f t="shared" si="27"/>
        <v>19262</v>
      </c>
      <c r="I112" s="24">
        <v>44927</v>
      </c>
      <c r="J112" s="34">
        <v>24</v>
      </c>
      <c r="K112" s="33">
        <f t="shared" si="24"/>
        <v>9.6310000000000002</v>
      </c>
      <c r="L112" s="33">
        <f t="shared" si="25"/>
        <v>19.262</v>
      </c>
      <c r="M112" s="80">
        <v>0</v>
      </c>
      <c r="N112" s="81">
        <v>0</v>
      </c>
      <c r="O112" s="82">
        <v>63</v>
      </c>
      <c r="P112" s="82">
        <v>3</v>
      </c>
      <c r="Q112" s="83" t="s">
        <v>164</v>
      </c>
    </row>
    <row r="113" spans="1:17" x14ac:dyDescent="0.25">
      <c r="A113" s="22">
        <f t="shared" si="26"/>
        <v>77</v>
      </c>
      <c r="B113" s="22">
        <v>10</v>
      </c>
      <c r="C113" s="29" t="s">
        <v>126</v>
      </c>
      <c r="D113" s="29">
        <v>0</v>
      </c>
      <c r="E113" s="30" t="s">
        <v>152</v>
      </c>
      <c r="F113" s="31" t="s">
        <v>17</v>
      </c>
      <c r="G113" s="32">
        <v>1130</v>
      </c>
      <c r="H113" s="23">
        <f t="shared" si="27"/>
        <v>2260</v>
      </c>
      <c r="I113" s="24">
        <v>44927</v>
      </c>
      <c r="J113" s="34">
        <v>24</v>
      </c>
      <c r="K113" s="33">
        <f t="shared" si="24"/>
        <v>1.1299999999999999</v>
      </c>
      <c r="L113" s="33">
        <f t="shared" si="25"/>
        <v>2.2599999999999998</v>
      </c>
      <c r="M113" s="80">
        <v>0</v>
      </c>
      <c r="N113" s="81">
        <v>0</v>
      </c>
      <c r="O113" s="82">
        <v>25</v>
      </c>
      <c r="P113" s="82">
        <v>3</v>
      </c>
      <c r="Q113" s="83" t="s">
        <v>164</v>
      </c>
    </row>
    <row r="114" spans="1:17" x14ac:dyDescent="0.25">
      <c r="A114" s="22">
        <f t="shared" si="26"/>
        <v>78</v>
      </c>
      <c r="B114" s="22">
        <v>11</v>
      </c>
      <c r="C114" s="29" t="s">
        <v>127</v>
      </c>
      <c r="D114" s="29">
        <v>0</v>
      </c>
      <c r="E114" s="30" t="s">
        <v>153</v>
      </c>
      <c r="F114" s="42" t="s">
        <v>115</v>
      </c>
      <c r="G114" s="32">
        <v>519780</v>
      </c>
      <c r="H114" s="23">
        <f t="shared" si="27"/>
        <v>1039560</v>
      </c>
      <c r="I114" s="24">
        <v>44927</v>
      </c>
      <c r="J114" s="34">
        <v>24</v>
      </c>
      <c r="K114" s="33">
        <f t="shared" si="24"/>
        <v>519.78</v>
      </c>
      <c r="L114" s="33">
        <f t="shared" si="25"/>
        <v>1039.56</v>
      </c>
      <c r="M114" s="80">
        <v>0</v>
      </c>
      <c r="N114" s="81">
        <v>0</v>
      </c>
      <c r="O114" s="84">
        <v>350</v>
      </c>
      <c r="P114" s="82"/>
      <c r="Q114" s="83" t="s">
        <v>164</v>
      </c>
    </row>
    <row r="115" spans="1:17" x14ac:dyDescent="0.25">
      <c r="A115" s="22">
        <f t="shared" si="26"/>
        <v>79</v>
      </c>
      <c r="B115" s="22">
        <v>12</v>
      </c>
      <c r="C115" s="29" t="s">
        <v>128</v>
      </c>
      <c r="D115" s="29">
        <v>0</v>
      </c>
      <c r="E115" s="30" t="s">
        <v>139</v>
      </c>
      <c r="F115" s="42" t="s">
        <v>115</v>
      </c>
      <c r="G115" s="32">
        <v>58722</v>
      </c>
      <c r="H115" s="23">
        <f t="shared" si="27"/>
        <v>117444</v>
      </c>
      <c r="I115" s="24">
        <v>44927</v>
      </c>
      <c r="J115" s="34">
        <v>24</v>
      </c>
      <c r="K115" s="33">
        <f t="shared" si="24"/>
        <v>58.722000000000001</v>
      </c>
      <c r="L115" s="33">
        <f t="shared" si="25"/>
        <v>117.444</v>
      </c>
      <c r="M115" s="80">
        <v>0</v>
      </c>
      <c r="N115" s="81">
        <v>0</v>
      </c>
      <c r="O115" s="84">
        <v>90</v>
      </c>
      <c r="P115" s="82"/>
      <c r="Q115" s="83" t="s">
        <v>164</v>
      </c>
    </row>
    <row r="116" spans="1:17" x14ac:dyDescent="0.25">
      <c r="A116" s="22">
        <f t="shared" si="26"/>
        <v>80</v>
      </c>
      <c r="B116" s="22">
        <v>13</v>
      </c>
      <c r="C116" s="29" t="s">
        <v>129</v>
      </c>
      <c r="D116" s="29">
        <v>0</v>
      </c>
      <c r="E116" s="30" t="s">
        <v>154</v>
      </c>
      <c r="F116" s="31" t="s">
        <v>19</v>
      </c>
      <c r="G116" s="32">
        <v>12772</v>
      </c>
      <c r="H116" s="23">
        <f t="shared" si="27"/>
        <v>25544</v>
      </c>
      <c r="I116" s="24">
        <v>44927</v>
      </c>
      <c r="J116" s="34">
        <v>24</v>
      </c>
      <c r="K116" s="33">
        <f t="shared" si="24"/>
        <v>12.772</v>
      </c>
      <c r="L116" s="33">
        <f t="shared" si="25"/>
        <v>25.544</v>
      </c>
      <c r="M116" s="80">
        <v>0</v>
      </c>
      <c r="N116" s="81">
        <v>0</v>
      </c>
      <c r="O116" s="82">
        <v>35</v>
      </c>
      <c r="P116" s="82">
        <v>3</v>
      </c>
      <c r="Q116" s="83" t="s">
        <v>164</v>
      </c>
    </row>
    <row r="117" spans="1:17" x14ac:dyDescent="0.25">
      <c r="A117" s="22">
        <f t="shared" si="26"/>
        <v>81</v>
      </c>
      <c r="B117" s="22">
        <v>14</v>
      </c>
      <c r="C117" s="29" t="s">
        <v>130</v>
      </c>
      <c r="D117" s="29">
        <v>0</v>
      </c>
      <c r="E117" s="30" t="s">
        <v>154</v>
      </c>
      <c r="F117" s="31" t="s">
        <v>19</v>
      </c>
      <c r="G117" s="32">
        <v>758</v>
      </c>
      <c r="H117" s="23">
        <f t="shared" si="27"/>
        <v>1516</v>
      </c>
      <c r="I117" s="24">
        <v>44927</v>
      </c>
      <c r="J117" s="34">
        <v>24</v>
      </c>
      <c r="K117" s="33">
        <f t="shared" si="24"/>
        <v>0.75800000000000001</v>
      </c>
      <c r="L117" s="33">
        <f t="shared" si="25"/>
        <v>1.516</v>
      </c>
      <c r="M117" s="80">
        <v>0</v>
      </c>
      <c r="N117" s="81">
        <v>0</v>
      </c>
      <c r="O117" s="82">
        <v>40</v>
      </c>
      <c r="P117" s="82">
        <v>3</v>
      </c>
      <c r="Q117" s="83" t="s">
        <v>164</v>
      </c>
    </row>
    <row r="118" spans="1:17" s="35" customFormat="1" ht="15" customHeight="1" x14ac:dyDescent="0.3">
      <c r="C118" s="46"/>
      <c r="D118" s="36"/>
      <c r="E118" s="37"/>
      <c r="G118" s="65"/>
      <c r="H118" s="65"/>
      <c r="J118" s="36"/>
      <c r="K118" s="38"/>
      <c r="M118" s="38" t="s">
        <v>16</v>
      </c>
      <c r="N118" s="39">
        <f>SUM(N3:N117)</f>
        <v>1530.1580000000004</v>
      </c>
      <c r="Q118" s="79">
        <f>SUM(Q6:Q117)</f>
        <v>0</v>
      </c>
    </row>
    <row r="119" spans="1:17" s="35" customFormat="1" ht="15" customHeight="1" x14ac:dyDescent="0.3">
      <c r="C119" s="36"/>
      <c r="D119" s="36"/>
      <c r="E119" s="37" t="s">
        <v>160</v>
      </c>
      <c r="G119" s="65">
        <f>SUM(G3:G117)/1000</f>
        <v>2350.002</v>
      </c>
      <c r="H119" s="65"/>
      <c r="J119" s="36"/>
      <c r="K119" s="40">
        <f>SUM(K3:K117)</f>
        <v>2350.0020000000004</v>
      </c>
      <c r="L119" s="36"/>
      <c r="M119" s="36"/>
      <c r="N119" s="36"/>
    </row>
    <row r="120" spans="1:17" s="35" customFormat="1" ht="15" customHeight="1" thickBot="1" x14ac:dyDescent="0.35">
      <c r="C120" s="36"/>
      <c r="D120" s="36"/>
      <c r="E120" s="37" t="s">
        <v>161</v>
      </c>
      <c r="G120" s="65"/>
      <c r="H120" s="65">
        <f>SUM(H3:H117)/1000</f>
        <v>4700.0039999999999</v>
      </c>
      <c r="J120" s="36"/>
      <c r="L120" s="40">
        <f>SUM(L3:L117)</f>
        <v>4700.0040000000008</v>
      </c>
      <c r="M120" s="36"/>
    </row>
    <row r="121" spans="1:17" ht="69.599999999999994" thickBot="1" x14ac:dyDescent="0.35">
      <c r="C121" s="69" t="s">
        <v>156</v>
      </c>
      <c r="D121" s="70" t="s">
        <v>162</v>
      </c>
      <c r="E121" s="70" t="s">
        <v>157</v>
      </c>
      <c r="G121" s="27"/>
      <c r="H121" s="66"/>
    </row>
    <row r="122" spans="1:17" ht="83.4" thickBot="1" x14ac:dyDescent="0.35">
      <c r="C122" s="71" t="s">
        <v>158</v>
      </c>
      <c r="D122" s="72" t="s">
        <v>163</v>
      </c>
      <c r="E122" s="73"/>
      <c r="F122" s="44"/>
      <c r="G122" s="44"/>
      <c r="H122" s="45"/>
      <c r="I122" s="44"/>
      <c r="J122" s="43"/>
      <c r="K122" s="43"/>
      <c r="L122" s="43"/>
      <c r="M122" s="43"/>
      <c r="N122" s="43"/>
    </row>
    <row r="123" spans="1:17" ht="18.600000000000001" thickBot="1" x14ac:dyDescent="0.35">
      <c r="C123" s="75" t="s">
        <v>159</v>
      </c>
      <c r="D123" s="76"/>
      <c r="E123" s="74"/>
      <c r="G123" s="41"/>
      <c r="H123" s="41"/>
      <c r="I123" s="41"/>
    </row>
    <row r="124" spans="1:17" ht="18" x14ac:dyDescent="0.3">
      <c r="G124" s="48"/>
      <c r="H124" s="5"/>
      <c r="I124" s="41"/>
    </row>
    <row r="125" spans="1:17" ht="18" x14ac:dyDescent="0.3">
      <c r="G125" s="48"/>
      <c r="H125" s="48"/>
      <c r="I125" s="41"/>
    </row>
    <row r="126" spans="1:17" ht="18" x14ac:dyDescent="0.3">
      <c r="H126" s="5"/>
      <c r="I126" s="41"/>
    </row>
    <row r="127" spans="1:17" ht="18" x14ac:dyDescent="0.3">
      <c r="G127" s="41"/>
      <c r="H127" s="41"/>
      <c r="I127" s="41"/>
    </row>
    <row r="128" spans="1:17" ht="18" x14ac:dyDescent="0.3">
      <c r="G128" s="41"/>
      <c r="H128" s="41"/>
      <c r="I128" s="41"/>
    </row>
    <row r="129" spans="7:9" ht="18" x14ac:dyDescent="0.3">
      <c r="G129" s="41"/>
      <c r="H129" s="41"/>
      <c r="I129" s="41"/>
    </row>
  </sheetData>
  <autoFilter ref="A1:L1" xr:uid="{00000000-0009-0000-0000-000000000000}"/>
  <mergeCells count="12">
    <mergeCell ref="C123:D123"/>
    <mergeCell ref="C16:D16"/>
    <mergeCell ref="C84:D84"/>
    <mergeCell ref="C88:D88"/>
    <mergeCell ref="C97:D97"/>
    <mergeCell ref="C102:D102"/>
    <mergeCell ref="C4:D4"/>
    <mergeCell ref="C57:D57"/>
    <mergeCell ref="C62:D62"/>
    <mergeCell ref="C67:D67"/>
    <mergeCell ref="C73:D73"/>
    <mergeCell ref="C80:D80"/>
  </mergeCells>
  <pageMargins left="0.7" right="0.7386363636363636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3" sqref="E23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List1</vt:lpstr>
      <vt:lpstr>List4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2022-07-12T20:55:22Z</dcterms:modified>
</cp:coreProperties>
</file>