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C:\Users\JANKO\Desktop\ACER2\Vranov okružná križovatka\PD\VYKAZY_VYMER\"/>
    </mc:Choice>
  </mc:AlternateContent>
  <xr:revisionPtr revIDLastSave="0" documentId="13_ncr:1_{20E5DB66-BF97-44A1-B665-634C1B95863C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Prehlad" sheetId="3" r:id="rId1"/>
  </sheets>
  <definedNames>
    <definedName name="fakt1R">#REF!</definedName>
    <definedName name="_xlnm.Print_Titles" localSheetId="0">Prehlad!$8:$10</definedName>
    <definedName name="_xlnm.Print_Area" localSheetId="0">Prehlad!$A:$O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W143" i="3" l="1"/>
  <c r="I143" i="3"/>
  <c r="W141" i="3"/>
  <c r="I141" i="3"/>
  <c r="N140" i="3"/>
  <c r="L140" i="3"/>
  <c r="J140" i="3"/>
  <c r="H140" i="3"/>
  <c r="N139" i="3"/>
  <c r="L139" i="3"/>
  <c r="J139" i="3"/>
  <c r="H139" i="3"/>
  <c r="N138" i="3"/>
  <c r="L138" i="3"/>
  <c r="J138" i="3"/>
  <c r="H138" i="3"/>
  <c r="N137" i="3"/>
  <c r="L137" i="3"/>
  <c r="J137" i="3"/>
  <c r="H137" i="3"/>
  <c r="N136" i="3"/>
  <c r="L136" i="3"/>
  <c r="J136" i="3"/>
  <c r="H136" i="3"/>
  <c r="N135" i="3"/>
  <c r="L135" i="3"/>
  <c r="J135" i="3"/>
  <c r="H135" i="3"/>
  <c r="N134" i="3"/>
  <c r="L134" i="3"/>
  <c r="J134" i="3"/>
  <c r="H134" i="3"/>
  <c r="N133" i="3"/>
  <c r="L133" i="3"/>
  <c r="J133" i="3"/>
  <c r="H133" i="3"/>
  <c r="N132" i="3"/>
  <c r="L132" i="3"/>
  <c r="J132" i="3"/>
  <c r="H132" i="3"/>
  <c r="N131" i="3"/>
  <c r="L131" i="3"/>
  <c r="J131" i="3"/>
  <c r="H131" i="3"/>
  <c r="N130" i="3"/>
  <c r="N141" i="3" s="1"/>
  <c r="N143" i="3" s="1"/>
  <c r="L130" i="3"/>
  <c r="L141" i="3" s="1"/>
  <c r="L143" i="3" s="1"/>
  <c r="J130" i="3"/>
  <c r="H130" i="3"/>
  <c r="N129" i="3"/>
  <c r="L129" i="3"/>
  <c r="J129" i="3"/>
  <c r="J141" i="3" s="1"/>
  <c r="H129" i="3"/>
  <c r="W123" i="3"/>
  <c r="W125" i="3" s="1"/>
  <c r="W145" i="3" s="1"/>
  <c r="I123" i="3"/>
  <c r="N122" i="3"/>
  <c r="L122" i="3"/>
  <c r="J122" i="3"/>
  <c r="H122" i="3"/>
  <c r="N121" i="3"/>
  <c r="L121" i="3"/>
  <c r="J121" i="3"/>
  <c r="H121" i="3"/>
  <c r="N119" i="3"/>
  <c r="L119" i="3"/>
  <c r="J119" i="3"/>
  <c r="H119" i="3"/>
  <c r="N118" i="3"/>
  <c r="L118" i="3"/>
  <c r="J118" i="3"/>
  <c r="H118" i="3"/>
  <c r="N116" i="3"/>
  <c r="L116" i="3"/>
  <c r="J116" i="3"/>
  <c r="H116" i="3"/>
  <c r="N114" i="3"/>
  <c r="L114" i="3"/>
  <c r="J114" i="3"/>
  <c r="H114" i="3"/>
  <c r="N112" i="3"/>
  <c r="L112" i="3"/>
  <c r="J112" i="3"/>
  <c r="H112" i="3"/>
  <c r="N111" i="3"/>
  <c r="L111" i="3"/>
  <c r="J111" i="3"/>
  <c r="H111" i="3"/>
  <c r="N109" i="3"/>
  <c r="L109" i="3"/>
  <c r="L123" i="3" s="1"/>
  <c r="J109" i="3"/>
  <c r="H109" i="3"/>
  <c r="N107" i="3"/>
  <c r="N123" i="3" s="1"/>
  <c r="L107" i="3"/>
  <c r="J107" i="3"/>
  <c r="H107" i="3"/>
  <c r="W104" i="3"/>
  <c r="N103" i="3"/>
  <c r="L103" i="3"/>
  <c r="J103" i="3"/>
  <c r="H103" i="3"/>
  <c r="N102" i="3"/>
  <c r="L102" i="3"/>
  <c r="J102" i="3"/>
  <c r="H102" i="3"/>
  <c r="N101" i="3"/>
  <c r="L101" i="3"/>
  <c r="J101" i="3"/>
  <c r="H101" i="3"/>
  <c r="N100" i="3"/>
  <c r="L100" i="3"/>
  <c r="J100" i="3"/>
  <c r="H100" i="3"/>
  <c r="N99" i="3"/>
  <c r="L99" i="3"/>
  <c r="J99" i="3"/>
  <c r="H99" i="3"/>
  <c r="N98" i="3"/>
  <c r="L98" i="3"/>
  <c r="J98" i="3"/>
  <c r="H98" i="3"/>
  <c r="N97" i="3"/>
  <c r="L97" i="3"/>
  <c r="J97" i="3"/>
  <c r="I97" i="3"/>
  <c r="N96" i="3"/>
  <c r="L96" i="3"/>
  <c r="J96" i="3"/>
  <c r="H96" i="3"/>
  <c r="N95" i="3"/>
  <c r="L95" i="3"/>
  <c r="J95" i="3"/>
  <c r="H95" i="3"/>
  <c r="N94" i="3"/>
  <c r="L94" i="3"/>
  <c r="J94" i="3"/>
  <c r="H94" i="3"/>
  <c r="N93" i="3"/>
  <c r="L93" i="3"/>
  <c r="J93" i="3"/>
  <c r="H93" i="3"/>
  <c r="N92" i="3"/>
  <c r="L92" i="3"/>
  <c r="J92" i="3"/>
  <c r="H92" i="3"/>
  <c r="N91" i="3"/>
  <c r="L91" i="3"/>
  <c r="J91" i="3"/>
  <c r="H91" i="3"/>
  <c r="N90" i="3"/>
  <c r="L90" i="3"/>
  <c r="J90" i="3"/>
  <c r="I90" i="3"/>
  <c r="N89" i="3"/>
  <c r="L89" i="3"/>
  <c r="J89" i="3"/>
  <c r="I89" i="3"/>
  <c r="N88" i="3"/>
  <c r="L88" i="3"/>
  <c r="J88" i="3"/>
  <c r="I88" i="3"/>
  <c r="N87" i="3"/>
  <c r="L87" i="3"/>
  <c r="J87" i="3"/>
  <c r="I87" i="3"/>
  <c r="N86" i="3"/>
  <c r="L86" i="3"/>
  <c r="J86" i="3"/>
  <c r="I86" i="3"/>
  <c r="N85" i="3"/>
  <c r="L85" i="3"/>
  <c r="J85" i="3"/>
  <c r="I85" i="3"/>
  <c r="N84" i="3"/>
  <c r="L84" i="3"/>
  <c r="J84" i="3"/>
  <c r="I84" i="3"/>
  <c r="N83" i="3"/>
  <c r="L83" i="3"/>
  <c r="J83" i="3"/>
  <c r="I83" i="3"/>
  <c r="N82" i="3"/>
  <c r="L82" i="3"/>
  <c r="J82" i="3"/>
  <c r="H82" i="3"/>
  <c r="N81" i="3"/>
  <c r="L81" i="3"/>
  <c r="J81" i="3"/>
  <c r="H81" i="3"/>
  <c r="N80" i="3"/>
  <c r="L80" i="3"/>
  <c r="J80" i="3"/>
  <c r="I80" i="3"/>
  <c r="N79" i="3"/>
  <c r="L79" i="3"/>
  <c r="J79" i="3"/>
  <c r="I79" i="3"/>
  <c r="N78" i="3"/>
  <c r="L78" i="3"/>
  <c r="J78" i="3"/>
  <c r="I78" i="3"/>
  <c r="N77" i="3"/>
  <c r="L77" i="3"/>
  <c r="J77" i="3"/>
  <c r="I77" i="3"/>
  <c r="N76" i="3"/>
  <c r="L76" i="3"/>
  <c r="J76" i="3"/>
  <c r="I76" i="3"/>
  <c r="N75" i="3"/>
  <c r="L75" i="3"/>
  <c r="J75" i="3"/>
  <c r="I75" i="3"/>
  <c r="N74" i="3"/>
  <c r="L74" i="3"/>
  <c r="J74" i="3"/>
  <c r="I74" i="3"/>
  <c r="N73" i="3"/>
  <c r="L73" i="3"/>
  <c r="J73" i="3"/>
  <c r="I73" i="3"/>
  <c r="N72" i="3"/>
  <c r="L72" i="3"/>
  <c r="J72" i="3"/>
  <c r="I72" i="3"/>
  <c r="N71" i="3"/>
  <c r="L71" i="3"/>
  <c r="J71" i="3"/>
  <c r="I71" i="3"/>
  <c r="N70" i="3"/>
  <c r="L70" i="3"/>
  <c r="J70" i="3"/>
  <c r="I70" i="3"/>
  <c r="N69" i="3"/>
  <c r="L69" i="3"/>
  <c r="J69" i="3"/>
  <c r="I69" i="3"/>
  <c r="N68" i="3"/>
  <c r="L68" i="3"/>
  <c r="J68" i="3"/>
  <c r="I68" i="3"/>
  <c r="N67" i="3"/>
  <c r="L67" i="3"/>
  <c r="J67" i="3"/>
  <c r="H67" i="3"/>
  <c r="N66" i="3"/>
  <c r="L66" i="3"/>
  <c r="J66" i="3"/>
  <c r="H66" i="3"/>
  <c r="N65" i="3"/>
  <c r="L65" i="3"/>
  <c r="J65" i="3"/>
  <c r="H65" i="3"/>
  <c r="N64" i="3"/>
  <c r="L64" i="3"/>
  <c r="J64" i="3"/>
  <c r="H64" i="3"/>
  <c r="N63" i="3"/>
  <c r="N104" i="3" s="1"/>
  <c r="L63" i="3"/>
  <c r="J63" i="3"/>
  <c r="J104" i="3" s="1"/>
  <c r="H63" i="3"/>
  <c r="H104" i="3" s="1"/>
  <c r="W60" i="3"/>
  <c r="I60" i="3"/>
  <c r="N58" i="3"/>
  <c r="L58" i="3"/>
  <c r="J58" i="3"/>
  <c r="H58" i="3"/>
  <c r="N56" i="3"/>
  <c r="L56" i="3"/>
  <c r="J56" i="3"/>
  <c r="H56" i="3"/>
  <c r="N52" i="3"/>
  <c r="N60" i="3" s="1"/>
  <c r="L52" i="3"/>
  <c r="L60" i="3" s="1"/>
  <c r="J52" i="3"/>
  <c r="J60" i="3" s="1"/>
  <c r="E60" i="3" s="1"/>
  <c r="H52" i="3"/>
  <c r="H60" i="3" s="1"/>
  <c r="W49" i="3"/>
  <c r="N48" i="3"/>
  <c r="L48" i="3"/>
  <c r="J48" i="3"/>
  <c r="H48" i="3"/>
  <c r="N47" i="3"/>
  <c r="L47" i="3"/>
  <c r="J47" i="3"/>
  <c r="I47" i="3"/>
  <c r="N46" i="3"/>
  <c r="L46" i="3"/>
  <c r="J46" i="3"/>
  <c r="H46" i="3"/>
  <c r="N45" i="3"/>
  <c r="L45" i="3"/>
  <c r="J45" i="3"/>
  <c r="H45" i="3"/>
  <c r="N43" i="3"/>
  <c r="L43" i="3"/>
  <c r="J43" i="3"/>
  <c r="H43" i="3"/>
  <c r="N41" i="3"/>
  <c r="L41" i="3"/>
  <c r="J41" i="3"/>
  <c r="I41" i="3"/>
  <c r="I49" i="3" s="1"/>
  <c r="N39" i="3"/>
  <c r="L39" i="3"/>
  <c r="J39" i="3"/>
  <c r="H39" i="3"/>
  <c r="N38" i="3"/>
  <c r="L38" i="3"/>
  <c r="J38" i="3"/>
  <c r="H38" i="3"/>
  <c r="N37" i="3"/>
  <c r="L37" i="3"/>
  <c r="J37" i="3"/>
  <c r="H37" i="3"/>
  <c r="N35" i="3"/>
  <c r="L35" i="3"/>
  <c r="J35" i="3"/>
  <c r="H35" i="3"/>
  <c r="N33" i="3"/>
  <c r="L33" i="3"/>
  <c r="J33" i="3"/>
  <c r="H33" i="3"/>
  <c r="N32" i="3"/>
  <c r="L32" i="3"/>
  <c r="J32" i="3"/>
  <c r="H32" i="3"/>
  <c r="N30" i="3"/>
  <c r="L30" i="3"/>
  <c r="J30" i="3"/>
  <c r="H30" i="3"/>
  <c r="N29" i="3"/>
  <c r="L29" i="3"/>
  <c r="J29" i="3"/>
  <c r="H29" i="3"/>
  <c r="N27" i="3"/>
  <c r="L27" i="3"/>
  <c r="J27" i="3"/>
  <c r="H27" i="3"/>
  <c r="N26" i="3"/>
  <c r="L26" i="3"/>
  <c r="J26" i="3"/>
  <c r="H26" i="3"/>
  <c r="N23" i="3"/>
  <c r="L23" i="3"/>
  <c r="J23" i="3"/>
  <c r="H23" i="3"/>
  <c r="N22" i="3"/>
  <c r="L22" i="3"/>
  <c r="J22" i="3"/>
  <c r="H22" i="3"/>
  <c r="N20" i="3"/>
  <c r="L20" i="3"/>
  <c r="J20" i="3"/>
  <c r="H20" i="3"/>
  <c r="N19" i="3"/>
  <c r="L19" i="3"/>
  <c r="J19" i="3"/>
  <c r="H19" i="3"/>
  <c r="N18" i="3"/>
  <c r="L18" i="3"/>
  <c r="J18" i="3"/>
  <c r="H18" i="3"/>
  <c r="N17" i="3"/>
  <c r="L17" i="3"/>
  <c r="J17" i="3"/>
  <c r="H17" i="3"/>
  <c r="N16" i="3"/>
  <c r="L16" i="3"/>
  <c r="J16" i="3"/>
  <c r="H16" i="3"/>
  <c r="N15" i="3"/>
  <c r="N49" i="3" s="1"/>
  <c r="L15" i="3"/>
  <c r="J15" i="3"/>
  <c r="H15" i="3"/>
  <c r="N14" i="3"/>
  <c r="L14" i="3"/>
  <c r="J14" i="3"/>
  <c r="H14" i="3"/>
  <c r="L49" i="3" l="1"/>
  <c r="J123" i="3"/>
  <c r="H141" i="3"/>
  <c r="H143" i="3" s="1"/>
  <c r="J143" i="3"/>
  <c r="E143" i="3" s="1"/>
  <c r="E141" i="3"/>
  <c r="H49" i="3"/>
  <c r="H125" i="3" s="1"/>
  <c r="H123" i="3"/>
  <c r="J49" i="3"/>
  <c r="J125" i="3" s="1"/>
  <c r="J145" i="3" s="1"/>
  <c r="I104" i="3"/>
  <c r="I125" i="3" s="1"/>
  <c r="E123" i="3"/>
  <c r="L104" i="3"/>
  <c r="E104" i="3"/>
  <c r="N125" i="3"/>
  <c r="E49" i="3" l="1"/>
  <c r="E125" i="3"/>
  <c r="I145" i="3"/>
  <c r="L125" i="3"/>
  <c r="N145" i="3"/>
  <c r="E145" i="3"/>
  <c r="H145" i="3"/>
  <c r="L145" i="3" l="1"/>
</calcChain>
</file>

<file path=xl/sharedStrings.xml><?xml version="1.0" encoding="utf-8"?>
<sst xmlns="http://schemas.openxmlformats.org/spreadsheetml/2006/main" count="1171" uniqueCount="425">
  <si>
    <t>a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</si>
  <si>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</si>
  <si>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</si>
  <si>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</si>
  <si>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</si>
  <si>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</si>
  <si>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</si>
  <si>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</si>
  <si>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</si>
  <si>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</si>
  <si>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</si>
  <si>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</si>
  <si>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</si>
  <si>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</si>
  <si>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</si>
  <si>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</si>
  <si>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</si>
  <si>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</si>
  <si>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</si>
  <si>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</si>
  <si>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</si>
  <si>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</si>
  <si>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</si>
  <si>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</si>
  <si>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</si>
  <si>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</si>
  <si>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</si>
  <si>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</si>
  <si>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</si>
  <si>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</si>
  <si>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</si>
  <si>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</si>
  <si>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</si>
  <si>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</si>
  <si>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</si>
  <si>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</si>
  <si>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</si>
  <si>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</si>
  <si>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</si>
  <si>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</si>
  <si>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</si>
  <si>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</si>
  <si>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</si>
  <si>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</si>
  <si>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</si>
  <si>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</si>
  <si>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</si>
  <si>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</si>
  <si>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</si>
  <si>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</si>
  <si>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</si>
  <si>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</si>
  <si>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</si>
  <si>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</si>
  <si>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</si>
  <si>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</si>
  <si>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</si>
  <si>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</si>
  <si>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</si>
  <si>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</si>
  <si>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</si>
  <si>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</si>
  <si>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</si>
  <si>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D</t>
  </si>
  <si>
    <t>E</t>
  </si>
  <si>
    <t xml:space="preserve">Odberateľ: Mesto Vranov n/Topľou </t>
  </si>
  <si>
    <t xml:space="preserve">Projektant: Stavoprojekt s.r.o., Prešov </t>
  </si>
  <si>
    <t xml:space="preserve">Dodávateľ: Verejné obstarávanie </t>
  </si>
  <si>
    <t>Stavba : VRANOV N/T - KRIŽOVANIE ULÍC HVIEZDOSLAVOVA, M. R. ŠTEFÁNIKA A PLOCHY PRED CVČ</t>
  </si>
  <si>
    <t>Objekt : SO 08 - Preložka verejného vodovodu</t>
  </si>
  <si>
    <t>Zaradenie</t>
  </si>
  <si>
    <t>pre KL</t>
  </si>
  <si>
    <t>Lev0</t>
  </si>
  <si>
    <t>pozícia</t>
  </si>
  <si>
    <t>PRÁCE A DODÁVKY HSV</t>
  </si>
  <si>
    <t>1 - ZEMNE PRÁCE</t>
  </si>
  <si>
    <t>271</t>
  </si>
  <si>
    <t>110011010</t>
  </si>
  <si>
    <t>Vytýčenie trasy vodovodu, kanalizácie v rovine</t>
  </si>
  <si>
    <t>km</t>
  </si>
  <si>
    <t xml:space="preserve">                    </t>
  </si>
  <si>
    <t>11001-1010</t>
  </si>
  <si>
    <t>45.11.21</t>
  </si>
  <si>
    <t>EK</t>
  </si>
  <si>
    <t>S</t>
  </si>
  <si>
    <t>110011021</t>
  </si>
  <si>
    <t>Vytýčenie trasy STL plynovodu, kábla Telekomu a NN vedenia</t>
  </si>
  <si>
    <t>kpl</t>
  </si>
  <si>
    <t>11001-1021</t>
  </si>
  <si>
    <t>272</t>
  </si>
  <si>
    <t>115101202</t>
  </si>
  <si>
    <t>Čerpanie vody do 10m do 1000 l/min</t>
  </si>
  <si>
    <t>hod</t>
  </si>
  <si>
    <t>11510-1202</t>
  </si>
  <si>
    <t>45.11.24</t>
  </si>
  <si>
    <t>115101302</t>
  </si>
  <si>
    <t>Pohotovosť čerpacej súpravy do 10m do 1000 l/min</t>
  </si>
  <si>
    <t>deň</t>
  </si>
  <si>
    <t>11510-1302</t>
  </si>
  <si>
    <t>119001401</t>
  </si>
  <si>
    <t>Dočasné zaistenie potrubia oceľ. alebo liat. DN do 200 mm</t>
  </si>
  <si>
    <t>m</t>
  </si>
  <si>
    <t>11900-1401</t>
  </si>
  <si>
    <t>119001421</t>
  </si>
  <si>
    <t>Dočasné zaistenie káblov do 3 káblov</t>
  </si>
  <si>
    <t>11900-1421</t>
  </si>
  <si>
    <t>001</t>
  </si>
  <si>
    <t>120001101</t>
  </si>
  <si>
    <t>Príplatok za sťaženú vykopávku v blízkosti podzem. vedenia</t>
  </si>
  <si>
    <t>m3</t>
  </si>
  <si>
    <t>12000-1101</t>
  </si>
  <si>
    <t>5*1,5*1,5*1,8 =   20,250</t>
  </si>
  <si>
    <t>130300000</t>
  </si>
  <si>
    <t>Výkop v obmedzenom priestore hornine tr. 3 ručne</t>
  </si>
  <si>
    <t>13030-0000</t>
  </si>
  <si>
    <t xml:space="preserve">  .  .  </t>
  </si>
  <si>
    <t>132201202</t>
  </si>
  <si>
    <t>Hĺbenie rýh šírka do 2 m v horn. tr. 3 nad 100 do 1 000 m3</t>
  </si>
  <si>
    <t>13220-1202</t>
  </si>
  <si>
    <t>50*1,0*(1,8-0,45)*0,75+38,1*1,0*1,75*0,75 "75% výkop ryhy =   100,631</t>
  </si>
  <si>
    <t>5*1,5*0,5*1,8*0,75 "75% rozšírenia v napojení a prepojení VP =   5,063</t>
  </si>
  <si>
    <t>132201209</t>
  </si>
  <si>
    <t>Príplatok za lepivosť horniny tr.3 v rýhach š. do 200 cm</t>
  </si>
  <si>
    <t>13220-1209</t>
  </si>
  <si>
    <t>132301202</t>
  </si>
  <si>
    <t>Hĺbenie rýh šírka do 2 m v horn. tr. 4 nad 100 do 1000 m3</t>
  </si>
  <si>
    <t>13230-1202</t>
  </si>
  <si>
    <t>105,694/0,75*0,25 "25% =   35,231</t>
  </si>
  <si>
    <t>132301209</t>
  </si>
  <si>
    <t>Príplatok za lepivosť horniny tr.4 v rýhach š. do 200 cm</t>
  </si>
  <si>
    <t>13230-1209</t>
  </si>
  <si>
    <t>151101101</t>
  </si>
  <si>
    <t>Zhotovenie paženia rýh pre podz. vedenie príložné hl. do 2 m</t>
  </si>
  <si>
    <t>m2</t>
  </si>
  <si>
    <t>15110-1101</t>
  </si>
  <si>
    <t>151101111</t>
  </si>
  <si>
    <t>Odstránenie paženia rýh pre podz. vedenie príložné hl. do 2 m</t>
  </si>
  <si>
    <t>15110-1111</t>
  </si>
  <si>
    <t>161101101</t>
  </si>
  <si>
    <t>Zvislé premiestnenie výkopu horn. tr. 1-4 nad 1 m do 2,5 m</t>
  </si>
  <si>
    <t>16110-1101</t>
  </si>
  <si>
    <t>105,694/0,75*0,5 "50% =   70,463</t>
  </si>
  <si>
    <t>162701105</t>
  </si>
  <si>
    <t>Vodorovné premiestnenie výkopu do 10000 m horn. tr. 1-4</t>
  </si>
  <si>
    <t>16270-1105</t>
  </si>
  <si>
    <t>8,379+38,543+32,004 "L+O+Š =   78,926</t>
  </si>
  <si>
    <t>167101101</t>
  </si>
  <si>
    <t>Nakladanie výkopku do 100 m3 v horn. tr. 1-4</t>
  </si>
  <si>
    <t>16710-1101</t>
  </si>
  <si>
    <t>171201201</t>
  </si>
  <si>
    <t>Uloženie sypaniny na skládku</t>
  </si>
  <si>
    <t>17120-1201</t>
  </si>
  <si>
    <t>174101001</t>
  </si>
  <si>
    <t>17410-1001</t>
  </si>
  <si>
    <t>141,926-(8,379+38,543) "V-(L+O) =   95,004</t>
  </si>
  <si>
    <t>MAT</t>
  </si>
  <si>
    <t>583336910</t>
  </si>
  <si>
    <t>Kamenivo ťažené hrubé 32-63</t>
  </si>
  <si>
    <t>t</t>
  </si>
  <si>
    <t>14.21.12</t>
  </si>
  <si>
    <t>EZ</t>
  </si>
  <si>
    <t>38,1*1,0*(1,75-0,45-0,46)*1,8 =   57,607</t>
  </si>
  <si>
    <t>175101101</t>
  </si>
  <si>
    <t>Obsyp potrubia bez prehodenia sypaniny</t>
  </si>
  <si>
    <t>17510-1101</t>
  </si>
  <si>
    <t>38,543-1,87 =   36,673</t>
  </si>
  <si>
    <t>175101109</t>
  </si>
  <si>
    <t>Obsyp potrubia príplatok za prehodenie sypaniny</t>
  </si>
  <si>
    <t>17510-1109</t>
  </si>
  <si>
    <t>180402111</t>
  </si>
  <si>
    <t>Založenie parkového trávnika výsevom v rovine</t>
  </si>
  <si>
    <t>18040-2111</t>
  </si>
  <si>
    <t>005724000</t>
  </si>
  <si>
    <t>Zmes trávna parková sídlisková</t>
  </si>
  <si>
    <t>kg</t>
  </si>
  <si>
    <t>01.11.92</t>
  </si>
  <si>
    <t>232</t>
  </si>
  <si>
    <t>181006124</t>
  </si>
  <si>
    <t>Rozprestr. zeminy schop. zúrod. v sklone nad 1: 5, hr. 0,20-0,30 m</t>
  </si>
  <si>
    <t>18100-6124</t>
  </si>
  <si>
    <t>45.11.23</t>
  </si>
  <si>
    <t xml:space="preserve">1 - ZEMNE PRÁCE  spolu: </t>
  </si>
  <si>
    <t>4 - VODOROVNÉ KONŠTRUKCIE</t>
  </si>
  <si>
    <t>451573111</t>
  </si>
  <si>
    <t>Lôžko pod potrubie, stoky v otvorenom výkope z piesku a štrkopiesku</t>
  </si>
  <si>
    <t>45157-3111</t>
  </si>
  <si>
    <t>45.21.41</t>
  </si>
  <si>
    <t>88,1*0,9*0,1+5*1*0,9*0,1 "L =   8,379</t>
  </si>
  <si>
    <t>88,1*0,9*0,46+5*1*0,9*0,46 "O =   38,543</t>
  </si>
  <si>
    <t>-3,1415*0,08*0,08*93 "DN =   -1,870</t>
  </si>
  <si>
    <t>452313121</t>
  </si>
  <si>
    <t>Podkladové bloky z betónu prostého tr. C 8/10 vo výkope pod potrubie</t>
  </si>
  <si>
    <t>45231-3121</t>
  </si>
  <si>
    <t>10*0,3*0,3*0,3 =   0,270</t>
  </si>
  <si>
    <t>452353101</t>
  </si>
  <si>
    <t>Debnenie podkladových blokov pod potrubie v otvorenom výkope</t>
  </si>
  <si>
    <t>45235-3101</t>
  </si>
  <si>
    <t>10*4*0,3*0,3 =   3,600</t>
  </si>
  <si>
    <t xml:space="preserve">4 - VODOROVNÉ KONŠTRUKCIE  spolu: </t>
  </si>
  <si>
    <t>8 - RÚROVÉ VEDENIA</t>
  </si>
  <si>
    <t>311</t>
  </si>
  <si>
    <t>847242120</t>
  </si>
  <si>
    <t>kus</t>
  </si>
  <si>
    <t>84724-2120</t>
  </si>
  <si>
    <t>45.24.14</t>
  </si>
  <si>
    <t>857313131</t>
  </si>
  <si>
    <t>85731-3131</t>
  </si>
  <si>
    <t>871161121</t>
  </si>
  <si>
    <t>Montáž potrubia z tlakových rúrok polyetylénových d 32</t>
  </si>
  <si>
    <t>87116-1121</t>
  </si>
  <si>
    <t>871211121</t>
  </si>
  <si>
    <t>Montáž potrubia z tlakových rúrok polyetylénových d 63</t>
  </si>
  <si>
    <t>87121-1121</t>
  </si>
  <si>
    <t>871241121</t>
  </si>
  <si>
    <t>Montáž potrubia z tlakových rúrok polyetylénových d 90</t>
  </si>
  <si>
    <t>87124-1121</t>
  </si>
  <si>
    <t>2863A0312</t>
  </si>
  <si>
    <t>Objímka so zarážkou MB - 612 691 d 160</t>
  </si>
  <si>
    <t>25.21.22</t>
  </si>
  <si>
    <t xml:space="preserve">612 691             </t>
  </si>
  <si>
    <t>2863A0624</t>
  </si>
  <si>
    <t>Koleno elektrotvarovkové W 30° 615 340 d 160</t>
  </si>
  <si>
    <t xml:space="preserve">615 340             </t>
  </si>
  <si>
    <t>2863A0810</t>
  </si>
  <si>
    <t>Koleno elektrotvarovkové W 90° 615 276 d 160</t>
  </si>
  <si>
    <t xml:space="preserve">615 276             </t>
  </si>
  <si>
    <t>2863A5353</t>
  </si>
  <si>
    <t>Nákružok lemový E 19 400 121 d 90</t>
  </si>
  <si>
    <t xml:space="preserve">19 400 121          </t>
  </si>
  <si>
    <t>2863A5357</t>
  </si>
  <si>
    <t>Nákružok lemový E 19 400 042 d 160</t>
  </si>
  <si>
    <t xml:space="preserve">19 400 042          </t>
  </si>
  <si>
    <t>2863A5408</t>
  </si>
  <si>
    <t>Príruba polypropylénová FL 13 000 028 d 90</t>
  </si>
  <si>
    <t xml:space="preserve">13 000 028          </t>
  </si>
  <si>
    <t>2863A5412</t>
  </si>
  <si>
    <t>Príruba polypropylénová FL 13 000 032 d 160</t>
  </si>
  <si>
    <t xml:space="preserve">13 000 032          </t>
  </si>
  <si>
    <t>2863A6107</t>
  </si>
  <si>
    <t>Mechanická PP spojka priama Unifit-O D63/50 PE/OC (alt.PE)</t>
  </si>
  <si>
    <t xml:space="preserve">10 101 939          </t>
  </si>
  <si>
    <t>2861F0981</t>
  </si>
  <si>
    <t>Potrubie pre rozvody vody z PE 100 RC, d32x3,0 mm</t>
  </si>
  <si>
    <t xml:space="preserve">1371 PPSt/k         </t>
  </si>
  <si>
    <t>2861F0984</t>
  </si>
  <si>
    <t>Potrubie pre rozvody vody z PE 100 RC, d63x5,8 mm</t>
  </si>
  <si>
    <t xml:space="preserve">1374 PPSt/k         </t>
  </si>
  <si>
    <t>2861F0986</t>
  </si>
  <si>
    <t>Potrubie pre rozvody vody z PE 100 RC, d90x8,2 mm</t>
  </si>
  <si>
    <t xml:space="preserve">1376 PPSt/k         </t>
  </si>
  <si>
    <t>2861F0990</t>
  </si>
  <si>
    <t>Potrubie pre rozvody vody z PE 100 RC, d160x14,6 mm</t>
  </si>
  <si>
    <t xml:space="preserve">1380 PPSt           </t>
  </si>
  <si>
    <t>4220C0287</t>
  </si>
  <si>
    <t>Spojka prírubová MGFA, DN 80, d 85,7- 107,0</t>
  </si>
  <si>
    <t xml:space="preserve">VJ00912             </t>
  </si>
  <si>
    <t>871311121</t>
  </si>
  <si>
    <t>Montáž potrubia z tlakových rúrok polyetylénových d 160</t>
  </si>
  <si>
    <t>87131-1121</t>
  </si>
  <si>
    <t>891241111</t>
  </si>
  <si>
    <t>89124-1111</t>
  </si>
  <si>
    <t>4222I0604</t>
  </si>
  <si>
    <t>Tesnenie ploché - DN 80/PN 16</t>
  </si>
  <si>
    <t>29.13.13</t>
  </si>
  <si>
    <t xml:space="preserve">3470                </t>
  </si>
  <si>
    <t>4222I0607</t>
  </si>
  <si>
    <t>Tesnenie ploché - DN 150/PN 16</t>
  </si>
  <si>
    <t>4222I0701</t>
  </si>
  <si>
    <t>Doska podkladová pre posúvače</t>
  </si>
  <si>
    <t xml:space="preserve">3481                </t>
  </si>
  <si>
    <t>4222I1523</t>
  </si>
  <si>
    <t>Posúvač E2 s prírubami - DN 80 - 4000 E2/E3</t>
  </si>
  <si>
    <t xml:space="preserve">4000 E2/E3          </t>
  </si>
  <si>
    <t>4222I1526</t>
  </si>
  <si>
    <t>Posúvač E2 s prírubami - DN 150 - 4000 E2/E3</t>
  </si>
  <si>
    <t>4229A0401</t>
  </si>
  <si>
    <t>Súprava zemná, DN 50-100, L =130-180, typ 9500 - 85 17 01</t>
  </si>
  <si>
    <t>súprava</t>
  </si>
  <si>
    <t>29.13.20</t>
  </si>
  <si>
    <t xml:space="preserve">85 17 01            </t>
  </si>
  <si>
    <t>552421800</t>
  </si>
  <si>
    <t>Poklop ventilový</t>
  </si>
  <si>
    <t>28.75.11</t>
  </si>
  <si>
    <t>552421810</t>
  </si>
  <si>
    <t>Poklop posúvadlového uzáveru</t>
  </si>
  <si>
    <t>891311111</t>
  </si>
  <si>
    <t>89131-1111</t>
  </si>
  <si>
    <t>892351111</t>
  </si>
  <si>
    <t>Tlaková skúška vodovodného potrubia DN 150 alebo 200</t>
  </si>
  <si>
    <t>89235-1111</t>
  </si>
  <si>
    <t>892353111</t>
  </si>
  <si>
    <t>Preplachovanie a dezinfekcia vodovodného potrubia DN 150 alebo 200</t>
  </si>
  <si>
    <t>89235-3111</t>
  </si>
  <si>
    <t>892372111</t>
  </si>
  <si>
    <t>Zabezpečenie koncov vodovodného potrubia DN do 300</t>
  </si>
  <si>
    <t>89237-2111</t>
  </si>
  <si>
    <t>892561111</t>
  </si>
  <si>
    <t>hzs</t>
  </si>
  <si>
    <t>89256-1111</t>
  </si>
  <si>
    <t>893011318</t>
  </si>
  <si>
    <t>89301-1318</t>
  </si>
  <si>
    <t>2865P4250</t>
  </si>
  <si>
    <t xml:space="preserve">KM450/6M10B         </t>
  </si>
  <si>
    <t>899105111</t>
  </si>
  <si>
    <t>Osadenie zemnej súpravy</t>
  </si>
  <si>
    <t>89910-5111</t>
  </si>
  <si>
    <t>899401111</t>
  </si>
  <si>
    <t>Osadenie poklopov liatinových ventilových</t>
  </si>
  <si>
    <t>89940-1111</t>
  </si>
  <si>
    <t>899401112</t>
  </si>
  <si>
    <t>Osadenie poklopov liatinových posúvačových</t>
  </si>
  <si>
    <t>89940-1112</t>
  </si>
  <si>
    <t>899713111</t>
  </si>
  <si>
    <t>D+M Orientačné tabuľka vodárenská 105x100 modrá</t>
  </si>
  <si>
    <t>89971-3111</t>
  </si>
  <si>
    <t>899713112</t>
  </si>
  <si>
    <t>D+M Orientačný stĺpik 42x2250 ofóliovaný s PE zátkou a s pätkou 290x340</t>
  </si>
  <si>
    <t>89971-3112</t>
  </si>
  <si>
    <t>899713113</t>
  </si>
  <si>
    <t>D+M Autozásuvka 7-pólová, 12V DN/ISO 1724, plast</t>
  </si>
  <si>
    <t>89971-3113</t>
  </si>
  <si>
    <t xml:space="preserve">8 - RÚROVÉ VEDENIA  spolu: </t>
  </si>
  <si>
    <t>9 - OSTATNÉ KONŠTRUKCIE A PRÁCE</t>
  </si>
  <si>
    <t>979082213</t>
  </si>
  <si>
    <t>Vodorovná doprava sute po suchu do 1 km</t>
  </si>
  <si>
    <t>97908-2213</t>
  </si>
  <si>
    <t>45.11.11</t>
  </si>
  <si>
    <t>7+0,05 =   7,050</t>
  </si>
  <si>
    <t>979082219</t>
  </si>
  <si>
    <t>Príplatok za každý ďalší 1 km sute</t>
  </si>
  <si>
    <t>97908-2219</t>
  </si>
  <si>
    <t>19*7,05 =   133,950</t>
  </si>
  <si>
    <t>211</t>
  </si>
  <si>
    <t>979087112</t>
  </si>
  <si>
    <t>Nakladanie sute</t>
  </si>
  <si>
    <t>97908-7112</t>
  </si>
  <si>
    <t>995117152</t>
  </si>
  <si>
    <t>Zemina výkopová 17 05 06 (O) (iná ako uvedená v 170505)</t>
  </si>
  <si>
    <t>99511-7152</t>
  </si>
  <si>
    <t>17.05.06</t>
  </si>
  <si>
    <t>78,926*0,8 =   63,141</t>
  </si>
  <si>
    <t>995117161</t>
  </si>
  <si>
    <t>Odpadový štrk a drvené horniny</t>
  </si>
  <si>
    <t>99511-7161</t>
  </si>
  <si>
    <t>17.04.08</t>
  </si>
  <si>
    <t>1,125*0,1*2,25+11,25*0,3*1,8 =   6,328</t>
  </si>
  <si>
    <t>995117170</t>
  </si>
  <si>
    <t>Bitumenové zmesi iné ako v 170301 uvedené, 17 03 02 (O)</t>
  </si>
  <si>
    <t>99511-7170</t>
  </si>
  <si>
    <t>17.03.02</t>
  </si>
  <si>
    <t>11,25*0,1*1,7 =   1,913</t>
  </si>
  <si>
    <t>995117210</t>
  </si>
  <si>
    <t>Plasty neznečistené škodlivinami 17 02 03 (O) s dopravou do 25 km</t>
  </si>
  <si>
    <t>99511-7210</t>
  </si>
  <si>
    <t>17.02.03</t>
  </si>
  <si>
    <t>995117910</t>
  </si>
  <si>
    <t>Zmiešaný odpad zo stavieb a demolácií iné ako v 170901, 170902, 170903 uvedené, 17 09 04 (O)</t>
  </si>
  <si>
    <t>99511-7910</t>
  </si>
  <si>
    <t>17.09.04</t>
  </si>
  <si>
    <t>35*0,2 =   7,000</t>
  </si>
  <si>
    <t>221</t>
  </si>
  <si>
    <t>998225111</t>
  </si>
  <si>
    <t>Presun hmôt pre pozemné komunikácie a plochy letísk, kryt živičný</t>
  </si>
  <si>
    <t>99822-5111</t>
  </si>
  <si>
    <t>45.23.12</t>
  </si>
  <si>
    <t>998276101</t>
  </si>
  <si>
    <t>Presun hmôt pre potrubie z rúr plastových vo výkope</t>
  </si>
  <si>
    <t>99827-6101</t>
  </si>
  <si>
    <t xml:space="preserve">9 - OSTATNÉ KONŠTRUKCIE A PRÁCE  spolu: </t>
  </si>
  <si>
    <t xml:space="preserve">PRÁCE A DODÁVKY HSV  spolu: </t>
  </si>
  <si>
    <t>PRÁCE A DODÁVKY M</t>
  </si>
  <si>
    <t>802111063</t>
  </si>
  <si>
    <t>M</t>
  </si>
  <si>
    <t>80211-1063</t>
  </si>
  <si>
    <t>45.21.42</t>
  </si>
  <si>
    <t>MK</t>
  </si>
  <si>
    <t>802111160</t>
  </si>
  <si>
    <t>80211-1160</t>
  </si>
  <si>
    <t>802113160</t>
  </si>
  <si>
    <t>Montáž elektrotvaroviek W30° koleno PE100 SDR11 D160mm</t>
  </si>
  <si>
    <t>80211-3160</t>
  </si>
  <si>
    <t>802115160</t>
  </si>
  <si>
    <t>Montáž elektrotvaroviek W90° koleno PE100 SDR11 D160mm</t>
  </si>
  <si>
    <t>80211-5160</t>
  </si>
  <si>
    <t>802121161</t>
  </si>
  <si>
    <t>Montáž DAV(Kit) prípoj ventil s navŕt. armatúr s predĺ. odb.PE100 SDR11 160/32mm</t>
  </si>
  <si>
    <t>80212-1161</t>
  </si>
  <si>
    <t>802121164</t>
  </si>
  <si>
    <t>Montáž DAV(Kit) prípoj ventil s navŕt. armatúr s predĺ. odb.PE100 SDR11 160/63mm</t>
  </si>
  <si>
    <t>80212-1164</t>
  </si>
  <si>
    <t>802125018</t>
  </si>
  <si>
    <t>Montáž BS teleskopická zemná súprava pre DAV-TL H&gt;1,2-1,8m</t>
  </si>
  <si>
    <t>80212-5018</t>
  </si>
  <si>
    <t>802138000</t>
  </si>
  <si>
    <t>Montáž mechanických tvaroviek PP Plassim D32-63</t>
  </si>
  <si>
    <t>80213-8000</t>
  </si>
  <si>
    <t>802160400</t>
  </si>
  <si>
    <t>Montáž BE lemový nákružok s dlhým ramenom PE100 SDR17 D90</t>
  </si>
  <si>
    <t>80216-0400</t>
  </si>
  <si>
    <t>802160406</t>
  </si>
  <si>
    <t>Montáž BE lemový nákružok s dlhým ramenom PE100 SDR17 D160</t>
  </si>
  <si>
    <t>80216-0406</t>
  </si>
  <si>
    <t>802160425</t>
  </si>
  <si>
    <t>Montáž príruba polypropylénová FL D90</t>
  </si>
  <si>
    <t>80216-0425</t>
  </si>
  <si>
    <t>802160431</t>
  </si>
  <si>
    <t>Montáž príruba polypropylénová FL D110</t>
  </si>
  <si>
    <t>80216-0431</t>
  </si>
  <si>
    <t xml:space="preserve">PRÁCE A DODÁVKY M  spolu: </t>
  </si>
  <si>
    <t>Za rozpočet celkom</t>
  </si>
  <si>
    <t>(88,1*2*1,75+5*1,5*1,5*1,8)*0,5 "výkopy rýh+napojenia 50% =   164,3</t>
  </si>
  <si>
    <t>Zásyp zhutnený jám, šachiet, rýh alebo okolo objektov do 100 m3</t>
  </si>
  <si>
    <t>Demontáž LT tvaroviek, uzáverov, potrubia do DN 150</t>
  </si>
  <si>
    <t>D+Montáž tvaroviek LT odbočných vo výkope MMA DN 150/80 s integ. tesnením</t>
  </si>
  <si>
    <t>Montáž vodovod posúvačov vo výkope so zemnou súpravou DN 80</t>
  </si>
  <si>
    <t>Montáž vodovod posúvačov vo výkope so zemnou súpravou DN 150</t>
  </si>
  <si>
    <t>Vodomerná šachta plast DN 1000 s atestom VVS a.s+vodomerná zostava</t>
  </si>
  <si>
    <t>Osadenie vodomernej šachty z PP DN1000 do 1,8 m</t>
  </si>
  <si>
    <t>Príplatok za prepojovacie práce (uzavretie prívodov, stratné vody a pod.)</t>
  </si>
  <si>
    <t>272 - Vedenia rúrové vonkajšie</t>
  </si>
  <si>
    <t xml:space="preserve">272 - Vedenia rúrové vonkajšie spolu: </t>
  </si>
  <si>
    <t>Montáž elektrotvaroviek MB objímka so zarážkou PE100 SDR11, D160</t>
  </si>
  <si>
    <t>Montáž elektrotvaroviek MB objímka so zarážkou PE100 SDR11, D63</t>
  </si>
  <si>
    <t>Príloha č. 8.6-Výkaz výmer</t>
  </si>
  <si>
    <t>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</si>
</sst>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_ * #,##0_ ;_ * \-#,##0_ ;_ * &quot;-&quot;_ ;_ @_ "/>
    <numFmt numFmtId="170" formatCode="_(&quot;$&quot;* #,##0_);_(&quot;$&quot;* \(#,##0\);_(&quot;$&quot;* &quot;-&quot;_);_(@_)"/>
    <numFmt numFmtId="171" formatCode="#,##0.00000"/>
    <numFmt numFmtId="172" formatCode="_(&quot;$&quot;* #,##0.00_);_(&quot;$&quot;* \(#,##0.00\);_(&quot;$&quot;* &quot;-&quot;??_);_(@_)"/>
    <numFmt numFmtId="173" formatCode="_ * #,##0.00_ ;_ * \-#,##0.00_ ;_ * &quot;-&quot;??_ ;_ @_ "/>
    <numFmt numFmtId="174" formatCode="0.000"/>
  </numFmts>
  <fonts count="32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12"/>
      <color rgb="FF000000"/>
      <name val="Arial Narrow"/>
      <family val="2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80">
    <xf numFmtId="0" fontId="0" fillId="0" borderId="0"/>
    <xf numFmtId="0" fontId="12" fillId="0" borderId="0"/>
    <xf numFmtId="0" fontId="8" fillId="2" borderId="1" applyNumberFormat="0" applyBorder="0" applyAlignment="0" applyProtection="0">
      <alignment vertical="center"/>
    </xf>
    <xf numFmtId="173" fontId="8" fillId="0" borderId="0" applyFont="0" applyFill="0" applyBorder="0" applyAlignment="0" applyProtection="0">
      <alignment vertical="center"/>
    </xf>
    <xf numFmtId="169" fontId="8" fillId="0" borderId="0" applyFont="0" applyFill="0" applyBorder="0" applyAlignment="0" applyProtection="0">
      <alignment vertical="center"/>
    </xf>
    <xf numFmtId="170" fontId="8" fillId="0" borderId="0" applyFont="0" applyFill="0" applyBorder="0" applyAlignment="0" applyProtection="0">
      <alignment vertical="center"/>
    </xf>
    <xf numFmtId="172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0" fontId="16" fillId="4" borderId="3" applyNumberFormat="0" applyFill="0" applyAlignment="0" applyProtection="0">
      <alignment vertical="center"/>
    </xf>
    <xf numFmtId="0" fontId="8" fillId="5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6" borderId="5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7" borderId="6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7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23" fillId="9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9" applyFont="0" applyFill="0" applyBorder="0">
      <alignment vertical="center"/>
    </xf>
    <xf numFmtId="0" fontId="27" fillId="11" borderId="10" applyNumberFormat="0" applyAlignment="0" applyProtection="0">
      <alignment vertical="center"/>
    </xf>
    <xf numFmtId="0" fontId="14" fillId="12" borderId="11" applyNumberFormat="0" applyBorder="0" applyAlignment="0" applyProtection="0">
      <alignment vertical="center"/>
    </xf>
    <xf numFmtId="0" fontId="22" fillId="13" borderId="12" applyNumberFormat="0" applyBorder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8" fillId="15" borderId="14" applyNumberFormat="0" applyBorder="0" applyAlignment="0" applyProtection="0">
      <alignment vertical="center"/>
    </xf>
    <xf numFmtId="0" fontId="26" fillId="16" borderId="15" applyNumberFormat="0" applyAlignment="0" applyProtection="0">
      <alignment vertical="center"/>
    </xf>
    <xf numFmtId="0" fontId="8" fillId="17" borderId="16" applyNumberFormat="0" applyBorder="0" applyAlignment="0" applyProtection="0"/>
    <xf numFmtId="0" fontId="18" fillId="18" borderId="17" applyNumberFormat="0" applyFill="0" applyAlignment="0" applyProtection="0">
      <alignment vertical="center"/>
    </xf>
    <xf numFmtId="166" fontId="12" fillId="0" borderId="0" applyFont="0" applyFill="0" applyBorder="0" applyAlignment="0" applyProtection="0"/>
    <xf numFmtId="0" fontId="11" fillId="19" borderId="18" applyNumberFormat="0" applyFill="0" applyAlignment="0" applyProtection="0">
      <alignment vertical="center"/>
    </xf>
    <xf numFmtId="0" fontId="8" fillId="20" borderId="19" applyNumberFormat="0" applyBorder="0" applyAlignment="0" applyProtection="0"/>
    <xf numFmtId="0" fontId="13" fillId="21" borderId="20" applyNumberFormat="0" applyBorder="0" applyAlignment="0" applyProtection="0">
      <alignment vertical="center"/>
    </xf>
    <xf numFmtId="0" fontId="19" fillId="22" borderId="21" applyNumberFormat="0" applyBorder="0" applyAlignment="0" applyProtection="0">
      <alignment vertical="center"/>
    </xf>
    <xf numFmtId="0" fontId="8" fillId="20" borderId="19" applyNumberFormat="0" applyBorder="0" applyAlignment="0" applyProtection="0"/>
    <xf numFmtId="0" fontId="14" fillId="23" borderId="22" applyNumberFormat="0" applyBorder="0" applyAlignment="0" applyProtection="0">
      <alignment vertical="center"/>
    </xf>
    <xf numFmtId="0" fontId="8" fillId="24" borderId="23" applyNumberFormat="0" applyBorder="0" applyAlignment="0" applyProtection="0">
      <alignment vertical="center"/>
    </xf>
    <xf numFmtId="0" fontId="14" fillId="25" borderId="24" applyNumberFormat="0" applyBorder="0" applyAlignment="0" applyProtection="0">
      <alignment vertical="center"/>
    </xf>
    <xf numFmtId="0" fontId="14" fillId="26" borderId="25" applyNumberFormat="0" applyBorder="0" applyAlignment="0" applyProtection="0">
      <alignment vertical="center"/>
    </xf>
    <xf numFmtId="0" fontId="8" fillId="27" borderId="26" applyNumberFormat="0" applyBorder="0" applyAlignment="0" applyProtection="0">
      <alignment vertical="center"/>
    </xf>
    <xf numFmtId="0" fontId="8" fillId="28" borderId="27" applyNumberFormat="0" applyBorder="0" applyAlignment="0" applyProtection="0">
      <alignment vertical="center"/>
    </xf>
    <xf numFmtId="0" fontId="14" fillId="29" borderId="28" applyNumberFormat="0" applyBorder="0" applyAlignment="0" applyProtection="0">
      <alignment vertical="center"/>
    </xf>
    <xf numFmtId="0" fontId="14" fillId="30" borderId="29" applyNumberFormat="0" applyBorder="0" applyAlignment="0" applyProtection="0">
      <alignment vertical="center"/>
    </xf>
    <xf numFmtId="0" fontId="8" fillId="31" borderId="30" applyNumberFormat="0" applyBorder="0" applyAlignment="0" applyProtection="0">
      <alignment vertical="center"/>
    </xf>
    <xf numFmtId="0" fontId="14" fillId="32" borderId="31" applyNumberFormat="0" applyBorder="0" applyAlignment="0" applyProtection="0">
      <alignment vertical="center"/>
    </xf>
    <xf numFmtId="168" fontId="24" fillId="10" borderId="9"/>
    <xf numFmtId="0" fontId="8" fillId="33" borderId="32" applyNumberFormat="0" applyBorder="0" applyAlignment="0" applyProtection="0">
      <alignment vertical="center"/>
    </xf>
    <xf numFmtId="0" fontId="8" fillId="34" borderId="33" applyNumberFormat="0" applyBorder="0" applyAlignment="0" applyProtection="0">
      <alignment vertical="center"/>
    </xf>
    <xf numFmtId="0" fontId="14" fillId="35" borderId="34" applyNumberFormat="0" applyBorder="0" applyAlignment="0" applyProtection="0">
      <alignment vertical="center"/>
    </xf>
    <xf numFmtId="0" fontId="8" fillId="36" borderId="35" applyNumberFormat="0" applyBorder="0" applyAlignment="0" applyProtection="0">
      <alignment vertical="center"/>
    </xf>
    <xf numFmtId="0" fontId="8" fillId="37" borderId="36" applyNumberFormat="0" applyBorder="0" applyAlignment="0" applyProtection="0"/>
    <xf numFmtId="0" fontId="14" fillId="38" borderId="37" applyNumberFormat="0" applyBorder="0" applyAlignment="0" applyProtection="0">
      <alignment vertical="center"/>
    </xf>
    <xf numFmtId="0" fontId="14" fillId="39" borderId="38" applyNumberFormat="0" applyBorder="0" applyAlignment="0" applyProtection="0">
      <alignment vertical="center"/>
    </xf>
    <xf numFmtId="0" fontId="8" fillId="40" borderId="39" applyNumberFormat="0" applyBorder="0" applyAlignment="0" applyProtection="0">
      <alignment vertical="center"/>
    </xf>
    <xf numFmtId="0" fontId="8" fillId="41" borderId="40" applyNumberFormat="0" applyBorder="0" applyAlignment="0" applyProtection="0"/>
    <xf numFmtId="0" fontId="24" fillId="10" borderId="9" applyFont="0" applyFill="0"/>
    <xf numFmtId="0" fontId="14" fillId="42" borderId="41" applyNumberFormat="0" applyBorder="0" applyAlignment="0" applyProtection="0">
      <alignment vertical="center"/>
    </xf>
    <xf numFmtId="0" fontId="24" fillId="10" borderId="9">
      <alignment vertical="center"/>
    </xf>
    <xf numFmtId="0" fontId="8" fillId="43" borderId="42" applyNumberFormat="0" applyBorder="0" applyAlignment="0" applyProtection="0"/>
    <xf numFmtId="0" fontId="8" fillId="20" borderId="19" applyNumberFormat="0" applyBorder="0" applyAlignment="0" applyProtection="0"/>
    <xf numFmtId="0" fontId="8" fillId="17" borderId="16" applyNumberFormat="0" applyBorder="0" applyAlignment="0" applyProtection="0"/>
    <xf numFmtId="0" fontId="8" fillId="41" borderId="40" applyNumberFormat="0" applyBorder="0" applyAlignment="0" applyProtection="0"/>
    <xf numFmtId="0" fontId="8" fillId="44" borderId="43" applyNumberFormat="0" applyBorder="0" applyAlignment="0" applyProtection="0"/>
    <xf numFmtId="0" fontId="8" fillId="45" borderId="44" applyNumberFormat="0" applyBorder="0" applyAlignment="0" applyProtection="0"/>
    <xf numFmtId="0" fontId="8" fillId="17" borderId="16" applyNumberFormat="0" applyBorder="0" applyAlignment="0" applyProtection="0"/>
    <xf numFmtId="0" fontId="14" fillId="20" borderId="19" applyNumberFormat="0" applyBorder="0" applyAlignment="0" applyProtection="0"/>
    <xf numFmtId="0" fontId="14" fillId="46" borderId="45" applyNumberFormat="0" applyBorder="0" applyAlignment="0" applyProtection="0"/>
    <xf numFmtId="0" fontId="14" fillId="47" borderId="46" applyNumberFormat="0" applyBorder="0" applyAlignment="0" applyProtection="0"/>
    <xf numFmtId="0" fontId="14" fillId="45" borderId="44" applyNumberFormat="0" applyBorder="0" applyAlignment="0" applyProtection="0"/>
    <xf numFmtId="0" fontId="14" fillId="20" borderId="19" applyNumberFormat="0" applyBorder="0" applyAlignment="0" applyProtection="0"/>
    <xf numFmtId="0" fontId="14" fillId="41" borderId="40" applyNumberFormat="0" applyBorder="0" applyAlignment="0" applyProtection="0"/>
    <xf numFmtId="0" fontId="11" fillId="48" borderId="47" applyNumberFormat="0" applyFill="0" applyAlignment="0" applyProtection="0"/>
    <xf numFmtId="0" fontId="12" fillId="0" borderId="0"/>
    <xf numFmtId="0" fontId="28" fillId="0" borderId="0" applyNumberFormat="0" applyFill="0" applyBorder="0" applyAlignment="0" applyProtection="0"/>
    <xf numFmtId="0" fontId="12" fillId="0" borderId="0"/>
    <xf numFmtId="0" fontId="24" fillId="49" borderId="48" applyBorder="0">
      <alignment vertical="center"/>
    </xf>
    <xf numFmtId="0" fontId="10" fillId="0" borderId="0" applyNumberFormat="0" applyFill="0" applyBorder="0" applyAlignment="0" applyProtection="0"/>
    <xf numFmtId="0" fontId="24" fillId="49" borderId="48">
      <alignment vertical="center"/>
    </xf>
  </cellStyleXfs>
  <cellXfs count="65">
    <xf numFmtId="0" fontId="0" fillId="0" borderId="0" xfId="0"/>
    <xf numFmtId="0" fontId="3" fillId="0" borderId="0" xfId="1" applyFont="1"/>
    <xf numFmtId="0" fontId="4" fillId="0" borderId="0" xfId="1" applyFont="1"/>
    <xf numFmtId="49" fontId="4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67" fontId="1" fillId="0" borderId="0" xfId="0" applyNumberFormat="1" applyFont="1"/>
    <xf numFmtId="0" fontId="2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4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5" fillId="0" borderId="51" xfId="0" applyFont="1" applyBorder="1" applyAlignment="1" applyProtection="1">
      <alignment horizontal="center"/>
      <protection locked="0"/>
    </xf>
    <xf numFmtId="0" fontId="5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5" fillId="0" borderId="52" xfId="0" applyFont="1" applyBorder="1" applyAlignment="1" applyProtection="1">
      <alignment horizontal="center"/>
      <protection locked="0"/>
    </xf>
    <xf numFmtId="0" fontId="5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7" fontId="1" fillId="0" borderId="50" xfId="0" applyNumberFormat="1" applyFont="1" applyBorder="1"/>
    <xf numFmtId="0" fontId="1" fillId="0" borderId="50" xfId="0" applyFont="1" applyBorder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4" fontId="6" fillId="0" borderId="0" xfId="0" applyNumberFormat="1" applyFont="1" applyAlignment="1">
      <alignment horizontal="right" wrapText="1"/>
    </xf>
    <xf numFmtId="167" fontId="6" fillId="0" borderId="0" xfId="0" applyNumberFormat="1" applyFont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167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vertical="top"/>
    </xf>
    <xf numFmtId="171" fontId="5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174" fontId="5" fillId="0" borderId="0" xfId="0" applyNumberFormat="1" applyFont="1" applyAlignment="1">
      <alignment vertical="top"/>
    </xf>
    <xf numFmtId="49" fontId="3" fillId="0" borderId="0" xfId="1" applyNumberFormat="1" applyFont="1"/>
    <xf numFmtId="4" fontId="2" fillId="0" borderId="0" xfId="0" applyNumberFormat="1" applyFont="1" applyAlignment="1">
      <alignment vertical="top"/>
    </xf>
    <xf numFmtId="171" fontId="2" fillId="0" borderId="0" xfId="0" applyNumberFormat="1" applyFont="1" applyAlignment="1">
      <alignment vertical="top"/>
    </xf>
    <xf numFmtId="167" fontId="2" fillId="0" borderId="0" xfId="0" applyNumberFormat="1" applyFont="1" applyAlignment="1">
      <alignment vertical="top"/>
    </xf>
    <xf numFmtId="0" fontId="29" fillId="0" borderId="0" xfId="0" applyFont="1" applyAlignment="1">
      <alignment horizontal="right" vertical="top"/>
    </xf>
    <xf numFmtId="49" fontId="29" fillId="0" borderId="0" xfId="0" applyNumberFormat="1" applyFont="1" applyAlignment="1">
      <alignment horizontal="center" vertical="top"/>
    </xf>
    <xf numFmtId="49" fontId="29" fillId="0" borderId="0" xfId="0" applyNumberFormat="1" applyFont="1" applyAlignment="1">
      <alignment vertical="top"/>
    </xf>
    <xf numFmtId="49" fontId="29" fillId="0" borderId="0" xfId="0" applyNumberFormat="1" applyFont="1" applyAlignment="1">
      <alignment horizontal="left" vertical="top" wrapText="1"/>
    </xf>
    <xf numFmtId="49" fontId="30" fillId="0" borderId="0" xfId="0" applyNumberFormat="1" applyFont="1" applyAlignment="1">
      <alignment vertical="top"/>
    </xf>
    <xf numFmtId="49" fontId="29" fillId="0" borderId="0" xfId="0" applyNumberFormat="1" applyFont="1" applyAlignment="1">
      <alignment horizontal="right" vertical="top" wrapText="1"/>
    </xf>
    <xf numFmtId="49" fontId="30" fillId="0" borderId="0" xfId="0" applyNumberFormat="1" applyFont="1" applyAlignment="1">
      <alignment horizontal="left" vertical="top" wrapText="1"/>
    </xf>
    <xf numFmtId="0" fontId="31" fillId="0" borderId="0" xfId="0" applyFont="1" applyAlignment="1">
      <alignment horizontal="center"/>
    </xf>
  </cellXfs>
  <cellStyles count="80">
    <cellStyle name="1 000 Sk" xfId="59" xr:uid="{00000000-0005-0000-0000-000000000000}"/>
    <cellStyle name="1 000,-  Sk" xfId="22" xr:uid="{00000000-0005-0000-0000-000001000000}"/>
    <cellStyle name="1 000,- Kč" xfId="47" xr:uid="{00000000-0005-0000-0000-000002000000}"/>
    <cellStyle name="1 000,- Sk" xfId="57" xr:uid="{00000000-0005-0000-0000-000003000000}"/>
    <cellStyle name="1000 Sk_fakturuj99" xfId="31" xr:uid="{00000000-0005-0000-0000-000004000000}"/>
    <cellStyle name="20 % – Zvýraznění1" xfId="52" xr:uid="{00000000-0005-0000-0000-000005000000}"/>
    <cellStyle name="20 % – Zvýraznění2" xfId="56" xr:uid="{00000000-0005-0000-0000-000006000000}"/>
    <cellStyle name="20 % – Zvýraznění3" xfId="29" xr:uid="{00000000-0005-0000-0000-000007000000}"/>
    <cellStyle name="20 % – Zvýraznění4" xfId="60" xr:uid="{00000000-0005-0000-0000-000008000000}"/>
    <cellStyle name="20 % – Zvýraznění5" xfId="61" xr:uid="{00000000-0005-0000-0000-000009000000}"/>
    <cellStyle name="20 % – Zvýraznění6" xfId="62" xr:uid="{00000000-0005-0000-0000-00000A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11000000}"/>
    <cellStyle name="40 % – Zvýraznění2" xfId="63" xr:uid="{00000000-0005-0000-0000-000012000000}"/>
    <cellStyle name="40 % – Zvýraznění3" xfId="64" xr:uid="{00000000-0005-0000-0000-000013000000}"/>
    <cellStyle name="40 % – Zvýraznění4" xfId="65" xr:uid="{00000000-0005-0000-0000-000014000000}"/>
    <cellStyle name="40 % – Zvýraznění5" xfId="36" xr:uid="{00000000-0005-0000-0000-000015000000}"/>
    <cellStyle name="40 % – Zvýraznění6" xfId="66" xr:uid="{00000000-0005-0000-0000-000016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 xr:uid="{00000000-0005-0000-0000-00001D000000}"/>
    <cellStyle name="60 % – Zvýraznění2" xfId="68" xr:uid="{00000000-0005-0000-0000-00001E000000}"/>
    <cellStyle name="60 % – Zvýraznění3" xfId="69" xr:uid="{00000000-0005-0000-0000-00001F000000}"/>
    <cellStyle name="60 % – Zvýraznění4" xfId="70" xr:uid="{00000000-0005-0000-0000-000020000000}"/>
    <cellStyle name="60 % – Zvýraznění5" xfId="71" xr:uid="{00000000-0005-0000-0000-000021000000}"/>
    <cellStyle name="60 % – Zvýraznění6" xfId="72" xr:uid="{00000000-0005-0000-0000-000022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 xr:uid="{00000000-0005-0000-0000-000029000000}"/>
    <cellStyle name="Čiarka" xfId="3" builtinId="3" customBuiltin="1"/>
    <cellStyle name="Čiarka [0]" xfId="4" builtinId="6" customBuiltin="1"/>
    <cellStyle name="data" xfId="74" xr:uid="{00000000-0005-0000-0000-00002C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 xr:uid="{00000000-0005-0000-0000-000036000000}"/>
    <cellStyle name="Názov" xfId="17" builtinId="15" customBuiltin="1"/>
    <cellStyle name="Neutrálna" xfId="35" builtinId="28" customBuiltin="1"/>
    <cellStyle name="Normálna" xfId="0" builtinId="0" customBuiltin="1"/>
    <cellStyle name="normálne_fakturuj99" xfId="76" xr:uid="{00000000-0005-0000-0000-000039000000}"/>
    <cellStyle name="normálne_KLs" xfId="1" xr:uid="{00000000-0005-0000-0000-00003A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7" xr:uid="{00000000-0005-0000-0000-000040000000}"/>
    <cellStyle name="Text upozornění" xfId="78" xr:uid="{00000000-0005-0000-0000-000041000000}"/>
    <cellStyle name="Text upozornenia" xfId="15" builtinId="11" customBuiltin="1"/>
    <cellStyle name="TEXT1" xfId="79" xr:uid="{00000000-0005-0000-0000-000043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45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 activeCell="D25" sqref="D25"/>
    </sheetView>
  </sheetViews>
  <sheetFormatPr defaultColWidth="9.109375" defaultRowHeight="10.199999999999999"/>
  <cols>
    <col min="1" max="1" width="3.33203125" style="11" customWidth="1"/>
    <col min="2" max="2" width="3.6640625" style="12" customWidth="1"/>
    <col min="3" max="3" width="8" style="13" customWidth="1"/>
    <col min="4" max="4" width="46.33203125" style="14" customWidth="1"/>
    <col min="5" max="5" width="9" style="15" customWidth="1"/>
    <col min="6" max="6" width="5.33203125" style="16" customWidth="1"/>
    <col min="7" max="7" width="7.44140625" style="17" customWidth="1"/>
    <col min="8" max="9" width="9.6640625" style="17" hidden="1" customWidth="1"/>
    <col min="10" max="10" width="8.109375" style="17" customWidth="1"/>
    <col min="11" max="11" width="7.44140625" style="18" hidden="1" customWidth="1"/>
    <col min="12" max="12" width="8.33203125" style="18" hidden="1" customWidth="1"/>
    <col min="13" max="13" width="9.109375" style="15" hidden="1" customWidth="1"/>
    <col min="14" max="14" width="7" style="15" hidden="1" customWidth="1"/>
    <col min="15" max="15" width="3.5546875" style="16" hidden="1" customWidth="1"/>
    <col min="16" max="16" width="12.6640625" style="16" hidden="1" customWidth="1"/>
    <col min="17" max="19" width="13.33203125" style="15" hidden="1" customWidth="1"/>
    <col min="20" max="20" width="10.5546875" style="19" hidden="1" customWidth="1"/>
    <col min="21" max="21" width="10.33203125" style="19" hidden="1" customWidth="1"/>
    <col min="22" max="22" width="5.6640625" style="19" hidden="1" customWidth="1"/>
    <col min="23" max="23" width="9.109375" style="20" hidden="1" customWidth="1"/>
    <col min="24" max="25" width="5.6640625" style="16" hidden="1" customWidth="1"/>
    <col min="26" max="26" width="7.5546875" style="16" hidden="1" customWidth="1"/>
    <col min="27" max="27" width="24.88671875" style="16" hidden="1" customWidth="1"/>
    <col min="28" max="28" width="4.33203125" style="16" hidden="1" customWidth="1"/>
    <col min="29" max="29" width="8.33203125" style="16" hidden="1" customWidth="1"/>
    <col min="30" max="30" width="8.6640625" style="16" hidden="1" customWidth="1"/>
    <col min="31" max="33" width="9.109375" style="16" hidden="1" customWidth="1"/>
    <col min="34" max="34" width="0.33203125" style="16" hidden="1" customWidth="1"/>
    <col min="35" max="35" width="9.109375" style="4"/>
    <col min="36" max="37" width="0" style="4" hidden="1" customWidth="1"/>
    <col min="38" max="16384" width="9.109375" style="4"/>
  </cols>
  <sheetData>
    <row r="1" spans="1:37">
      <c r="A1" s="8" t="s">
        <v>65</v>
      </c>
      <c r="B1" s="4"/>
      <c r="C1" s="4"/>
      <c r="D1" s="4"/>
      <c r="E1" s="8"/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2</v>
      </c>
      <c r="AA1" s="53" t="s">
        <v>3</v>
      </c>
      <c r="AB1" s="1" t="s">
        <v>4</v>
      </c>
      <c r="AC1" s="1" t="s">
        <v>5</v>
      </c>
      <c r="AD1" s="1" t="s">
        <v>6</v>
      </c>
      <c r="AE1" s="37" t="s">
        <v>7</v>
      </c>
      <c r="AF1" s="38" t="s">
        <v>8</v>
      </c>
      <c r="AG1" s="4"/>
      <c r="AH1" s="4"/>
    </row>
    <row r="2" spans="1:37">
      <c r="A2" s="8" t="s">
        <v>66</v>
      </c>
      <c r="B2" s="4"/>
      <c r="C2" s="4"/>
      <c r="D2" s="4"/>
      <c r="E2" s="8"/>
      <c r="F2" s="4"/>
      <c r="G2" s="5"/>
      <c r="H2" s="21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9</v>
      </c>
      <c r="AA2" s="2" t="s">
        <v>10</v>
      </c>
      <c r="AB2" s="2" t="s">
        <v>11</v>
      </c>
      <c r="AC2" s="2"/>
      <c r="AD2" s="3"/>
      <c r="AE2" s="37">
        <v>1</v>
      </c>
      <c r="AF2" s="39">
        <v>123.5</v>
      </c>
      <c r="AG2" s="4"/>
      <c r="AH2" s="4"/>
    </row>
    <row r="3" spans="1:37">
      <c r="A3" s="8" t="s">
        <v>67</v>
      </c>
      <c r="B3" s="4"/>
      <c r="C3" s="4"/>
      <c r="D3" s="4"/>
      <c r="E3" s="8"/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12</v>
      </c>
      <c r="AA3" s="2" t="s">
        <v>13</v>
      </c>
      <c r="AB3" s="2" t="s">
        <v>11</v>
      </c>
      <c r="AC3" s="2" t="s">
        <v>14</v>
      </c>
      <c r="AD3" s="3" t="s">
        <v>15</v>
      </c>
      <c r="AE3" s="37">
        <v>2</v>
      </c>
      <c r="AF3" s="40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16</v>
      </c>
      <c r="AA4" s="2" t="s">
        <v>17</v>
      </c>
      <c r="AB4" s="2" t="s">
        <v>11</v>
      </c>
      <c r="AC4" s="2"/>
      <c r="AD4" s="3"/>
      <c r="AE4" s="37">
        <v>3</v>
      </c>
      <c r="AF4" s="41">
        <v>123.45699999999999</v>
      </c>
      <c r="AG4" s="4"/>
      <c r="AH4" s="4"/>
    </row>
    <row r="5" spans="1:37">
      <c r="A5" s="8" t="s">
        <v>68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18</v>
      </c>
      <c r="AA5" s="2" t="s">
        <v>13</v>
      </c>
      <c r="AB5" s="2" t="s">
        <v>11</v>
      </c>
      <c r="AC5" s="2" t="s">
        <v>14</v>
      </c>
      <c r="AD5" s="3" t="s">
        <v>15</v>
      </c>
      <c r="AE5" s="37">
        <v>4</v>
      </c>
      <c r="AF5" s="42">
        <v>123.4567</v>
      </c>
      <c r="AG5" s="4"/>
      <c r="AH5" s="4"/>
    </row>
    <row r="6" spans="1:37">
      <c r="A6" s="8" t="s">
        <v>69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37" t="s">
        <v>19</v>
      </c>
      <c r="AF6" s="40">
        <v>123.46</v>
      </c>
      <c r="AG6" s="4"/>
      <c r="AH6" s="4"/>
    </row>
    <row r="7" spans="1:37">
      <c r="A7" s="8" t="s">
        <v>423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5.6">
      <c r="A8" s="4"/>
      <c r="B8" s="22"/>
      <c r="C8" s="21"/>
      <c r="D8" s="64" t="s">
        <v>424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9" t="s">
        <v>20</v>
      </c>
      <c r="B9" s="9" t="s">
        <v>21</v>
      </c>
      <c r="C9" s="9" t="s">
        <v>22</v>
      </c>
      <c r="D9" s="9" t="s">
        <v>23</v>
      </c>
      <c r="E9" s="9" t="s">
        <v>24</v>
      </c>
      <c r="F9" s="9" t="s">
        <v>25</v>
      </c>
      <c r="G9" s="9" t="s">
        <v>26</v>
      </c>
      <c r="H9" s="9" t="s">
        <v>27</v>
      </c>
      <c r="I9" s="9" t="s">
        <v>28</v>
      </c>
      <c r="J9" s="9" t="s">
        <v>29</v>
      </c>
      <c r="K9" s="24" t="s">
        <v>30</v>
      </c>
      <c r="L9" s="25"/>
      <c r="M9" s="26" t="s">
        <v>31</v>
      </c>
      <c r="N9" s="25"/>
      <c r="O9" s="9" t="s">
        <v>1</v>
      </c>
      <c r="P9" s="27" t="s">
        <v>32</v>
      </c>
      <c r="Q9" s="9" t="s">
        <v>24</v>
      </c>
      <c r="R9" s="9" t="s">
        <v>24</v>
      </c>
      <c r="S9" s="27" t="s">
        <v>24</v>
      </c>
      <c r="T9" s="29" t="s">
        <v>33</v>
      </c>
      <c r="U9" s="30" t="s">
        <v>34</v>
      </c>
      <c r="V9" s="31" t="s">
        <v>35</v>
      </c>
      <c r="W9" s="9" t="s">
        <v>36</v>
      </c>
      <c r="X9" s="9" t="s">
        <v>37</v>
      </c>
      <c r="Y9" s="9" t="s">
        <v>38</v>
      </c>
      <c r="Z9" s="43" t="s">
        <v>39</v>
      </c>
      <c r="AA9" s="43" t="s">
        <v>40</v>
      </c>
      <c r="AB9" s="9" t="s">
        <v>35</v>
      </c>
      <c r="AC9" s="9" t="s">
        <v>41</v>
      </c>
      <c r="AD9" s="9" t="s">
        <v>42</v>
      </c>
      <c r="AE9" s="44" t="s">
        <v>43</v>
      </c>
      <c r="AF9" s="44" t="s">
        <v>44</v>
      </c>
      <c r="AG9" s="44" t="s">
        <v>24</v>
      </c>
      <c r="AH9" s="44" t="s">
        <v>45</v>
      </c>
      <c r="AJ9" s="4" t="s">
        <v>70</v>
      </c>
      <c r="AK9" s="4" t="s">
        <v>72</v>
      </c>
    </row>
    <row r="10" spans="1:37">
      <c r="A10" s="10" t="s">
        <v>46</v>
      </c>
      <c r="B10" s="10" t="s">
        <v>47</v>
      </c>
      <c r="C10" s="23"/>
      <c r="D10" s="10" t="s">
        <v>48</v>
      </c>
      <c r="E10" s="10" t="s">
        <v>49</v>
      </c>
      <c r="F10" s="10" t="s">
        <v>50</v>
      </c>
      <c r="G10" s="10" t="s">
        <v>51</v>
      </c>
      <c r="H10" s="10" t="s">
        <v>52</v>
      </c>
      <c r="I10" s="10" t="s">
        <v>53</v>
      </c>
      <c r="J10" s="10"/>
      <c r="K10" s="10" t="s">
        <v>26</v>
      </c>
      <c r="L10" s="10" t="s">
        <v>29</v>
      </c>
      <c r="M10" s="28" t="s">
        <v>26</v>
      </c>
      <c r="N10" s="10" t="s">
        <v>29</v>
      </c>
      <c r="O10" s="10" t="s">
        <v>54</v>
      </c>
      <c r="P10" s="28"/>
      <c r="Q10" s="10" t="s">
        <v>55</v>
      </c>
      <c r="R10" s="10" t="s">
        <v>56</v>
      </c>
      <c r="S10" s="28" t="s">
        <v>57</v>
      </c>
      <c r="T10" s="32" t="s">
        <v>58</v>
      </c>
      <c r="U10" s="33" t="s">
        <v>59</v>
      </c>
      <c r="V10" s="34" t="s">
        <v>60</v>
      </c>
      <c r="W10" s="35"/>
      <c r="X10" s="36"/>
      <c r="Y10" s="36"/>
      <c r="Z10" s="45" t="s">
        <v>61</v>
      </c>
      <c r="AA10" s="45" t="s">
        <v>46</v>
      </c>
      <c r="AB10" s="10" t="s">
        <v>62</v>
      </c>
      <c r="AC10" s="36"/>
      <c r="AD10" s="36"/>
      <c r="AE10" s="46"/>
      <c r="AF10" s="46"/>
      <c r="AG10" s="46"/>
      <c r="AH10" s="46"/>
      <c r="AJ10" s="4" t="s">
        <v>71</v>
      </c>
      <c r="AK10" s="4" t="s">
        <v>73</v>
      </c>
    </row>
    <row r="11" spans="1:37">
      <c r="A11" s="57"/>
      <c r="B11" s="58"/>
      <c r="C11" s="59"/>
      <c r="D11" s="60"/>
    </row>
    <row r="12" spans="1:37">
      <c r="A12" s="57"/>
      <c r="B12" s="61" t="s">
        <v>74</v>
      </c>
      <c r="C12" s="59"/>
      <c r="D12" s="60"/>
    </row>
    <row r="13" spans="1:37">
      <c r="A13" s="57"/>
      <c r="B13" s="59" t="s">
        <v>75</v>
      </c>
      <c r="C13" s="59"/>
      <c r="D13" s="60"/>
    </row>
    <row r="14" spans="1:37">
      <c r="A14" s="57">
        <v>1</v>
      </c>
      <c r="B14" s="58" t="s">
        <v>76</v>
      </c>
      <c r="C14" s="59" t="s">
        <v>77</v>
      </c>
      <c r="D14" s="60" t="s">
        <v>78</v>
      </c>
      <c r="E14" s="15">
        <v>0.1</v>
      </c>
      <c r="F14" s="16" t="s">
        <v>79</v>
      </c>
      <c r="H14" s="17">
        <f t="shared" ref="H14:H20" si="0">ROUND(E14*G14,2)</f>
        <v>0</v>
      </c>
      <c r="J14" s="17">
        <f t="shared" ref="J14:J20" si="1">ROUND(E14*G14,2)</f>
        <v>0</v>
      </c>
      <c r="K14" s="18">
        <v>0.40872999999999998</v>
      </c>
      <c r="L14" s="18">
        <f t="shared" ref="L14:L20" si="2">E14*K14</f>
        <v>4.0873E-2</v>
      </c>
      <c r="N14" s="15">
        <f t="shared" ref="N14:N20" si="3">E14*M14</f>
        <v>0</v>
      </c>
      <c r="O14" s="16">
        <v>20</v>
      </c>
      <c r="P14" s="16" t="s">
        <v>80</v>
      </c>
      <c r="V14" s="19" t="s">
        <v>64</v>
      </c>
      <c r="W14" s="20">
        <v>6.5279999999999996</v>
      </c>
      <c r="X14" s="13" t="s">
        <v>81</v>
      </c>
      <c r="Y14" s="13" t="s">
        <v>77</v>
      </c>
      <c r="Z14" s="16" t="s">
        <v>82</v>
      </c>
      <c r="AB14" s="16">
        <v>6</v>
      </c>
      <c r="AJ14" s="4" t="s">
        <v>83</v>
      </c>
      <c r="AK14" s="4" t="s">
        <v>84</v>
      </c>
    </row>
    <row r="15" spans="1:37">
      <c r="A15" s="57">
        <v>2</v>
      </c>
      <c r="B15" s="58" t="s">
        <v>76</v>
      </c>
      <c r="C15" s="59" t="s">
        <v>85</v>
      </c>
      <c r="D15" s="60" t="s">
        <v>86</v>
      </c>
      <c r="E15" s="15">
        <v>1</v>
      </c>
      <c r="F15" s="16" t="s">
        <v>87</v>
      </c>
      <c r="H15" s="17">
        <f t="shared" si="0"/>
        <v>0</v>
      </c>
      <c r="J15" s="17">
        <f t="shared" si="1"/>
        <v>0</v>
      </c>
      <c r="K15" s="18">
        <v>0.61312999999999995</v>
      </c>
      <c r="L15" s="18">
        <f t="shared" si="2"/>
        <v>0.61312999999999995</v>
      </c>
      <c r="N15" s="15">
        <f t="shared" si="3"/>
        <v>0</v>
      </c>
      <c r="O15" s="16">
        <v>20</v>
      </c>
      <c r="P15" s="16" t="s">
        <v>80</v>
      </c>
      <c r="V15" s="19" t="s">
        <v>64</v>
      </c>
      <c r="W15" s="20">
        <v>97.926000000000002</v>
      </c>
      <c r="X15" s="13" t="s">
        <v>88</v>
      </c>
      <c r="Y15" s="13" t="s">
        <v>85</v>
      </c>
      <c r="Z15" s="16" t="s">
        <v>82</v>
      </c>
      <c r="AB15" s="16">
        <v>6</v>
      </c>
      <c r="AJ15" s="4" t="s">
        <v>83</v>
      </c>
      <c r="AK15" s="4" t="s">
        <v>84</v>
      </c>
    </row>
    <row r="16" spans="1:37">
      <c r="A16" s="57">
        <v>3</v>
      </c>
      <c r="B16" s="58" t="s">
        <v>89</v>
      </c>
      <c r="C16" s="59" t="s">
        <v>90</v>
      </c>
      <c r="D16" s="60" t="s">
        <v>91</v>
      </c>
      <c r="E16" s="15">
        <v>30</v>
      </c>
      <c r="F16" s="16" t="s">
        <v>92</v>
      </c>
      <c r="H16" s="17">
        <f t="shared" si="0"/>
        <v>0</v>
      </c>
      <c r="J16" s="17">
        <f t="shared" si="1"/>
        <v>0</v>
      </c>
      <c r="K16" s="18">
        <v>4.0000000000000003E-5</v>
      </c>
      <c r="L16" s="18">
        <f t="shared" si="2"/>
        <v>1.2000000000000001E-3</v>
      </c>
      <c r="N16" s="15">
        <f t="shared" si="3"/>
        <v>0</v>
      </c>
      <c r="O16" s="16">
        <v>20</v>
      </c>
      <c r="P16" s="16" t="s">
        <v>80</v>
      </c>
      <c r="V16" s="19" t="s">
        <v>64</v>
      </c>
      <c r="W16" s="20">
        <v>9.09</v>
      </c>
      <c r="X16" s="13" t="s">
        <v>93</v>
      </c>
      <c r="Y16" s="13" t="s">
        <v>90</v>
      </c>
      <c r="Z16" s="16" t="s">
        <v>94</v>
      </c>
      <c r="AB16" s="16">
        <v>6</v>
      </c>
      <c r="AJ16" s="4" t="s">
        <v>83</v>
      </c>
      <c r="AK16" s="4" t="s">
        <v>84</v>
      </c>
    </row>
    <row r="17" spans="1:37">
      <c r="A17" s="57">
        <v>4</v>
      </c>
      <c r="B17" s="58" t="s">
        <v>89</v>
      </c>
      <c r="C17" s="59" t="s">
        <v>95</v>
      </c>
      <c r="D17" s="60" t="s">
        <v>96</v>
      </c>
      <c r="E17" s="15">
        <v>15</v>
      </c>
      <c r="F17" s="16" t="s">
        <v>97</v>
      </c>
      <c r="H17" s="17">
        <f t="shared" si="0"/>
        <v>0</v>
      </c>
      <c r="J17" s="17">
        <f t="shared" si="1"/>
        <v>0</v>
      </c>
      <c r="L17" s="18">
        <f t="shared" si="2"/>
        <v>0</v>
      </c>
      <c r="N17" s="15">
        <f t="shared" si="3"/>
        <v>0</v>
      </c>
      <c r="O17" s="16">
        <v>20</v>
      </c>
      <c r="P17" s="16" t="s">
        <v>80</v>
      </c>
      <c r="V17" s="19" t="s">
        <v>64</v>
      </c>
      <c r="X17" s="13" t="s">
        <v>98</v>
      </c>
      <c r="Y17" s="13" t="s">
        <v>95</v>
      </c>
      <c r="Z17" s="16" t="s">
        <v>94</v>
      </c>
      <c r="AB17" s="16">
        <v>6</v>
      </c>
      <c r="AJ17" s="4" t="s">
        <v>83</v>
      </c>
      <c r="AK17" s="4" t="s">
        <v>84</v>
      </c>
    </row>
    <row r="18" spans="1:37">
      <c r="A18" s="57">
        <v>5</v>
      </c>
      <c r="B18" s="58" t="s">
        <v>89</v>
      </c>
      <c r="C18" s="59" t="s">
        <v>99</v>
      </c>
      <c r="D18" s="60" t="s">
        <v>100</v>
      </c>
      <c r="E18" s="15">
        <v>2</v>
      </c>
      <c r="F18" s="16" t="s">
        <v>101</v>
      </c>
      <c r="H18" s="17">
        <f t="shared" si="0"/>
        <v>0</v>
      </c>
      <c r="J18" s="17">
        <f t="shared" si="1"/>
        <v>0</v>
      </c>
      <c r="K18" s="18">
        <v>3.31E-3</v>
      </c>
      <c r="L18" s="18">
        <f t="shared" si="2"/>
        <v>6.62E-3</v>
      </c>
      <c r="N18" s="15">
        <f t="shared" si="3"/>
        <v>0</v>
      </c>
      <c r="O18" s="16">
        <v>20</v>
      </c>
      <c r="P18" s="16" t="s">
        <v>80</v>
      </c>
      <c r="V18" s="19" t="s">
        <v>64</v>
      </c>
      <c r="W18" s="20">
        <v>1.3859999999999999</v>
      </c>
      <c r="X18" s="13" t="s">
        <v>102</v>
      </c>
      <c r="Y18" s="13" t="s">
        <v>99</v>
      </c>
      <c r="Z18" s="16" t="s">
        <v>82</v>
      </c>
      <c r="AB18" s="16">
        <v>6</v>
      </c>
      <c r="AJ18" s="4" t="s">
        <v>83</v>
      </c>
      <c r="AK18" s="4" t="s">
        <v>84</v>
      </c>
    </row>
    <row r="19" spans="1:37">
      <c r="A19" s="57">
        <v>6</v>
      </c>
      <c r="B19" s="58" t="s">
        <v>89</v>
      </c>
      <c r="C19" s="59" t="s">
        <v>103</v>
      </c>
      <c r="D19" s="60" t="s">
        <v>104</v>
      </c>
      <c r="E19" s="15">
        <v>1</v>
      </c>
      <c r="F19" s="16" t="s">
        <v>101</v>
      </c>
      <c r="H19" s="17">
        <f t="shared" si="0"/>
        <v>0</v>
      </c>
      <c r="J19" s="17">
        <f t="shared" si="1"/>
        <v>0</v>
      </c>
      <c r="K19" s="18">
        <v>3.3180000000000001E-2</v>
      </c>
      <c r="L19" s="18">
        <f t="shared" si="2"/>
        <v>3.3180000000000001E-2</v>
      </c>
      <c r="N19" s="15">
        <f t="shared" si="3"/>
        <v>0</v>
      </c>
      <c r="O19" s="16">
        <v>20</v>
      </c>
      <c r="P19" s="16" t="s">
        <v>80</v>
      </c>
      <c r="V19" s="19" t="s">
        <v>64</v>
      </c>
      <c r="W19" s="20">
        <v>0.53500000000000003</v>
      </c>
      <c r="X19" s="13" t="s">
        <v>105</v>
      </c>
      <c r="Y19" s="13" t="s">
        <v>103</v>
      </c>
      <c r="Z19" s="16" t="s">
        <v>82</v>
      </c>
      <c r="AB19" s="16">
        <v>6</v>
      </c>
      <c r="AJ19" s="4" t="s">
        <v>83</v>
      </c>
      <c r="AK19" s="4" t="s">
        <v>84</v>
      </c>
    </row>
    <row r="20" spans="1:37">
      <c r="A20" s="57">
        <v>7</v>
      </c>
      <c r="B20" s="58" t="s">
        <v>106</v>
      </c>
      <c r="C20" s="59" t="s">
        <v>107</v>
      </c>
      <c r="D20" s="60" t="s">
        <v>108</v>
      </c>
      <c r="E20" s="15">
        <v>20.25</v>
      </c>
      <c r="F20" s="16" t="s">
        <v>109</v>
      </c>
      <c r="H20" s="17">
        <f t="shared" si="0"/>
        <v>0</v>
      </c>
      <c r="J20" s="17">
        <f t="shared" si="1"/>
        <v>0</v>
      </c>
      <c r="L20" s="18">
        <f t="shared" si="2"/>
        <v>0</v>
      </c>
      <c r="N20" s="15">
        <f t="shared" si="3"/>
        <v>0</v>
      </c>
      <c r="O20" s="16">
        <v>20</v>
      </c>
      <c r="P20" s="16" t="s">
        <v>80</v>
      </c>
      <c r="V20" s="19" t="s">
        <v>64</v>
      </c>
      <c r="W20" s="20">
        <v>31.347000000000001</v>
      </c>
      <c r="X20" s="13" t="s">
        <v>110</v>
      </c>
      <c r="Y20" s="13" t="s">
        <v>107</v>
      </c>
      <c r="Z20" s="16" t="s">
        <v>82</v>
      </c>
      <c r="AB20" s="16">
        <v>6</v>
      </c>
      <c r="AJ20" s="4" t="s">
        <v>83</v>
      </c>
      <c r="AK20" s="4" t="s">
        <v>84</v>
      </c>
    </row>
    <row r="21" spans="1:37">
      <c r="A21" s="57"/>
      <c r="B21" s="58"/>
      <c r="C21" s="59"/>
      <c r="D21" s="60" t="s">
        <v>111</v>
      </c>
      <c r="E21" s="47"/>
      <c r="F21" s="48"/>
      <c r="G21" s="49"/>
      <c r="H21" s="49"/>
      <c r="I21" s="49"/>
      <c r="J21" s="49"/>
      <c r="K21" s="50"/>
      <c r="L21" s="50"/>
      <c r="M21" s="47"/>
      <c r="N21" s="47"/>
      <c r="O21" s="48"/>
      <c r="P21" s="48"/>
      <c r="Q21" s="47"/>
      <c r="R21" s="47"/>
      <c r="S21" s="47"/>
      <c r="T21" s="51"/>
      <c r="U21" s="51"/>
      <c r="V21" s="51" t="s">
        <v>0</v>
      </c>
      <c r="W21" s="52"/>
      <c r="X21" s="48"/>
    </row>
    <row r="22" spans="1:37">
      <c r="A22" s="57">
        <v>8</v>
      </c>
      <c r="B22" s="58" t="s">
        <v>106</v>
      </c>
      <c r="C22" s="59" t="s">
        <v>112</v>
      </c>
      <c r="D22" s="60" t="s">
        <v>113</v>
      </c>
      <c r="E22" s="15">
        <v>1</v>
      </c>
      <c r="F22" s="16" t="s">
        <v>109</v>
      </c>
      <c r="H22" s="17">
        <f>ROUND(E22*G22,2)</f>
        <v>0</v>
      </c>
      <c r="J22" s="17">
        <f>ROUND(E22*G22,2)</f>
        <v>0</v>
      </c>
      <c r="L22" s="18">
        <f>E22*K22</f>
        <v>0</v>
      </c>
      <c r="N22" s="15">
        <f>E22*M22</f>
        <v>0</v>
      </c>
      <c r="O22" s="16">
        <v>20</v>
      </c>
      <c r="P22" s="16" t="s">
        <v>80</v>
      </c>
      <c r="V22" s="19" t="s">
        <v>64</v>
      </c>
      <c r="W22" s="20">
        <v>3.0089999999999999</v>
      </c>
      <c r="X22" s="13" t="s">
        <v>114</v>
      </c>
      <c r="Y22" s="13" t="s">
        <v>112</v>
      </c>
      <c r="Z22" s="16" t="s">
        <v>115</v>
      </c>
      <c r="AB22" s="16">
        <v>6</v>
      </c>
      <c r="AJ22" s="4" t="s">
        <v>83</v>
      </c>
      <c r="AK22" s="4" t="s">
        <v>84</v>
      </c>
    </row>
    <row r="23" spans="1:37">
      <c r="A23" s="57">
        <v>9</v>
      </c>
      <c r="B23" s="58" t="s">
        <v>106</v>
      </c>
      <c r="C23" s="59" t="s">
        <v>116</v>
      </c>
      <c r="D23" s="60" t="s">
        <v>117</v>
      </c>
      <c r="E23" s="15">
        <v>105.694</v>
      </c>
      <c r="F23" s="16" t="s">
        <v>109</v>
      </c>
      <c r="H23" s="17">
        <f>ROUND(E23*G23,2)</f>
        <v>0</v>
      </c>
      <c r="J23" s="17">
        <f>ROUND(E23*G23,2)</f>
        <v>0</v>
      </c>
      <c r="L23" s="18">
        <f>E23*K23</f>
        <v>0</v>
      </c>
      <c r="N23" s="15">
        <f>E23*M23</f>
        <v>0</v>
      </c>
      <c r="O23" s="16">
        <v>20</v>
      </c>
      <c r="P23" s="16" t="s">
        <v>80</v>
      </c>
      <c r="V23" s="19" t="s">
        <v>64</v>
      </c>
      <c r="W23" s="20">
        <v>67.221000000000004</v>
      </c>
      <c r="X23" s="13" t="s">
        <v>118</v>
      </c>
      <c r="Y23" s="13" t="s">
        <v>116</v>
      </c>
      <c r="Z23" s="16" t="s">
        <v>82</v>
      </c>
      <c r="AB23" s="16">
        <v>6</v>
      </c>
      <c r="AJ23" s="4" t="s">
        <v>83</v>
      </c>
      <c r="AK23" s="4" t="s">
        <v>84</v>
      </c>
    </row>
    <row r="24" spans="1:37">
      <c r="A24" s="57"/>
      <c r="B24" s="58"/>
      <c r="C24" s="59"/>
      <c r="D24" s="60" t="s">
        <v>119</v>
      </c>
      <c r="E24" s="47"/>
      <c r="F24" s="48"/>
      <c r="G24" s="49"/>
      <c r="H24" s="49"/>
      <c r="I24" s="49"/>
      <c r="J24" s="49"/>
      <c r="K24" s="50"/>
      <c r="L24" s="50"/>
      <c r="M24" s="47"/>
      <c r="N24" s="47"/>
      <c r="O24" s="48"/>
      <c r="P24" s="48"/>
      <c r="Q24" s="47"/>
      <c r="R24" s="47"/>
      <c r="S24" s="47"/>
      <c r="T24" s="51"/>
      <c r="U24" s="51"/>
      <c r="V24" s="51" t="s">
        <v>0</v>
      </c>
      <c r="W24" s="52"/>
      <c r="X24" s="48"/>
    </row>
    <row r="25" spans="1:37">
      <c r="A25" s="57"/>
      <c r="B25" s="58"/>
      <c r="C25" s="59"/>
      <c r="D25" s="60" t="s">
        <v>120</v>
      </c>
      <c r="E25" s="47"/>
      <c r="F25" s="48"/>
      <c r="G25" s="49"/>
      <c r="H25" s="49"/>
      <c r="I25" s="49"/>
      <c r="J25" s="49"/>
      <c r="K25" s="50"/>
      <c r="L25" s="50"/>
      <c r="M25" s="47"/>
      <c r="N25" s="47"/>
      <c r="O25" s="48"/>
      <c r="P25" s="48"/>
      <c r="Q25" s="47"/>
      <c r="R25" s="47"/>
      <c r="S25" s="47"/>
      <c r="T25" s="51"/>
      <c r="U25" s="51"/>
      <c r="V25" s="51" t="s">
        <v>0</v>
      </c>
      <c r="W25" s="52"/>
      <c r="X25" s="48"/>
    </row>
    <row r="26" spans="1:37">
      <c r="A26" s="57">
        <v>10</v>
      </c>
      <c r="B26" s="58" t="s">
        <v>89</v>
      </c>
      <c r="C26" s="59" t="s">
        <v>121</v>
      </c>
      <c r="D26" s="60" t="s">
        <v>122</v>
      </c>
      <c r="E26" s="15">
        <v>105.694</v>
      </c>
      <c r="F26" s="16" t="s">
        <v>109</v>
      </c>
      <c r="H26" s="17">
        <f>ROUND(E26*G26,2)</f>
        <v>0</v>
      </c>
      <c r="J26" s="17">
        <f>ROUND(E26*G26,2)</f>
        <v>0</v>
      </c>
      <c r="L26" s="18">
        <f>E26*K26</f>
        <v>0</v>
      </c>
      <c r="N26" s="15">
        <f>E26*M26</f>
        <v>0</v>
      </c>
      <c r="O26" s="16">
        <v>20</v>
      </c>
      <c r="P26" s="16" t="s">
        <v>80</v>
      </c>
      <c r="V26" s="19" t="s">
        <v>64</v>
      </c>
      <c r="W26" s="20">
        <v>8.8780000000000001</v>
      </c>
      <c r="X26" s="13" t="s">
        <v>123</v>
      </c>
      <c r="Y26" s="13" t="s">
        <v>121</v>
      </c>
      <c r="Z26" s="16" t="s">
        <v>82</v>
      </c>
      <c r="AB26" s="16">
        <v>6</v>
      </c>
      <c r="AJ26" s="4" t="s">
        <v>83</v>
      </c>
      <c r="AK26" s="4" t="s">
        <v>84</v>
      </c>
    </row>
    <row r="27" spans="1:37">
      <c r="A27" s="57">
        <v>11</v>
      </c>
      <c r="B27" s="58" t="s">
        <v>106</v>
      </c>
      <c r="C27" s="59" t="s">
        <v>124</v>
      </c>
      <c r="D27" s="60" t="s">
        <v>125</v>
      </c>
      <c r="E27" s="15">
        <v>35.231000000000002</v>
      </c>
      <c r="F27" s="16" t="s">
        <v>109</v>
      </c>
      <c r="H27" s="17">
        <f>ROUND(E27*G27,2)</f>
        <v>0</v>
      </c>
      <c r="J27" s="17">
        <f>ROUND(E27*G27,2)</f>
        <v>0</v>
      </c>
      <c r="L27" s="18">
        <f>E27*K27</f>
        <v>0</v>
      </c>
      <c r="N27" s="15">
        <f>E27*M27</f>
        <v>0</v>
      </c>
      <c r="O27" s="16">
        <v>20</v>
      </c>
      <c r="P27" s="16" t="s">
        <v>80</v>
      </c>
      <c r="V27" s="19" t="s">
        <v>64</v>
      </c>
      <c r="W27" s="20">
        <v>44.92</v>
      </c>
      <c r="X27" s="13" t="s">
        <v>126</v>
      </c>
      <c r="Y27" s="13" t="s">
        <v>124</v>
      </c>
      <c r="Z27" s="16" t="s">
        <v>82</v>
      </c>
      <c r="AB27" s="16">
        <v>6</v>
      </c>
      <c r="AJ27" s="4" t="s">
        <v>83</v>
      </c>
      <c r="AK27" s="4" t="s">
        <v>84</v>
      </c>
    </row>
    <row r="28" spans="1:37">
      <c r="A28" s="57"/>
      <c r="B28" s="58"/>
      <c r="C28" s="59"/>
      <c r="D28" s="60" t="s">
        <v>127</v>
      </c>
      <c r="E28" s="47"/>
      <c r="F28" s="48"/>
      <c r="G28" s="49"/>
      <c r="H28" s="49"/>
      <c r="I28" s="49"/>
      <c r="J28" s="49"/>
      <c r="K28" s="50"/>
      <c r="L28" s="50"/>
      <c r="M28" s="47"/>
      <c r="N28" s="47"/>
      <c r="O28" s="48"/>
      <c r="P28" s="48"/>
      <c r="Q28" s="47"/>
      <c r="R28" s="47"/>
      <c r="S28" s="47"/>
      <c r="T28" s="51"/>
      <c r="U28" s="51"/>
      <c r="V28" s="51" t="s">
        <v>0</v>
      </c>
      <c r="W28" s="52"/>
      <c r="X28" s="48"/>
    </row>
    <row r="29" spans="1:37">
      <c r="A29" s="57">
        <v>12</v>
      </c>
      <c r="B29" s="58" t="s">
        <v>89</v>
      </c>
      <c r="C29" s="59" t="s">
        <v>128</v>
      </c>
      <c r="D29" s="60" t="s">
        <v>129</v>
      </c>
      <c r="E29" s="15">
        <v>35.231000000000002</v>
      </c>
      <c r="F29" s="16" t="s">
        <v>109</v>
      </c>
      <c r="H29" s="17">
        <f>ROUND(E29*G29,2)</f>
        <v>0</v>
      </c>
      <c r="J29" s="17">
        <f>ROUND(E29*G29,2)</f>
        <v>0</v>
      </c>
      <c r="L29" s="18">
        <f>E29*K29</f>
        <v>0</v>
      </c>
      <c r="N29" s="15">
        <f>E29*M29</f>
        <v>0</v>
      </c>
      <c r="O29" s="16">
        <v>20</v>
      </c>
      <c r="P29" s="16" t="s">
        <v>80</v>
      </c>
      <c r="V29" s="19" t="s">
        <v>64</v>
      </c>
      <c r="W29" s="20">
        <v>5.4610000000000003</v>
      </c>
      <c r="X29" s="13" t="s">
        <v>130</v>
      </c>
      <c r="Y29" s="13" t="s">
        <v>128</v>
      </c>
      <c r="Z29" s="16" t="s">
        <v>82</v>
      </c>
      <c r="AB29" s="16">
        <v>6</v>
      </c>
      <c r="AJ29" s="4" t="s">
        <v>83</v>
      </c>
      <c r="AK29" s="4" t="s">
        <v>84</v>
      </c>
    </row>
    <row r="30" spans="1:37">
      <c r="A30" s="57">
        <v>13</v>
      </c>
      <c r="B30" s="58" t="s">
        <v>89</v>
      </c>
      <c r="C30" s="59" t="s">
        <v>131</v>
      </c>
      <c r="D30" s="60" t="s">
        <v>132</v>
      </c>
      <c r="E30" s="15">
        <v>164.3</v>
      </c>
      <c r="F30" s="16" t="s">
        <v>133</v>
      </c>
      <c r="H30" s="17">
        <f>ROUND(E30*G30,2)</f>
        <v>0</v>
      </c>
      <c r="J30" s="17">
        <f>ROUND(E30*G30,2)</f>
        <v>0</v>
      </c>
      <c r="K30" s="18">
        <v>2.1000000000000001E-4</v>
      </c>
      <c r="L30" s="18">
        <f>E30*K30</f>
        <v>3.4503000000000006E-2</v>
      </c>
      <c r="N30" s="15">
        <f>E30*M30</f>
        <v>0</v>
      </c>
      <c r="O30" s="16">
        <v>20</v>
      </c>
      <c r="P30" s="16" t="s">
        <v>80</v>
      </c>
      <c r="V30" s="19" t="s">
        <v>64</v>
      </c>
      <c r="W30" s="20">
        <v>77.55</v>
      </c>
      <c r="X30" s="13" t="s">
        <v>134</v>
      </c>
      <c r="Y30" s="13" t="s">
        <v>131</v>
      </c>
      <c r="Z30" s="16" t="s">
        <v>82</v>
      </c>
      <c r="AB30" s="16">
        <v>6</v>
      </c>
      <c r="AJ30" s="4" t="s">
        <v>83</v>
      </c>
      <c r="AK30" s="4" t="s">
        <v>84</v>
      </c>
    </row>
    <row r="31" spans="1:37">
      <c r="A31" s="57"/>
      <c r="B31" s="58"/>
      <c r="C31" s="59"/>
      <c r="D31" s="60" t="s">
        <v>410</v>
      </c>
      <c r="E31" s="47"/>
      <c r="F31" s="48"/>
      <c r="G31" s="49"/>
      <c r="H31" s="49"/>
      <c r="I31" s="49"/>
      <c r="J31" s="49"/>
      <c r="K31" s="50"/>
      <c r="L31" s="50"/>
      <c r="M31" s="47"/>
      <c r="N31" s="47"/>
      <c r="O31" s="48"/>
      <c r="P31" s="48"/>
      <c r="Q31" s="47"/>
      <c r="R31" s="47"/>
      <c r="S31" s="47"/>
      <c r="T31" s="51"/>
      <c r="U31" s="51"/>
      <c r="V31" s="51" t="s">
        <v>0</v>
      </c>
      <c r="W31" s="52"/>
      <c r="X31" s="48"/>
    </row>
    <row r="32" spans="1:37">
      <c r="A32" s="57">
        <v>14</v>
      </c>
      <c r="B32" s="58" t="s">
        <v>89</v>
      </c>
      <c r="C32" s="59" t="s">
        <v>135</v>
      </c>
      <c r="D32" s="60" t="s">
        <v>136</v>
      </c>
      <c r="E32" s="15">
        <v>164.3</v>
      </c>
      <c r="F32" s="16" t="s">
        <v>133</v>
      </c>
      <c r="H32" s="17">
        <f>ROUND(E32*G32,2)</f>
        <v>0</v>
      </c>
      <c r="J32" s="17">
        <f>ROUND(E32*G32,2)</f>
        <v>0</v>
      </c>
      <c r="L32" s="18">
        <f>E32*K32</f>
        <v>0</v>
      </c>
      <c r="N32" s="15">
        <f>E32*M32</f>
        <v>0</v>
      </c>
      <c r="O32" s="16">
        <v>20</v>
      </c>
      <c r="P32" s="16" t="s">
        <v>80</v>
      </c>
      <c r="V32" s="19" t="s">
        <v>64</v>
      </c>
      <c r="W32" s="20">
        <v>23.001999999999999</v>
      </c>
      <c r="X32" s="13" t="s">
        <v>137</v>
      </c>
      <c r="Y32" s="13" t="s">
        <v>135</v>
      </c>
      <c r="Z32" s="16" t="s">
        <v>82</v>
      </c>
      <c r="AB32" s="16">
        <v>6</v>
      </c>
      <c r="AJ32" s="4" t="s">
        <v>83</v>
      </c>
      <c r="AK32" s="4" t="s">
        <v>84</v>
      </c>
    </row>
    <row r="33" spans="1:37">
      <c r="A33" s="57">
        <v>15</v>
      </c>
      <c r="B33" s="58" t="s">
        <v>89</v>
      </c>
      <c r="C33" s="59" t="s">
        <v>138</v>
      </c>
      <c r="D33" s="60" t="s">
        <v>139</v>
      </c>
      <c r="E33" s="15">
        <v>70.462999999999994</v>
      </c>
      <c r="F33" s="16" t="s">
        <v>109</v>
      </c>
      <c r="H33" s="17">
        <f>ROUND(E33*G33,2)</f>
        <v>0</v>
      </c>
      <c r="J33" s="17">
        <f>ROUND(E33*G33,2)</f>
        <v>0</v>
      </c>
      <c r="L33" s="18">
        <f>E33*K33</f>
        <v>0</v>
      </c>
      <c r="N33" s="15">
        <f>E33*M33</f>
        <v>0</v>
      </c>
      <c r="O33" s="16">
        <v>20</v>
      </c>
      <c r="P33" s="16" t="s">
        <v>80</v>
      </c>
      <c r="V33" s="19" t="s">
        <v>64</v>
      </c>
      <c r="W33" s="20">
        <v>22.337</v>
      </c>
      <c r="X33" s="13" t="s">
        <v>140</v>
      </c>
      <c r="Y33" s="13" t="s">
        <v>138</v>
      </c>
      <c r="Z33" s="16" t="s">
        <v>94</v>
      </c>
      <c r="AB33" s="16">
        <v>6</v>
      </c>
      <c r="AJ33" s="4" t="s">
        <v>83</v>
      </c>
      <c r="AK33" s="4" t="s">
        <v>84</v>
      </c>
    </row>
    <row r="34" spans="1:37">
      <c r="A34" s="57"/>
      <c r="B34" s="58"/>
      <c r="C34" s="59"/>
      <c r="D34" s="60" t="s">
        <v>141</v>
      </c>
      <c r="E34" s="47"/>
      <c r="F34" s="48"/>
      <c r="G34" s="49"/>
      <c r="H34" s="49"/>
      <c r="I34" s="49"/>
      <c r="J34" s="49"/>
      <c r="K34" s="50"/>
      <c r="L34" s="50"/>
      <c r="M34" s="47"/>
      <c r="N34" s="47"/>
      <c r="O34" s="48"/>
      <c r="P34" s="48"/>
      <c r="Q34" s="47"/>
      <c r="R34" s="47"/>
      <c r="S34" s="47"/>
      <c r="T34" s="51"/>
      <c r="U34" s="51"/>
      <c r="V34" s="51" t="s">
        <v>0</v>
      </c>
      <c r="W34" s="52"/>
      <c r="X34" s="48"/>
    </row>
    <row r="35" spans="1:37">
      <c r="A35" s="57">
        <v>16</v>
      </c>
      <c r="B35" s="58" t="s">
        <v>89</v>
      </c>
      <c r="C35" s="59" t="s">
        <v>142</v>
      </c>
      <c r="D35" s="60" t="s">
        <v>143</v>
      </c>
      <c r="E35" s="15">
        <v>78.926000000000002</v>
      </c>
      <c r="F35" s="16" t="s">
        <v>109</v>
      </c>
      <c r="H35" s="17">
        <f>ROUND(E35*G35,2)</f>
        <v>0</v>
      </c>
      <c r="J35" s="17">
        <f>ROUND(E35*G35,2)</f>
        <v>0</v>
      </c>
      <c r="L35" s="18">
        <f>E35*K35</f>
        <v>0</v>
      </c>
      <c r="N35" s="15">
        <f>E35*M35</f>
        <v>0</v>
      </c>
      <c r="O35" s="16">
        <v>20</v>
      </c>
      <c r="P35" s="16" t="s">
        <v>80</v>
      </c>
      <c r="V35" s="19" t="s">
        <v>64</v>
      </c>
      <c r="W35" s="20">
        <v>0.86799999999999999</v>
      </c>
      <c r="X35" s="13" t="s">
        <v>144</v>
      </c>
      <c r="Y35" s="13" t="s">
        <v>142</v>
      </c>
      <c r="Z35" s="16" t="s">
        <v>94</v>
      </c>
      <c r="AB35" s="16">
        <v>6</v>
      </c>
      <c r="AJ35" s="4" t="s">
        <v>83</v>
      </c>
      <c r="AK35" s="4" t="s">
        <v>84</v>
      </c>
    </row>
    <row r="36" spans="1:37">
      <c r="A36" s="57"/>
      <c r="B36" s="58"/>
      <c r="C36" s="59"/>
      <c r="D36" s="60" t="s">
        <v>145</v>
      </c>
      <c r="E36" s="47"/>
      <c r="F36" s="48"/>
      <c r="G36" s="49"/>
      <c r="H36" s="49"/>
      <c r="I36" s="49"/>
      <c r="J36" s="49"/>
      <c r="K36" s="50"/>
      <c r="L36" s="50"/>
      <c r="M36" s="47"/>
      <c r="N36" s="47"/>
      <c r="O36" s="48"/>
      <c r="P36" s="48"/>
      <c r="Q36" s="47"/>
      <c r="R36" s="47"/>
      <c r="S36" s="47"/>
      <c r="T36" s="51"/>
      <c r="U36" s="51"/>
      <c r="V36" s="51" t="s">
        <v>0</v>
      </c>
      <c r="W36" s="52"/>
      <c r="X36" s="48"/>
    </row>
    <row r="37" spans="1:37">
      <c r="A37" s="57">
        <v>17</v>
      </c>
      <c r="B37" s="58" t="s">
        <v>89</v>
      </c>
      <c r="C37" s="59" t="s">
        <v>146</v>
      </c>
      <c r="D37" s="60" t="s">
        <v>147</v>
      </c>
      <c r="E37" s="15">
        <v>78.926000000000002</v>
      </c>
      <c r="F37" s="16" t="s">
        <v>109</v>
      </c>
      <c r="H37" s="17">
        <f>ROUND(E37*G37,2)</f>
        <v>0</v>
      </c>
      <c r="J37" s="17">
        <f>ROUND(E37*G37,2)</f>
        <v>0</v>
      </c>
      <c r="L37" s="18">
        <f>E37*K37</f>
        <v>0</v>
      </c>
      <c r="N37" s="15">
        <f>E37*M37</f>
        <v>0</v>
      </c>
      <c r="O37" s="16">
        <v>20</v>
      </c>
      <c r="P37" s="16" t="s">
        <v>80</v>
      </c>
      <c r="V37" s="19" t="s">
        <v>64</v>
      </c>
      <c r="W37" s="20">
        <v>47.356000000000002</v>
      </c>
      <c r="X37" s="13" t="s">
        <v>148</v>
      </c>
      <c r="Y37" s="13" t="s">
        <v>146</v>
      </c>
      <c r="Z37" s="16" t="s">
        <v>82</v>
      </c>
      <c r="AB37" s="16">
        <v>6</v>
      </c>
      <c r="AJ37" s="4" t="s">
        <v>83</v>
      </c>
      <c r="AK37" s="4" t="s">
        <v>84</v>
      </c>
    </row>
    <row r="38" spans="1:37">
      <c r="A38" s="57">
        <v>18</v>
      </c>
      <c r="B38" s="58" t="s">
        <v>89</v>
      </c>
      <c r="C38" s="59" t="s">
        <v>149</v>
      </c>
      <c r="D38" s="60" t="s">
        <v>150</v>
      </c>
      <c r="E38" s="15">
        <v>78.926000000000002</v>
      </c>
      <c r="F38" s="16" t="s">
        <v>109</v>
      </c>
      <c r="H38" s="17">
        <f>ROUND(E38*G38,2)</f>
        <v>0</v>
      </c>
      <c r="J38" s="17">
        <f>ROUND(E38*G38,2)</f>
        <v>0</v>
      </c>
      <c r="L38" s="18">
        <f>E38*K38</f>
        <v>0</v>
      </c>
      <c r="N38" s="15">
        <f>E38*M38</f>
        <v>0</v>
      </c>
      <c r="O38" s="16">
        <v>20</v>
      </c>
      <c r="P38" s="16" t="s">
        <v>80</v>
      </c>
      <c r="V38" s="19" t="s">
        <v>64</v>
      </c>
      <c r="W38" s="20">
        <v>0.71</v>
      </c>
      <c r="X38" s="13" t="s">
        <v>151</v>
      </c>
      <c r="Y38" s="13" t="s">
        <v>149</v>
      </c>
      <c r="Z38" s="16" t="s">
        <v>94</v>
      </c>
      <c r="AB38" s="16">
        <v>6</v>
      </c>
      <c r="AJ38" s="4" t="s">
        <v>83</v>
      </c>
      <c r="AK38" s="4" t="s">
        <v>84</v>
      </c>
    </row>
    <row r="39" spans="1:37">
      <c r="A39" s="57">
        <v>19</v>
      </c>
      <c r="B39" s="58" t="s">
        <v>106</v>
      </c>
      <c r="C39" s="59" t="s">
        <v>152</v>
      </c>
      <c r="D39" s="60" t="s">
        <v>411</v>
      </c>
      <c r="E39" s="15">
        <v>95.004000000000005</v>
      </c>
      <c r="F39" s="16" t="s">
        <v>109</v>
      </c>
      <c r="H39" s="17">
        <f>ROUND(E39*G39,2)</f>
        <v>0</v>
      </c>
      <c r="J39" s="17">
        <f>ROUND(E39*G39,2)</f>
        <v>0</v>
      </c>
      <c r="L39" s="18">
        <f>E39*K39</f>
        <v>0</v>
      </c>
      <c r="N39" s="15">
        <f>E39*M39</f>
        <v>0</v>
      </c>
      <c r="O39" s="16">
        <v>20</v>
      </c>
      <c r="P39" s="16" t="s">
        <v>80</v>
      </c>
      <c r="V39" s="19" t="s">
        <v>64</v>
      </c>
      <c r="W39" s="20">
        <v>22.991</v>
      </c>
      <c r="X39" s="13" t="s">
        <v>153</v>
      </c>
      <c r="Y39" s="13" t="s">
        <v>152</v>
      </c>
      <c r="Z39" s="16" t="s">
        <v>82</v>
      </c>
      <c r="AB39" s="16">
        <v>6</v>
      </c>
      <c r="AJ39" s="4" t="s">
        <v>83</v>
      </c>
      <c r="AK39" s="4" t="s">
        <v>84</v>
      </c>
    </row>
    <row r="40" spans="1:37">
      <c r="A40" s="57"/>
      <c r="B40" s="58"/>
      <c r="C40" s="59"/>
      <c r="D40" s="60" t="s">
        <v>154</v>
      </c>
      <c r="E40" s="47"/>
      <c r="F40" s="48"/>
      <c r="G40" s="49"/>
      <c r="H40" s="49"/>
      <c r="I40" s="49"/>
      <c r="J40" s="49"/>
      <c r="K40" s="50"/>
      <c r="L40" s="50"/>
      <c r="M40" s="47"/>
      <c r="N40" s="47"/>
      <c r="O40" s="48"/>
      <c r="P40" s="48"/>
      <c r="Q40" s="47"/>
      <c r="R40" s="47"/>
      <c r="S40" s="47"/>
      <c r="T40" s="51"/>
      <c r="U40" s="51"/>
      <c r="V40" s="51" t="s">
        <v>0</v>
      </c>
      <c r="W40" s="52"/>
      <c r="X40" s="48"/>
    </row>
    <row r="41" spans="1:37">
      <c r="A41" s="57">
        <v>20</v>
      </c>
      <c r="B41" s="58" t="s">
        <v>155</v>
      </c>
      <c r="C41" s="59" t="s">
        <v>156</v>
      </c>
      <c r="D41" s="60" t="s">
        <v>157</v>
      </c>
      <c r="E41" s="15">
        <v>57.606999999999999</v>
      </c>
      <c r="F41" s="16" t="s">
        <v>158</v>
      </c>
      <c r="I41" s="17">
        <f>ROUND(E41*G41,2)</f>
        <v>0</v>
      </c>
      <c r="J41" s="17">
        <f>ROUND(E41*G41,2)</f>
        <v>0</v>
      </c>
      <c r="K41" s="18">
        <v>1</v>
      </c>
      <c r="L41" s="18">
        <f>E41*K41</f>
        <v>57.606999999999999</v>
      </c>
      <c r="N41" s="15">
        <f>E41*M41</f>
        <v>0</v>
      </c>
      <c r="O41" s="16">
        <v>20</v>
      </c>
      <c r="P41" s="16" t="s">
        <v>80</v>
      </c>
      <c r="V41" s="19" t="s">
        <v>63</v>
      </c>
      <c r="X41" s="13" t="s">
        <v>156</v>
      </c>
      <c r="Y41" s="13" t="s">
        <v>156</v>
      </c>
      <c r="Z41" s="16" t="s">
        <v>159</v>
      </c>
      <c r="AA41" s="13" t="s">
        <v>80</v>
      </c>
      <c r="AB41" s="16">
        <v>7</v>
      </c>
      <c r="AJ41" s="4" t="s">
        <v>160</v>
      </c>
      <c r="AK41" s="4" t="s">
        <v>84</v>
      </c>
    </row>
    <row r="42" spans="1:37">
      <c r="A42" s="57"/>
      <c r="B42" s="58"/>
      <c r="C42" s="59"/>
      <c r="D42" s="60" t="s">
        <v>161</v>
      </c>
      <c r="E42" s="47"/>
      <c r="F42" s="48"/>
      <c r="G42" s="49"/>
      <c r="H42" s="49"/>
      <c r="I42" s="49"/>
      <c r="J42" s="49"/>
      <c r="K42" s="50"/>
      <c r="L42" s="50"/>
      <c r="M42" s="47"/>
      <c r="N42" s="47"/>
      <c r="O42" s="48"/>
      <c r="P42" s="48"/>
      <c r="Q42" s="47"/>
      <c r="R42" s="47"/>
      <c r="S42" s="47"/>
      <c r="T42" s="51"/>
      <c r="U42" s="51"/>
      <c r="V42" s="51" t="s">
        <v>0</v>
      </c>
      <c r="W42" s="52"/>
      <c r="X42" s="48"/>
    </row>
    <row r="43" spans="1:37">
      <c r="A43" s="57">
        <v>21</v>
      </c>
      <c r="B43" s="58" t="s">
        <v>106</v>
      </c>
      <c r="C43" s="59" t="s">
        <v>162</v>
      </c>
      <c r="D43" s="60" t="s">
        <v>163</v>
      </c>
      <c r="E43" s="15">
        <v>36.673000000000002</v>
      </c>
      <c r="F43" s="16" t="s">
        <v>109</v>
      </c>
      <c r="H43" s="17">
        <f>ROUND(E43*G43,2)</f>
        <v>0</v>
      </c>
      <c r="J43" s="17">
        <f>ROUND(E43*G43,2)</f>
        <v>0</v>
      </c>
      <c r="L43" s="18">
        <f>E43*K43</f>
        <v>0</v>
      </c>
      <c r="N43" s="15">
        <f>E43*M43</f>
        <v>0</v>
      </c>
      <c r="O43" s="16">
        <v>20</v>
      </c>
      <c r="P43" s="16" t="s">
        <v>80</v>
      </c>
      <c r="V43" s="19" t="s">
        <v>64</v>
      </c>
      <c r="W43" s="20">
        <v>53.542999999999999</v>
      </c>
      <c r="X43" s="13" t="s">
        <v>164</v>
      </c>
      <c r="Y43" s="13" t="s">
        <v>162</v>
      </c>
      <c r="Z43" s="16" t="s">
        <v>82</v>
      </c>
      <c r="AB43" s="16">
        <v>6</v>
      </c>
      <c r="AJ43" s="4" t="s">
        <v>83</v>
      </c>
      <c r="AK43" s="4" t="s">
        <v>84</v>
      </c>
    </row>
    <row r="44" spans="1:37">
      <c r="A44" s="57"/>
      <c r="B44" s="58"/>
      <c r="C44" s="59"/>
      <c r="D44" s="60" t="s">
        <v>165</v>
      </c>
      <c r="E44" s="47"/>
      <c r="F44" s="48"/>
      <c r="G44" s="49"/>
      <c r="H44" s="49"/>
      <c r="I44" s="49"/>
      <c r="J44" s="49"/>
      <c r="K44" s="50"/>
      <c r="L44" s="50"/>
      <c r="M44" s="47"/>
      <c r="N44" s="47"/>
      <c r="O44" s="48"/>
      <c r="P44" s="48"/>
      <c r="Q44" s="47"/>
      <c r="R44" s="47"/>
      <c r="S44" s="47"/>
      <c r="T44" s="51"/>
      <c r="U44" s="51"/>
      <c r="V44" s="51" t="s">
        <v>0</v>
      </c>
      <c r="W44" s="52"/>
      <c r="X44" s="48"/>
    </row>
    <row r="45" spans="1:37">
      <c r="A45" s="57">
        <v>22</v>
      </c>
      <c r="B45" s="58" t="s">
        <v>106</v>
      </c>
      <c r="C45" s="59" t="s">
        <v>166</v>
      </c>
      <c r="D45" s="60" t="s">
        <v>167</v>
      </c>
      <c r="E45" s="15">
        <v>36.673000000000002</v>
      </c>
      <c r="F45" s="16" t="s">
        <v>109</v>
      </c>
      <c r="H45" s="17">
        <f>ROUND(E45*G45,2)</f>
        <v>0</v>
      </c>
      <c r="J45" s="17">
        <f>ROUND(E45*G45,2)</f>
        <v>0</v>
      </c>
      <c r="L45" s="18">
        <f>E45*K45</f>
        <v>0</v>
      </c>
      <c r="N45" s="15">
        <f>E45*M45</f>
        <v>0</v>
      </c>
      <c r="O45" s="16">
        <v>20</v>
      </c>
      <c r="P45" s="16" t="s">
        <v>80</v>
      </c>
      <c r="V45" s="19" t="s">
        <v>64</v>
      </c>
      <c r="W45" s="20">
        <v>31.722000000000001</v>
      </c>
      <c r="X45" s="13" t="s">
        <v>168</v>
      </c>
      <c r="Y45" s="13" t="s">
        <v>166</v>
      </c>
      <c r="Z45" s="16" t="s">
        <v>82</v>
      </c>
      <c r="AB45" s="16">
        <v>6</v>
      </c>
      <c r="AJ45" s="4" t="s">
        <v>83</v>
      </c>
      <c r="AK45" s="4" t="s">
        <v>84</v>
      </c>
    </row>
    <row r="46" spans="1:37">
      <c r="A46" s="57">
        <v>23</v>
      </c>
      <c r="B46" s="58" t="s">
        <v>89</v>
      </c>
      <c r="C46" s="59" t="s">
        <v>169</v>
      </c>
      <c r="D46" s="60" t="s">
        <v>170</v>
      </c>
      <c r="E46" s="15">
        <v>300</v>
      </c>
      <c r="F46" s="16" t="s">
        <v>133</v>
      </c>
      <c r="H46" s="17">
        <f>ROUND(E46*G46,2)</f>
        <v>0</v>
      </c>
      <c r="J46" s="17">
        <f>ROUND(E46*G46,2)</f>
        <v>0</v>
      </c>
      <c r="L46" s="18">
        <f>E46*K46</f>
        <v>0</v>
      </c>
      <c r="N46" s="15">
        <f>E46*M46</f>
        <v>0</v>
      </c>
      <c r="O46" s="16">
        <v>20</v>
      </c>
      <c r="P46" s="16" t="s">
        <v>80</v>
      </c>
      <c r="V46" s="19" t="s">
        <v>64</v>
      </c>
      <c r="W46" s="20">
        <v>17.7</v>
      </c>
      <c r="X46" s="13" t="s">
        <v>171</v>
      </c>
      <c r="Y46" s="13" t="s">
        <v>169</v>
      </c>
      <c r="Z46" s="16" t="s">
        <v>82</v>
      </c>
      <c r="AB46" s="16">
        <v>7</v>
      </c>
      <c r="AJ46" s="4" t="s">
        <v>83</v>
      </c>
      <c r="AK46" s="4" t="s">
        <v>84</v>
      </c>
    </row>
    <row r="47" spans="1:37">
      <c r="A47" s="57">
        <v>24</v>
      </c>
      <c r="B47" s="58" t="s">
        <v>155</v>
      </c>
      <c r="C47" s="59" t="s">
        <v>172</v>
      </c>
      <c r="D47" s="60" t="s">
        <v>173</v>
      </c>
      <c r="E47" s="15">
        <v>15</v>
      </c>
      <c r="F47" s="16" t="s">
        <v>174</v>
      </c>
      <c r="I47" s="17">
        <f>ROUND(E47*G47,2)</f>
        <v>0</v>
      </c>
      <c r="J47" s="17">
        <f>ROUND(E47*G47,2)</f>
        <v>0</v>
      </c>
      <c r="K47" s="18">
        <v>1E-3</v>
      </c>
      <c r="L47" s="18">
        <f>E47*K47</f>
        <v>1.4999999999999999E-2</v>
      </c>
      <c r="N47" s="15">
        <f>E47*M47</f>
        <v>0</v>
      </c>
      <c r="O47" s="16">
        <v>20</v>
      </c>
      <c r="P47" s="16" t="s">
        <v>80</v>
      </c>
      <c r="V47" s="19" t="s">
        <v>63</v>
      </c>
      <c r="X47" s="13" t="s">
        <v>172</v>
      </c>
      <c r="Y47" s="13" t="s">
        <v>172</v>
      </c>
      <c r="Z47" s="16" t="s">
        <v>175</v>
      </c>
      <c r="AA47" s="13" t="s">
        <v>80</v>
      </c>
      <c r="AB47" s="16">
        <v>8</v>
      </c>
      <c r="AJ47" s="4" t="s">
        <v>160</v>
      </c>
      <c r="AK47" s="4" t="s">
        <v>84</v>
      </c>
    </row>
    <row r="48" spans="1:37">
      <c r="A48" s="57">
        <v>25</v>
      </c>
      <c r="B48" s="58" t="s">
        <v>176</v>
      </c>
      <c r="C48" s="59" t="s">
        <v>177</v>
      </c>
      <c r="D48" s="60" t="s">
        <v>178</v>
      </c>
      <c r="E48" s="15">
        <v>300</v>
      </c>
      <c r="F48" s="16" t="s">
        <v>133</v>
      </c>
      <c r="H48" s="17">
        <f>ROUND(E48*G48,2)</f>
        <v>0</v>
      </c>
      <c r="J48" s="17">
        <f>ROUND(E48*G48,2)</f>
        <v>0</v>
      </c>
      <c r="L48" s="18">
        <f>E48*K48</f>
        <v>0</v>
      </c>
      <c r="N48" s="15">
        <f>E48*M48</f>
        <v>0</v>
      </c>
      <c r="O48" s="16">
        <v>20</v>
      </c>
      <c r="P48" s="16" t="s">
        <v>80</v>
      </c>
      <c r="V48" s="19" t="s">
        <v>64</v>
      </c>
      <c r="W48" s="20">
        <v>91.2</v>
      </c>
      <c r="X48" s="13" t="s">
        <v>179</v>
      </c>
      <c r="Y48" s="13" t="s">
        <v>177</v>
      </c>
      <c r="Z48" s="16" t="s">
        <v>180</v>
      </c>
      <c r="AB48" s="16">
        <v>7</v>
      </c>
      <c r="AJ48" s="4" t="s">
        <v>83</v>
      </c>
      <c r="AK48" s="4" t="s">
        <v>84</v>
      </c>
    </row>
    <row r="49" spans="1:37">
      <c r="A49" s="57"/>
      <c r="B49" s="58"/>
      <c r="C49" s="59"/>
      <c r="D49" s="62" t="s">
        <v>181</v>
      </c>
      <c r="E49" s="54">
        <f>J49</f>
        <v>0</v>
      </c>
      <c r="H49" s="54">
        <f>SUM(H12:H48)</f>
        <v>0</v>
      </c>
      <c r="I49" s="54">
        <f>SUM(I12:I48)</f>
        <v>0</v>
      </c>
      <c r="J49" s="54">
        <f>SUM(J12:J48)</f>
        <v>0</v>
      </c>
      <c r="L49" s="55">
        <f>SUM(L12:L48)</f>
        <v>58.351506000000001</v>
      </c>
      <c r="N49" s="56">
        <f>SUM(N12:N48)</f>
        <v>0</v>
      </c>
      <c r="W49" s="20">
        <f>SUM(W12:W48)</f>
        <v>665.28000000000009</v>
      </c>
    </row>
    <row r="50" spans="1:37">
      <c r="A50" s="57"/>
      <c r="B50" s="58"/>
      <c r="C50" s="59"/>
      <c r="D50" s="60"/>
    </row>
    <row r="51" spans="1:37">
      <c r="A51" s="57"/>
      <c r="B51" s="59" t="s">
        <v>182</v>
      </c>
      <c r="C51" s="59"/>
      <c r="D51" s="60"/>
    </row>
    <row r="52" spans="1:37">
      <c r="A52" s="57">
        <v>26</v>
      </c>
      <c r="B52" s="58" t="s">
        <v>76</v>
      </c>
      <c r="C52" s="59" t="s">
        <v>183</v>
      </c>
      <c r="D52" s="60" t="s">
        <v>184</v>
      </c>
      <c r="E52" s="15">
        <v>45.052</v>
      </c>
      <c r="F52" s="16" t="s">
        <v>109</v>
      </c>
      <c r="H52" s="17">
        <f>ROUND(E52*G52,2)</f>
        <v>0</v>
      </c>
      <c r="J52" s="17">
        <f>ROUND(E52*G52,2)</f>
        <v>0</v>
      </c>
      <c r="K52" s="18">
        <v>1.8907700000000001</v>
      </c>
      <c r="L52" s="18">
        <f>E52*K52</f>
        <v>85.182970040000001</v>
      </c>
      <c r="N52" s="15">
        <f>E52*M52</f>
        <v>0</v>
      </c>
      <c r="O52" s="16">
        <v>20</v>
      </c>
      <c r="P52" s="16" t="s">
        <v>80</v>
      </c>
      <c r="V52" s="19" t="s">
        <v>64</v>
      </c>
      <c r="W52" s="20">
        <v>54.603000000000002</v>
      </c>
      <c r="X52" s="13" t="s">
        <v>185</v>
      </c>
      <c r="Y52" s="13" t="s">
        <v>183</v>
      </c>
      <c r="Z52" s="16" t="s">
        <v>186</v>
      </c>
      <c r="AB52" s="16">
        <v>6</v>
      </c>
      <c r="AJ52" s="4" t="s">
        <v>83</v>
      </c>
      <c r="AK52" s="4" t="s">
        <v>84</v>
      </c>
    </row>
    <row r="53" spans="1:37">
      <c r="A53" s="57"/>
      <c r="B53" s="58"/>
      <c r="C53" s="59"/>
      <c r="D53" s="60" t="s">
        <v>187</v>
      </c>
      <c r="E53" s="47"/>
      <c r="F53" s="48"/>
      <c r="G53" s="49"/>
      <c r="H53" s="49"/>
      <c r="I53" s="49"/>
      <c r="J53" s="49"/>
      <c r="K53" s="50"/>
      <c r="L53" s="50"/>
      <c r="M53" s="47"/>
      <c r="N53" s="47"/>
      <c r="O53" s="48"/>
      <c r="P53" s="48"/>
      <c r="Q53" s="47"/>
      <c r="R53" s="47"/>
      <c r="S53" s="47"/>
      <c r="T53" s="51"/>
      <c r="U53" s="51"/>
      <c r="V53" s="51" t="s">
        <v>0</v>
      </c>
      <c r="W53" s="52"/>
      <c r="X53" s="48"/>
    </row>
    <row r="54" spans="1:37">
      <c r="A54" s="57"/>
      <c r="B54" s="58"/>
      <c r="C54" s="59"/>
      <c r="D54" s="60" t="s">
        <v>188</v>
      </c>
      <c r="E54" s="47"/>
      <c r="F54" s="48"/>
      <c r="G54" s="49"/>
      <c r="H54" s="49"/>
      <c r="I54" s="49"/>
      <c r="J54" s="49"/>
      <c r="K54" s="50"/>
      <c r="L54" s="50"/>
      <c r="M54" s="47"/>
      <c r="N54" s="47"/>
      <c r="O54" s="48"/>
      <c r="P54" s="48"/>
      <c r="Q54" s="47"/>
      <c r="R54" s="47"/>
      <c r="S54" s="47"/>
      <c r="T54" s="51"/>
      <c r="U54" s="51"/>
      <c r="V54" s="51" t="s">
        <v>0</v>
      </c>
      <c r="W54" s="52"/>
      <c r="X54" s="48"/>
    </row>
    <row r="55" spans="1:37">
      <c r="A55" s="57"/>
      <c r="B55" s="58"/>
      <c r="C55" s="59"/>
      <c r="D55" s="60" t="s">
        <v>189</v>
      </c>
      <c r="E55" s="47"/>
      <c r="F55" s="48"/>
      <c r="G55" s="49"/>
      <c r="H55" s="49"/>
      <c r="I55" s="49"/>
      <c r="J55" s="49"/>
      <c r="K55" s="50"/>
      <c r="L55" s="50"/>
      <c r="M55" s="47"/>
      <c r="N55" s="47"/>
      <c r="O55" s="48"/>
      <c r="P55" s="48"/>
      <c r="Q55" s="47"/>
      <c r="R55" s="47"/>
      <c r="S55" s="47"/>
      <c r="T55" s="51"/>
      <c r="U55" s="51"/>
      <c r="V55" s="51" t="s">
        <v>0</v>
      </c>
      <c r="W55" s="52"/>
      <c r="X55" s="48"/>
    </row>
    <row r="56" spans="1:37">
      <c r="A56" s="57">
        <v>27</v>
      </c>
      <c r="B56" s="58" t="s">
        <v>76</v>
      </c>
      <c r="C56" s="59" t="s">
        <v>190</v>
      </c>
      <c r="D56" s="60" t="s">
        <v>191</v>
      </c>
      <c r="E56" s="15">
        <v>0.27</v>
      </c>
      <c r="F56" s="16" t="s">
        <v>109</v>
      </c>
      <c r="H56" s="17">
        <f>ROUND(E56*G56,2)</f>
        <v>0</v>
      </c>
      <c r="J56" s="17">
        <f>ROUND(E56*G56,2)</f>
        <v>0</v>
      </c>
      <c r="K56" s="18">
        <v>2.4920399999999998</v>
      </c>
      <c r="L56" s="18">
        <f>E56*K56</f>
        <v>0.67285079999999997</v>
      </c>
      <c r="N56" s="15">
        <f>E56*M56</f>
        <v>0</v>
      </c>
      <c r="O56" s="16">
        <v>20</v>
      </c>
      <c r="P56" s="16" t="s">
        <v>80</v>
      </c>
      <c r="V56" s="19" t="s">
        <v>64</v>
      </c>
      <c r="W56" s="20">
        <v>0.32200000000000001</v>
      </c>
      <c r="X56" s="13" t="s">
        <v>192</v>
      </c>
      <c r="Y56" s="13" t="s">
        <v>190</v>
      </c>
      <c r="Z56" s="16" t="s">
        <v>186</v>
      </c>
      <c r="AB56" s="16">
        <v>6</v>
      </c>
      <c r="AJ56" s="4" t="s">
        <v>83</v>
      </c>
      <c r="AK56" s="4" t="s">
        <v>84</v>
      </c>
    </row>
    <row r="57" spans="1:37">
      <c r="A57" s="57"/>
      <c r="B57" s="58"/>
      <c r="C57" s="59"/>
      <c r="D57" s="60" t="s">
        <v>193</v>
      </c>
      <c r="E57" s="47"/>
      <c r="F57" s="48"/>
      <c r="G57" s="49"/>
      <c r="H57" s="49"/>
      <c r="I57" s="49"/>
      <c r="J57" s="49"/>
      <c r="K57" s="50"/>
      <c r="L57" s="50"/>
      <c r="M57" s="47"/>
      <c r="N57" s="47"/>
      <c r="O57" s="48"/>
      <c r="P57" s="48"/>
      <c r="Q57" s="47"/>
      <c r="R57" s="47"/>
      <c r="S57" s="47"/>
      <c r="T57" s="51"/>
      <c r="U57" s="51"/>
      <c r="V57" s="51" t="s">
        <v>0</v>
      </c>
      <c r="W57" s="52"/>
      <c r="X57" s="48"/>
    </row>
    <row r="58" spans="1:37">
      <c r="A58" s="57">
        <v>28</v>
      </c>
      <c r="B58" s="58" t="s">
        <v>76</v>
      </c>
      <c r="C58" s="59" t="s">
        <v>194</v>
      </c>
      <c r="D58" s="60" t="s">
        <v>195</v>
      </c>
      <c r="E58" s="15">
        <v>3.6</v>
      </c>
      <c r="F58" s="16" t="s">
        <v>133</v>
      </c>
      <c r="H58" s="17">
        <f>ROUND(E58*G58,2)</f>
        <v>0</v>
      </c>
      <c r="J58" s="17">
        <f>ROUND(E58*G58,2)</f>
        <v>0</v>
      </c>
      <c r="K58" s="18">
        <v>5.1000000000000004E-4</v>
      </c>
      <c r="L58" s="18">
        <f>E58*K58</f>
        <v>1.8360000000000002E-3</v>
      </c>
      <c r="N58" s="15">
        <f>E58*M58</f>
        <v>0</v>
      </c>
      <c r="O58" s="16">
        <v>20</v>
      </c>
      <c r="P58" s="16" t="s">
        <v>80</v>
      </c>
      <c r="V58" s="19" t="s">
        <v>64</v>
      </c>
      <c r="W58" s="20">
        <v>2.9340000000000002</v>
      </c>
      <c r="X58" s="13" t="s">
        <v>196</v>
      </c>
      <c r="Y58" s="13" t="s">
        <v>194</v>
      </c>
      <c r="Z58" s="16" t="s">
        <v>186</v>
      </c>
      <c r="AB58" s="16">
        <v>6</v>
      </c>
      <c r="AJ58" s="4" t="s">
        <v>83</v>
      </c>
      <c r="AK58" s="4" t="s">
        <v>84</v>
      </c>
    </row>
    <row r="59" spans="1:37">
      <c r="A59" s="57"/>
      <c r="B59" s="58"/>
      <c r="C59" s="59"/>
      <c r="D59" s="60" t="s">
        <v>197</v>
      </c>
      <c r="E59" s="47"/>
      <c r="F59" s="48"/>
      <c r="G59" s="49"/>
      <c r="H59" s="49"/>
      <c r="I59" s="49"/>
      <c r="J59" s="49"/>
      <c r="K59" s="50"/>
      <c r="L59" s="50"/>
      <c r="M59" s="47"/>
      <c r="N59" s="47"/>
      <c r="O59" s="48"/>
      <c r="P59" s="48"/>
      <c r="Q59" s="47"/>
      <c r="R59" s="47"/>
      <c r="S59" s="47"/>
      <c r="T59" s="51"/>
      <c r="U59" s="51"/>
      <c r="V59" s="51" t="s">
        <v>0</v>
      </c>
      <c r="W59" s="52"/>
      <c r="X59" s="48"/>
    </row>
    <row r="60" spans="1:37">
      <c r="A60" s="57"/>
      <c r="B60" s="58"/>
      <c r="C60" s="59"/>
      <c r="D60" s="62" t="s">
        <v>198</v>
      </c>
      <c r="E60" s="54">
        <f>J60</f>
        <v>0</v>
      </c>
      <c r="H60" s="54">
        <f>SUM(H51:H59)</f>
        <v>0</v>
      </c>
      <c r="I60" s="54">
        <f>SUM(I51:I59)</f>
        <v>0</v>
      </c>
      <c r="J60" s="54">
        <f>SUM(J51:J59)</f>
        <v>0</v>
      </c>
      <c r="L60" s="55">
        <f>SUM(L51:L59)</f>
        <v>85.857656840000004</v>
      </c>
      <c r="N60" s="56">
        <f>SUM(N51:N59)</f>
        <v>0</v>
      </c>
      <c r="W60" s="20">
        <f>SUM(W51:W59)</f>
        <v>57.859000000000002</v>
      </c>
    </row>
    <row r="61" spans="1:37">
      <c r="A61" s="57"/>
      <c r="B61" s="58"/>
      <c r="C61" s="59"/>
      <c r="D61" s="60"/>
    </row>
    <row r="62" spans="1:37">
      <c r="A62" s="57"/>
      <c r="B62" s="59" t="s">
        <v>199</v>
      </c>
      <c r="C62" s="59"/>
      <c r="D62" s="60"/>
    </row>
    <row r="63" spans="1:37">
      <c r="A63" s="57">
        <v>29</v>
      </c>
      <c r="B63" s="58" t="s">
        <v>200</v>
      </c>
      <c r="C63" s="59" t="s">
        <v>201</v>
      </c>
      <c r="D63" s="60" t="s">
        <v>412</v>
      </c>
      <c r="E63" s="15">
        <v>1</v>
      </c>
      <c r="F63" s="16" t="s">
        <v>87</v>
      </c>
      <c r="H63" s="17">
        <f>ROUND(E63*G63,2)</f>
        <v>0</v>
      </c>
      <c r="J63" s="17">
        <f t="shared" ref="J63:J103" si="4">ROUND(E63*G63,2)</f>
        <v>0</v>
      </c>
      <c r="K63" s="18">
        <v>6.2E-4</v>
      </c>
      <c r="L63" s="18">
        <f t="shared" ref="L63:L103" si="5">E63*K63</f>
        <v>6.2E-4</v>
      </c>
      <c r="N63" s="15">
        <f t="shared" ref="N63:N103" si="6">E63*M63</f>
        <v>0</v>
      </c>
      <c r="O63" s="16">
        <v>20</v>
      </c>
      <c r="P63" s="16" t="s">
        <v>80</v>
      </c>
      <c r="V63" s="19" t="s">
        <v>64</v>
      </c>
      <c r="W63" s="20">
        <v>15.19</v>
      </c>
      <c r="X63" s="13" t="s">
        <v>203</v>
      </c>
      <c r="Y63" s="13" t="s">
        <v>201</v>
      </c>
      <c r="Z63" s="16" t="s">
        <v>204</v>
      </c>
      <c r="AB63" s="16">
        <v>6</v>
      </c>
      <c r="AJ63" s="4" t="s">
        <v>83</v>
      </c>
      <c r="AK63" s="4" t="s">
        <v>84</v>
      </c>
    </row>
    <row r="64" spans="1:37">
      <c r="A64" s="57">
        <v>30</v>
      </c>
      <c r="B64" s="58" t="s">
        <v>76</v>
      </c>
      <c r="C64" s="59" t="s">
        <v>205</v>
      </c>
      <c r="D64" s="60" t="s">
        <v>413</v>
      </c>
      <c r="E64" s="15">
        <v>1</v>
      </c>
      <c r="F64" s="16" t="s">
        <v>202</v>
      </c>
      <c r="H64" s="17">
        <f>ROUND(E64*G64,2)</f>
        <v>0</v>
      </c>
      <c r="J64" s="17">
        <f t="shared" si="4"/>
        <v>0</v>
      </c>
      <c r="K64" s="18">
        <v>1.3600000000000001E-3</v>
      </c>
      <c r="L64" s="18">
        <f t="shared" si="5"/>
        <v>1.3600000000000001E-3</v>
      </c>
      <c r="N64" s="15">
        <f t="shared" si="6"/>
        <v>0</v>
      </c>
      <c r="O64" s="16">
        <v>20</v>
      </c>
      <c r="P64" s="16" t="s">
        <v>80</v>
      </c>
      <c r="V64" s="19" t="s">
        <v>64</v>
      </c>
      <c r="W64" s="20">
        <v>2.601</v>
      </c>
      <c r="X64" s="13" t="s">
        <v>206</v>
      </c>
      <c r="Y64" s="13" t="s">
        <v>205</v>
      </c>
      <c r="Z64" s="16" t="s">
        <v>186</v>
      </c>
      <c r="AB64" s="16">
        <v>6</v>
      </c>
      <c r="AJ64" s="4" t="s">
        <v>83</v>
      </c>
      <c r="AK64" s="4" t="s">
        <v>84</v>
      </c>
    </row>
    <row r="65" spans="1:37">
      <c r="A65" s="57">
        <v>31</v>
      </c>
      <c r="B65" s="58" t="s">
        <v>76</v>
      </c>
      <c r="C65" s="59" t="s">
        <v>207</v>
      </c>
      <c r="D65" s="60" t="s">
        <v>208</v>
      </c>
      <c r="E65" s="15">
        <v>1</v>
      </c>
      <c r="F65" s="16" t="s">
        <v>101</v>
      </c>
      <c r="H65" s="17">
        <f>ROUND(E65*G65,2)</f>
        <v>0</v>
      </c>
      <c r="J65" s="17">
        <f t="shared" si="4"/>
        <v>0</v>
      </c>
      <c r="L65" s="18">
        <f t="shared" si="5"/>
        <v>0</v>
      </c>
      <c r="N65" s="15">
        <f t="shared" si="6"/>
        <v>0</v>
      </c>
      <c r="O65" s="16">
        <v>20</v>
      </c>
      <c r="P65" s="16" t="s">
        <v>80</v>
      </c>
      <c r="V65" s="19" t="s">
        <v>64</v>
      </c>
      <c r="W65" s="20">
        <v>5.0000000000000001E-3</v>
      </c>
      <c r="X65" s="13" t="s">
        <v>209</v>
      </c>
      <c r="Y65" s="13" t="s">
        <v>207</v>
      </c>
      <c r="Z65" s="16" t="s">
        <v>186</v>
      </c>
      <c r="AB65" s="16">
        <v>6</v>
      </c>
      <c r="AJ65" s="4" t="s">
        <v>83</v>
      </c>
      <c r="AK65" s="4" t="s">
        <v>84</v>
      </c>
    </row>
    <row r="66" spans="1:37">
      <c r="A66" s="57">
        <v>32</v>
      </c>
      <c r="B66" s="58" t="s">
        <v>76</v>
      </c>
      <c r="C66" s="59" t="s">
        <v>210</v>
      </c>
      <c r="D66" s="60" t="s">
        <v>211</v>
      </c>
      <c r="E66" s="15">
        <v>0.5</v>
      </c>
      <c r="F66" s="16" t="s">
        <v>101</v>
      </c>
      <c r="H66" s="17">
        <f>ROUND(E66*G66,2)</f>
        <v>0</v>
      </c>
      <c r="J66" s="17">
        <f t="shared" si="4"/>
        <v>0</v>
      </c>
      <c r="L66" s="18">
        <f t="shared" si="5"/>
        <v>0</v>
      </c>
      <c r="N66" s="15">
        <f t="shared" si="6"/>
        <v>0</v>
      </c>
      <c r="O66" s="16">
        <v>20</v>
      </c>
      <c r="P66" s="16" t="s">
        <v>80</v>
      </c>
      <c r="V66" s="19" t="s">
        <v>64</v>
      </c>
      <c r="W66" s="20">
        <v>1.2E-2</v>
      </c>
      <c r="X66" s="13" t="s">
        <v>212</v>
      </c>
      <c r="Y66" s="13" t="s">
        <v>210</v>
      </c>
      <c r="Z66" s="16" t="s">
        <v>186</v>
      </c>
      <c r="AB66" s="16">
        <v>6</v>
      </c>
      <c r="AJ66" s="4" t="s">
        <v>83</v>
      </c>
      <c r="AK66" s="4" t="s">
        <v>84</v>
      </c>
    </row>
    <row r="67" spans="1:37">
      <c r="A67" s="57">
        <v>33</v>
      </c>
      <c r="B67" s="58" t="s">
        <v>76</v>
      </c>
      <c r="C67" s="59" t="s">
        <v>213</v>
      </c>
      <c r="D67" s="60" t="s">
        <v>214</v>
      </c>
      <c r="E67" s="15">
        <v>0.5</v>
      </c>
      <c r="F67" s="16" t="s">
        <v>101</v>
      </c>
      <c r="H67" s="17">
        <f>ROUND(E67*G67,2)</f>
        <v>0</v>
      </c>
      <c r="J67" s="17">
        <f t="shared" si="4"/>
        <v>0</v>
      </c>
      <c r="L67" s="18">
        <f t="shared" si="5"/>
        <v>0</v>
      </c>
      <c r="N67" s="15">
        <f t="shared" si="6"/>
        <v>0</v>
      </c>
      <c r="O67" s="16">
        <v>20</v>
      </c>
      <c r="P67" s="16" t="s">
        <v>80</v>
      </c>
      <c r="V67" s="19" t="s">
        <v>64</v>
      </c>
      <c r="W67" s="20">
        <v>4.4999999999999998E-2</v>
      </c>
      <c r="X67" s="13" t="s">
        <v>215</v>
      </c>
      <c r="Y67" s="13" t="s">
        <v>213</v>
      </c>
      <c r="Z67" s="16" t="s">
        <v>186</v>
      </c>
      <c r="AB67" s="16">
        <v>6</v>
      </c>
      <c r="AJ67" s="4" t="s">
        <v>83</v>
      </c>
      <c r="AK67" s="4" t="s">
        <v>84</v>
      </c>
    </row>
    <row r="68" spans="1:37">
      <c r="A68" s="57">
        <v>34</v>
      </c>
      <c r="B68" s="58" t="s">
        <v>155</v>
      </c>
      <c r="C68" s="59" t="s">
        <v>216</v>
      </c>
      <c r="D68" s="60" t="s">
        <v>217</v>
      </c>
      <c r="E68" s="15">
        <v>2</v>
      </c>
      <c r="F68" s="16" t="s">
        <v>202</v>
      </c>
      <c r="I68" s="17">
        <f t="shared" ref="I68:I80" si="7">ROUND(E68*G68,2)</f>
        <v>0</v>
      </c>
      <c r="J68" s="17">
        <f t="shared" si="4"/>
        <v>0</v>
      </c>
      <c r="K68" s="18">
        <v>2.3400000000000001E-3</v>
      </c>
      <c r="L68" s="18">
        <f t="shared" si="5"/>
        <v>4.6800000000000001E-3</v>
      </c>
      <c r="N68" s="15">
        <f t="shared" si="6"/>
        <v>0</v>
      </c>
      <c r="O68" s="16">
        <v>20</v>
      </c>
      <c r="P68" s="16" t="s">
        <v>80</v>
      </c>
      <c r="V68" s="19" t="s">
        <v>63</v>
      </c>
      <c r="X68" s="13" t="s">
        <v>216</v>
      </c>
      <c r="Y68" s="13" t="s">
        <v>216</v>
      </c>
      <c r="Z68" s="16" t="s">
        <v>218</v>
      </c>
      <c r="AA68" s="13" t="s">
        <v>219</v>
      </c>
      <c r="AB68" s="16">
        <v>7</v>
      </c>
      <c r="AJ68" s="4" t="s">
        <v>160</v>
      </c>
      <c r="AK68" s="4" t="s">
        <v>84</v>
      </c>
    </row>
    <row r="69" spans="1:37">
      <c r="A69" s="57">
        <v>35</v>
      </c>
      <c r="B69" s="58" t="s">
        <v>155</v>
      </c>
      <c r="C69" s="59" t="s">
        <v>220</v>
      </c>
      <c r="D69" s="60" t="s">
        <v>221</v>
      </c>
      <c r="E69" s="15">
        <v>2</v>
      </c>
      <c r="F69" s="16" t="s">
        <v>202</v>
      </c>
      <c r="I69" s="17">
        <f t="shared" si="7"/>
        <v>0</v>
      </c>
      <c r="J69" s="17">
        <f t="shared" si="4"/>
        <v>0</v>
      </c>
      <c r="K69" s="18">
        <v>3.8700000000000002E-3</v>
      </c>
      <c r="L69" s="18">
        <f t="shared" si="5"/>
        <v>7.7400000000000004E-3</v>
      </c>
      <c r="N69" s="15">
        <f t="shared" si="6"/>
        <v>0</v>
      </c>
      <c r="O69" s="16">
        <v>20</v>
      </c>
      <c r="P69" s="16" t="s">
        <v>80</v>
      </c>
      <c r="V69" s="19" t="s">
        <v>63</v>
      </c>
      <c r="X69" s="13" t="s">
        <v>220</v>
      </c>
      <c r="Y69" s="13" t="s">
        <v>220</v>
      </c>
      <c r="Z69" s="16" t="s">
        <v>218</v>
      </c>
      <c r="AA69" s="13" t="s">
        <v>222</v>
      </c>
      <c r="AB69" s="16">
        <v>7</v>
      </c>
      <c r="AJ69" s="4" t="s">
        <v>160</v>
      </c>
      <c r="AK69" s="4" t="s">
        <v>84</v>
      </c>
    </row>
    <row r="70" spans="1:37">
      <c r="A70" s="57">
        <v>36</v>
      </c>
      <c r="B70" s="58" t="s">
        <v>155</v>
      </c>
      <c r="C70" s="59" t="s">
        <v>223</v>
      </c>
      <c r="D70" s="60" t="s">
        <v>224</v>
      </c>
      <c r="E70" s="15">
        <v>1</v>
      </c>
      <c r="F70" s="16" t="s">
        <v>202</v>
      </c>
      <c r="I70" s="17">
        <f t="shared" si="7"/>
        <v>0</v>
      </c>
      <c r="J70" s="17">
        <f t="shared" si="4"/>
        <v>0</v>
      </c>
      <c r="K70" s="18">
        <v>4.8500000000000001E-3</v>
      </c>
      <c r="L70" s="18">
        <f t="shared" si="5"/>
        <v>4.8500000000000001E-3</v>
      </c>
      <c r="N70" s="15">
        <f t="shared" si="6"/>
        <v>0</v>
      </c>
      <c r="O70" s="16">
        <v>20</v>
      </c>
      <c r="P70" s="16" t="s">
        <v>80</v>
      </c>
      <c r="V70" s="19" t="s">
        <v>63</v>
      </c>
      <c r="X70" s="13" t="s">
        <v>223</v>
      </c>
      <c r="Y70" s="13" t="s">
        <v>223</v>
      </c>
      <c r="Z70" s="16" t="s">
        <v>218</v>
      </c>
      <c r="AA70" s="13" t="s">
        <v>225</v>
      </c>
      <c r="AB70" s="16">
        <v>7</v>
      </c>
      <c r="AJ70" s="4" t="s">
        <v>160</v>
      </c>
      <c r="AK70" s="4" t="s">
        <v>84</v>
      </c>
    </row>
    <row r="71" spans="1:37">
      <c r="A71" s="57">
        <v>37</v>
      </c>
      <c r="B71" s="58" t="s">
        <v>155</v>
      </c>
      <c r="C71" s="59" t="s">
        <v>226</v>
      </c>
      <c r="D71" s="60" t="s">
        <v>227</v>
      </c>
      <c r="E71" s="15">
        <v>2</v>
      </c>
      <c r="F71" s="16" t="s">
        <v>202</v>
      </c>
      <c r="I71" s="17">
        <f t="shared" si="7"/>
        <v>0</v>
      </c>
      <c r="J71" s="17">
        <f t="shared" si="4"/>
        <v>0</v>
      </c>
      <c r="K71" s="18">
        <v>3.6999999999999999E-4</v>
      </c>
      <c r="L71" s="18">
        <f t="shared" si="5"/>
        <v>7.3999999999999999E-4</v>
      </c>
      <c r="N71" s="15">
        <f t="shared" si="6"/>
        <v>0</v>
      </c>
      <c r="O71" s="16">
        <v>20</v>
      </c>
      <c r="P71" s="16" t="s">
        <v>80</v>
      </c>
      <c r="V71" s="19" t="s">
        <v>63</v>
      </c>
      <c r="X71" s="13" t="s">
        <v>226</v>
      </c>
      <c r="Y71" s="13" t="s">
        <v>226</v>
      </c>
      <c r="Z71" s="16" t="s">
        <v>218</v>
      </c>
      <c r="AA71" s="13" t="s">
        <v>228</v>
      </c>
      <c r="AB71" s="16">
        <v>7</v>
      </c>
      <c r="AJ71" s="4" t="s">
        <v>160</v>
      </c>
      <c r="AK71" s="4" t="s">
        <v>84</v>
      </c>
    </row>
    <row r="72" spans="1:37">
      <c r="A72" s="57">
        <v>38</v>
      </c>
      <c r="B72" s="58" t="s">
        <v>155</v>
      </c>
      <c r="C72" s="59" t="s">
        <v>229</v>
      </c>
      <c r="D72" s="60" t="s">
        <v>230</v>
      </c>
      <c r="E72" s="15">
        <v>2</v>
      </c>
      <c r="F72" s="16" t="s">
        <v>202</v>
      </c>
      <c r="I72" s="17">
        <f t="shared" si="7"/>
        <v>0</v>
      </c>
      <c r="J72" s="17">
        <f t="shared" si="4"/>
        <v>0</v>
      </c>
      <c r="K72" s="18">
        <v>1.33E-3</v>
      </c>
      <c r="L72" s="18">
        <f t="shared" si="5"/>
        <v>2.66E-3</v>
      </c>
      <c r="N72" s="15">
        <f t="shared" si="6"/>
        <v>0</v>
      </c>
      <c r="O72" s="16">
        <v>20</v>
      </c>
      <c r="P72" s="16" t="s">
        <v>80</v>
      </c>
      <c r="V72" s="19" t="s">
        <v>63</v>
      </c>
      <c r="X72" s="13" t="s">
        <v>229</v>
      </c>
      <c r="Y72" s="13" t="s">
        <v>229</v>
      </c>
      <c r="Z72" s="16" t="s">
        <v>218</v>
      </c>
      <c r="AA72" s="13" t="s">
        <v>231</v>
      </c>
      <c r="AB72" s="16">
        <v>7</v>
      </c>
      <c r="AJ72" s="4" t="s">
        <v>160</v>
      </c>
      <c r="AK72" s="4" t="s">
        <v>84</v>
      </c>
    </row>
    <row r="73" spans="1:37">
      <c r="A73" s="57">
        <v>39</v>
      </c>
      <c r="B73" s="58" t="s">
        <v>155</v>
      </c>
      <c r="C73" s="59" t="s">
        <v>232</v>
      </c>
      <c r="D73" s="60" t="s">
        <v>233</v>
      </c>
      <c r="E73" s="15">
        <v>1</v>
      </c>
      <c r="F73" s="16" t="s">
        <v>202</v>
      </c>
      <c r="I73" s="17">
        <f t="shared" si="7"/>
        <v>0</v>
      </c>
      <c r="J73" s="17">
        <f t="shared" si="4"/>
        <v>0</v>
      </c>
      <c r="K73" s="18">
        <v>1.1000000000000001E-3</v>
      </c>
      <c r="L73" s="18">
        <f t="shared" si="5"/>
        <v>1.1000000000000001E-3</v>
      </c>
      <c r="N73" s="15">
        <f t="shared" si="6"/>
        <v>0</v>
      </c>
      <c r="O73" s="16">
        <v>20</v>
      </c>
      <c r="P73" s="16" t="s">
        <v>80</v>
      </c>
      <c r="V73" s="19" t="s">
        <v>63</v>
      </c>
      <c r="X73" s="13" t="s">
        <v>232</v>
      </c>
      <c r="Y73" s="13" t="s">
        <v>232</v>
      </c>
      <c r="Z73" s="16" t="s">
        <v>218</v>
      </c>
      <c r="AA73" s="13" t="s">
        <v>234</v>
      </c>
      <c r="AB73" s="16">
        <v>7</v>
      </c>
      <c r="AJ73" s="4" t="s">
        <v>160</v>
      </c>
      <c r="AK73" s="4" t="s">
        <v>84</v>
      </c>
    </row>
    <row r="74" spans="1:37">
      <c r="A74" s="57">
        <v>40</v>
      </c>
      <c r="B74" s="58" t="s">
        <v>155</v>
      </c>
      <c r="C74" s="59" t="s">
        <v>235</v>
      </c>
      <c r="D74" s="60" t="s">
        <v>236</v>
      </c>
      <c r="E74" s="15">
        <v>1</v>
      </c>
      <c r="F74" s="16" t="s">
        <v>202</v>
      </c>
      <c r="I74" s="17">
        <f t="shared" si="7"/>
        <v>0</v>
      </c>
      <c r="J74" s="17">
        <f t="shared" si="4"/>
        <v>0</v>
      </c>
      <c r="K74" s="18">
        <v>1.8E-3</v>
      </c>
      <c r="L74" s="18">
        <f t="shared" si="5"/>
        <v>1.8E-3</v>
      </c>
      <c r="N74" s="15">
        <f t="shared" si="6"/>
        <v>0</v>
      </c>
      <c r="O74" s="16">
        <v>20</v>
      </c>
      <c r="P74" s="16" t="s">
        <v>80</v>
      </c>
      <c r="V74" s="19" t="s">
        <v>63</v>
      </c>
      <c r="X74" s="13" t="s">
        <v>235</v>
      </c>
      <c r="Y74" s="13" t="s">
        <v>235</v>
      </c>
      <c r="Z74" s="16" t="s">
        <v>218</v>
      </c>
      <c r="AA74" s="13" t="s">
        <v>237</v>
      </c>
      <c r="AB74" s="16">
        <v>7</v>
      </c>
      <c r="AJ74" s="4" t="s">
        <v>160</v>
      </c>
      <c r="AK74" s="4" t="s">
        <v>84</v>
      </c>
    </row>
    <row r="75" spans="1:37">
      <c r="A75" s="57">
        <v>41</v>
      </c>
      <c r="B75" s="58" t="s">
        <v>155</v>
      </c>
      <c r="C75" s="59" t="s">
        <v>238</v>
      </c>
      <c r="D75" s="60" t="s">
        <v>239</v>
      </c>
      <c r="E75" s="15">
        <v>1</v>
      </c>
      <c r="F75" s="16" t="s">
        <v>202</v>
      </c>
      <c r="I75" s="17">
        <f t="shared" si="7"/>
        <v>0</v>
      </c>
      <c r="J75" s="17">
        <f t="shared" si="4"/>
        <v>0</v>
      </c>
      <c r="K75" s="18">
        <v>8.0000000000000004E-4</v>
      </c>
      <c r="L75" s="18">
        <f t="shared" si="5"/>
        <v>8.0000000000000004E-4</v>
      </c>
      <c r="N75" s="15">
        <f t="shared" si="6"/>
        <v>0</v>
      </c>
      <c r="O75" s="16">
        <v>20</v>
      </c>
      <c r="P75" s="16" t="s">
        <v>80</v>
      </c>
      <c r="V75" s="19" t="s">
        <v>63</v>
      </c>
      <c r="X75" s="13" t="s">
        <v>238</v>
      </c>
      <c r="Y75" s="13" t="s">
        <v>238</v>
      </c>
      <c r="Z75" s="16" t="s">
        <v>218</v>
      </c>
      <c r="AA75" s="13" t="s">
        <v>240</v>
      </c>
      <c r="AB75" s="16">
        <v>7</v>
      </c>
      <c r="AJ75" s="4" t="s">
        <v>160</v>
      </c>
      <c r="AK75" s="4" t="s">
        <v>84</v>
      </c>
    </row>
    <row r="76" spans="1:37">
      <c r="A76" s="57">
        <v>42</v>
      </c>
      <c r="B76" s="58" t="s">
        <v>155</v>
      </c>
      <c r="C76" s="59" t="s">
        <v>241</v>
      </c>
      <c r="D76" s="60" t="s">
        <v>242</v>
      </c>
      <c r="E76" s="15">
        <v>1</v>
      </c>
      <c r="F76" s="16" t="s">
        <v>101</v>
      </c>
      <c r="I76" s="17">
        <f t="shared" si="7"/>
        <v>0</v>
      </c>
      <c r="J76" s="17">
        <f t="shared" si="4"/>
        <v>0</v>
      </c>
      <c r="K76" s="18">
        <v>2.7E-4</v>
      </c>
      <c r="L76" s="18">
        <f t="shared" si="5"/>
        <v>2.7E-4</v>
      </c>
      <c r="N76" s="15">
        <f t="shared" si="6"/>
        <v>0</v>
      </c>
      <c r="O76" s="16">
        <v>20</v>
      </c>
      <c r="P76" s="16" t="s">
        <v>80</v>
      </c>
      <c r="V76" s="19" t="s">
        <v>63</v>
      </c>
      <c r="X76" s="13" t="s">
        <v>241</v>
      </c>
      <c r="Y76" s="13" t="s">
        <v>241</v>
      </c>
      <c r="Z76" s="16" t="s">
        <v>218</v>
      </c>
      <c r="AA76" s="13" t="s">
        <v>243</v>
      </c>
      <c r="AB76" s="16">
        <v>7</v>
      </c>
      <c r="AJ76" s="4" t="s">
        <v>160</v>
      </c>
      <c r="AK76" s="4" t="s">
        <v>84</v>
      </c>
    </row>
    <row r="77" spans="1:37">
      <c r="A77" s="57">
        <v>43</v>
      </c>
      <c r="B77" s="58" t="s">
        <v>155</v>
      </c>
      <c r="C77" s="59" t="s">
        <v>244</v>
      </c>
      <c r="D77" s="60" t="s">
        <v>245</v>
      </c>
      <c r="E77" s="15">
        <v>0.5</v>
      </c>
      <c r="F77" s="16" t="s">
        <v>101</v>
      </c>
      <c r="I77" s="17">
        <f t="shared" si="7"/>
        <v>0</v>
      </c>
      <c r="J77" s="17">
        <f t="shared" si="4"/>
        <v>0</v>
      </c>
      <c r="K77" s="18">
        <v>1.0399999999999999E-3</v>
      </c>
      <c r="L77" s="18">
        <f t="shared" si="5"/>
        <v>5.1999999999999995E-4</v>
      </c>
      <c r="N77" s="15">
        <f t="shared" si="6"/>
        <v>0</v>
      </c>
      <c r="O77" s="16">
        <v>20</v>
      </c>
      <c r="P77" s="16" t="s">
        <v>80</v>
      </c>
      <c r="V77" s="19" t="s">
        <v>63</v>
      </c>
      <c r="X77" s="13" t="s">
        <v>244</v>
      </c>
      <c r="Y77" s="13" t="s">
        <v>244</v>
      </c>
      <c r="Z77" s="16" t="s">
        <v>218</v>
      </c>
      <c r="AA77" s="13" t="s">
        <v>246</v>
      </c>
      <c r="AB77" s="16">
        <v>7</v>
      </c>
      <c r="AJ77" s="4" t="s">
        <v>160</v>
      </c>
      <c r="AK77" s="4" t="s">
        <v>84</v>
      </c>
    </row>
    <row r="78" spans="1:37">
      <c r="A78" s="57">
        <v>44</v>
      </c>
      <c r="B78" s="58" t="s">
        <v>155</v>
      </c>
      <c r="C78" s="59" t="s">
        <v>247</v>
      </c>
      <c r="D78" s="60" t="s">
        <v>248</v>
      </c>
      <c r="E78" s="15">
        <v>0.5</v>
      </c>
      <c r="F78" s="16" t="s">
        <v>101</v>
      </c>
      <c r="I78" s="17">
        <f t="shared" si="7"/>
        <v>0</v>
      </c>
      <c r="J78" s="17">
        <f t="shared" si="4"/>
        <v>0</v>
      </c>
      <c r="K78" s="18">
        <v>2.1199999999999999E-3</v>
      </c>
      <c r="L78" s="18">
        <f t="shared" si="5"/>
        <v>1.06E-3</v>
      </c>
      <c r="N78" s="15">
        <f t="shared" si="6"/>
        <v>0</v>
      </c>
      <c r="O78" s="16">
        <v>20</v>
      </c>
      <c r="P78" s="16" t="s">
        <v>80</v>
      </c>
      <c r="V78" s="19" t="s">
        <v>63</v>
      </c>
      <c r="X78" s="13" t="s">
        <v>247</v>
      </c>
      <c r="Y78" s="13" t="s">
        <v>247</v>
      </c>
      <c r="Z78" s="16" t="s">
        <v>218</v>
      </c>
      <c r="AA78" s="13" t="s">
        <v>249</v>
      </c>
      <c r="AB78" s="16">
        <v>7</v>
      </c>
      <c r="AJ78" s="4" t="s">
        <v>160</v>
      </c>
      <c r="AK78" s="4" t="s">
        <v>84</v>
      </c>
    </row>
    <row r="79" spans="1:37">
      <c r="A79" s="57">
        <v>45</v>
      </c>
      <c r="B79" s="58" t="s">
        <v>155</v>
      </c>
      <c r="C79" s="59" t="s">
        <v>250</v>
      </c>
      <c r="D79" s="60" t="s">
        <v>251</v>
      </c>
      <c r="E79" s="15">
        <v>88.1</v>
      </c>
      <c r="F79" s="16" t="s">
        <v>101</v>
      </c>
      <c r="I79" s="17">
        <f t="shared" si="7"/>
        <v>0</v>
      </c>
      <c r="J79" s="17">
        <f t="shared" si="4"/>
        <v>0</v>
      </c>
      <c r="K79" s="18">
        <v>6.6600000000000001E-3</v>
      </c>
      <c r="L79" s="18">
        <f t="shared" si="5"/>
        <v>0.58674599999999999</v>
      </c>
      <c r="N79" s="15">
        <f t="shared" si="6"/>
        <v>0</v>
      </c>
      <c r="O79" s="16">
        <v>20</v>
      </c>
      <c r="P79" s="16" t="s">
        <v>80</v>
      </c>
      <c r="V79" s="19" t="s">
        <v>63</v>
      </c>
      <c r="X79" s="13" t="s">
        <v>250</v>
      </c>
      <c r="Y79" s="13" t="s">
        <v>250</v>
      </c>
      <c r="Z79" s="16" t="s">
        <v>218</v>
      </c>
      <c r="AA79" s="13" t="s">
        <v>252</v>
      </c>
      <c r="AB79" s="16">
        <v>7</v>
      </c>
      <c r="AJ79" s="4" t="s">
        <v>160</v>
      </c>
      <c r="AK79" s="4" t="s">
        <v>84</v>
      </c>
    </row>
    <row r="80" spans="1:37">
      <c r="A80" s="57">
        <v>46</v>
      </c>
      <c r="B80" s="58" t="s">
        <v>155</v>
      </c>
      <c r="C80" s="59" t="s">
        <v>253</v>
      </c>
      <c r="D80" s="60" t="s">
        <v>254</v>
      </c>
      <c r="E80" s="15">
        <v>1</v>
      </c>
      <c r="F80" s="16" t="s">
        <v>202</v>
      </c>
      <c r="I80" s="17">
        <f t="shared" si="7"/>
        <v>0</v>
      </c>
      <c r="J80" s="17">
        <f t="shared" si="4"/>
        <v>0</v>
      </c>
      <c r="K80" s="18">
        <v>8.6999999999999994E-3</v>
      </c>
      <c r="L80" s="18">
        <f t="shared" si="5"/>
        <v>8.6999999999999994E-3</v>
      </c>
      <c r="N80" s="15">
        <f t="shared" si="6"/>
        <v>0</v>
      </c>
      <c r="O80" s="16">
        <v>20</v>
      </c>
      <c r="P80" s="16" t="s">
        <v>80</v>
      </c>
      <c r="V80" s="19" t="s">
        <v>63</v>
      </c>
      <c r="X80" s="13" t="s">
        <v>253</v>
      </c>
      <c r="Y80" s="13" t="s">
        <v>253</v>
      </c>
      <c r="Z80" s="16" t="s">
        <v>218</v>
      </c>
      <c r="AA80" s="13" t="s">
        <v>255</v>
      </c>
      <c r="AB80" s="16">
        <v>7</v>
      </c>
      <c r="AJ80" s="4" t="s">
        <v>160</v>
      </c>
      <c r="AK80" s="4" t="s">
        <v>84</v>
      </c>
    </row>
    <row r="81" spans="1:37">
      <c r="A81" s="57">
        <v>47</v>
      </c>
      <c r="B81" s="58" t="s">
        <v>76</v>
      </c>
      <c r="C81" s="59" t="s">
        <v>256</v>
      </c>
      <c r="D81" s="60" t="s">
        <v>257</v>
      </c>
      <c r="E81" s="15">
        <v>88.1</v>
      </c>
      <c r="F81" s="16" t="s">
        <v>101</v>
      </c>
      <c r="H81" s="17">
        <f>ROUND(E81*G81,2)</f>
        <v>0</v>
      </c>
      <c r="J81" s="17">
        <f t="shared" si="4"/>
        <v>0</v>
      </c>
      <c r="L81" s="18">
        <f t="shared" si="5"/>
        <v>0</v>
      </c>
      <c r="N81" s="15">
        <f t="shared" si="6"/>
        <v>0</v>
      </c>
      <c r="O81" s="16">
        <v>20</v>
      </c>
      <c r="P81" s="16" t="s">
        <v>80</v>
      </c>
      <c r="V81" s="19" t="s">
        <v>64</v>
      </c>
      <c r="W81" s="20">
        <v>12.51</v>
      </c>
      <c r="X81" s="13" t="s">
        <v>258</v>
      </c>
      <c r="Y81" s="13" t="s">
        <v>256</v>
      </c>
      <c r="Z81" s="16" t="s">
        <v>186</v>
      </c>
      <c r="AB81" s="16">
        <v>6</v>
      </c>
      <c r="AJ81" s="4" t="s">
        <v>83</v>
      </c>
      <c r="AK81" s="4" t="s">
        <v>84</v>
      </c>
    </row>
    <row r="82" spans="1:37">
      <c r="A82" s="57">
        <v>48</v>
      </c>
      <c r="B82" s="58" t="s">
        <v>76</v>
      </c>
      <c r="C82" s="59" t="s">
        <v>259</v>
      </c>
      <c r="D82" s="60" t="s">
        <v>414</v>
      </c>
      <c r="E82" s="15">
        <v>1</v>
      </c>
      <c r="F82" s="16" t="s">
        <v>202</v>
      </c>
      <c r="H82" s="17">
        <f>ROUND(E82*G82,2)</f>
        <v>0</v>
      </c>
      <c r="J82" s="17">
        <f t="shared" si="4"/>
        <v>0</v>
      </c>
      <c r="K82" s="18">
        <v>8.3000000000000001E-4</v>
      </c>
      <c r="L82" s="18">
        <f t="shared" si="5"/>
        <v>8.3000000000000001E-4</v>
      </c>
      <c r="N82" s="15">
        <f t="shared" si="6"/>
        <v>0</v>
      </c>
      <c r="O82" s="16">
        <v>20</v>
      </c>
      <c r="P82" s="16" t="s">
        <v>80</v>
      </c>
      <c r="V82" s="19" t="s">
        <v>64</v>
      </c>
      <c r="W82" s="20">
        <v>1.554</v>
      </c>
      <c r="X82" s="13" t="s">
        <v>260</v>
      </c>
      <c r="Y82" s="13" t="s">
        <v>259</v>
      </c>
      <c r="Z82" s="16" t="s">
        <v>186</v>
      </c>
      <c r="AB82" s="16">
        <v>6</v>
      </c>
      <c r="AJ82" s="4" t="s">
        <v>83</v>
      </c>
      <c r="AK82" s="4" t="s">
        <v>84</v>
      </c>
    </row>
    <row r="83" spans="1:37">
      <c r="A83" s="57">
        <v>49</v>
      </c>
      <c r="B83" s="58" t="s">
        <v>155</v>
      </c>
      <c r="C83" s="59" t="s">
        <v>261</v>
      </c>
      <c r="D83" s="60" t="s">
        <v>262</v>
      </c>
      <c r="E83" s="15">
        <v>2</v>
      </c>
      <c r="F83" s="16" t="s">
        <v>202</v>
      </c>
      <c r="I83" s="17">
        <f t="shared" ref="I83:I90" si="8">ROUND(E83*G83,2)</f>
        <v>0</v>
      </c>
      <c r="J83" s="17">
        <f t="shared" si="4"/>
        <v>0</v>
      </c>
      <c r="K83" s="18">
        <v>4.0000000000000003E-5</v>
      </c>
      <c r="L83" s="18">
        <f t="shared" si="5"/>
        <v>8.0000000000000007E-5</v>
      </c>
      <c r="N83" s="15">
        <f t="shared" si="6"/>
        <v>0</v>
      </c>
      <c r="O83" s="16">
        <v>20</v>
      </c>
      <c r="P83" s="16" t="s">
        <v>80</v>
      </c>
      <c r="V83" s="19" t="s">
        <v>63</v>
      </c>
      <c r="X83" s="13" t="s">
        <v>261</v>
      </c>
      <c r="Y83" s="13" t="s">
        <v>261</v>
      </c>
      <c r="Z83" s="16" t="s">
        <v>263</v>
      </c>
      <c r="AA83" s="13" t="s">
        <v>264</v>
      </c>
      <c r="AB83" s="16">
        <v>7</v>
      </c>
      <c r="AJ83" s="4" t="s">
        <v>160</v>
      </c>
      <c r="AK83" s="4" t="s">
        <v>84</v>
      </c>
    </row>
    <row r="84" spans="1:37">
      <c r="A84" s="57">
        <v>50</v>
      </c>
      <c r="B84" s="58" t="s">
        <v>155</v>
      </c>
      <c r="C84" s="59" t="s">
        <v>265</v>
      </c>
      <c r="D84" s="60" t="s">
        <v>266</v>
      </c>
      <c r="E84" s="15">
        <v>2</v>
      </c>
      <c r="F84" s="16" t="s">
        <v>202</v>
      </c>
      <c r="I84" s="17">
        <f t="shared" si="8"/>
        <v>0</v>
      </c>
      <c r="J84" s="17">
        <f t="shared" si="4"/>
        <v>0</v>
      </c>
      <c r="K84" s="18">
        <v>6.0000000000000002E-5</v>
      </c>
      <c r="L84" s="18">
        <f t="shared" si="5"/>
        <v>1.2E-4</v>
      </c>
      <c r="N84" s="15">
        <f t="shared" si="6"/>
        <v>0</v>
      </c>
      <c r="O84" s="16">
        <v>20</v>
      </c>
      <c r="P84" s="16" t="s">
        <v>80</v>
      </c>
      <c r="V84" s="19" t="s">
        <v>63</v>
      </c>
      <c r="X84" s="13" t="s">
        <v>265</v>
      </c>
      <c r="Y84" s="13" t="s">
        <v>265</v>
      </c>
      <c r="Z84" s="16" t="s">
        <v>263</v>
      </c>
      <c r="AA84" s="13" t="s">
        <v>264</v>
      </c>
      <c r="AB84" s="16">
        <v>7</v>
      </c>
      <c r="AJ84" s="4" t="s">
        <v>160</v>
      </c>
      <c r="AK84" s="4" t="s">
        <v>84</v>
      </c>
    </row>
    <row r="85" spans="1:37">
      <c r="A85" s="57">
        <v>51</v>
      </c>
      <c r="B85" s="58" t="s">
        <v>155</v>
      </c>
      <c r="C85" s="59" t="s">
        <v>267</v>
      </c>
      <c r="D85" s="60" t="s">
        <v>268</v>
      </c>
      <c r="E85" s="15">
        <v>2</v>
      </c>
      <c r="F85" s="16" t="s">
        <v>202</v>
      </c>
      <c r="I85" s="17">
        <f t="shared" si="8"/>
        <v>0</v>
      </c>
      <c r="J85" s="17">
        <f t="shared" si="4"/>
        <v>0</v>
      </c>
      <c r="K85" s="18">
        <v>5.9999999999999995E-4</v>
      </c>
      <c r="L85" s="18">
        <f t="shared" si="5"/>
        <v>1.1999999999999999E-3</v>
      </c>
      <c r="N85" s="15">
        <f t="shared" si="6"/>
        <v>0</v>
      </c>
      <c r="O85" s="16">
        <v>20</v>
      </c>
      <c r="P85" s="16" t="s">
        <v>80</v>
      </c>
      <c r="V85" s="19" t="s">
        <v>63</v>
      </c>
      <c r="X85" s="13" t="s">
        <v>267</v>
      </c>
      <c r="Y85" s="13" t="s">
        <v>267</v>
      </c>
      <c r="Z85" s="16" t="s">
        <v>263</v>
      </c>
      <c r="AA85" s="13" t="s">
        <v>269</v>
      </c>
      <c r="AB85" s="16">
        <v>7</v>
      </c>
      <c r="AJ85" s="4" t="s">
        <v>160</v>
      </c>
      <c r="AK85" s="4" t="s">
        <v>84</v>
      </c>
    </row>
    <row r="86" spans="1:37">
      <c r="A86" s="57">
        <v>52</v>
      </c>
      <c r="B86" s="58" t="s">
        <v>155</v>
      </c>
      <c r="C86" s="59" t="s">
        <v>270</v>
      </c>
      <c r="D86" s="60" t="s">
        <v>271</v>
      </c>
      <c r="E86" s="15">
        <v>1</v>
      </c>
      <c r="F86" s="16" t="s">
        <v>202</v>
      </c>
      <c r="I86" s="17">
        <f t="shared" si="8"/>
        <v>0</v>
      </c>
      <c r="J86" s="17">
        <f t="shared" si="4"/>
        <v>0</v>
      </c>
      <c r="K86" s="18">
        <v>2.0500000000000001E-2</v>
      </c>
      <c r="L86" s="18">
        <f t="shared" si="5"/>
        <v>2.0500000000000001E-2</v>
      </c>
      <c r="N86" s="15">
        <f t="shared" si="6"/>
        <v>0</v>
      </c>
      <c r="O86" s="16">
        <v>20</v>
      </c>
      <c r="P86" s="16" t="s">
        <v>80</v>
      </c>
      <c r="V86" s="19" t="s">
        <v>63</v>
      </c>
      <c r="X86" s="13" t="s">
        <v>270</v>
      </c>
      <c r="Y86" s="13" t="s">
        <v>270</v>
      </c>
      <c r="Z86" s="16" t="s">
        <v>263</v>
      </c>
      <c r="AA86" s="13" t="s">
        <v>272</v>
      </c>
      <c r="AB86" s="16">
        <v>7</v>
      </c>
      <c r="AJ86" s="4" t="s">
        <v>160</v>
      </c>
      <c r="AK86" s="4" t="s">
        <v>84</v>
      </c>
    </row>
    <row r="87" spans="1:37">
      <c r="A87" s="57">
        <v>53</v>
      </c>
      <c r="B87" s="58" t="s">
        <v>155</v>
      </c>
      <c r="C87" s="59" t="s">
        <v>273</v>
      </c>
      <c r="D87" s="60" t="s">
        <v>274</v>
      </c>
      <c r="E87" s="15">
        <v>1</v>
      </c>
      <c r="F87" s="16" t="s">
        <v>202</v>
      </c>
      <c r="I87" s="17">
        <f t="shared" si="8"/>
        <v>0</v>
      </c>
      <c r="J87" s="17">
        <f t="shared" si="4"/>
        <v>0</v>
      </c>
      <c r="K87" s="18">
        <v>4.5999999999999999E-2</v>
      </c>
      <c r="L87" s="18">
        <f t="shared" si="5"/>
        <v>4.5999999999999999E-2</v>
      </c>
      <c r="N87" s="15">
        <f t="shared" si="6"/>
        <v>0</v>
      </c>
      <c r="O87" s="16">
        <v>20</v>
      </c>
      <c r="P87" s="16" t="s">
        <v>80</v>
      </c>
      <c r="V87" s="19" t="s">
        <v>63</v>
      </c>
      <c r="X87" s="13" t="s">
        <v>273</v>
      </c>
      <c r="Y87" s="13" t="s">
        <v>273</v>
      </c>
      <c r="Z87" s="16" t="s">
        <v>263</v>
      </c>
      <c r="AA87" s="13" t="s">
        <v>272</v>
      </c>
      <c r="AB87" s="16">
        <v>7</v>
      </c>
      <c r="AJ87" s="4" t="s">
        <v>160</v>
      </c>
      <c r="AK87" s="4" t="s">
        <v>84</v>
      </c>
    </row>
    <row r="88" spans="1:37">
      <c r="A88" s="57">
        <v>54</v>
      </c>
      <c r="B88" s="58" t="s">
        <v>155</v>
      </c>
      <c r="C88" s="59" t="s">
        <v>275</v>
      </c>
      <c r="D88" s="60" t="s">
        <v>276</v>
      </c>
      <c r="E88" s="15">
        <v>2</v>
      </c>
      <c r="F88" s="16" t="s">
        <v>277</v>
      </c>
      <c r="I88" s="17">
        <f t="shared" si="8"/>
        <v>0</v>
      </c>
      <c r="J88" s="17">
        <f t="shared" si="4"/>
        <v>0</v>
      </c>
      <c r="K88" s="18">
        <v>6.7499999999999999E-3</v>
      </c>
      <c r="L88" s="18">
        <f t="shared" si="5"/>
        <v>1.35E-2</v>
      </c>
      <c r="N88" s="15">
        <f t="shared" si="6"/>
        <v>0</v>
      </c>
      <c r="O88" s="16">
        <v>20</v>
      </c>
      <c r="P88" s="16" t="s">
        <v>80</v>
      </c>
      <c r="V88" s="19" t="s">
        <v>63</v>
      </c>
      <c r="X88" s="13" t="s">
        <v>275</v>
      </c>
      <c r="Y88" s="13" t="s">
        <v>275</v>
      </c>
      <c r="Z88" s="16" t="s">
        <v>278</v>
      </c>
      <c r="AA88" s="13" t="s">
        <v>279</v>
      </c>
      <c r="AB88" s="16">
        <v>7</v>
      </c>
      <c r="AJ88" s="4" t="s">
        <v>160</v>
      </c>
      <c r="AK88" s="4" t="s">
        <v>84</v>
      </c>
    </row>
    <row r="89" spans="1:37">
      <c r="A89" s="57">
        <v>55</v>
      </c>
      <c r="B89" s="58" t="s">
        <v>155</v>
      </c>
      <c r="C89" s="59" t="s">
        <v>280</v>
      </c>
      <c r="D89" s="60" t="s">
        <v>281</v>
      </c>
      <c r="E89" s="15">
        <v>2</v>
      </c>
      <c r="F89" s="16" t="s">
        <v>202</v>
      </c>
      <c r="I89" s="17">
        <f t="shared" si="8"/>
        <v>0</v>
      </c>
      <c r="J89" s="17">
        <f t="shared" si="4"/>
        <v>0</v>
      </c>
      <c r="K89" s="18">
        <v>7.4999999999999997E-3</v>
      </c>
      <c r="L89" s="18">
        <f t="shared" si="5"/>
        <v>1.4999999999999999E-2</v>
      </c>
      <c r="N89" s="15">
        <f t="shared" si="6"/>
        <v>0</v>
      </c>
      <c r="O89" s="16">
        <v>20</v>
      </c>
      <c r="P89" s="16" t="s">
        <v>80</v>
      </c>
      <c r="V89" s="19" t="s">
        <v>63</v>
      </c>
      <c r="X89" s="13" t="s">
        <v>280</v>
      </c>
      <c r="Y89" s="13" t="s">
        <v>280</v>
      </c>
      <c r="Z89" s="16" t="s">
        <v>282</v>
      </c>
      <c r="AA89" s="13" t="s">
        <v>80</v>
      </c>
      <c r="AB89" s="16">
        <v>7</v>
      </c>
      <c r="AJ89" s="4" t="s">
        <v>160</v>
      </c>
      <c r="AK89" s="4" t="s">
        <v>84</v>
      </c>
    </row>
    <row r="90" spans="1:37">
      <c r="A90" s="57">
        <v>56</v>
      </c>
      <c r="B90" s="58" t="s">
        <v>155</v>
      </c>
      <c r="C90" s="59" t="s">
        <v>283</v>
      </c>
      <c r="D90" s="60" t="s">
        <v>284</v>
      </c>
      <c r="E90" s="15">
        <v>2</v>
      </c>
      <c r="F90" s="16" t="s">
        <v>202</v>
      </c>
      <c r="I90" s="17">
        <f t="shared" si="8"/>
        <v>0</v>
      </c>
      <c r="J90" s="17">
        <f t="shared" si="4"/>
        <v>0</v>
      </c>
      <c r="K90" s="18">
        <v>1.4500000000000001E-2</v>
      </c>
      <c r="L90" s="18">
        <f t="shared" si="5"/>
        <v>2.9000000000000001E-2</v>
      </c>
      <c r="N90" s="15">
        <f t="shared" si="6"/>
        <v>0</v>
      </c>
      <c r="O90" s="16">
        <v>20</v>
      </c>
      <c r="P90" s="16" t="s">
        <v>80</v>
      </c>
      <c r="V90" s="19" t="s">
        <v>63</v>
      </c>
      <c r="X90" s="13" t="s">
        <v>283</v>
      </c>
      <c r="Y90" s="13" t="s">
        <v>283</v>
      </c>
      <c r="Z90" s="16" t="s">
        <v>282</v>
      </c>
      <c r="AA90" s="13" t="s">
        <v>80</v>
      </c>
      <c r="AB90" s="16">
        <v>7</v>
      </c>
      <c r="AJ90" s="4" t="s">
        <v>160</v>
      </c>
      <c r="AK90" s="4" t="s">
        <v>84</v>
      </c>
    </row>
    <row r="91" spans="1:37">
      <c r="A91" s="57">
        <v>57</v>
      </c>
      <c r="B91" s="58" t="s">
        <v>76</v>
      </c>
      <c r="C91" s="59" t="s">
        <v>285</v>
      </c>
      <c r="D91" s="60" t="s">
        <v>415</v>
      </c>
      <c r="E91" s="15">
        <v>1</v>
      </c>
      <c r="F91" s="16" t="s">
        <v>202</v>
      </c>
      <c r="H91" s="17">
        <f t="shared" ref="H91:H96" si="9">ROUND(E91*G91,2)</f>
        <v>0</v>
      </c>
      <c r="J91" s="17">
        <f t="shared" si="4"/>
        <v>0</v>
      </c>
      <c r="K91" s="18">
        <v>2.7899999999999999E-3</v>
      </c>
      <c r="L91" s="18">
        <f t="shared" si="5"/>
        <v>2.7899999999999999E-3</v>
      </c>
      <c r="N91" s="15">
        <f t="shared" si="6"/>
        <v>0</v>
      </c>
      <c r="O91" s="16">
        <v>20</v>
      </c>
      <c r="P91" s="16" t="s">
        <v>80</v>
      </c>
      <c r="V91" s="19" t="s">
        <v>64</v>
      </c>
      <c r="W91" s="20">
        <v>2.1280000000000001</v>
      </c>
      <c r="X91" s="13" t="s">
        <v>286</v>
      </c>
      <c r="Y91" s="13" t="s">
        <v>285</v>
      </c>
      <c r="Z91" s="16" t="s">
        <v>186</v>
      </c>
      <c r="AB91" s="16">
        <v>6</v>
      </c>
      <c r="AJ91" s="4" t="s">
        <v>83</v>
      </c>
      <c r="AK91" s="4" t="s">
        <v>84</v>
      </c>
    </row>
    <row r="92" spans="1:37">
      <c r="A92" s="57">
        <v>58</v>
      </c>
      <c r="B92" s="58" t="s">
        <v>76</v>
      </c>
      <c r="C92" s="59" t="s">
        <v>287</v>
      </c>
      <c r="D92" s="60" t="s">
        <v>288</v>
      </c>
      <c r="E92" s="15">
        <v>88.1</v>
      </c>
      <c r="F92" s="16" t="s">
        <v>101</v>
      </c>
      <c r="H92" s="17">
        <f t="shared" si="9"/>
        <v>0</v>
      </c>
      <c r="J92" s="17">
        <f t="shared" si="4"/>
        <v>0</v>
      </c>
      <c r="L92" s="18">
        <f t="shared" si="5"/>
        <v>0</v>
      </c>
      <c r="N92" s="15">
        <f t="shared" si="6"/>
        <v>0</v>
      </c>
      <c r="O92" s="16">
        <v>20</v>
      </c>
      <c r="P92" s="16" t="s">
        <v>80</v>
      </c>
      <c r="V92" s="19" t="s">
        <v>64</v>
      </c>
      <c r="W92" s="20">
        <v>4.8460000000000001</v>
      </c>
      <c r="X92" s="13" t="s">
        <v>289</v>
      </c>
      <c r="Y92" s="13" t="s">
        <v>287</v>
      </c>
      <c r="Z92" s="16" t="s">
        <v>186</v>
      </c>
      <c r="AB92" s="16">
        <v>6</v>
      </c>
      <c r="AJ92" s="4" t="s">
        <v>83</v>
      </c>
      <c r="AK92" s="4" t="s">
        <v>84</v>
      </c>
    </row>
    <row r="93" spans="1:37">
      <c r="A93" s="57">
        <v>59</v>
      </c>
      <c r="B93" s="58" t="s">
        <v>76</v>
      </c>
      <c r="C93" s="59" t="s">
        <v>290</v>
      </c>
      <c r="D93" s="60" t="s">
        <v>291</v>
      </c>
      <c r="E93" s="15">
        <v>88.1</v>
      </c>
      <c r="F93" s="16" t="s">
        <v>101</v>
      </c>
      <c r="H93" s="17">
        <f t="shared" si="9"/>
        <v>0</v>
      </c>
      <c r="J93" s="17">
        <f t="shared" si="4"/>
        <v>0</v>
      </c>
      <c r="L93" s="18">
        <f t="shared" si="5"/>
        <v>0</v>
      </c>
      <c r="N93" s="15">
        <f t="shared" si="6"/>
        <v>0</v>
      </c>
      <c r="O93" s="16">
        <v>20</v>
      </c>
      <c r="P93" s="16" t="s">
        <v>80</v>
      </c>
      <c r="V93" s="19" t="s">
        <v>64</v>
      </c>
      <c r="W93" s="20">
        <v>50.216999999999999</v>
      </c>
      <c r="X93" s="13" t="s">
        <v>292</v>
      </c>
      <c r="Y93" s="13" t="s">
        <v>290</v>
      </c>
      <c r="Z93" s="16" t="s">
        <v>186</v>
      </c>
      <c r="AB93" s="16">
        <v>6</v>
      </c>
      <c r="AJ93" s="4" t="s">
        <v>83</v>
      </c>
      <c r="AK93" s="4" t="s">
        <v>84</v>
      </c>
    </row>
    <row r="94" spans="1:37">
      <c r="A94" s="57">
        <v>60</v>
      </c>
      <c r="B94" s="58" t="s">
        <v>76</v>
      </c>
      <c r="C94" s="59" t="s">
        <v>293</v>
      </c>
      <c r="D94" s="60" t="s">
        <v>294</v>
      </c>
      <c r="E94" s="15">
        <v>1</v>
      </c>
      <c r="F94" s="16" t="s">
        <v>202</v>
      </c>
      <c r="H94" s="17">
        <f t="shared" si="9"/>
        <v>0</v>
      </c>
      <c r="J94" s="17">
        <f t="shared" si="4"/>
        <v>0</v>
      </c>
      <c r="K94" s="18">
        <v>4.8099999999999997E-2</v>
      </c>
      <c r="L94" s="18">
        <f t="shared" si="5"/>
        <v>4.8099999999999997E-2</v>
      </c>
      <c r="N94" s="15">
        <f t="shared" si="6"/>
        <v>0</v>
      </c>
      <c r="O94" s="16">
        <v>20</v>
      </c>
      <c r="P94" s="16" t="s">
        <v>80</v>
      </c>
      <c r="V94" s="19" t="s">
        <v>64</v>
      </c>
      <c r="W94" s="20">
        <v>10.57</v>
      </c>
      <c r="X94" s="13" t="s">
        <v>295</v>
      </c>
      <c r="Y94" s="13" t="s">
        <v>293</v>
      </c>
      <c r="Z94" s="16" t="s">
        <v>186</v>
      </c>
      <c r="AB94" s="16">
        <v>6</v>
      </c>
      <c r="AJ94" s="4" t="s">
        <v>83</v>
      </c>
      <c r="AK94" s="4" t="s">
        <v>84</v>
      </c>
    </row>
    <row r="95" spans="1:37">
      <c r="A95" s="57">
        <v>61</v>
      </c>
      <c r="B95" s="58" t="s">
        <v>76</v>
      </c>
      <c r="C95" s="59" t="s">
        <v>296</v>
      </c>
      <c r="D95" s="60" t="s">
        <v>418</v>
      </c>
      <c r="E95" s="15">
        <v>30</v>
      </c>
      <c r="F95" s="16" t="s">
        <v>297</v>
      </c>
      <c r="H95" s="17">
        <f t="shared" si="9"/>
        <v>0</v>
      </c>
      <c r="J95" s="17">
        <f t="shared" si="4"/>
        <v>0</v>
      </c>
      <c r="L95" s="18">
        <f t="shared" si="5"/>
        <v>0</v>
      </c>
      <c r="N95" s="15">
        <f t="shared" si="6"/>
        <v>0</v>
      </c>
      <c r="O95" s="16">
        <v>20</v>
      </c>
      <c r="P95" s="16" t="s">
        <v>80</v>
      </c>
      <c r="V95" s="19" t="s">
        <v>64</v>
      </c>
      <c r="W95" s="20">
        <v>237.5</v>
      </c>
      <c r="X95" s="13" t="s">
        <v>298</v>
      </c>
      <c r="Y95" s="13" t="s">
        <v>296</v>
      </c>
      <c r="Z95" s="16" t="s">
        <v>186</v>
      </c>
      <c r="AB95" s="16">
        <v>6</v>
      </c>
      <c r="AJ95" s="4" t="s">
        <v>83</v>
      </c>
      <c r="AK95" s="4" t="s">
        <v>84</v>
      </c>
    </row>
    <row r="96" spans="1:37">
      <c r="A96" s="57">
        <v>62</v>
      </c>
      <c r="B96" s="58" t="s">
        <v>76</v>
      </c>
      <c r="C96" s="59" t="s">
        <v>299</v>
      </c>
      <c r="D96" s="60" t="s">
        <v>417</v>
      </c>
      <c r="E96" s="15">
        <v>1</v>
      </c>
      <c r="F96" s="16" t="s">
        <v>202</v>
      </c>
      <c r="H96" s="17">
        <f t="shared" si="9"/>
        <v>0</v>
      </c>
      <c r="J96" s="17">
        <f t="shared" si="4"/>
        <v>0</v>
      </c>
      <c r="K96" s="18">
        <v>0.45219999999999999</v>
      </c>
      <c r="L96" s="18">
        <f t="shared" si="5"/>
        <v>0.45219999999999999</v>
      </c>
      <c r="N96" s="15">
        <f t="shared" si="6"/>
        <v>0</v>
      </c>
      <c r="O96" s="16">
        <v>20</v>
      </c>
      <c r="P96" s="16" t="s">
        <v>80</v>
      </c>
      <c r="V96" s="19" t="s">
        <v>64</v>
      </c>
      <c r="W96" s="20">
        <v>1.5629999999999999</v>
      </c>
      <c r="X96" s="13" t="s">
        <v>300</v>
      </c>
      <c r="Y96" s="13" t="s">
        <v>299</v>
      </c>
      <c r="Z96" s="16" t="s">
        <v>115</v>
      </c>
      <c r="AB96" s="16">
        <v>5</v>
      </c>
      <c r="AJ96" s="4" t="s">
        <v>83</v>
      </c>
      <c r="AK96" s="4" t="s">
        <v>84</v>
      </c>
    </row>
    <row r="97" spans="1:37">
      <c r="A97" s="57">
        <v>63</v>
      </c>
      <c r="B97" s="58" t="s">
        <v>155</v>
      </c>
      <c r="C97" s="59" t="s">
        <v>301</v>
      </c>
      <c r="D97" s="60" t="s">
        <v>416</v>
      </c>
      <c r="E97" s="15">
        <v>1</v>
      </c>
      <c r="F97" s="16" t="s">
        <v>202</v>
      </c>
      <c r="I97" s="17">
        <f>ROUND(E97*G97,2)</f>
        <v>0</v>
      </c>
      <c r="J97" s="17">
        <f t="shared" si="4"/>
        <v>0</v>
      </c>
      <c r="K97" s="18">
        <v>0.22589999999999999</v>
      </c>
      <c r="L97" s="18">
        <f t="shared" si="5"/>
        <v>0.22589999999999999</v>
      </c>
      <c r="N97" s="15">
        <f t="shared" si="6"/>
        <v>0</v>
      </c>
      <c r="O97" s="16">
        <v>20</v>
      </c>
      <c r="P97" s="16" t="s">
        <v>80</v>
      </c>
      <c r="V97" s="19" t="s">
        <v>63</v>
      </c>
      <c r="X97" s="13" t="s">
        <v>301</v>
      </c>
      <c r="Y97" s="13" t="s">
        <v>301</v>
      </c>
      <c r="Z97" s="16" t="s">
        <v>218</v>
      </c>
      <c r="AA97" s="13" t="s">
        <v>302</v>
      </c>
      <c r="AB97" s="16">
        <v>2</v>
      </c>
      <c r="AJ97" s="4" t="s">
        <v>160</v>
      </c>
      <c r="AK97" s="4" t="s">
        <v>84</v>
      </c>
    </row>
    <row r="98" spans="1:37">
      <c r="A98" s="57">
        <v>64</v>
      </c>
      <c r="B98" s="58" t="s">
        <v>76</v>
      </c>
      <c r="C98" s="59" t="s">
        <v>303</v>
      </c>
      <c r="D98" s="60" t="s">
        <v>304</v>
      </c>
      <c r="E98" s="15">
        <v>2</v>
      </c>
      <c r="F98" s="16" t="s">
        <v>202</v>
      </c>
      <c r="H98" s="17">
        <f t="shared" ref="H98:H103" si="10">ROUND(E98*G98,2)</f>
        <v>0</v>
      </c>
      <c r="J98" s="17">
        <f t="shared" si="4"/>
        <v>0</v>
      </c>
      <c r="K98" s="18">
        <v>7.0200000000000002E-3</v>
      </c>
      <c r="L98" s="18">
        <f t="shared" si="5"/>
        <v>1.404E-2</v>
      </c>
      <c r="N98" s="15">
        <f t="shared" si="6"/>
        <v>0</v>
      </c>
      <c r="O98" s="16">
        <v>20</v>
      </c>
      <c r="P98" s="16" t="s">
        <v>80</v>
      </c>
      <c r="V98" s="19" t="s">
        <v>64</v>
      </c>
      <c r="W98" s="20">
        <v>3.0339999999999998</v>
      </c>
      <c r="X98" s="13" t="s">
        <v>305</v>
      </c>
      <c r="Y98" s="13" t="s">
        <v>303</v>
      </c>
      <c r="Z98" s="16" t="s">
        <v>186</v>
      </c>
      <c r="AB98" s="16">
        <v>6</v>
      </c>
      <c r="AJ98" s="4" t="s">
        <v>83</v>
      </c>
      <c r="AK98" s="4" t="s">
        <v>84</v>
      </c>
    </row>
    <row r="99" spans="1:37">
      <c r="A99" s="57">
        <v>65</v>
      </c>
      <c r="B99" s="58" t="s">
        <v>76</v>
      </c>
      <c r="C99" s="59" t="s">
        <v>306</v>
      </c>
      <c r="D99" s="60" t="s">
        <v>307</v>
      </c>
      <c r="E99" s="15">
        <v>2</v>
      </c>
      <c r="F99" s="16" t="s">
        <v>202</v>
      </c>
      <c r="H99" s="17">
        <f t="shared" si="10"/>
        <v>0</v>
      </c>
      <c r="J99" s="17">
        <f t="shared" si="4"/>
        <v>0</v>
      </c>
      <c r="K99" s="18">
        <v>5.339E-2</v>
      </c>
      <c r="L99" s="18">
        <f t="shared" si="5"/>
        <v>0.10678</v>
      </c>
      <c r="N99" s="15">
        <f t="shared" si="6"/>
        <v>0</v>
      </c>
      <c r="O99" s="16">
        <v>20</v>
      </c>
      <c r="P99" s="16" t="s">
        <v>80</v>
      </c>
      <c r="V99" s="19" t="s">
        <v>64</v>
      </c>
      <c r="W99" s="20">
        <v>1.3759999999999999</v>
      </c>
      <c r="X99" s="13" t="s">
        <v>308</v>
      </c>
      <c r="Y99" s="13" t="s">
        <v>306</v>
      </c>
      <c r="Z99" s="16" t="s">
        <v>186</v>
      </c>
      <c r="AB99" s="16">
        <v>6</v>
      </c>
      <c r="AJ99" s="4" t="s">
        <v>83</v>
      </c>
      <c r="AK99" s="4" t="s">
        <v>84</v>
      </c>
    </row>
    <row r="100" spans="1:37">
      <c r="A100" s="57">
        <v>66</v>
      </c>
      <c r="B100" s="58" t="s">
        <v>76</v>
      </c>
      <c r="C100" s="59" t="s">
        <v>309</v>
      </c>
      <c r="D100" s="60" t="s">
        <v>310</v>
      </c>
      <c r="E100" s="15">
        <v>2</v>
      </c>
      <c r="F100" s="16" t="s">
        <v>202</v>
      </c>
      <c r="H100" s="17">
        <f t="shared" si="10"/>
        <v>0</v>
      </c>
      <c r="J100" s="17">
        <f t="shared" si="4"/>
        <v>0</v>
      </c>
      <c r="K100" s="18">
        <v>0.10213999999999999</v>
      </c>
      <c r="L100" s="18">
        <f t="shared" si="5"/>
        <v>0.20427999999999999</v>
      </c>
      <c r="N100" s="15">
        <f t="shared" si="6"/>
        <v>0</v>
      </c>
      <c r="O100" s="16">
        <v>20</v>
      </c>
      <c r="P100" s="16" t="s">
        <v>80</v>
      </c>
      <c r="V100" s="19" t="s">
        <v>64</v>
      </c>
      <c r="W100" s="20">
        <v>1.5580000000000001</v>
      </c>
      <c r="X100" s="13" t="s">
        <v>311</v>
      </c>
      <c r="Y100" s="13" t="s">
        <v>309</v>
      </c>
      <c r="Z100" s="16" t="s">
        <v>186</v>
      </c>
      <c r="AB100" s="16">
        <v>6</v>
      </c>
      <c r="AJ100" s="4" t="s">
        <v>83</v>
      </c>
      <c r="AK100" s="4" t="s">
        <v>84</v>
      </c>
    </row>
    <row r="101" spans="1:37">
      <c r="A101" s="57">
        <v>67</v>
      </c>
      <c r="B101" s="58" t="s">
        <v>76</v>
      </c>
      <c r="C101" s="59" t="s">
        <v>312</v>
      </c>
      <c r="D101" s="60" t="s">
        <v>313</v>
      </c>
      <c r="E101" s="15">
        <v>2</v>
      </c>
      <c r="F101" s="16" t="s">
        <v>202</v>
      </c>
      <c r="H101" s="17">
        <f t="shared" si="10"/>
        <v>0</v>
      </c>
      <c r="J101" s="17">
        <f t="shared" si="4"/>
        <v>0</v>
      </c>
      <c r="L101" s="18">
        <f t="shared" si="5"/>
        <v>0</v>
      </c>
      <c r="N101" s="15">
        <f t="shared" si="6"/>
        <v>0</v>
      </c>
      <c r="O101" s="16">
        <v>20</v>
      </c>
      <c r="P101" s="16" t="s">
        <v>80</v>
      </c>
      <c r="V101" s="19" t="s">
        <v>64</v>
      </c>
      <c r="W101" s="20">
        <v>0.80600000000000005</v>
      </c>
      <c r="X101" s="13" t="s">
        <v>314</v>
      </c>
      <c r="Y101" s="13" t="s">
        <v>312</v>
      </c>
      <c r="Z101" s="16" t="s">
        <v>186</v>
      </c>
      <c r="AB101" s="16">
        <v>6</v>
      </c>
      <c r="AJ101" s="4" t="s">
        <v>83</v>
      </c>
      <c r="AK101" s="4" t="s">
        <v>84</v>
      </c>
    </row>
    <row r="102" spans="1:37" ht="12" customHeight="1">
      <c r="A102" s="57">
        <v>68</v>
      </c>
      <c r="B102" s="58" t="s">
        <v>76</v>
      </c>
      <c r="C102" s="59" t="s">
        <v>315</v>
      </c>
      <c r="D102" s="60" t="s">
        <v>316</v>
      </c>
      <c r="E102" s="15">
        <v>2</v>
      </c>
      <c r="F102" s="16" t="s">
        <v>202</v>
      </c>
      <c r="H102" s="17">
        <f t="shared" si="10"/>
        <v>0</v>
      </c>
      <c r="J102" s="17">
        <f t="shared" si="4"/>
        <v>0</v>
      </c>
      <c r="L102" s="18">
        <f t="shared" si="5"/>
        <v>0</v>
      </c>
      <c r="N102" s="15">
        <f t="shared" si="6"/>
        <v>0</v>
      </c>
      <c r="O102" s="16">
        <v>20</v>
      </c>
      <c r="P102" s="16" t="s">
        <v>80</v>
      </c>
      <c r="V102" s="19" t="s">
        <v>64</v>
      </c>
      <c r="W102" s="20">
        <v>0.80600000000000005</v>
      </c>
      <c r="X102" s="13" t="s">
        <v>317</v>
      </c>
      <c r="Y102" s="13" t="s">
        <v>315</v>
      </c>
      <c r="Z102" s="16" t="s">
        <v>186</v>
      </c>
      <c r="AB102" s="16">
        <v>6</v>
      </c>
      <c r="AJ102" s="4" t="s">
        <v>83</v>
      </c>
      <c r="AK102" s="4" t="s">
        <v>84</v>
      </c>
    </row>
    <row r="103" spans="1:37">
      <c r="A103" s="57">
        <v>69</v>
      </c>
      <c r="B103" s="58" t="s">
        <v>76</v>
      </c>
      <c r="C103" s="59" t="s">
        <v>318</v>
      </c>
      <c r="D103" s="60" t="s">
        <v>319</v>
      </c>
      <c r="E103" s="15">
        <v>2</v>
      </c>
      <c r="F103" s="16" t="s">
        <v>202</v>
      </c>
      <c r="H103" s="17">
        <f t="shared" si="10"/>
        <v>0</v>
      </c>
      <c r="J103" s="17">
        <f t="shared" si="4"/>
        <v>0</v>
      </c>
      <c r="L103" s="18">
        <f t="shared" si="5"/>
        <v>0</v>
      </c>
      <c r="N103" s="15">
        <f t="shared" si="6"/>
        <v>0</v>
      </c>
      <c r="O103" s="16">
        <v>20</v>
      </c>
      <c r="P103" s="16" t="s">
        <v>80</v>
      </c>
      <c r="V103" s="19" t="s">
        <v>64</v>
      </c>
      <c r="W103" s="20">
        <v>0.80600000000000005</v>
      </c>
      <c r="X103" s="13" t="s">
        <v>320</v>
      </c>
      <c r="Y103" s="13" t="s">
        <v>318</v>
      </c>
      <c r="Z103" s="16" t="s">
        <v>186</v>
      </c>
      <c r="AB103" s="16">
        <v>6</v>
      </c>
      <c r="AJ103" s="4" t="s">
        <v>83</v>
      </c>
      <c r="AK103" s="4" t="s">
        <v>84</v>
      </c>
    </row>
    <row r="104" spans="1:37">
      <c r="A104" s="57"/>
      <c r="B104" s="58"/>
      <c r="C104" s="59"/>
      <c r="D104" s="62" t="s">
        <v>321</v>
      </c>
      <c r="E104" s="54">
        <f>J104</f>
        <v>0</v>
      </c>
      <c r="H104" s="54">
        <f>SUM(H62:H103)</f>
        <v>0</v>
      </c>
      <c r="I104" s="54">
        <f>SUM(I62:I103)</f>
        <v>0</v>
      </c>
      <c r="J104" s="54">
        <f>SUM(J62:J103)</f>
        <v>0</v>
      </c>
      <c r="L104" s="55">
        <f>SUM(L62:L103)</f>
        <v>1.8039660000000002</v>
      </c>
      <c r="N104" s="56">
        <f>SUM(N62:N103)</f>
        <v>0</v>
      </c>
      <c r="W104" s="20">
        <f>SUM(W62:W103)</f>
        <v>347.1269999999999</v>
      </c>
    </row>
    <row r="105" spans="1:37">
      <c r="A105" s="57"/>
      <c r="B105" s="58"/>
      <c r="C105" s="59"/>
      <c r="D105" s="60"/>
    </row>
    <row r="106" spans="1:37">
      <c r="A106" s="57"/>
      <c r="B106" s="59" t="s">
        <v>322</v>
      </c>
      <c r="C106" s="59"/>
      <c r="D106" s="60"/>
    </row>
    <row r="107" spans="1:37">
      <c r="A107" s="57">
        <v>70</v>
      </c>
      <c r="B107" s="58" t="s">
        <v>89</v>
      </c>
      <c r="C107" s="59" t="s">
        <v>323</v>
      </c>
      <c r="D107" s="60" t="s">
        <v>324</v>
      </c>
      <c r="E107" s="15">
        <v>7.05</v>
      </c>
      <c r="F107" s="16" t="s">
        <v>158</v>
      </c>
      <c r="H107" s="17">
        <f>ROUND(E107*G107,2)</f>
        <v>0</v>
      </c>
      <c r="J107" s="17">
        <f>ROUND(E107*G107,2)</f>
        <v>0</v>
      </c>
      <c r="L107" s="18">
        <f>E107*K107</f>
        <v>0</v>
      </c>
      <c r="N107" s="15">
        <f>E107*M107</f>
        <v>0</v>
      </c>
      <c r="O107" s="16">
        <v>20</v>
      </c>
      <c r="P107" s="16" t="s">
        <v>80</v>
      </c>
      <c r="V107" s="19" t="s">
        <v>64</v>
      </c>
      <c r="W107" s="20">
        <v>7.0999999999999994E-2</v>
      </c>
      <c r="X107" s="13" t="s">
        <v>325</v>
      </c>
      <c r="Y107" s="13" t="s">
        <v>323</v>
      </c>
      <c r="Z107" s="16" t="s">
        <v>326</v>
      </c>
      <c r="AB107" s="16">
        <v>6</v>
      </c>
      <c r="AJ107" s="4" t="s">
        <v>83</v>
      </c>
      <c r="AK107" s="4" t="s">
        <v>84</v>
      </c>
    </row>
    <row r="108" spans="1:37">
      <c r="A108" s="57"/>
      <c r="B108" s="58"/>
      <c r="C108" s="59"/>
      <c r="D108" s="60" t="s">
        <v>327</v>
      </c>
      <c r="E108" s="47"/>
      <c r="F108" s="48"/>
      <c r="G108" s="49"/>
      <c r="H108" s="49"/>
      <c r="I108" s="49"/>
      <c r="J108" s="49"/>
      <c r="K108" s="50"/>
      <c r="L108" s="50"/>
      <c r="M108" s="47"/>
      <c r="N108" s="47"/>
      <c r="O108" s="48"/>
      <c r="P108" s="48"/>
      <c r="Q108" s="47"/>
      <c r="R108" s="47"/>
      <c r="S108" s="47"/>
      <c r="T108" s="51"/>
      <c r="U108" s="51"/>
      <c r="V108" s="51" t="s">
        <v>0</v>
      </c>
      <c r="W108" s="52"/>
      <c r="X108" s="48"/>
    </row>
    <row r="109" spans="1:37">
      <c r="A109" s="57">
        <v>71</v>
      </c>
      <c r="B109" s="58" t="s">
        <v>89</v>
      </c>
      <c r="C109" s="59" t="s">
        <v>328</v>
      </c>
      <c r="D109" s="60" t="s">
        <v>329</v>
      </c>
      <c r="E109" s="15">
        <v>133.94999999999999</v>
      </c>
      <c r="F109" s="16" t="s">
        <v>158</v>
      </c>
      <c r="H109" s="17">
        <f>ROUND(E109*G109,2)</f>
        <v>0</v>
      </c>
      <c r="J109" s="17">
        <f>ROUND(E109*G109,2)</f>
        <v>0</v>
      </c>
      <c r="L109" s="18">
        <f>E109*K109</f>
        <v>0</v>
      </c>
      <c r="N109" s="15">
        <f>E109*M109</f>
        <v>0</v>
      </c>
      <c r="O109" s="16">
        <v>20</v>
      </c>
      <c r="P109" s="16" t="s">
        <v>80</v>
      </c>
      <c r="V109" s="19" t="s">
        <v>64</v>
      </c>
      <c r="X109" s="13" t="s">
        <v>330</v>
      </c>
      <c r="Y109" s="13" t="s">
        <v>328</v>
      </c>
      <c r="Z109" s="16" t="s">
        <v>326</v>
      </c>
      <c r="AB109" s="16">
        <v>6</v>
      </c>
      <c r="AJ109" s="4" t="s">
        <v>83</v>
      </c>
      <c r="AK109" s="4" t="s">
        <v>84</v>
      </c>
    </row>
    <row r="110" spans="1:37">
      <c r="A110" s="57"/>
      <c r="B110" s="58"/>
      <c r="C110" s="59"/>
      <c r="D110" s="60" t="s">
        <v>331</v>
      </c>
      <c r="E110" s="47"/>
      <c r="F110" s="48"/>
      <c r="G110" s="49"/>
      <c r="H110" s="49"/>
      <c r="I110" s="49"/>
      <c r="J110" s="49"/>
      <c r="K110" s="50"/>
      <c r="L110" s="50"/>
      <c r="M110" s="47"/>
      <c r="N110" s="47"/>
      <c r="O110" s="48"/>
      <c r="P110" s="48"/>
      <c r="Q110" s="47"/>
      <c r="R110" s="47"/>
      <c r="S110" s="47"/>
      <c r="T110" s="51"/>
      <c r="U110" s="51"/>
      <c r="V110" s="51" t="s">
        <v>0</v>
      </c>
      <c r="W110" s="52"/>
      <c r="X110" s="48"/>
    </row>
    <row r="111" spans="1:37">
      <c r="A111" s="57">
        <v>72</v>
      </c>
      <c r="B111" s="58" t="s">
        <v>332</v>
      </c>
      <c r="C111" s="59" t="s">
        <v>333</v>
      </c>
      <c r="D111" s="60" t="s">
        <v>334</v>
      </c>
      <c r="E111" s="15">
        <v>7.05</v>
      </c>
      <c r="F111" s="16" t="s">
        <v>158</v>
      </c>
      <c r="H111" s="17">
        <f>ROUND(E111*G111,2)</f>
        <v>0</v>
      </c>
      <c r="J111" s="17">
        <f>ROUND(E111*G111,2)</f>
        <v>0</v>
      </c>
      <c r="L111" s="18">
        <f>E111*K111</f>
        <v>0</v>
      </c>
      <c r="N111" s="15">
        <f>E111*M111</f>
        <v>0</v>
      </c>
      <c r="O111" s="16">
        <v>20</v>
      </c>
      <c r="P111" s="16" t="s">
        <v>80</v>
      </c>
      <c r="V111" s="19" t="s">
        <v>64</v>
      </c>
      <c r="W111" s="20">
        <v>1.0720000000000001</v>
      </c>
      <c r="X111" s="13" t="s">
        <v>335</v>
      </c>
      <c r="Y111" s="13" t="s">
        <v>333</v>
      </c>
      <c r="Z111" s="16" t="s">
        <v>326</v>
      </c>
      <c r="AB111" s="16">
        <v>6</v>
      </c>
      <c r="AJ111" s="4" t="s">
        <v>83</v>
      </c>
      <c r="AK111" s="4" t="s">
        <v>84</v>
      </c>
    </row>
    <row r="112" spans="1:37">
      <c r="A112" s="57">
        <v>73</v>
      </c>
      <c r="B112" s="58" t="s">
        <v>89</v>
      </c>
      <c r="C112" s="59" t="s">
        <v>336</v>
      </c>
      <c r="D112" s="60" t="s">
        <v>337</v>
      </c>
      <c r="E112" s="15">
        <v>63.140999999999998</v>
      </c>
      <c r="F112" s="16" t="s">
        <v>158</v>
      </c>
      <c r="H112" s="17">
        <f>ROUND(E112*G112,2)</f>
        <v>0</v>
      </c>
      <c r="J112" s="17">
        <f>ROUND(E112*G112,2)</f>
        <v>0</v>
      </c>
      <c r="K112" s="18">
        <v>1</v>
      </c>
      <c r="L112" s="18">
        <f>E112*K112</f>
        <v>63.140999999999998</v>
      </c>
      <c r="N112" s="15">
        <f>E112*M112</f>
        <v>0</v>
      </c>
      <c r="O112" s="16">
        <v>20</v>
      </c>
      <c r="P112" s="16" t="s">
        <v>80</v>
      </c>
      <c r="V112" s="19" t="s">
        <v>64</v>
      </c>
      <c r="X112" s="13" t="s">
        <v>338</v>
      </c>
      <c r="Y112" s="13" t="s">
        <v>336</v>
      </c>
      <c r="Z112" s="16" t="s">
        <v>339</v>
      </c>
      <c r="AB112" s="16">
        <v>6</v>
      </c>
      <c r="AJ112" s="4" t="s">
        <v>83</v>
      </c>
      <c r="AK112" s="4" t="s">
        <v>84</v>
      </c>
    </row>
    <row r="113" spans="1:37">
      <c r="A113" s="57"/>
      <c r="B113" s="58"/>
      <c r="C113" s="59"/>
      <c r="D113" s="60" t="s">
        <v>340</v>
      </c>
      <c r="E113" s="47"/>
      <c r="F113" s="48"/>
      <c r="G113" s="49"/>
      <c r="H113" s="49"/>
      <c r="I113" s="49"/>
      <c r="J113" s="49"/>
      <c r="K113" s="50"/>
      <c r="L113" s="50"/>
      <c r="M113" s="47"/>
      <c r="N113" s="47"/>
      <c r="O113" s="48"/>
      <c r="P113" s="48"/>
      <c r="Q113" s="47"/>
      <c r="R113" s="47"/>
      <c r="S113" s="47"/>
      <c r="T113" s="51"/>
      <c r="U113" s="51"/>
      <c r="V113" s="51" t="s">
        <v>0</v>
      </c>
      <c r="W113" s="52"/>
      <c r="X113" s="48"/>
    </row>
    <row r="114" spans="1:37">
      <c r="A114" s="57">
        <v>74</v>
      </c>
      <c r="B114" s="58" t="s">
        <v>89</v>
      </c>
      <c r="C114" s="59" t="s">
        <v>341</v>
      </c>
      <c r="D114" s="60" t="s">
        <v>342</v>
      </c>
      <c r="E114" s="15">
        <v>6.3280000000000003</v>
      </c>
      <c r="F114" s="16" t="s">
        <v>158</v>
      </c>
      <c r="H114" s="17">
        <f>ROUND(E114*G114,2)</f>
        <v>0</v>
      </c>
      <c r="J114" s="17">
        <f>ROUND(E114*G114,2)</f>
        <v>0</v>
      </c>
      <c r="K114" s="18">
        <v>1</v>
      </c>
      <c r="L114" s="18">
        <f>E114*K114</f>
        <v>6.3280000000000003</v>
      </c>
      <c r="N114" s="15">
        <f>E114*M114</f>
        <v>0</v>
      </c>
      <c r="O114" s="16">
        <v>20</v>
      </c>
      <c r="P114" s="16" t="s">
        <v>80</v>
      </c>
      <c r="V114" s="19" t="s">
        <v>64</v>
      </c>
      <c r="X114" s="13" t="s">
        <v>343</v>
      </c>
      <c r="Y114" s="13" t="s">
        <v>341</v>
      </c>
      <c r="Z114" s="16" t="s">
        <v>344</v>
      </c>
      <c r="AB114" s="16">
        <v>6</v>
      </c>
      <c r="AJ114" s="4" t="s">
        <v>83</v>
      </c>
      <c r="AK114" s="4" t="s">
        <v>84</v>
      </c>
    </row>
    <row r="115" spans="1:37">
      <c r="A115" s="57"/>
      <c r="B115" s="58"/>
      <c r="C115" s="59"/>
      <c r="D115" s="60" t="s">
        <v>345</v>
      </c>
      <c r="E115" s="47"/>
      <c r="F115" s="48"/>
      <c r="G115" s="49"/>
      <c r="H115" s="49"/>
      <c r="I115" s="49"/>
      <c r="J115" s="49"/>
      <c r="K115" s="50"/>
      <c r="L115" s="50"/>
      <c r="M115" s="47"/>
      <c r="N115" s="47"/>
      <c r="O115" s="48"/>
      <c r="P115" s="48"/>
      <c r="Q115" s="47"/>
      <c r="R115" s="47"/>
      <c r="S115" s="47"/>
      <c r="T115" s="51"/>
      <c r="U115" s="51"/>
      <c r="V115" s="51" t="s">
        <v>0</v>
      </c>
      <c r="W115" s="52"/>
      <c r="X115" s="48"/>
    </row>
    <row r="116" spans="1:37">
      <c r="A116" s="57">
        <v>75</v>
      </c>
      <c r="B116" s="58" t="s">
        <v>89</v>
      </c>
      <c r="C116" s="59" t="s">
        <v>346</v>
      </c>
      <c r="D116" s="60" t="s">
        <v>347</v>
      </c>
      <c r="E116" s="15">
        <v>1.913</v>
      </c>
      <c r="F116" s="16" t="s">
        <v>158</v>
      </c>
      <c r="H116" s="17">
        <f>ROUND(E116*G116,2)</f>
        <v>0</v>
      </c>
      <c r="J116" s="17">
        <f>ROUND(E116*G116,2)</f>
        <v>0</v>
      </c>
      <c r="K116" s="18">
        <v>1</v>
      </c>
      <c r="L116" s="18">
        <f>E116*K116</f>
        <v>1.913</v>
      </c>
      <c r="N116" s="15">
        <f>E116*M116</f>
        <v>0</v>
      </c>
      <c r="O116" s="16">
        <v>20</v>
      </c>
      <c r="P116" s="16" t="s">
        <v>80</v>
      </c>
      <c r="V116" s="19" t="s">
        <v>64</v>
      </c>
      <c r="X116" s="13" t="s">
        <v>348</v>
      </c>
      <c r="Y116" s="13" t="s">
        <v>346</v>
      </c>
      <c r="Z116" s="16" t="s">
        <v>349</v>
      </c>
      <c r="AB116" s="16">
        <v>6</v>
      </c>
      <c r="AJ116" s="4" t="s">
        <v>83</v>
      </c>
      <c r="AK116" s="4" t="s">
        <v>84</v>
      </c>
    </row>
    <row r="117" spans="1:37">
      <c r="A117" s="57"/>
      <c r="B117" s="58"/>
      <c r="C117" s="59"/>
      <c r="D117" s="60" t="s">
        <v>350</v>
      </c>
      <c r="E117" s="47"/>
      <c r="F117" s="48"/>
      <c r="G117" s="49"/>
      <c r="H117" s="49"/>
      <c r="I117" s="49"/>
      <c r="J117" s="49"/>
      <c r="K117" s="50"/>
      <c r="L117" s="50"/>
      <c r="M117" s="47"/>
      <c r="N117" s="47"/>
      <c r="O117" s="48"/>
      <c r="P117" s="48"/>
      <c r="Q117" s="47"/>
      <c r="R117" s="47"/>
      <c r="S117" s="47"/>
      <c r="T117" s="51"/>
      <c r="U117" s="51"/>
      <c r="V117" s="51" t="s">
        <v>0</v>
      </c>
      <c r="W117" s="52"/>
      <c r="X117" s="48"/>
    </row>
    <row r="118" spans="1:37">
      <c r="A118" s="57">
        <v>76</v>
      </c>
      <c r="B118" s="58" t="s">
        <v>89</v>
      </c>
      <c r="C118" s="59" t="s">
        <v>351</v>
      </c>
      <c r="D118" s="60" t="s">
        <v>352</v>
      </c>
      <c r="E118" s="15">
        <v>0.05</v>
      </c>
      <c r="F118" s="16" t="s">
        <v>158</v>
      </c>
      <c r="H118" s="17">
        <f>ROUND(E118*G118,2)</f>
        <v>0</v>
      </c>
      <c r="J118" s="17">
        <f>ROUND(E118*G118,2)</f>
        <v>0</v>
      </c>
      <c r="K118" s="18">
        <v>1</v>
      </c>
      <c r="L118" s="18">
        <f>E118*K118</f>
        <v>0.05</v>
      </c>
      <c r="N118" s="15">
        <f>E118*M118</f>
        <v>0</v>
      </c>
      <c r="O118" s="16">
        <v>20</v>
      </c>
      <c r="P118" s="16" t="s">
        <v>80</v>
      </c>
      <c r="V118" s="19" t="s">
        <v>64</v>
      </c>
      <c r="X118" s="13" t="s">
        <v>353</v>
      </c>
      <c r="Y118" s="13" t="s">
        <v>351</v>
      </c>
      <c r="Z118" s="16" t="s">
        <v>354</v>
      </c>
      <c r="AB118" s="16">
        <v>6</v>
      </c>
      <c r="AJ118" s="4" t="s">
        <v>83</v>
      </c>
      <c r="AK118" s="4" t="s">
        <v>84</v>
      </c>
    </row>
    <row r="119" spans="1:37" ht="20.399999999999999">
      <c r="A119" s="57">
        <v>77</v>
      </c>
      <c r="B119" s="58" t="s">
        <v>89</v>
      </c>
      <c r="C119" s="59" t="s">
        <v>355</v>
      </c>
      <c r="D119" s="60" t="s">
        <v>356</v>
      </c>
      <c r="E119" s="15">
        <v>7</v>
      </c>
      <c r="F119" s="16" t="s">
        <v>158</v>
      </c>
      <c r="H119" s="17">
        <f>ROUND(E119*G119,2)</f>
        <v>0</v>
      </c>
      <c r="J119" s="17">
        <f>ROUND(E119*G119,2)</f>
        <v>0</v>
      </c>
      <c r="K119" s="18">
        <v>1</v>
      </c>
      <c r="L119" s="18">
        <f>E119*K119</f>
        <v>7</v>
      </c>
      <c r="N119" s="15">
        <f>E119*M119</f>
        <v>0</v>
      </c>
      <c r="O119" s="16">
        <v>20</v>
      </c>
      <c r="P119" s="16" t="s">
        <v>80</v>
      </c>
      <c r="V119" s="19" t="s">
        <v>64</v>
      </c>
      <c r="X119" s="13" t="s">
        <v>357</v>
      </c>
      <c r="Y119" s="13" t="s">
        <v>355</v>
      </c>
      <c r="Z119" s="16" t="s">
        <v>358</v>
      </c>
      <c r="AB119" s="16">
        <v>6</v>
      </c>
      <c r="AJ119" s="4" t="s">
        <v>83</v>
      </c>
      <c r="AK119" s="4" t="s">
        <v>84</v>
      </c>
    </row>
    <row r="120" spans="1:37">
      <c r="A120" s="57"/>
      <c r="B120" s="58"/>
      <c r="C120" s="59"/>
      <c r="D120" s="60" t="s">
        <v>359</v>
      </c>
      <c r="E120" s="47"/>
      <c r="F120" s="48"/>
      <c r="G120" s="49"/>
      <c r="H120" s="49"/>
      <c r="I120" s="49"/>
      <c r="J120" s="49"/>
      <c r="K120" s="50"/>
      <c r="L120" s="50"/>
      <c r="M120" s="47"/>
      <c r="N120" s="47"/>
      <c r="O120" s="48"/>
      <c r="P120" s="48"/>
      <c r="Q120" s="47"/>
      <c r="R120" s="47"/>
      <c r="S120" s="47"/>
      <c r="T120" s="51"/>
      <c r="U120" s="51"/>
      <c r="V120" s="51" t="s">
        <v>0</v>
      </c>
      <c r="W120" s="52"/>
      <c r="X120" s="48"/>
    </row>
    <row r="121" spans="1:37">
      <c r="A121" s="57">
        <v>78</v>
      </c>
      <c r="B121" s="58" t="s">
        <v>360</v>
      </c>
      <c r="C121" s="59" t="s">
        <v>361</v>
      </c>
      <c r="D121" s="60" t="s">
        <v>362</v>
      </c>
      <c r="F121" s="16" t="s">
        <v>158</v>
      </c>
      <c r="H121" s="17">
        <f>ROUND(E121*G121,2)</f>
        <v>0</v>
      </c>
      <c r="J121" s="17">
        <f>ROUND(E121*G121,2)</f>
        <v>0</v>
      </c>
      <c r="L121" s="18">
        <f>E121*K121</f>
        <v>0</v>
      </c>
      <c r="N121" s="15">
        <f>E121*M121</f>
        <v>0</v>
      </c>
      <c r="O121" s="16">
        <v>20</v>
      </c>
      <c r="P121" s="16" t="s">
        <v>80</v>
      </c>
      <c r="V121" s="19" t="s">
        <v>64</v>
      </c>
      <c r="X121" s="13" t="s">
        <v>363</v>
      </c>
      <c r="Y121" s="13" t="s">
        <v>361</v>
      </c>
      <c r="Z121" s="16" t="s">
        <v>364</v>
      </c>
      <c r="AB121" s="16">
        <v>6</v>
      </c>
      <c r="AJ121" s="4" t="s">
        <v>83</v>
      </c>
      <c r="AK121" s="4" t="s">
        <v>84</v>
      </c>
    </row>
    <row r="122" spans="1:37">
      <c r="A122" s="57">
        <v>79</v>
      </c>
      <c r="B122" s="58" t="s">
        <v>76</v>
      </c>
      <c r="C122" s="59" t="s">
        <v>365</v>
      </c>
      <c r="D122" s="60" t="s">
        <v>366</v>
      </c>
      <c r="E122" s="15">
        <v>87.316999999999993</v>
      </c>
      <c r="F122" s="16" t="s">
        <v>158</v>
      </c>
      <c r="H122" s="17">
        <f>ROUND(E122*G122,2)</f>
        <v>0</v>
      </c>
      <c r="J122" s="17">
        <f>ROUND(E122*G122,2)</f>
        <v>0</v>
      </c>
      <c r="L122" s="18">
        <f>E122*K122</f>
        <v>0</v>
      </c>
      <c r="N122" s="15">
        <f>E122*M122</f>
        <v>0</v>
      </c>
      <c r="O122" s="16">
        <v>20</v>
      </c>
      <c r="P122" s="16" t="s">
        <v>80</v>
      </c>
      <c r="V122" s="19" t="s">
        <v>64</v>
      </c>
      <c r="W122" s="20">
        <v>128.18100000000001</v>
      </c>
      <c r="X122" s="13" t="s">
        <v>367</v>
      </c>
      <c r="Y122" s="13" t="s">
        <v>365</v>
      </c>
      <c r="Z122" s="16" t="s">
        <v>186</v>
      </c>
      <c r="AB122" s="16">
        <v>6</v>
      </c>
      <c r="AJ122" s="4" t="s">
        <v>83</v>
      </c>
      <c r="AK122" s="4" t="s">
        <v>84</v>
      </c>
    </row>
    <row r="123" spans="1:37">
      <c r="A123" s="57"/>
      <c r="B123" s="58"/>
      <c r="C123" s="59"/>
      <c r="D123" s="62" t="s">
        <v>368</v>
      </c>
      <c r="E123" s="54">
        <f>J123</f>
        <v>0</v>
      </c>
      <c r="H123" s="54">
        <f>SUM(H106:H122)</f>
        <v>0</v>
      </c>
      <c r="I123" s="54">
        <f>SUM(I106:I122)</f>
        <v>0</v>
      </c>
      <c r="J123" s="54">
        <f>SUM(J106:J122)</f>
        <v>0</v>
      </c>
      <c r="L123" s="55">
        <f>SUM(L106:L122)</f>
        <v>78.431999999999988</v>
      </c>
      <c r="N123" s="56">
        <f>SUM(N106:N122)</f>
        <v>0</v>
      </c>
      <c r="W123" s="20">
        <f>SUM(W106:W122)</f>
        <v>129.32400000000001</v>
      </c>
    </row>
    <row r="124" spans="1:37">
      <c r="A124" s="57"/>
      <c r="B124" s="58"/>
      <c r="C124" s="59"/>
      <c r="D124" s="60"/>
    </row>
    <row r="125" spans="1:37">
      <c r="A125" s="57"/>
      <c r="B125" s="58"/>
      <c r="C125" s="59"/>
      <c r="D125" s="62" t="s">
        <v>369</v>
      </c>
      <c r="E125" s="56">
        <f>J125</f>
        <v>0</v>
      </c>
      <c r="H125" s="54">
        <f>+H49+H60+H104+H123</f>
        <v>0</v>
      </c>
      <c r="I125" s="54">
        <f>+I49+I60+I104+I123</f>
        <v>0</v>
      </c>
      <c r="J125" s="54">
        <f>+J49+J60+J104+J123</f>
        <v>0</v>
      </c>
      <c r="L125" s="55">
        <f>+L49+L60+L104+L123</f>
        <v>224.44512884</v>
      </c>
      <c r="N125" s="56">
        <f>+N49+N60+N104+N123</f>
        <v>0</v>
      </c>
      <c r="W125" s="20">
        <f>+W49+W60+W104+W123</f>
        <v>1199.5900000000001</v>
      </c>
    </row>
    <row r="126" spans="1:37">
      <c r="A126" s="57"/>
      <c r="B126" s="58"/>
      <c r="C126" s="59"/>
      <c r="D126" s="60"/>
    </row>
    <row r="127" spans="1:37">
      <c r="A127" s="57"/>
      <c r="B127" s="61" t="s">
        <v>370</v>
      </c>
      <c r="C127" s="59"/>
      <c r="D127" s="60"/>
    </row>
    <row r="128" spans="1:37">
      <c r="A128" s="57"/>
      <c r="B128" s="59" t="s">
        <v>419</v>
      </c>
      <c r="C128" s="59"/>
      <c r="D128" s="60"/>
    </row>
    <row r="129" spans="1:37">
      <c r="A129" s="57">
        <v>80</v>
      </c>
      <c r="B129" s="58" t="s">
        <v>89</v>
      </c>
      <c r="C129" s="59" t="s">
        <v>371</v>
      </c>
      <c r="D129" s="60" t="s">
        <v>422</v>
      </c>
      <c r="E129" s="15">
        <v>1</v>
      </c>
      <c r="F129" s="16" t="s">
        <v>202</v>
      </c>
      <c r="H129" s="17">
        <f t="shared" ref="H129:H140" si="11">ROUND(E129*G129,2)</f>
        <v>0</v>
      </c>
      <c r="J129" s="17">
        <f t="shared" ref="J129:J140" si="12">ROUND(E129*G129,2)</f>
        <v>0</v>
      </c>
      <c r="L129" s="18">
        <f t="shared" ref="L129:L140" si="13">E129*K129</f>
        <v>0</v>
      </c>
      <c r="N129" s="15">
        <f t="shared" ref="N129:N140" si="14">E129*M129</f>
        <v>0</v>
      </c>
      <c r="O129" s="16">
        <v>20</v>
      </c>
      <c r="P129" s="16" t="s">
        <v>80</v>
      </c>
      <c r="V129" s="19" t="s">
        <v>372</v>
      </c>
      <c r="W129" s="20">
        <v>0.32900000000000001</v>
      </c>
      <c r="X129" s="13" t="s">
        <v>373</v>
      </c>
      <c r="Y129" s="13" t="s">
        <v>371</v>
      </c>
      <c r="Z129" s="16" t="s">
        <v>374</v>
      </c>
      <c r="AB129" s="16">
        <v>6</v>
      </c>
      <c r="AJ129" s="4" t="s">
        <v>375</v>
      </c>
      <c r="AK129" s="4" t="s">
        <v>84</v>
      </c>
    </row>
    <row r="130" spans="1:37">
      <c r="A130" s="57">
        <v>81</v>
      </c>
      <c r="B130" s="58" t="s">
        <v>89</v>
      </c>
      <c r="C130" s="59" t="s">
        <v>376</v>
      </c>
      <c r="D130" s="60" t="s">
        <v>421</v>
      </c>
      <c r="E130" s="15">
        <v>2</v>
      </c>
      <c r="F130" s="16" t="s">
        <v>202</v>
      </c>
      <c r="H130" s="17">
        <f t="shared" si="11"/>
        <v>0</v>
      </c>
      <c r="J130" s="17">
        <f t="shared" si="12"/>
        <v>0</v>
      </c>
      <c r="L130" s="18">
        <f t="shared" si="13"/>
        <v>0</v>
      </c>
      <c r="N130" s="15">
        <f t="shared" si="14"/>
        <v>0</v>
      </c>
      <c r="O130" s="16">
        <v>20</v>
      </c>
      <c r="P130" s="16" t="s">
        <v>80</v>
      </c>
      <c r="V130" s="19" t="s">
        <v>372</v>
      </c>
      <c r="W130" s="20">
        <v>1.1339999999999999</v>
      </c>
      <c r="X130" s="13" t="s">
        <v>377</v>
      </c>
      <c r="Y130" s="13" t="s">
        <v>376</v>
      </c>
      <c r="Z130" s="16" t="s">
        <v>374</v>
      </c>
      <c r="AB130" s="16">
        <v>6</v>
      </c>
      <c r="AJ130" s="4" t="s">
        <v>375</v>
      </c>
      <c r="AK130" s="4" t="s">
        <v>84</v>
      </c>
    </row>
    <row r="131" spans="1:37">
      <c r="A131" s="57">
        <v>82</v>
      </c>
      <c r="B131" s="58" t="s">
        <v>89</v>
      </c>
      <c r="C131" s="59" t="s">
        <v>378</v>
      </c>
      <c r="D131" s="60" t="s">
        <v>379</v>
      </c>
      <c r="E131" s="15">
        <v>2</v>
      </c>
      <c r="F131" s="16" t="s">
        <v>202</v>
      </c>
      <c r="H131" s="17">
        <f t="shared" si="11"/>
        <v>0</v>
      </c>
      <c r="J131" s="17">
        <f t="shared" si="12"/>
        <v>0</v>
      </c>
      <c r="L131" s="18">
        <f t="shared" si="13"/>
        <v>0</v>
      </c>
      <c r="N131" s="15">
        <f t="shared" si="14"/>
        <v>0</v>
      </c>
      <c r="O131" s="16">
        <v>20</v>
      </c>
      <c r="P131" s="16" t="s">
        <v>80</v>
      </c>
      <c r="V131" s="19" t="s">
        <v>372</v>
      </c>
      <c r="W131" s="20">
        <v>1.1339999999999999</v>
      </c>
      <c r="X131" s="13" t="s">
        <v>380</v>
      </c>
      <c r="Y131" s="13" t="s">
        <v>378</v>
      </c>
      <c r="Z131" s="16" t="s">
        <v>374</v>
      </c>
      <c r="AB131" s="16">
        <v>6</v>
      </c>
      <c r="AJ131" s="4" t="s">
        <v>375</v>
      </c>
      <c r="AK131" s="4" t="s">
        <v>84</v>
      </c>
    </row>
    <row r="132" spans="1:37">
      <c r="A132" s="57">
        <v>83</v>
      </c>
      <c r="B132" s="58" t="s">
        <v>89</v>
      </c>
      <c r="C132" s="59" t="s">
        <v>381</v>
      </c>
      <c r="D132" s="60" t="s">
        <v>382</v>
      </c>
      <c r="E132" s="15">
        <v>1</v>
      </c>
      <c r="F132" s="16" t="s">
        <v>202</v>
      </c>
      <c r="H132" s="17">
        <f t="shared" si="11"/>
        <v>0</v>
      </c>
      <c r="J132" s="17">
        <f t="shared" si="12"/>
        <v>0</v>
      </c>
      <c r="L132" s="18">
        <f t="shared" si="13"/>
        <v>0</v>
      </c>
      <c r="N132" s="15">
        <f t="shared" si="14"/>
        <v>0</v>
      </c>
      <c r="O132" s="16">
        <v>20</v>
      </c>
      <c r="P132" s="16" t="s">
        <v>80</v>
      </c>
      <c r="V132" s="19" t="s">
        <v>372</v>
      </c>
      <c r="W132" s="20">
        <v>0.56699999999999995</v>
      </c>
      <c r="X132" s="13" t="s">
        <v>383</v>
      </c>
      <c r="Y132" s="13" t="s">
        <v>381</v>
      </c>
      <c r="Z132" s="16" t="s">
        <v>374</v>
      </c>
      <c r="AB132" s="16">
        <v>6</v>
      </c>
      <c r="AJ132" s="4" t="s">
        <v>375</v>
      </c>
      <c r="AK132" s="4" t="s">
        <v>84</v>
      </c>
    </row>
    <row r="133" spans="1:37">
      <c r="A133" s="57">
        <v>84</v>
      </c>
      <c r="B133" s="58" t="s">
        <v>89</v>
      </c>
      <c r="C133" s="59" t="s">
        <v>384</v>
      </c>
      <c r="D133" s="60" t="s">
        <v>385</v>
      </c>
      <c r="E133" s="15">
        <v>1</v>
      </c>
      <c r="F133" s="16" t="s">
        <v>202</v>
      </c>
      <c r="H133" s="17">
        <f t="shared" si="11"/>
        <v>0</v>
      </c>
      <c r="J133" s="17">
        <f t="shared" si="12"/>
        <v>0</v>
      </c>
      <c r="L133" s="18">
        <f t="shared" si="13"/>
        <v>0</v>
      </c>
      <c r="N133" s="15">
        <f t="shared" si="14"/>
        <v>0</v>
      </c>
      <c r="O133" s="16">
        <v>20</v>
      </c>
      <c r="P133" s="16" t="s">
        <v>80</v>
      </c>
      <c r="V133" s="19" t="s">
        <v>372</v>
      </c>
      <c r="W133" s="20">
        <v>0.60099999999999998</v>
      </c>
      <c r="X133" s="13" t="s">
        <v>386</v>
      </c>
      <c r="Y133" s="13" t="s">
        <v>384</v>
      </c>
      <c r="Z133" s="16" t="s">
        <v>374</v>
      </c>
      <c r="AB133" s="16">
        <v>6</v>
      </c>
      <c r="AJ133" s="4" t="s">
        <v>375</v>
      </c>
      <c r="AK133" s="4" t="s">
        <v>84</v>
      </c>
    </row>
    <row r="134" spans="1:37">
      <c r="A134" s="57">
        <v>85</v>
      </c>
      <c r="B134" s="58" t="s">
        <v>89</v>
      </c>
      <c r="C134" s="59" t="s">
        <v>387</v>
      </c>
      <c r="D134" s="60" t="s">
        <v>388</v>
      </c>
      <c r="E134" s="15">
        <v>1</v>
      </c>
      <c r="F134" s="16" t="s">
        <v>202</v>
      </c>
      <c r="H134" s="17">
        <f t="shared" si="11"/>
        <v>0</v>
      </c>
      <c r="J134" s="17">
        <f t="shared" si="12"/>
        <v>0</v>
      </c>
      <c r="L134" s="18">
        <f t="shared" si="13"/>
        <v>0</v>
      </c>
      <c r="N134" s="15">
        <f t="shared" si="14"/>
        <v>0</v>
      </c>
      <c r="O134" s="16">
        <v>20</v>
      </c>
      <c r="P134" s="16" t="s">
        <v>80</v>
      </c>
      <c r="V134" s="19" t="s">
        <v>372</v>
      </c>
      <c r="W134" s="20">
        <v>0.64200000000000002</v>
      </c>
      <c r="X134" s="13" t="s">
        <v>389</v>
      </c>
      <c r="Y134" s="13" t="s">
        <v>387</v>
      </c>
      <c r="Z134" s="16" t="s">
        <v>374</v>
      </c>
      <c r="AB134" s="16">
        <v>6</v>
      </c>
      <c r="AJ134" s="4" t="s">
        <v>375</v>
      </c>
      <c r="AK134" s="4" t="s">
        <v>84</v>
      </c>
    </row>
    <row r="135" spans="1:37">
      <c r="A135" s="57">
        <v>86</v>
      </c>
      <c r="B135" s="58" t="s">
        <v>89</v>
      </c>
      <c r="C135" s="59" t="s">
        <v>390</v>
      </c>
      <c r="D135" s="60" t="s">
        <v>391</v>
      </c>
      <c r="E135" s="15">
        <v>2</v>
      </c>
      <c r="F135" s="16" t="s">
        <v>202</v>
      </c>
      <c r="H135" s="17">
        <f t="shared" si="11"/>
        <v>0</v>
      </c>
      <c r="J135" s="17">
        <f t="shared" si="12"/>
        <v>0</v>
      </c>
      <c r="L135" s="18">
        <f t="shared" si="13"/>
        <v>0</v>
      </c>
      <c r="N135" s="15">
        <f t="shared" si="14"/>
        <v>0</v>
      </c>
      <c r="O135" s="16">
        <v>20</v>
      </c>
      <c r="P135" s="16" t="s">
        <v>80</v>
      </c>
      <c r="V135" s="19" t="s">
        <v>372</v>
      </c>
      <c r="W135" s="20">
        <v>0.46200000000000002</v>
      </c>
      <c r="X135" s="13" t="s">
        <v>392</v>
      </c>
      <c r="Y135" s="13" t="s">
        <v>390</v>
      </c>
      <c r="Z135" s="16" t="s">
        <v>374</v>
      </c>
      <c r="AB135" s="16">
        <v>6</v>
      </c>
      <c r="AJ135" s="4" t="s">
        <v>375</v>
      </c>
      <c r="AK135" s="4" t="s">
        <v>84</v>
      </c>
    </row>
    <row r="136" spans="1:37">
      <c r="A136" s="57">
        <v>87</v>
      </c>
      <c r="B136" s="58" t="s">
        <v>89</v>
      </c>
      <c r="C136" s="59" t="s">
        <v>393</v>
      </c>
      <c r="D136" s="60" t="s">
        <v>394</v>
      </c>
      <c r="E136" s="15">
        <v>1</v>
      </c>
      <c r="F136" s="16" t="s">
        <v>202</v>
      </c>
      <c r="H136" s="17">
        <f t="shared" si="11"/>
        <v>0</v>
      </c>
      <c r="J136" s="17">
        <f t="shared" si="12"/>
        <v>0</v>
      </c>
      <c r="K136" s="18">
        <v>1.2999999999999999E-4</v>
      </c>
      <c r="L136" s="18">
        <f t="shared" si="13"/>
        <v>1.2999999999999999E-4</v>
      </c>
      <c r="N136" s="15">
        <f t="shared" si="14"/>
        <v>0</v>
      </c>
      <c r="O136" s="16">
        <v>20</v>
      </c>
      <c r="P136" s="16" t="s">
        <v>80</v>
      </c>
      <c r="V136" s="19" t="s">
        <v>372</v>
      </c>
      <c r="W136" s="20">
        <v>0.56000000000000005</v>
      </c>
      <c r="X136" s="13" t="s">
        <v>395</v>
      </c>
      <c r="Y136" s="13" t="s">
        <v>393</v>
      </c>
      <c r="Z136" s="16" t="s">
        <v>374</v>
      </c>
      <c r="AB136" s="16">
        <v>6</v>
      </c>
      <c r="AJ136" s="4" t="s">
        <v>375</v>
      </c>
      <c r="AK136" s="4" t="s">
        <v>84</v>
      </c>
    </row>
    <row r="137" spans="1:37">
      <c r="A137" s="57">
        <v>88</v>
      </c>
      <c r="B137" s="58" t="s">
        <v>89</v>
      </c>
      <c r="C137" s="59" t="s">
        <v>396</v>
      </c>
      <c r="D137" s="60" t="s">
        <v>397</v>
      </c>
      <c r="E137" s="15">
        <v>1</v>
      </c>
      <c r="F137" s="16" t="s">
        <v>202</v>
      </c>
      <c r="H137" s="17">
        <f t="shared" si="11"/>
        <v>0</v>
      </c>
      <c r="J137" s="17">
        <f t="shared" si="12"/>
        <v>0</v>
      </c>
      <c r="L137" s="18">
        <f t="shared" si="13"/>
        <v>0</v>
      </c>
      <c r="N137" s="15">
        <f t="shared" si="14"/>
        <v>0</v>
      </c>
      <c r="O137" s="16">
        <v>20</v>
      </c>
      <c r="P137" s="16" t="s">
        <v>80</v>
      </c>
      <c r="V137" s="19" t="s">
        <v>372</v>
      </c>
      <c r="W137" s="20">
        <v>6.0999999999999999E-2</v>
      </c>
      <c r="X137" s="13" t="s">
        <v>398</v>
      </c>
      <c r="Y137" s="13" t="s">
        <v>396</v>
      </c>
      <c r="Z137" s="16" t="s">
        <v>374</v>
      </c>
      <c r="AB137" s="16">
        <v>6</v>
      </c>
      <c r="AJ137" s="4" t="s">
        <v>375</v>
      </c>
      <c r="AK137" s="4" t="s">
        <v>84</v>
      </c>
    </row>
    <row r="138" spans="1:37">
      <c r="A138" s="57">
        <v>89</v>
      </c>
      <c r="B138" s="58" t="s">
        <v>89</v>
      </c>
      <c r="C138" s="59" t="s">
        <v>399</v>
      </c>
      <c r="D138" s="60" t="s">
        <v>400</v>
      </c>
      <c r="E138" s="15">
        <v>2</v>
      </c>
      <c r="F138" s="16" t="s">
        <v>202</v>
      </c>
      <c r="H138" s="17">
        <f t="shared" si="11"/>
        <v>0</v>
      </c>
      <c r="J138" s="17">
        <f t="shared" si="12"/>
        <v>0</v>
      </c>
      <c r="L138" s="18">
        <f t="shared" si="13"/>
        <v>0</v>
      </c>
      <c r="N138" s="15">
        <f t="shared" si="14"/>
        <v>0</v>
      </c>
      <c r="O138" s="16">
        <v>20</v>
      </c>
      <c r="P138" s="16" t="s">
        <v>80</v>
      </c>
      <c r="V138" s="19" t="s">
        <v>372</v>
      </c>
      <c r="W138" s="20">
        <v>0.122</v>
      </c>
      <c r="X138" s="13" t="s">
        <v>401</v>
      </c>
      <c r="Y138" s="13" t="s">
        <v>399</v>
      </c>
      <c r="Z138" s="16" t="s">
        <v>374</v>
      </c>
      <c r="AB138" s="16">
        <v>6</v>
      </c>
      <c r="AJ138" s="4" t="s">
        <v>375</v>
      </c>
      <c r="AK138" s="4" t="s">
        <v>84</v>
      </c>
    </row>
    <row r="139" spans="1:37">
      <c r="A139" s="57">
        <v>90</v>
      </c>
      <c r="B139" s="58" t="s">
        <v>89</v>
      </c>
      <c r="C139" s="59" t="s">
        <v>402</v>
      </c>
      <c r="D139" s="60" t="s">
        <v>403</v>
      </c>
      <c r="E139" s="15">
        <v>1</v>
      </c>
      <c r="F139" s="16" t="s">
        <v>202</v>
      </c>
      <c r="H139" s="17">
        <f t="shared" si="11"/>
        <v>0</v>
      </c>
      <c r="J139" s="17">
        <f t="shared" si="12"/>
        <v>0</v>
      </c>
      <c r="L139" s="18">
        <f t="shared" si="13"/>
        <v>0</v>
      </c>
      <c r="N139" s="15">
        <f t="shared" si="14"/>
        <v>0</v>
      </c>
      <c r="O139" s="16">
        <v>20</v>
      </c>
      <c r="P139" s="16" t="s">
        <v>80</v>
      </c>
      <c r="V139" s="19" t="s">
        <v>372</v>
      </c>
      <c r="W139" s="20">
        <v>6.0999999999999999E-2</v>
      </c>
      <c r="X139" s="13" t="s">
        <v>404</v>
      </c>
      <c r="Y139" s="13" t="s">
        <v>402</v>
      </c>
      <c r="Z139" s="16" t="s">
        <v>374</v>
      </c>
      <c r="AB139" s="16">
        <v>6</v>
      </c>
      <c r="AJ139" s="4" t="s">
        <v>375</v>
      </c>
      <c r="AK139" s="4" t="s">
        <v>84</v>
      </c>
    </row>
    <row r="140" spans="1:37">
      <c r="A140" s="57">
        <v>91</v>
      </c>
      <c r="B140" s="58" t="s">
        <v>89</v>
      </c>
      <c r="C140" s="59" t="s">
        <v>405</v>
      </c>
      <c r="D140" s="60" t="s">
        <v>406</v>
      </c>
      <c r="E140" s="15">
        <v>2</v>
      </c>
      <c r="F140" s="16" t="s">
        <v>202</v>
      </c>
      <c r="H140" s="17">
        <f t="shared" si="11"/>
        <v>0</v>
      </c>
      <c r="J140" s="17">
        <f t="shared" si="12"/>
        <v>0</v>
      </c>
      <c r="L140" s="18">
        <f t="shared" si="13"/>
        <v>0</v>
      </c>
      <c r="N140" s="15">
        <f t="shared" si="14"/>
        <v>0</v>
      </c>
      <c r="O140" s="16">
        <v>20</v>
      </c>
      <c r="P140" s="16" t="s">
        <v>80</v>
      </c>
      <c r="V140" s="19" t="s">
        <v>372</v>
      </c>
      <c r="W140" s="20">
        <v>0.122</v>
      </c>
      <c r="X140" s="13" t="s">
        <v>407</v>
      </c>
      <c r="Y140" s="13" t="s">
        <v>405</v>
      </c>
      <c r="Z140" s="16" t="s">
        <v>374</v>
      </c>
      <c r="AB140" s="16">
        <v>6</v>
      </c>
      <c r="AJ140" s="4" t="s">
        <v>375</v>
      </c>
      <c r="AK140" s="4" t="s">
        <v>84</v>
      </c>
    </row>
    <row r="141" spans="1:37">
      <c r="A141" s="57"/>
      <c r="B141" s="58"/>
      <c r="C141" s="59"/>
      <c r="D141" s="62" t="s">
        <v>420</v>
      </c>
      <c r="E141" s="54">
        <f>J141</f>
        <v>0</v>
      </c>
      <c r="H141" s="54">
        <f>SUM(H127:H140)</f>
        <v>0</v>
      </c>
      <c r="I141" s="54">
        <f>SUM(I127:I140)</f>
        <v>0</v>
      </c>
      <c r="J141" s="54">
        <f>SUM(J127:J140)</f>
        <v>0</v>
      </c>
      <c r="L141" s="55">
        <f>SUM(L127:L140)</f>
        <v>1.2999999999999999E-4</v>
      </c>
      <c r="N141" s="56">
        <f>SUM(N127:N140)</f>
        <v>0</v>
      </c>
      <c r="W141" s="20">
        <f>SUM(W127:W140)</f>
        <v>5.7949999999999999</v>
      </c>
    </row>
    <row r="142" spans="1:37">
      <c r="A142" s="57"/>
      <c r="B142" s="58"/>
      <c r="C142" s="59"/>
      <c r="D142" s="60"/>
    </row>
    <row r="143" spans="1:37">
      <c r="A143" s="57"/>
      <c r="B143" s="58"/>
      <c r="C143" s="59"/>
      <c r="D143" s="62" t="s">
        <v>408</v>
      </c>
      <c r="E143" s="54">
        <f>J143</f>
        <v>0</v>
      </c>
      <c r="H143" s="54">
        <f>+H141</f>
        <v>0</v>
      </c>
      <c r="I143" s="54">
        <f>+I141</f>
        <v>0</v>
      </c>
      <c r="J143" s="54">
        <f>+J141</f>
        <v>0</v>
      </c>
      <c r="L143" s="55">
        <f>+L141</f>
        <v>1.2999999999999999E-4</v>
      </c>
      <c r="N143" s="56">
        <f>+N141</f>
        <v>0</v>
      </c>
      <c r="W143" s="20">
        <f>+W141</f>
        <v>5.7949999999999999</v>
      </c>
    </row>
    <row r="144" spans="1:37">
      <c r="A144" s="57"/>
      <c r="B144" s="58"/>
      <c r="C144" s="59"/>
      <c r="D144" s="60"/>
    </row>
    <row r="145" spans="1:23">
      <c r="A145" s="57"/>
      <c r="B145" s="58"/>
      <c r="C145" s="59"/>
      <c r="D145" s="63" t="s">
        <v>409</v>
      </c>
      <c r="E145" s="54">
        <f>J145</f>
        <v>0</v>
      </c>
      <c r="H145" s="54">
        <f>+H125+H143</f>
        <v>0</v>
      </c>
      <c r="I145" s="54">
        <f>+I125+I143</f>
        <v>0</v>
      </c>
      <c r="J145" s="54">
        <f>+J125+J143</f>
        <v>0</v>
      </c>
      <c r="L145" s="55">
        <f>+L125+L143</f>
        <v>224.44525884000001</v>
      </c>
      <c r="N145" s="56">
        <f>+N125+N143</f>
        <v>0</v>
      </c>
      <c r="W145" s="20">
        <f>+W125+W143</f>
        <v>1205.3850000000002</v>
      </c>
    </row>
  </sheetData>
  <sheetProtection password="CC71" sheet="1" objects="1" scenarios="1"/>
  <protectedRanges>
    <protectedRange sqref="G12:G145" name="Rozsah1"/>
  </protectedRanges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Prehlad</vt:lpstr>
      <vt:lpstr>Prehlad!Názvy_tlače</vt:lpstr>
      <vt:lpstr>Prehlad!Oblasť_tlače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JANKO</cp:lastModifiedBy>
  <cp:revision>0</cp:revision>
  <cp:lastPrinted>2016-04-18T11:45:00Z</cp:lastPrinted>
  <dcterms:created xsi:type="dcterms:W3CDTF">1999-04-06T07:39:00Z</dcterms:created>
  <dcterms:modified xsi:type="dcterms:W3CDTF">2022-07-19T07:39:24Z</dcterms:modified>
</cp:coreProperties>
</file>