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SBS - ZsNH/NOVÉ SP - SBS/"/>
    </mc:Choice>
  </mc:AlternateContent>
  <xr:revisionPtr revIDLastSave="1" documentId="8_{A7FB3EA3-5B5B-439A-BCE8-50CFF496B324}" xr6:coauthVersionLast="47" xr6:coauthVersionMax="47" xr10:uidLastSave="{3B50724D-F74E-49C7-83FE-D0135092B3EC}"/>
  <bookViews>
    <workbookView xWindow="-110" yWindow="-110" windowWidth="19420" windowHeight="10420" xr2:uid="{00000000-000D-0000-FFFF-FFFF00000000}"/>
  </bookViews>
  <sheets>
    <sheet name="NPK" sheetId="5" r:id="rId1"/>
    <sheet name="Počet osobohodín" sheetId="4" r:id="rId2"/>
    <sheet name="Rozsahy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5" l="1"/>
  <c r="C14" i="5"/>
  <c r="C30" i="5"/>
  <c r="C29" i="5"/>
  <c r="C26" i="5"/>
  <c r="C28" i="5" s="1"/>
  <c r="C25" i="5"/>
  <c r="C23" i="5"/>
  <c r="C20" i="5"/>
  <c r="C17" i="5"/>
  <c r="G13" i="5"/>
  <c r="C8" i="5"/>
  <c r="G7" i="5"/>
  <c r="G12" i="5" s="1"/>
  <c r="F3" i="5" l="1"/>
  <c r="H3" i="5" s="1"/>
  <c r="G14" i="5"/>
  <c r="H17" i="2" l="1"/>
</calcChain>
</file>

<file path=xl/sharedStrings.xml><?xml version="1.0" encoding="utf-8"?>
<sst xmlns="http://schemas.openxmlformats.org/spreadsheetml/2006/main" count="237" uniqueCount="142">
  <si>
    <t>Náklady za prácu v noci</t>
  </si>
  <si>
    <t>Náklady za zvýhodnenie (nadčas)</t>
  </si>
  <si>
    <t>Hradená riadna dovolenka, v hod.</t>
  </si>
  <si>
    <t>€/hod</t>
  </si>
  <si>
    <t>hod.</t>
  </si>
  <si>
    <t>€/hod.</t>
  </si>
  <si>
    <t>€</t>
  </si>
  <si>
    <t>Náklady na RD</t>
  </si>
  <si>
    <t xml:space="preserve">Výkon v mzdovom zvýhodnení (nadčas) </t>
  </si>
  <si>
    <t>%</t>
  </si>
  <si>
    <t>Mzdové náklady</t>
  </si>
  <si>
    <t>Celkové náklady na službu</t>
  </si>
  <si>
    <t>Výpočet HZS</t>
  </si>
  <si>
    <t>Položka ceny</t>
  </si>
  <si>
    <t>jednotka</t>
  </si>
  <si>
    <t>Návrh na plnenie</t>
  </si>
  <si>
    <t>Poznámky</t>
  </si>
  <si>
    <t>Primeranosť určuje uchádzač</t>
  </si>
  <si>
    <t>Výpočet</t>
  </si>
  <si>
    <t>Konštanta</t>
  </si>
  <si>
    <t>Počet  dní</t>
  </si>
  <si>
    <t>Počet prac dní</t>
  </si>
  <si>
    <t xml:space="preserve">CELKOM </t>
  </si>
  <si>
    <t>Stanovisko</t>
  </si>
  <si>
    <t>deň</t>
  </si>
  <si>
    <t>noc</t>
  </si>
  <si>
    <t>Pracovný deň</t>
  </si>
  <si>
    <t>Spolu</t>
  </si>
  <si>
    <t xml:space="preserve">človekohodín </t>
  </si>
  <si>
    <t>Kalkulácia rozsahu služieb (dní) za celý predmet zákazky</t>
  </si>
  <si>
    <t>Obdobie</t>
  </si>
  <si>
    <t>Celkom</t>
  </si>
  <si>
    <t>Počet dní celkom</t>
  </si>
  <si>
    <t>Kalkulácia rozsahu (hodín) požadovaných služieb za deň (pracovný/ SŠ+MD)</t>
  </si>
  <si>
    <t xml:space="preserve">počet hodín </t>
  </si>
  <si>
    <t xml:space="preserve">hodín </t>
  </si>
  <si>
    <t>Kalkulácia rozsahu služieb (hodín) za celý predmet zákazky</t>
  </si>
  <si>
    <t>počet hodín - noc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</si>
  <si>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/den+noc</t>
    </r>
  </si>
  <si>
    <t xml:space="preserve">počet hodín – celkom </t>
  </si>
  <si>
    <t>Dovolenka</t>
  </si>
  <si>
    <t>v € bez DPH</t>
  </si>
  <si>
    <t>Kritérium</t>
  </si>
  <si>
    <t>Kalkulácia hodinovej zúčtovacej sadzby (HZS)</t>
  </si>
  <si>
    <t xml:space="preserve">počet pracovníkov                         na pracovisku </t>
  </si>
  <si>
    <t>v € s DPH</t>
  </si>
  <si>
    <t>MHMZ</t>
  </si>
  <si>
    <t>Sadzba odvodov 35,2 %</t>
  </si>
  <si>
    <t>Identifikácia uchádzača:</t>
  </si>
  <si>
    <t>Obchodné meno:</t>
  </si>
  <si>
    <t>Sídlo:</t>
  </si>
  <si>
    <t>Zastúpený:</t>
  </si>
  <si>
    <t>IČO:</t>
  </si>
  <si>
    <t>DIČ:</t>
  </si>
  <si>
    <t>Bank. Spojenie:</t>
  </si>
  <si>
    <t>IBAN:</t>
  </si>
  <si>
    <t xml:space="preserve">Nadčasy </t>
  </si>
  <si>
    <t>Rozsah hodín celkom</t>
  </si>
  <si>
    <t>Mzda pri MHMZ celkom</t>
  </si>
  <si>
    <t>Cena práce celkom (mzdové náklady)</t>
  </si>
  <si>
    <t>Predpokladaný rozsah služieb celkom</t>
  </si>
  <si>
    <t>Odvody celkom</t>
  </si>
  <si>
    <t>Mzdové náklady celkom (bez odvodov)</t>
  </si>
  <si>
    <t>rok 2021</t>
  </si>
  <si>
    <r>
      <t xml:space="preserve"> </t>
    </r>
    <r>
      <rPr>
        <b/>
        <sz val="6"/>
        <color rgb="FF000000"/>
        <rFont val="Times New Roman"/>
        <family val="1"/>
        <charset val="238"/>
      </rPr>
      <t>počet hodín  - deň</t>
    </r>
  </si>
  <si>
    <t>Počet sobôt</t>
  </si>
  <si>
    <t>Práca počas sobôt</t>
  </si>
  <si>
    <t>Náklady za zvýhodnenie (soboty)</t>
  </si>
  <si>
    <t>Výkon v mzdovom zvýhodnení (soboty)</t>
  </si>
  <si>
    <t>Počet nedieľ</t>
  </si>
  <si>
    <t xml:space="preserve">Počet štátnych siatkov </t>
  </si>
  <si>
    <t>Práca počas nedieľ</t>
  </si>
  <si>
    <t>Výkon v mzdovom zvýhodnení (nedele)</t>
  </si>
  <si>
    <t>Náklady za zvýhodnenie (nedele)</t>
  </si>
  <si>
    <t xml:space="preserve">Prácu počas ŠS </t>
  </si>
  <si>
    <t>Počet sviatkov</t>
  </si>
  <si>
    <t>Mzdové zvýhodnenie za prácu nadčas min. 25%  z priemerného zárobku (doplní uchádzač)</t>
  </si>
  <si>
    <t>Sociálne náklady (doplní uchádzač)</t>
  </si>
  <si>
    <t>Prevádz. a materiálové náklady (doplní uchádzač)</t>
  </si>
  <si>
    <t>Náklady na školenia, lekárske prehliadky... (doplní uchádzač)</t>
  </si>
  <si>
    <t>Zisk (doplní uchádzač)</t>
  </si>
  <si>
    <t>Podpis štatutár. zástupcu</t>
  </si>
  <si>
    <t>napr. získanie OSO, BOZP, ...</t>
  </si>
  <si>
    <t xml:space="preserve">Pozn.:                                                                                                                                                                                                                                                                           
Uchádzač vyplní položky "Minimálna hodinová mzda (zákonná) - MHMZ",  "Mzdové zvýhodnenie za prácu nadčas". Ak pri poskytovaní služby vznikajú dodatočné náklady, treba ich uviesť v časti sociálne náklady, alebo prevádzkové a materiálové náklady alebo náklady na školenia, lekárske prehliadky. Taktiež nie je možné upravovať vzorec.                                                                                                                                                                                                                                                                                                      Nadčasy v súbore „Návrh na plnenie kritérií“ sú vypočítané za celý predmet zákazky/za celé požadované obdobie  na  zamestnancov a za optimálnych podmienok (zamestnanec nie je na PN a čerpá len riadnu dovolenku v zmysle Zákonníka práce) a nesmú sa upravovať, aby bola dodržaná porovnateľnosť ponúk.
</t>
  </si>
  <si>
    <t>rok 2022</t>
  </si>
  <si>
    <t>Strážnik A pond až piatok</t>
  </si>
  <si>
    <t>rok 2023</t>
  </si>
  <si>
    <t>Počet prac dní pon-piatok</t>
  </si>
  <si>
    <t>Strážnik B pond až piatok</t>
  </si>
  <si>
    <t>Strážnik C pond až piatok</t>
  </si>
  <si>
    <t>Strážnik D pond až piatok</t>
  </si>
  <si>
    <t>-</t>
  </si>
  <si>
    <t>Cena za strážnu službu</t>
  </si>
  <si>
    <t>Práca v noci v hod.</t>
  </si>
  <si>
    <t>Kalkulácia mzdových nákladov z tabuľky vľavo</t>
  </si>
  <si>
    <t>stravné lístky, sociálny fond, ....</t>
  </si>
  <si>
    <t>rovnošaty, komunikácia, motorové vozidlá, výzbroj...</t>
  </si>
  <si>
    <t>počet dní</t>
  </si>
  <si>
    <t>hodín</t>
  </si>
  <si>
    <t>osôb</t>
  </si>
  <si>
    <t>Osobohodín</t>
  </si>
  <si>
    <t>počet dní pracovných</t>
  </si>
  <si>
    <t>voľné</t>
  </si>
  <si>
    <t>prac.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</si>
  <si>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</si>
  <si>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</si>
  <si>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</si>
  <si>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</si>
  <si>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</si>
  <si>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</si>
  <si>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</si>
  <si>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</si>
  <si>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</si>
  <si>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</si>
  <si>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</si>
  <si>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</si>
  <si>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soboty</t>
  </si>
  <si>
    <t>nedele</t>
  </si>
  <si>
    <t>kalendárny mesiac</t>
  </si>
  <si>
    <t>NÁVRH NA PLNENIE KRITÉRIÍ - ROZPIS CENY</t>
  </si>
  <si>
    <t>Rozsah predmetu zákazky - počet osobohodín</t>
  </si>
  <si>
    <t>OBJEKT A</t>
  </si>
  <si>
    <t>Administratívna budova OLO, Ivanská cesta</t>
  </si>
  <si>
    <t>1 osoba 24 hodín denne - ODBOBIE: 01.08.2022 - 01.01.2023</t>
  </si>
  <si>
    <t>1 osoba v prac. dňoch 15,5 hod. a ostatné dni 24 hodín denne: OBDOBIE: 02.01.2023 - 31.07.2023</t>
  </si>
  <si>
    <t>počet dní prac. voľna</t>
  </si>
  <si>
    <t>Zberný dvor, Ivanská cesta</t>
  </si>
  <si>
    <t>1 osoba 10 hodín denne/ pondelok až sobota (počas trvania zmluvy)</t>
  </si>
  <si>
    <t>OBJEKT B</t>
  </si>
  <si>
    <t>Dotrieďovací závod, Vlčie hrdlo</t>
  </si>
  <si>
    <t>1 osoba 24 hodín denne (počas trvania zmluvy)</t>
  </si>
  <si>
    <t>Administratívna budova ZEVO, Vlčie hrdlo</t>
  </si>
  <si>
    <t>1 osoba v prac. dňoch 15,5 hod. a ostatné dni 24 hodín denne (počas trvania zmluvy)</t>
  </si>
  <si>
    <t>CELKOVÝ POČET OSOBOHODÍN POČAS TRVANIA ZMLUVY</t>
  </si>
  <si>
    <t xml:space="preserve">Výkon v mzdovom zvýhodnení (sviatok) </t>
  </si>
  <si>
    <t>Mzdové zvýhodnenie za prácu počas sviatkov min. 100 % z priemerného zárobku (doplní uchádzač)</t>
  </si>
  <si>
    <t>Náklady za zvýhodnenie (sviatok)</t>
  </si>
  <si>
    <t>sviatok</t>
  </si>
  <si>
    <t>Príplatok za prácu v noci najmenej 1,43 €/hod. (doplní uchádzač)</t>
  </si>
  <si>
    <t>Mzdové zvýhodnenie za prácu počas sobôt najmenej 1,79 €/hod. (doplní uchádzač)</t>
  </si>
  <si>
    <t>Mzdové zvýhodnenie za prácu počas nedieľ najmenej 3,58 €/hod. (doplní uchádzač)</t>
  </si>
  <si>
    <t>Minimálna hodinová mzda (zákonná k termínu predkladania ponúk) - MHMZ (doplní uchádzač)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</si>
</sst>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1"/>
      <color rgb="FFFFC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/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10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right"/>
    </xf>
    <xf numFmtId="0" fontId="13" fillId="0" borderId="23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/>
    <xf numFmtId="0" fontId="14" fillId="8" borderId="1" xfId="0" applyFont="1" applyFill="1" applyBorder="1" applyAlignment="1">
      <alignment horizontal="center" vertical="center"/>
    </xf>
    <xf numFmtId="0" fontId="14" fillId="9" borderId="1" xfId="0" applyFont="1" applyFill="1" applyBorder="1"/>
    <xf numFmtId="0" fontId="13" fillId="10" borderId="1" xfId="0" applyFont="1" applyFill="1" applyBorder="1"/>
    <xf numFmtId="0" fontId="14" fillId="8" borderId="27" xfId="0" applyFont="1" applyFill="1" applyBorder="1" applyAlignment="1">
      <alignment wrapText="1"/>
    </xf>
    <xf numFmtId="0" fontId="14" fillId="8" borderId="28" xfId="0" applyFont="1" applyFill="1" applyBorder="1" applyAlignment="1">
      <alignment horizontal="center" vertical="center"/>
    </xf>
    <xf numFmtId="0" fontId="14" fillId="0" borderId="28" xfId="0" applyFont="1" applyBorder="1"/>
    <xf numFmtId="0" fontId="13" fillId="10" borderId="27" xfId="0" applyFont="1" applyFill="1" applyBorder="1"/>
    <xf numFmtId="0" fontId="13" fillId="10" borderId="28" xfId="0" applyFont="1" applyFill="1" applyBorder="1"/>
    <xf numFmtId="0" fontId="14" fillId="0" borderId="30" xfId="0" applyFont="1" applyBorder="1"/>
    <xf numFmtId="0" fontId="17" fillId="0" borderId="27" xfId="0" applyFont="1" applyBorder="1"/>
    <xf numFmtId="0" fontId="14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12" borderId="1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30" xfId="0" applyFont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14" fillId="0" borderId="12" xfId="0" applyFont="1" applyBorder="1"/>
    <xf numFmtId="0" fontId="13" fillId="7" borderId="28" xfId="0" applyFont="1" applyFill="1" applyBorder="1" applyAlignment="1">
      <alignment horizontal="center"/>
    </xf>
    <xf numFmtId="0" fontId="13" fillId="5" borderId="34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2" xfId="0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3" fillId="0" borderId="0" xfId="0" applyFont="1"/>
    <xf numFmtId="3" fontId="13" fillId="6" borderId="41" xfId="0" applyNumberFormat="1" applyFont="1" applyFill="1" applyBorder="1"/>
    <xf numFmtId="0" fontId="14" fillId="8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9" borderId="2" xfId="0" applyFont="1" applyFill="1" applyBorder="1"/>
    <xf numFmtId="0" fontId="17" fillId="0" borderId="1" xfId="0" applyFont="1" applyBorder="1"/>
    <xf numFmtId="0" fontId="17" fillId="0" borderId="0" xfId="0" applyFont="1"/>
    <xf numFmtId="0" fontId="14" fillId="0" borderId="2" xfId="0" applyFont="1" applyBorder="1"/>
    <xf numFmtId="0" fontId="14" fillId="14" borderId="1" xfId="0" applyFont="1" applyFill="1" applyBorder="1"/>
    <xf numFmtId="0" fontId="14" fillId="14" borderId="28" xfId="0" applyFont="1" applyFill="1" applyBorder="1"/>
    <xf numFmtId="0" fontId="13" fillId="10" borderId="2" xfId="0" applyFont="1" applyFill="1" applyBorder="1"/>
    <xf numFmtId="0" fontId="14" fillId="11" borderId="2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0" fontId="21" fillId="11" borderId="16" xfId="0" applyFont="1" applyFill="1" applyBorder="1"/>
    <xf numFmtId="0" fontId="21" fillId="14" borderId="31" xfId="0" applyFont="1" applyFill="1" applyBorder="1"/>
    <xf numFmtId="0" fontId="14" fillId="0" borderId="30" xfId="0" applyFont="1" applyBorder="1" applyAlignment="1">
      <alignment wrapText="1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3" fillId="3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4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7" borderId="24" xfId="0" applyFont="1" applyFill="1" applyBorder="1" applyAlignment="1">
      <alignment horizontal="center"/>
    </xf>
    <xf numFmtId="0" fontId="13" fillId="7" borderId="25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3" fillId="6" borderId="39" xfId="0" applyFont="1" applyFill="1" applyBorder="1"/>
    <xf numFmtId="0" fontId="16" fillId="6" borderId="40" xfId="0" applyFont="1" applyFill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6" borderId="32" xfId="0" applyFont="1" applyFill="1" applyBorder="1" applyAlignment="1">
      <alignment horizontal="center" vertical="center" textRotation="90"/>
    </xf>
    <xf numFmtId="0" fontId="20" fillId="6" borderId="33" xfId="0" applyFont="1" applyFill="1" applyBorder="1" applyAlignment="1">
      <alignment horizontal="center" vertical="center" textRotation="90"/>
    </xf>
    <xf numFmtId="0" fontId="0" fillId="6" borderId="33" xfId="0" applyFill="1" applyBorder="1" applyAlignment="1">
      <alignment horizontal="center" vertical="center" textRotation="90"/>
    </xf>
    <xf numFmtId="0" fontId="0" fillId="6" borderId="37" xfId="0" applyFill="1" applyBorder="1" applyAlignment="1">
      <alignment horizontal="center" vertical="center" textRotation="90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7" xfId="0" applyBorder="1"/>
    <xf numFmtId="0" fontId="0" fillId="0" borderId="1" xfId="0" applyBorder="1"/>
    <xf numFmtId="0" fontId="0" fillId="0" borderId="29" xfId="0" applyBorder="1"/>
    <xf numFmtId="0" fontId="0" fillId="0" borderId="30" xfId="0" applyBorder="1"/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13" borderId="8" xfId="0" applyFont="1" applyFill="1" applyBorder="1" applyAlignment="1">
      <alignment horizontal="center" vertical="center"/>
    </xf>
    <xf numFmtId="0" fontId="13" fillId="13" borderId="3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3" fillId="13" borderId="22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horizontal="center" vertical="center"/>
    </xf>
    <xf numFmtId="0" fontId="13" fillId="13" borderId="38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9" fillId="6" borderId="8" xfId="0" applyFont="1" applyFill="1" applyBorder="1" applyAlignment="1">
      <alignment horizontal="center" vertical="center" textRotation="90"/>
    </xf>
    <xf numFmtId="0" fontId="20" fillId="6" borderId="11" xfId="0" applyFont="1" applyFill="1" applyBorder="1" applyAlignment="1">
      <alignment horizontal="center" vertical="center" textRotation="90"/>
    </xf>
    <xf numFmtId="0" fontId="20" fillId="6" borderId="13" xfId="0" applyFont="1" applyFill="1" applyBorder="1" applyAlignment="1">
      <alignment horizontal="center" vertical="center" textRotation="90"/>
    </xf>
    <xf numFmtId="0" fontId="13" fillId="13" borderId="8" xfId="0" applyFont="1" applyFill="1" applyBorder="1" applyAlignment="1">
      <alignment vertical="center" wrapText="1"/>
    </xf>
    <xf numFmtId="0" fontId="16" fillId="13" borderId="9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DBBB-7A69-47AA-A2CF-CD1758922DCF}">
  <sheetPr>
    <pageSetUpPr fitToPage="1"/>
  </sheetPr>
  <dimension ref="A1:U40"/>
  <sheetViews>
    <sheetView tabSelected="1" workbookViewId="0">
      <selection activeCell="G16" sqref="G16"/>
    </sheetView>
  </sheetViews>
  <sheetFormatPr defaultColWidth="8.90625" defaultRowHeight="14" x14ac:dyDescent="0.3"/>
  <cols>
    <col min="1" max="1" width="36.90625" style="36" customWidth="1"/>
    <col min="2" max="2" width="8.36328125" style="36" customWidth="1"/>
    <col min="3" max="3" width="10.6328125" style="80" bestFit="1" customWidth="1"/>
    <col min="4" max="4" width="2.54296875" style="36" customWidth="1"/>
    <col min="5" max="5" width="30.08984375" style="36" customWidth="1"/>
    <col min="6" max="6" width="11.08984375" style="36" customWidth="1"/>
    <col min="7" max="7" width="9.90625" style="37" customWidth="1"/>
    <col min="8" max="8" width="30.54296875" style="36" customWidth="1"/>
    <col min="9" max="9" width="9.6328125" style="36" customWidth="1"/>
    <col min="10" max="10" width="8.90625" style="36"/>
    <col min="11" max="11" width="9.6328125" style="36" customWidth="1"/>
    <col min="12" max="13" width="8.90625" style="36"/>
    <col min="14" max="14" width="6.36328125" style="36" customWidth="1"/>
    <col min="15" max="16" width="8.90625" style="36"/>
    <col min="17" max="17" width="7.453125" style="36" customWidth="1"/>
    <col min="18" max="16384" width="8.90625" style="36"/>
  </cols>
  <sheetData>
    <row r="1" spans="1:21" x14ac:dyDescent="0.3">
      <c r="B1" s="133" t="s">
        <v>119</v>
      </c>
      <c r="C1" s="133"/>
      <c r="D1" s="133"/>
      <c r="E1" s="133"/>
      <c r="F1" s="133"/>
      <c r="G1" s="133"/>
      <c r="I1" s="123"/>
      <c r="J1" s="123"/>
    </row>
    <row r="2" spans="1:21" ht="16.25" customHeight="1" x14ac:dyDescent="0.3">
      <c r="B2" s="134" t="s">
        <v>42</v>
      </c>
      <c r="C2" s="134"/>
      <c r="D2" s="134"/>
      <c r="E2" s="134"/>
      <c r="F2" s="134" t="s">
        <v>41</v>
      </c>
      <c r="G2" s="134"/>
      <c r="H2" s="83" t="s">
        <v>45</v>
      </c>
      <c r="I2" s="38"/>
    </row>
    <row r="3" spans="1:21" s="82" customFormat="1" ht="14.5" thickBot="1" x14ac:dyDescent="0.35">
      <c r="A3" s="36"/>
      <c r="B3" s="135" t="s">
        <v>92</v>
      </c>
      <c r="C3" s="136"/>
      <c r="D3" s="136"/>
      <c r="E3" s="137"/>
      <c r="F3" s="138">
        <f>G12</f>
        <v>0</v>
      </c>
      <c r="G3" s="139"/>
      <c r="H3" s="84">
        <f>F3*1.2</f>
        <v>0</v>
      </c>
      <c r="I3" s="38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9" customFormat="1" ht="8.25" customHeight="1" x14ac:dyDescent="0.3">
      <c r="A4" s="36"/>
      <c r="B4" s="36"/>
      <c r="C4" s="80"/>
      <c r="D4" s="36"/>
      <c r="E4" s="36"/>
      <c r="F4" s="36"/>
      <c r="G4" s="37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3">
      <c r="C5" s="140" t="s">
        <v>43</v>
      </c>
      <c r="D5" s="141"/>
      <c r="E5" s="141"/>
    </row>
    <row r="6" spans="1:21" ht="42" x14ac:dyDescent="0.3">
      <c r="A6" s="86" t="s">
        <v>141</v>
      </c>
      <c r="B6" s="40" t="s">
        <v>3</v>
      </c>
      <c r="C6" s="41"/>
      <c r="E6" s="112" t="s">
        <v>13</v>
      </c>
      <c r="F6" s="112" t="s">
        <v>14</v>
      </c>
      <c r="G6" s="112" t="s">
        <v>15</v>
      </c>
      <c r="H6" s="112" t="s">
        <v>16</v>
      </c>
    </row>
    <row r="7" spans="1:21" ht="28" x14ac:dyDescent="0.3">
      <c r="A7" s="43" t="s">
        <v>57</v>
      </c>
      <c r="B7" s="40" t="s">
        <v>4</v>
      </c>
      <c r="C7" s="44">
        <v>25921</v>
      </c>
      <c r="E7" s="45" t="s">
        <v>10</v>
      </c>
      <c r="F7" s="46" t="s">
        <v>6</v>
      </c>
      <c r="G7" s="47">
        <f>C30</f>
        <v>0</v>
      </c>
      <c r="H7" s="45" t="s">
        <v>94</v>
      </c>
    </row>
    <row r="8" spans="1:21" ht="28" x14ac:dyDescent="0.3">
      <c r="A8" s="43" t="s">
        <v>58</v>
      </c>
      <c r="B8" s="48" t="s">
        <v>6</v>
      </c>
      <c r="C8" s="49">
        <f>C7*C6</f>
        <v>0</v>
      </c>
      <c r="E8" s="86" t="s">
        <v>77</v>
      </c>
      <c r="F8" s="42" t="s">
        <v>6</v>
      </c>
      <c r="G8" s="50">
        <v>0</v>
      </c>
      <c r="H8" s="51" t="s">
        <v>95</v>
      </c>
    </row>
    <row r="9" spans="1:21" ht="28" x14ac:dyDescent="0.3">
      <c r="A9" s="43" t="s">
        <v>93</v>
      </c>
      <c r="B9" s="40" t="s">
        <v>4</v>
      </c>
      <c r="C9" s="49">
        <v>8760</v>
      </c>
      <c r="E9" s="86" t="s">
        <v>78</v>
      </c>
      <c r="F9" s="42" t="s">
        <v>6</v>
      </c>
      <c r="G9" s="50">
        <v>0</v>
      </c>
      <c r="H9" s="51" t="s">
        <v>96</v>
      </c>
    </row>
    <row r="10" spans="1:21" ht="28" x14ac:dyDescent="0.3">
      <c r="A10" s="113" t="s">
        <v>138</v>
      </c>
      <c r="B10" s="114" t="s">
        <v>5</v>
      </c>
      <c r="C10" s="116">
        <v>0</v>
      </c>
      <c r="E10" s="86" t="s">
        <v>79</v>
      </c>
      <c r="F10" s="42" t="s">
        <v>6</v>
      </c>
      <c r="G10" s="50">
        <v>0</v>
      </c>
      <c r="H10" s="51" t="s">
        <v>82</v>
      </c>
    </row>
    <row r="11" spans="1:21" x14ac:dyDescent="0.3">
      <c r="A11" s="43" t="s">
        <v>0</v>
      </c>
      <c r="B11" s="40" t="s">
        <v>6</v>
      </c>
      <c r="C11" s="52">
        <f>C9*C10</f>
        <v>0</v>
      </c>
      <c r="E11" s="86" t="s">
        <v>80</v>
      </c>
      <c r="F11" s="42" t="s">
        <v>6</v>
      </c>
      <c r="G11" s="50">
        <v>0</v>
      </c>
      <c r="H11" s="51" t="s">
        <v>17</v>
      </c>
    </row>
    <row r="12" spans="1:21" x14ac:dyDescent="0.3">
      <c r="A12" s="43" t="s">
        <v>134</v>
      </c>
      <c r="B12" s="40" t="s">
        <v>4</v>
      </c>
      <c r="C12" s="52">
        <v>2329</v>
      </c>
      <c r="E12" s="51" t="s">
        <v>11</v>
      </c>
      <c r="F12" s="42" t="s">
        <v>6</v>
      </c>
      <c r="G12" s="53">
        <f>SUM(G7:G11)</f>
        <v>0</v>
      </c>
      <c r="H12" s="51" t="s">
        <v>18</v>
      </c>
    </row>
    <row r="13" spans="1:21" ht="42" x14ac:dyDescent="0.3">
      <c r="A13" s="113" t="s">
        <v>135</v>
      </c>
      <c r="B13" s="114" t="s">
        <v>5</v>
      </c>
      <c r="C13" s="115">
        <v>0</v>
      </c>
      <c r="E13" s="51" t="s">
        <v>60</v>
      </c>
      <c r="F13" s="42" t="s">
        <v>4</v>
      </c>
      <c r="G13" s="54">
        <f>C7</f>
        <v>25921</v>
      </c>
      <c r="H13" s="51" t="s">
        <v>19</v>
      </c>
    </row>
    <row r="14" spans="1:21" x14ac:dyDescent="0.3">
      <c r="A14" s="43" t="s">
        <v>136</v>
      </c>
      <c r="B14" s="40" t="s">
        <v>6</v>
      </c>
      <c r="C14" s="52">
        <f>C12*C13</f>
        <v>0</v>
      </c>
      <c r="E14" s="51" t="s">
        <v>12</v>
      </c>
      <c r="F14" s="42" t="s">
        <v>5</v>
      </c>
      <c r="G14" s="53">
        <f>G12/G13</f>
        <v>0</v>
      </c>
      <c r="H14" s="51" t="s">
        <v>18</v>
      </c>
    </row>
    <row r="15" spans="1:21" ht="20.5" customHeight="1" x14ac:dyDescent="0.3">
      <c r="A15" s="43" t="s">
        <v>68</v>
      </c>
      <c r="B15" s="40" t="s">
        <v>4</v>
      </c>
      <c r="C15" s="52">
        <v>4264</v>
      </c>
      <c r="E15" s="57"/>
      <c r="F15" s="55"/>
      <c r="G15" s="56"/>
      <c r="H15" s="57"/>
    </row>
    <row r="16" spans="1:21" ht="42" x14ac:dyDescent="0.3">
      <c r="A16" s="113" t="s">
        <v>139</v>
      </c>
      <c r="B16" s="114" t="s">
        <v>3</v>
      </c>
      <c r="C16" s="115">
        <v>0</v>
      </c>
      <c r="E16" s="57"/>
      <c r="F16" s="55"/>
      <c r="G16" s="56"/>
      <c r="H16" s="57"/>
    </row>
    <row r="17" spans="1:11" x14ac:dyDescent="0.3">
      <c r="A17" s="43" t="s">
        <v>67</v>
      </c>
      <c r="B17" s="40" t="s">
        <v>6</v>
      </c>
      <c r="C17" s="52">
        <f>C16*C15</f>
        <v>0</v>
      </c>
      <c r="E17" s="57"/>
      <c r="F17" s="55"/>
      <c r="G17" s="56"/>
      <c r="H17" s="57"/>
    </row>
    <row r="18" spans="1:11" x14ac:dyDescent="0.3">
      <c r="A18" s="43" t="s">
        <v>72</v>
      </c>
      <c r="B18" s="40" t="s">
        <v>4</v>
      </c>
      <c r="C18" s="52">
        <v>3744</v>
      </c>
      <c r="E18" s="57"/>
      <c r="F18" s="55"/>
      <c r="G18" s="56"/>
      <c r="H18" s="57"/>
    </row>
    <row r="19" spans="1:11" ht="42" x14ac:dyDescent="0.3">
      <c r="A19" s="113" t="s">
        <v>140</v>
      </c>
      <c r="B19" s="114" t="s">
        <v>3</v>
      </c>
      <c r="C19" s="115">
        <v>0</v>
      </c>
      <c r="E19" s="57"/>
      <c r="F19" s="55"/>
      <c r="G19" s="56"/>
      <c r="H19" s="57"/>
    </row>
    <row r="20" spans="1:11" x14ac:dyDescent="0.3">
      <c r="A20" s="43" t="s">
        <v>73</v>
      </c>
      <c r="B20" s="40" t="s">
        <v>6</v>
      </c>
      <c r="C20" s="52">
        <f>C19*C18</f>
        <v>0</v>
      </c>
      <c r="E20" s="57"/>
      <c r="F20" s="55"/>
      <c r="G20" s="56"/>
      <c r="H20" s="57"/>
    </row>
    <row r="21" spans="1:11" x14ac:dyDescent="0.3">
      <c r="A21" s="43" t="s">
        <v>8</v>
      </c>
      <c r="B21" s="40" t="s">
        <v>4</v>
      </c>
      <c r="C21" s="52">
        <v>0</v>
      </c>
    </row>
    <row r="22" spans="1:11" ht="42" x14ac:dyDescent="0.3">
      <c r="A22" s="86" t="s">
        <v>76</v>
      </c>
      <c r="B22" s="40" t="s">
        <v>3</v>
      </c>
      <c r="C22" s="58">
        <v>0</v>
      </c>
      <c r="E22" s="142" t="s">
        <v>48</v>
      </c>
      <c r="F22" s="142"/>
      <c r="G22" s="142"/>
      <c r="H22" s="142"/>
    </row>
    <row r="23" spans="1:11" x14ac:dyDescent="0.3">
      <c r="A23" s="43" t="s">
        <v>1</v>
      </c>
      <c r="B23" s="40" t="s">
        <v>6</v>
      </c>
      <c r="C23" s="52">
        <f>C21*C22</f>
        <v>0</v>
      </c>
      <c r="E23" s="122" t="s">
        <v>49</v>
      </c>
      <c r="F23" s="122"/>
      <c r="G23" s="122"/>
      <c r="H23" s="122"/>
    </row>
    <row r="24" spans="1:11" x14ac:dyDescent="0.3">
      <c r="A24" s="43" t="s">
        <v>2</v>
      </c>
      <c r="B24" s="40" t="s">
        <v>4</v>
      </c>
      <c r="C24" s="52"/>
      <c r="E24" s="122" t="s">
        <v>50</v>
      </c>
      <c r="F24" s="122"/>
      <c r="G24" s="122"/>
      <c r="H24" s="122"/>
    </row>
    <row r="25" spans="1:11" x14ac:dyDescent="0.3">
      <c r="A25" s="43" t="s">
        <v>46</v>
      </c>
      <c r="B25" s="40" t="s">
        <v>3</v>
      </c>
      <c r="C25" s="52">
        <f>C6</f>
        <v>0</v>
      </c>
      <c r="E25" s="122" t="s">
        <v>51</v>
      </c>
      <c r="F25" s="122"/>
      <c r="G25" s="122"/>
      <c r="H25" s="122"/>
      <c r="K25" s="59"/>
    </row>
    <row r="26" spans="1:11" x14ac:dyDescent="0.3">
      <c r="A26" s="43" t="s">
        <v>7</v>
      </c>
      <c r="B26" s="40" t="s">
        <v>6</v>
      </c>
      <c r="C26" s="52">
        <f>C24*C25</f>
        <v>0</v>
      </c>
      <c r="E26" s="122" t="s">
        <v>52</v>
      </c>
      <c r="F26" s="122"/>
      <c r="G26" s="122"/>
      <c r="H26" s="122"/>
    </row>
    <row r="27" spans="1:11" x14ac:dyDescent="0.3">
      <c r="A27" s="43" t="s">
        <v>62</v>
      </c>
      <c r="B27" s="40" t="s">
        <v>6</v>
      </c>
      <c r="C27" s="52">
        <v>0</v>
      </c>
      <c r="E27" s="122" t="s">
        <v>53</v>
      </c>
      <c r="F27" s="122"/>
      <c r="G27" s="122"/>
      <c r="H27" s="122"/>
    </row>
    <row r="28" spans="1:11" x14ac:dyDescent="0.3">
      <c r="A28" s="43" t="s">
        <v>47</v>
      </c>
      <c r="B28" s="60" t="s">
        <v>9</v>
      </c>
      <c r="C28" s="61">
        <f>C26*0.352</f>
        <v>0</v>
      </c>
      <c r="E28" s="122" t="s">
        <v>54</v>
      </c>
      <c r="F28" s="122"/>
      <c r="G28" s="122"/>
      <c r="H28" s="122"/>
    </row>
    <row r="29" spans="1:11" x14ac:dyDescent="0.3">
      <c r="A29" s="43" t="s">
        <v>61</v>
      </c>
      <c r="B29" s="40" t="s">
        <v>6</v>
      </c>
      <c r="C29" s="61">
        <f>C27*0.352</f>
        <v>0</v>
      </c>
      <c r="E29" s="122" t="s">
        <v>55</v>
      </c>
      <c r="F29" s="122"/>
      <c r="G29" s="122"/>
      <c r="H29" s="122"/>
    </row>
    <row r="30" spans="1:11" x14ac:dyDescent="0.3">
      <c r="A30" s="62" t="s">
        <v>59</v>
      </c>
      <c r="B30" s="63" t="s">
        <v>6</v>
      </c>
      <c r="C30" s="64">
        <f>C27+C29</f>
        <v>0</v>
      </c>
    </row>
    <row r="31" spans="1:11" x14ac:dyDescent="0.3">
      <c r="A31" s="65"/>
      <c r="G31" s="123" t="s">
        <v>81</v>
      </c>
      <c r="H31" s="123"/>
    </row>
    <row r="32" spans="1:11" ht="14.5" thickBot="1" x14ac:dyDescent="0.35">
      <c r="A32" s="66"/>
    </row>
    <row r="33" spans="1:8" x14ac:dyDescent="0.3">
      <c r="A33" s="124" t="s">
        <v>83</v>
      </c>
      <c r="B33" s="125"/>
      <c r="C33" s="125"/>
      <c r="D33" s="125"/>
      <c r="E33" s="125"/>
      <c r="F33" s="125"/>
      <c r="G33" s="125"/>
      <c r="H33" s="126"/>
    </row>
    <row r="34" spans="1:8" x14ac:dyDescent="0.3">
      <c r="A34" s="127"/>
      <c r="B34" s="128"/>
      <c r="C34" s="128"/>
      <c r="D34" s="128"/>
      <c r="E34" s="128"/>
      <c r="F34" s="128"/>
      <c r="G34" s="128"/>
      <c r="H34" s="129"/>
    </row>
    <row r="35" spans="1:8" x14ac:dyDescent="0.3">
      <c r="A35" s="127"/>
      <c r="B35" s="128"/>
      <c r="C35" s="128"/>
      <c r="D35" s="128"/>
      <c r="E35" s="128"/>
      <c r="F35" s="128"/>
      <c r="G35" s="128"/>
      <c r="H35" s="129"/>
    </row>
    <row r="36" spans="1:8" x14ac:dyDescent="0.3">
      <c r="A36" s="127"/>
      <c r="B36" s="128"/>
      <c r="C36" s="128"/>
      <c r="D36" s="128"/>
      <c r="E36" s="128"/>
      <c r="F36" s="128"/>
      <c r="G36" s="128"/>
      <c r="H36" s="129"/>
    </row>
    <row r="37" spans="1:8" x14ac:dyDescent="0.3">
      <c r="A37" s="127"/>
      <c r="B37" s="128"/>
      <c r="C37" s="128"/>
      <c r="D37" s="128"/>
      <c r="E37" s="128"/>
      <c r="F37" s="128"/>
      <c r="G37" s="128"/>
      <c r="H37" s="129"/>
    </row>
    <row r="38" spans="1:8" x14ac:dyDescent="0.3">
      <c r="A38" s="127"/>
      <c r="B38" s="128"/>
      <c r="C38" s="128"/>
      <c r="D38" s="128"/>
      <c r="E38" s="128"/>
      <c r="F38" s="128"/>
      <c r="G38" s="128"/>
      <c r="H38" s="129"/>
    </row>
    <row r="39" spans="1:8" x14ac:dyDescent="0.3">
      <c r="A39" s="127"/>
      <c r="B39" s="128"/>
      <c r="C39" s="128"/>
      <c r="D39" s="128"/>
      <c r="E39" s="128"/>
      <c r="F39" s="128"/>
      <c r="G39" s="128"/>
      <c r="H39" s="129"/>
    </row>
    <row r="40" spans="1:8" ht="14.5" thickBot="1" x14ac:dyDescent="0.35">
      <c r="A40" s="130"/>
      <c r="B40" s="131"/>
      <c r="C40" s="131"/>
      <c r="D40" s="131"/>
      <c r="E40" s="131"/>
      <c r="F40" s="131"/>
      <c r="G40" s="131"/>
      <c r="H40" s="132"/>
    </row>
  </sheetData>
  <mergeCells count="17">
    <mergeCell ref="E26:H26"/>
    <mergeCell ref="B1:G1"/>
    <mergeCell ref="I1:J1"/>
    <mergeCell ref="B2:E2"/>
    <mergeCell ref="F2:G2"/>
    <mergeCell ref="B3:E3"/>
    <mergeCell ref="F3:G3"/>
    <mergeCell ref="C5:E5"/>
    <mergeCell ref="E22:H22"/>
    <mergeCell ref="E23:H23"/>
    <mergeCell ref="E24:H24"/>
    <mergeCell ref="E25:H25"/>
    <mergeCell ref="E27:H27"/>
    <mergeCell ref="E28:H28"/>
    <mergeCell ref="E29:H29"/>
    <mergeCell ref="G31:H31"/>
    <mergeCell ref="A33:H40"/>
  </mergeCells>
  <pageMargins left="0.23622047244094491" right="0.23622047244094491" top="0.15748031496062992" bottom="0.15748031496062992" header="0.19685039370078741" footer="0.19685039370078741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A03D-42D1-425E-AC81-0471F044D09B}">
  <sheetPr>
    <pageSetUpPr fitToPage="1"/>
  </sheetPr>
  <dimension ref="A1:J48"/>
  <sheetViews>
    <sheetView workbookViewId="0">
      <selection activeCell="K23" sqref="K23"/>
    </sheetView>
  </sheetViews>
  <sheetFormatPr defaultColWidth="8.90625" defaultRowHeight="14" x14ac:dyDescent="0.3"/>
  <cols>
    <col min="1" max="1" width="7.36328125" style="36" customWidth="1"/>
    <col min="2" max="2" width="11.453125" style="36" customWidth="1"/>
    <col min="3" max="3" width="16.7265625" style="36" customWidth="1"/>
    <col min="4" max="4" width="11.08984375" style="36" customWidth="1"/>
    <col min="5" max="5" width="11.1796875" style="36" customWidth="1"/>
    <col min="6" max="6" width="12.81640625" style="36" customWidth="1"/>
    <col min="7" max="7" width="12" style="36" customWidth="1"/>
    <col min="8" max="8" width="13.26953125" style="36" customWidth="1"/>
    <col min="9" max="9" width="12.6328125" style="36" bestFit="1" customWidth="1"/>
    <col min="10" max="10" width="9" style="36" bestFit="1" customWidth="1"/>
    <col min="11" max="16384" width="8.90625" style="36"/>
  </cols>
  <sheetData>
    <row r="1" spans="1:9" ht="18.5" x14ac:dyDescent="0.45">
      <c r="B1" s="151" t="s">
        <v>120</v>
      </c>
      <c r="C1" s="152"/>
      <c r="D1" s="152"/>
      <c r="E1" s="152"/>
      <c r="F1" s="152"/>
      <c r="G1" s="152"/>
      <c r="H1" s="152"/>
    </row>
    <row r="2" spans="1:9" ht="6.5" customHeight="1" thickBot="1" x14ac:dyDescent="0.35"/>
    <row r="3" spans="1:9" ht="14" customHeight="1" x14ac:dyDescent="0.3">
      <c r="A3" s="153" t="s">
        <v>121</v>
      </c>
      <c r="B3" s="157" t="s">
        <v>122</v>
      </c>
      <c r="C3" s="158"/>
      <c r="D3" s="165" t="s">
        <v>123</v>
      </c>
      <c r="E3" s="165"/>
      <c r="F3" s="165"/>
      <c r="G3" s="165"/>
      <c r="H3" s="166"/>
      <c r="I3" s="67"/>
    </row>
    <row r="4" spans="1:9" x14ac:dyDescent="0.3">
      <c r="A4" s="154"/>
      <c r="B4" s="159"/>
      <c r="C4" s="160"/>
      <c r="D4" s="67"/>
      <c r="E4" s="79" t="s">
        <v>97</v>
      </c>
      <c r="F4" s="79" t="s">
        <v>98</v>
      </c>
      <c r="G4" s="79" t="s">
        <v>99</v>
      </c>
      <c r="H4" s="87" t="s">
        <v>100</v>
      </c>
      <c r="I4" s="67"/>
    </row>
    <row r="5" spans="1:9" ht="14.5" thickBot="1" x14ac:dyDescent="0.35">
      <c r="A5" s="154"/>
      <c r="B5" s="159"/>
      <c r="C5" s="160"/>
      <c r="D5" s="88"/>
      <c r="E5" s="89">
        <v>154</v>
      </c>
      <c r="F5" s="89">
        <v>3696</v>
      </c>
      <c r="G5" s="89">
        <v>1</v>
      </c>
      <c r="H5" s="90">
        <v>3696</v>
      </c>
    </row>
    <row r="6" spans="1:9" ht="5" customHeight="1" thickBot="1" x14ac:dyDescent="0.35">
      <c r="A6" s="154"/>
      <c r="B6" s="161"/>
      <c r="C6" s="162"/>
      <c r="H6" s="91"/>
    </row>
    <row r="7" spans="1:9" ht="30.5" customHeight="1" x14ac:dyDescent="0.3">
      <c r="A7" s="154"/>
      <c r="B7" s="161"/>
      <c r="C7" s="162"/>
      <c r="D7" s="167" t="s">
        <v>124</v>
      </c>
      <c r="E7" s="167"/>
      <c r="F7" s="167"/>
      <c r="G7" s="167"/>
      <c r="H7" s="168"/>
    </row>
    <row r="8" spans="1:9" ht="28" x14ac:dyDescent="0.3">
      <c r="A8" s="154"/>
      <c r="B8" s="161"/>
      <c r="C8" s="162"/>
      <c r="D8" s="67"/>
      <c r="E8" s="79" t="s">
        <v>101</v>
      </c>
      <c r="F8" s="79" t="s">
        <v>98</v>
      </c>
      <c r="G8" s="79" t="s">
        <v>99</v>
      </c>
      <c r="H8" s="87" t="s">
        <v>100</v>
      </c>
      <c r="I8" s="67"/>
    </row>
    <row r="9" spans="1:9" x14ac:dyDescent="0.3">
      <c r="A9" s="154"/>
      <c r="B9" s="161"/>
      <c r="C9" s="162"/>
      <c r="E9" s="85">
        <v>145</v>
      </c>
      <c r="F9" s="85">
        <v>2247.5</v>
      </c>
      <c r="G9" s="85">
        <v>1</v>
      </c>
      <c r="H9" s="92">
        <v>2247.5</v>
      </c>
    </row>
    <row r="10" spans="1:9" ht="28" x14ac:dyDescent="0.3">
      <c r="A10" s="154"/>
      <c r="B10" s="161"/>
      <c r="C10" s="162"/>
      <c r="D10" s="67"/>
      <c r="E10" s="79" t="s">
        <v>125</v>
      </c>
      <c r="F10" s="79" t="s">
        <v>98</v>
      </c>
      <c r="G10" s="79" t="s">
        <v>99</v>
      </c>
      <c r="H10" s="93" t="s">
        <v>100</v>
      </c>
      <c r="I10" s="67"/>
    </row>
    <row r="11" spans="1:9" ht="14.5" thickBot="1" x14ac:dyDescent="0.35">
      <c r="A11" s="154"/>
      <c r="B11" s="163"/>
      <c r="C11" s="164"/>
      <c r="D11" s="88"/>
      <c r="E11" s="89">
        <v>66</v>
      </c>
      <c r="F11" s="89">
        <v>1584</v>
      </c>
      <c r="G11" s="89">
        <v>1</v>
      </c>
      <c r="H11" s="90">
        <v>1584</v>
      </c>
    </row>
    <row r="12" spans="1:9" ht="5" customHeight="1" thickBot="1" x14ac:dyDescent="0.4">
      <c r="A12" s="155"/>
      <c r="B12" s="94"/>
      <c r="C12" s="95"/>
      <c r="E12" s="82"/>
      <c r="F12" s="82"/>
      <c r="G12" s="82"/>
      <c r="H12" s="96"/>
    </row>
    <row r="13" spans="1:9" x14ac:dyDescent="0.3">
      <c r="A13" s="155"/>
      <c r="B13" s="169" t="s">
        <v>126</v>
      </c>
      <c r="C13" s="170"/>
      <c r="D13" s="175" t="s">
        <v>127</v>
      </c>
      <c r="E13" s="165"/>
      <c r="F13" s="165"/>
      <c r="G13" s="165"/>
      <c r="H13" s="166"/>
      <c r="I13" s="67"/>
    </row>
    <row r="14" spans="1:9" x14ac:dyDescent="0.3">
      <c r="A14" s="155"/>
      <c r="B14" s="171"/>
      <c r="C14" s="172"/>
      <c r="D14" s="67"/>
      <c r="E14" s="79" t="s">
        <v>97</v>
      </c>
      <c r="F14" s="79" t="s">
        <v>98</v>
      </c>
      <c r="G14" s="79" t="s">
        <v>99</v>
      </c>
      <c r="H14" s="87" t="s">
        <v>100</v>
      </c>
      <c r="I14" s="67"/>
    </row>
    <row r="15" spans="1:9" ht="14.5" customHeight="1" thickBot="1" x14ac:dyDescent="0.35">
      <c r="A15" s="156"/>
      <c r="B15" s="173"/>
      <c r="C15" s="174"/>
      <c r="D15" s="88"/>
      <c r="E15" s="89">
        <v>299</v>
      </c>
      <c r="F15" s="89">
        <v>2990</v>
      </c>
      <c r="G15" s="89">
        <v>1</v>
      </c>
      <c r="H15" s="90">
        <v>2990</v>
      </c>
    </row>
    <row r="16" spans="1:9" ht="14.5" x14ac:dyDescent="0.35">
      <c r="B16"/>
      <c r="C16"/>
      <c r="E16" s="82"/>
      <c r="F16" s="82"/>
      <c r="G16" s="82"/>
      <c r="H16" s="81"/>
    </row>
    <row r="17" spans="1:10" ht="14.5" thickBot="1" x14ac:dyDescent="0.35"/>
    <row r="18" spans="1:10" x14ac:dyDescent="0.3">
      <c r="A18" s="176" t="s">
        <v>128</v>
      </c>
      <c r="B18" s="169" t="s">
        <v>129</v>
      </c>
      <c r="C18" s="170"/>
      <c r="D18" s="175" t="s">
        <v>130</v>
      </c>
      <c r="E18" s="165"/>
      <c r="F18" s="165"/>
      <c r="G18" s="165"/>
      <c r="H18" s="166"/>
      <c r="I18" s="67"/>
    </row>
    <row r="19" spans="1:10" x14ac:dyDescent="0.3">
      <c r="A19" s="177"/>
      <c r="B19" s="171"/>
      <c r="C19" s="172"/>
      <c r="D19" s="67"/>
      <c r="E19" s="79" t="s">
        <v>97</v>
      </c>
      <c r="F19" s="79" t="s">
        <v>98</v>
      </c>
      <c r="G19" s="79" t="s">
        <v>99</v>
      </c>
      <c r="H19" s="87" t="s">
        <v>100</v>
      </c>
      <c r="I19" s="67"/>
    </row>
    <row r="20" spans="1:10" ht="14.5" customHeight="1" thickBot="1" x14ac:dyDescent="0.35">
      <c r="A20" s="177"/>
      <c r="B20" s="173"/>
      <c r="C20" s="174"/>
      <c r="D20" s="88"/>
      <c r="E20" s="89">
        <v>365</v>
      </c>
      <c r="F20" s="89">
        <v>8760</v>
      </c>
      <c r="G20" s="89">
        <v>1</v>
      </c>
      <c r="H20" s="90">
        <v>8760</v>
      </c>
    </row>
    <row r="21" spans="1:10" ht="7.5" customHeight="1" thickBot="1" x14ac:dyDescent="0.35">
      <c r="A21" s="177"/>
      <c r="H21" s="97"/>
    </row>
    <row r="22" spans="1:10" ht="30" customHeight="1" x14ac:dyDescent="0.3">
      <c r="A22" s="177"/>
      <c r="B22" s="179" t="s">
        <v>131</v>
      </c>
      <c r="C22" s="180"/>
      <c r="D22" s="167" t="s">
        <v>132</v>
      </c>
      <c r="E22" s="167"/>
      <c r="F22" s="167"/>
      <c r="G22" s="167"/>
      <c r="H22" s="168"/>
    </row>
    <row r="23" spans="1:10" ht="28" x14ac:dyDescent="0.3">
      <c r="A23" s="177"/>
      <c r="B23" s="181"/>
      <c r="C23" s="182"/>
      <c r="D23" s="67"/>
      <c r="E23" s="79" t="s">
        <v>101</v>
      </c>
      <c r="F23" s="79" t="s">
        <v>98</v>
      </c>
      <c r="G23" s="79" t="s">
        <v>99</v>
      </c>
      <c r="H23" s="87" t="s">
        <v>100</v>
      </c>
      <c r="I23" s="67"/>
    </row>
    <row r="24" spans="1:10" x14ac:dyDescent="0.3">
      <c r="A24" s="177"/>
      <c r="B24" s="181"/>
      <c r="C24" s="182"/>
      <c r="E24" s="85">
        <v>249</v>
      </c>
      <c r="F24" s="85">
        <v>3859.5</v>
      </c>
      <c r="G24" s="85">
        <v>1</v>
      </c>
      <c r="H24" s="92">
        <v>3859.5</v>
      </c>
    </row>
    <row r="25" spans="1:10" ht="28" x14ac:dyDescent="0.3">
      <c r="A25" s="177"/>
      <c r="B25" s="181"/>
      <c r="C25" s="182"/>
      <c r="D25" s="67"/>
      <c r="E25" s="79" t="s">
        <v>125</v>
      </c>
      <c r="F25" s="79" t="s">
        <v>98</v>
      </c>
      <c r="G25" s="79" t="s">
        <v>99</v>
      </c>
      <c r="H25" s="87" t="s">
        <v>100</v>
      </c>
      <c r="I25" s="67"/>
    </row>
    <row r="26" spans="1:10" ht="14.5" thickBot="1" x14ac:dyDescent="0.35">
      <c r="A26" s="178"/>
      <c r="B26" s="183"/>
      <c r="C26" s="184"/>
      <c r="D26" s="88"/>
      <c r="E26" s="89">
        <v>116</v>
      </c>
      <c r="F26" s="89">
        <v>2784</v>
      </c>
      <c r="G26" s="89">
        <v>1</v>
      </c>
      <c r="H26" s="90">
        <v>2784</v>
      </c>
    </row>
    <row r="27" spans="1:10" ht="5.5" customHeight="1" thickBot="1" x14ac:dyDescent="0.35">
      <c r="H27" s="98"/>
    </row>
    <row r="28" spans="1:10" ht="15" thickBot="1" x14ac:dyDescent="0.4">
      <c r="A28" s="149" t="s">
        <v>133</v>
      </c>
      <c r="B28" s="150"/>
      <c r="C28" s="150"/>
      <c r="D28" s="150"/>
      <c r="E28" s="150"/>
      <c r="F28" s="150"/>
      <c r="G28" s="150"/>
      <c r="H28" s="99">
        <v>25921</v>
      </c>
    </row>
    <row r="29" spans="1:10" ht="14.5" thickBot="1" x14ac:dyDescent="0.35"/>
    <row r="30" spans="1:10" x14ac:dyDescent="0.3">
      <c r="A30" s="143">
        <v>2022</v>
      </c>
      <c r="B30" s="144"/>
      <c r="C30" s="144"/>
      <c r="D30" s="144">
        <v>2023</v>
      </c>
      <c r="E30" s="144"/>
      <c r="F30" s="145"/>
      <c r="G30" s="140"/>
      <c r="H30" s="140"/>
      <c r="I30" s="140"/>
      <c r="J30" s="140"/>
    </row>
    <row r="31" spans="1:10" x14ac:dyDescent="0.3">
      <c r="A31" s="146" t="s">
        <v>97</v>
      </c>
      <c r="B31" s="147"/>
      <c r="C31" s="147"/>
      <c r="D31" s="147" t="s">
        <v>97</v>
      </c>
      <c r="E31" s="147"/>
      <c r="F31" s="148"/>
      <c r="G31" s="141"/>
      <c r="H31" s="141"/>
      <c r="I31" s="141"/>
      <c r="J31" s="141"/>
    </row>
    <row r="32" spans="1:10" ht="42" x14ac:dyDescent="0.3">
      <c r="A32" s="72" t="s">
        <v>118</v>
      </c>
      <c r="B32" s="69" t="s">
        <v>102</v>
      </c>
      <c r="C32" s="100" t="s">
        <v>103</v>
      </c>
      <c r="D32" s="101" t="s">
        <v>118</v>
      </c>
      <c r="E32" s="69" t="s">
        <v>102</v>
      </c>
      <c r="F32" s="73" t="s">
        <v>103</v>
      </c>
      <c r="G32" s="102"/>
      <c r="H32" s="103"/>
      <c r="I32" s="103"/>
      <c r="J32" s="103"/>
    </row>
    <row r="33" spans="1:10" ht="14.5" x14ac:dyDescent="0.35">
      <c r="A33" s="78" t="s">
        <v>104</v>
      </c>
      <c r="B33" s="70"/>
      <c r="C33" s="104"/>
      <c r="D33" s="105" t="s">
        <v>104</v>
      </c>
      <c r="E33" s="68">
        <v>10</v>
      </c>
      <c r="F33" s="74">
        <v>21</v>
      </c>
      <c r="G33" s="106"/>
    </row>
    <row r="34" spans="1:10" ht="14.5" x14ac:dyDescent="0.35">
      <c r="A34" s="78" t="s">
        <v>105</v>
      </c>
      <c r="B34" s="70"/>
      <c r="C34" s="104"/>
      <c r="D34" s="105" t="s">
        <v>105</v>
      </c>
      <c r="E34" s="68">
        <v>8</v>
      </c>
      <c r="F34" s="74">
        <v>20</v>
      </c>
      <c r="G34" s="106"/>
    </row>
    <row r="35" spans="1:10" ht="14.5" x14ac:dyDescent="0.35">
      <c r="A35" s="78" t="s">
        <v>106</v>
      </c>
      <c r="B35" s="70"/>
      <c r="C35" s="104"/>
      <c r="D35" s="105" t="s">
        <v>106</v>
      </c>
      <c r="E35" s="68">
        <v>8</v>
      </c>
      <c r="F35" s="74">
        <v>23</v>
      </c>
      <c r="G35" s="106"/>
    </row>
    <row r="36" spans="1:10" ht="14.5" x14ac:dyDescent="0.35">
      <c r="A36" s="78" t="s">
        <v>107</v>
      </c>
      <c r="B36" s="70"/>
      <c r="C36" s="104"/>
      <c r="D36" s="105" t="s">
        <v>107</v>
      </c>
      <c r="E36" s="68">
        <v>12</v>
      </c>
      <c r="F36" s="74">
        <v>18</v>
      </c>
      <c r="G36" s="106"/>
    </row>
    <row r="37" spans="1:10" ht="14.5" x14ac:dyDescent="0.35">
      <c r="A37" s="78" t="s">
        <v>108</v>
      </c>
      <c r="B37" s="70"/>
      <c r="C37" s="104"/>
      <c r="D37" s="105" t="s">
        <v>108</v>
      </c>
      <c r="E37" s="68">
        <v>10</v>
      </c>
      <c r="F37" s="74">
        <v>21</v>
      </c>
      <c r="G37" s="106"/>
    </row>
    <row r="38" spans="1:10" ht="14.5" x14ac:dyDescent="0.35">
      <c r="A38" s="78" t="s">
        <v>109</v>
      </c>
      <c r="B38" s="70"/>
      <c r="C38" s="104"/>
      <c r="D38" s="105" t="s">
        <v>109</v>
      </c>
      <c r="E38" s="68">
        <v>8</v>
      </c>
      <c r="F38" s="74">
        <v>22</v>
      </c>
      <c r="G38" s="106"/>
    </row>
    <row r="39" spans="1:10" ht="14.5" x14ac:dyDescent="0.35">
      <c r="A39" s="78" t="s">
        <v>110</v>
      </c>
      <c r="B39" s="70"/>
      <c r="C39" s="104"/>
      <c r="D39" s="105" t="s">
        <v>110</v>
      </c>
      <c r="E39" s="68">
        <v>11</v>
      </c>
      <c r="F39" s="74">
        <v>20</v>
      </c>
      <c r="G39" s="106"/>
    </row>
    <row r="40" spans="1:10" ht="14.5" x14ac:dyDescent="0.35">
      <c r="A40" s="78" t="s">
        <v>111</v>
      </c>
      <c r="B40" s="68">
        <v>9</v>
      </c>
      <c r="C40" s="107">
        <v>22</v>
      </c>
      <c r="D40" s="105" t="s">
        <v>111</v>
      </c>
      <c r="E40" s="108"/>
      <c r="F40" s="109"/>
      <c r="G40" s="106"/>
    </row>
    <row r="41" spans="1:10" ht="14.5" x14ac:dyDescent="0.35">
      <c r="A41" s="78" t="s">
        <v>112</v>
      </c>
      <c r="B41" s="68">
        <v>10</v>
      </c>
      <c r="C41" s="107">
        <v>20</v>
      </c>
      <c r="D41" s="105" t="s">
        <v>112</v>
      </c>
      <c r="E41" s="108"/>
      <c r="F41" s="109"/>
      <c r="G41" s="106"/>
    </row>
    <row r="42" spans="1:10" ht="14.5" x14ac:dyDescent="0.35">
      <c r="A42" s="78" t="s">
        <v>113</v>
      </c>
      <c r="B42" s="68">
        <v>10</v>
      </c>
      <c r="C42" s="107">
        <v>21</v>
      </c>
      <c r="D42" s="105" t="s">
        <v>113</v>
      </c>
      <c r="E42" s="108"/>
      <c r="F42" s="109"/>
      <c r="G42" s="106"/>
    </row>
    <row r="43" spans="1:10" ht="14.5" x14ac:dyDescent="0.35">
      <c r="A43" s="78" t="s">
        <v>114</v>
      </c>
      <c r="B43" s="68">
        <v>10</v>
      </c>
      <c r="C43" s="107">
        <v>20</v>
      </c>
      <c r="D43" s="105" t="s">
        <v>114</v>
      </c>
      <c r="E43" s="108"/>
      <c r="F43" s="109"/>
      <c r="G43" s="106"/>
    </row>
    <row r="44" spans="1:10" ht="14.5" x14ac:dyDescent="0.35">
      <c r="A44" s="78" t="s">
        <v>115</v>
      </c>
      <c r="B44" s="68">
        <v>10</v>
      </c>
      <c r="C44" s="107">
        <v>21</v>
      </c>
      <c r="D44" s="105" t="s">
        <v>115</v>
      </c>
      <c r="E44" s="108"/>
      <c r="F44" s="109"/>
      <c r="G44" s="106"/>
    </row>
    <row r="45" spans="1:10" x14ac:dyDescent="0.3">
      <c r="A45" s="75" t="s">
        <v>27</v>
      </c>
      <c r="B45" s="71">
        <v>49</v>
      </c>
      <c r="C45" s="110">
        <v>104</v>
      </c>
      <c r="D45" s="71" t="s">
        <v>27</v>
      </c>
      <c r="E45" s="71">
        <v>67</v>
      </c>
      <c r="F45" s="76">
        <v>145</v>
      </c>
      <c r="G45" s="98"/>
      <c r="H45" s="98"/>
      <c r="I45" s="98"/>
      <c r="J45" s="98"/>
    </row>
    <row r="46" spans="1:10" ht="14.5" x14ac:dyDescent="0.35">
      <c r="A46" s="78" t="s">
        <v>116</v>
      </c>
      <c r="B46" s="68">
        <v>22</v>
      </c>
      <c r="C46" s="111"/>
      <c r="D46" s="105" t="s">
        <v>116</v>
      </c>
      <c r="E46" s="68">
        <v>30</v>
      </c>
      <c r="F46" s="109"/>
      <c r="G46" s="106"/>
    </row>
    <row r="47" spans="1:10" ht="14.5" x14ac:dyDescent="0.35">
      <c r="A47" s="78" t="s">
        <v>117</v>
      </c>
      <c r="B47" s="68">
        <v>21</v>
      </c>
      <c r="C47" s="111"/>
      <c r="D47" s="105" t="s">
        <v>117</v>
      </c>
      <c r="E47" s="68">
        <v>31</v>
      </c>
      <c r="F47" s="109"/>
      <c r="G47" s="106"/>
    </row>
    <row r="48" spans="1:10" ht="15" thickBot="1" x14ac:dyDescent="0.4">
      <c r="A48" s="120" t="s">
        <v>137</v>
      </c>
      <c r="B48" s="119">
        <v>8</v>
      </c>
      <c r="C48" s="117"/>
      <c r="D48" s="121" t="s">
        <v>137</v>
      </c>
      <c r="E48" s="77">
        <v>7</v>
      </c>
      <c r="F48" s="118"/>
      <c r="G48" s="106"/>
    </row>
  </sheetData>
  <mergeCells count="21">
    <mergeCell ref="A28:G28"/>
    <mergeCell ref="B1:H1"/>
    <mergeCell ref="A3:A15"/>
    <mergeCell ref="B3:C11"/>
    <mergeCell ref="D3:H3"/>
    <mergeCell ref="D7:H7"/>
    <mergeCell ref="B13:C15"/>
    <mergeCell ref="D13:H13"/>
    <mergeCell ref="A18:A26"/>
    <mergeCell ref="B18:C20"/>
    <mergeCell ref="D18:H18"/>
    <mergeCell ref="B22:C26"/>
    <mergeCell ref="D22:H22"/>
    <mergeCell ref="A30:C30"/>
    <mergeCell ref="D30:F30"/>
    <mergeCell ref="G30:H30"/>
    <mergeCell ref="I30:J30"/>
    <mergeCell ref="A31:C31"/>
    <mergeCell ref="D31:F31"/>
    <mergeCell ref="G31:H31"/>
    <mergeCell ref="I31:J31"/>
  </mergeCells>
  <pageMargins left="0.25" right="0.25" top="0.75" bottom="0.75" header="0.3" footer="0.3"/>
  <pageSetup paperSize="9" scale="9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A13" zoomScale="110" zoomScaleNormal="110" workbookViewId="0">
      <selection activeCell="K14" sqref="K14"/>
    </sheetView>
  </sheetViews>
  <sheetFormatPr defaultRowHeight="14.5" x14ac:dyDescent="0.35"/>
  <cols>
    <col min="1" max="1" width="43.90625" bestFit="1" customWidth="1"/>
    <col min="2" max="2" width="9.36328125" customWidth="1"/>
    <col min="3" max="3" width="8.453125" customWidth="1"/>
    <col min="6" max="6" width="8.453125" customWidth="1"/>
    <col min="7" max="9" width="8" customWidth="1"/>
    <col min="10" max="11" width="7.6328125" customWidth="1"/>
  </cols>
  <sheetData>
    <row r="1" spans="1:13" ht="14.4" customHeight="1" x14ac:dyDescent="0.35">
      <c r="B1" s="204" t="s">
        <v>33</v>
      </c>
      <c r="C1" s="204"/>
      <c r="D1" s="204"/>
      <c r="E1" s="204"/>
      <c r="F1" s="204"/>
      <c r="G1" s="204"/>
      <c r="H1" s="204"/>
      <c r="I1" s="204"/>
      <c r="J1" s="204"/>
      <c r="K1" s="205"/>
    </row>
    <row r="2" spans="1:13" ht="18.649999999999999" customHeight="1" x14ac:dyDescent="0.35">
      <c r="A2" s="195" t="s">
        <v>23</v>
      </c>
      <c r="B2" s="195" t="s">
        <v>26</v>
      </c>
      <c r="C2" s="195"/>
      <c r="D2" s="195"/>
      <c r="E2" s="195"/>
      <c r="F2" s="195"/>
      <c r="G2" s="210"/>
      <c r="H2" s="210"/>
      <c r="I2" s="210"/>
      <c r="J2" s="209"/>
      <c r="K2" s="1"/>
    </row>
    <row r="3" spans="1:13" ht="18.649999999999999" customHeight="1" x14ac:dyDescent="0.35">
      <c r="A3" s="195"/>
      <c r="B3" s="195" t="s">
        <v>44</v>
      </c>
      <c r="C3" s="195"/>
      <c r="D3" s="195" t="s">
        <v>34</v>
      </c>
      <c r="E3" s="195"/>
      <c r="F3" s="206" t="s">
        <v>28</v>
      </c>
      <c r="G3" s="30"/>
      <c r="H3" s="208" t="s">
        <v>34</v>
      </c>
      <c r="I3" s="209"/>
      <c r="J3" s="206" t="s">
        <v>35</v>
      </c>
    </row>
    <row r="4" spans="1:13" ht="18.649999999999999" customHeight="1" x14ac:dyDescent="0.35">
      <c r="A4" s="195"/>
      <c r="B4" s="8" t="s">
        <v>24</v>
      </c>
      <c r="C4" s="8" t="s">
        <v>25</v>
      </c>
      <c r="D4" s="8" t="s">
        <v>24</v>
      </c>
      <c r="E4" s="8" t="s">
        <v>25</v>
      </c>
      <c r="F4" s="207"/>
      <c r="G4" s="8" t="s">
        <v>25</v>
      </c>
      <c r="H4" s="27" t="s">
        <v>24</v>
      </c>
      <c r="I4" s="26" t="s">
        <v>25</v>
      </c>
      <c r="J4" s="207"/>
    </row>
    <row r="5" spans="1:13" x14ac:dyDescent="0.35">
      <c r="A5" s="3" t="s">
        <v>85</v>
      </c>
      <c r="B5" s="4">
        <v>10.5</v>
      </c>
      <c r="C5" s="4">
        <v>0</v>
      </c>
      <c r="D5" s="4">
        <v>10.5</v>
      </c>
      <c r="E5" s="4">
        <v>0</v>
      </c>
      <c r="F5" s="4">
        <v>10.5</v>
      </c>
      <c r="G5" s="4">
        <v>0</v>
      </c>
      <c r="H5" s="23">
        <v>10.5</v>
      </c>
      <c r="I5" s="4">
        <v>0</v>
      </c>
      <c r="J5" s="4">
        <v>10.5</v>
      </c>
    </row>
    <row r="6" spans="1:13" x14ac:dyDescent="0.35">
      <c r="A6" s="3" t="s">
        <v>88</v>
      </c>
      <c r="B6" s="4">
        <v>10.5</v>
      </c>
      <c r="C6" s="4">
        <v>0</v>
      </c>
      <c r="D6" s="4">
        <v>10.5</v>
      </c>
      <c r="E6" s="4">
        <v>0</v>
      </c>
      <c r="F6" s="4">
        <v>10.5</v>
      </c>
      <c r="G6" s="4">
        <v>0</v>
      </c>
      <c r="H6" s="32">
        <v>10.5</v>
      </c>
      <c r="I6" s="4">
        <v>0</v>
      </c>
      <c r="J6" s="4">
        <v>10.5</v>
      </c>
    </row>
    <row r="7" spans="1:13" x14ac:dyDescent="0.35">
      <c r="A7" s="3" t="s">
        <v>89</v>
      </c>
      <c r="B7" s="4"/>
      <c r="C7" s="4"/>
      <c r="D7" s="4"/>
      <c r="E7" s="4"/>
      <c r="F7" s="4"/>
      <c r="G7" s="4"/>
      <c r="H7" s="32"/>
      <c r="I7" s="4"/>
      <c r="J7" s="4"/>
    </row>
    <row r="8" spans="1:13" ht="17.399999999999999" customHeight="1" x14ac:dyDescent="0.35">
      <c r="A8" s="3" t="s">
        <v>90</v>
      </c>
      <c r="B8" s="4"/>
      <c r="C8" s="4"/>
      <c r="D8" s="4"/>
      <c r="E8" s="4"/>
      <c r="F8" s="4"/>
      <c r="G8" s="4"/>
      <c r="H8" s="23"/>
      <c r="I8" s="4"/>
      <c r="J8" s="4"/>
    </row>
    <row r="9" spans="1:13" ht="17.399999999999999" customHeight="1" x14ac:dyDescent="0.35">
      <c r="A9" s="3" t="s">
        <v>27</v>
      </c>
      <c r="B9" s="197"/>
      <c r="C9" s="198"/>
      <c r="D9" s="4"/>
      <c r="E9" s="4"/>
      <c r="F9" s="4"/>
      <c r="G9" s="29"/>
      <c r="H9" s="23"/>
      <c r="I9" s="4"/>
      <c r="J9" s="4"/>
      <c r="L9" s="5"/>
    </row>
    <row r="10" spans="1:13" x14ac:dyDescent="0.35">
      <c r="A10" s="1"/>
      <c r="B10" s="2"/>
      <c r="C10" s="2"/>
      <c r="D10" s="2"/>
      <c r="E10" s="2"/>
      <c r="F10" s="2"/>
      <c r="G10" s="11"/>
      <c r="H10" s="19"/>
      <c r="I10" s="21"/>
      <c r="J10" s="2"/>
      <c r="K10" s="196"/>
      <c r="L10" s="196"/>
      <c r="M10" s="196"/>
    </row>
    <row r="11" spans="1:13" ht="20.399999999999999" customHeight="1" x14ac:dyDescent="0.35">
      <c r="D11" s="200" t="s">
        <v>29</v>
      </c>
      <c r="E11" s="200"/>
      <c r="F11" s="200"/>
      <c r="G11" s="200"/>
      <c r="H11" s="200"/>
      <c r="I11" s="200"/>
      <c r="J11" s="200"/>
    </row>
    <row r="12" spans="1:13" x14ac:dyDescent="0.35">
      <c r="D12" s="3" t="s">
        <v>30</v>
      </c>
      <c r="E12" s="4" t="s">
        <v>63</v>
      </c>
      <c r="F12" s="4" t="s">
        <v>84</v>
      </c>
      <c r="G12" s="4" t="s">
        <v>86</v>
      </c>
      <c r="H12" s="4" t="s">
        <v>31</v>
      </c>
      <c r="I12" s="22"/>
      <c r="J12" s="24"/>
    </row>
    <row r="13" spans="1:13" x14ac:dyDescent="0.35">
      <c r="D13" s="3" t="s">
        <v>21</v>
      </c>
      <c r="E13" s="4">
        <v>100</v>
      </c>
      <c r="F13" s="4">
        <v>250</v>
      </c>
      <c r="G13" s="4">
        <v>172</v>
      </c>
      <c r="H13" s="4">
        <v>522</v>
      </c>
      <c r="I13" s="22"/>
      <c r="J13" s="24"/>
    </row>
    <row r="14" spans="1:13" x14ac:dyDescent="0.35">
      <c r="D14" s="3" t="s">
        <v>65</v>
      </c>
      <c r="E14" s="4">
        <v>20</v>
      </c>
      <c r="F14" s="4">
        <v>53</v>
      </c>
      <c r="G14" s="4">
        <v>31</v>
      </c>
      <c r="H14" s="4">
        <v>104</v>
      </c>
      <c r="I14" s="22"/>
      <c r="J14" s="24"/>
    </row>
    <row r="15" spans="1:13" x14ac:dyDescent="0.35">
      <c r="D15" s="3" t="s">
        <v>69</v>
      </c>
      <c r="E15" s="4">
        <v>20</v>
      </c>
      <c r="F15" s="4">
        <v>52</v>
      </c>
      <c r="G15" s="4">
        <v>32</v>
      </c>
      <c r="H15" s="4">
        <v>104</v>
      </c>
      <c r="I15" s="22"/>
      <c r="J15" s="24"/>
    </row>
    <row r="16" spans="1:13" ht="18" x14ac:dyDescent="0.35">
      <c r="D16" s="3" t="s">
        <v>70</v>
      </c>
      <c r="E16" s="4">
        <v>8</v>
      </c>
      <c r="F16" s="4">
        <v>10</v>
      </c>
      <c r="G16" s="4">
        <v>6</v>
      </c>
      <c r="H16" s="4">
        <v>24</v>
      </c>
      <c r="I16" s="22"/>
      <c r="J16" s="24"/>
    </row>
    <row r="17" spans="1:14" ht="18" x14ac:dyDescent="0.35">
      <c r="D17" s="7" t="s">
        <v>32</v>
      </c>
      <c r="E17" s="197"/>
      <c r="F17" s="203"/>
      <c r="G17" s="198"/>
      <c r="H17" s="4">
        <f>SUM(H13:H16)</f>
        <v>754</v>
      </c>
      <c r="I17" s="22"/>
      <c r="J17" s="24"/>
    </row>
    <row r="18" spans="1:14" ht="16.25" customHeight="1" x14ac:dyDescent="0.35">
      <c r="D18" s="6"/>
      <c r="E18" s="2"/>
      <c r="F18" s="2"/>
      <c r="G18" s="2"/>
      <c r="H18" s="20"/>
      <c r="I18" s="22"/>
      <c r="J18" s="2"/>
    </row>
    <row r="19" spans="1:14" ht="19.25" customHeight="1" x14ac:dyDescent="0.35">
      <c r="A19" s="12" t="s">
        <v>36</v>
      </c>
      <c r="B19" s="12"/>
      <c r="C19" s="12"/>
      <c r="D19" s="12"/>
      <c r="E19" s="12"/>
      <c r="F19" s="12"/>
      <c r="G19" s="201"/>
      <c r="H19" s="201"/>
      <c r="I19" s="201"/>
      <c r="J19" s="201"/>
      <c r="K19" s="201"/>
      <c r="L19" s="202"/>
      <c r="M19" s="202"/>
      <c r="N19" s="202"/>
    </row>
    <row r="20" spans="1:14" ht="18.5" x14ac:dyDescent="0.35">
      <c r="A20" s="3"/>
      <c r="B20" s="8" t="s">
        <v>20</v>
      </c>
      <c r="C20" s="4" t="s">
        <v>64</v>
      </c>
      <c r="D20" s="9" t="s">
        <v>37</v>
      </c>
      <c r="E20" s="4" t="s">
        <v>38</v>
      </c>
      <c r="F20" s="9" t="s">
        <v>39</v>
      </c>
      <c r="G20" s="15" t="s">
        <v>74</v>
      </c>
      <c r="H20" s="15" t="s">
        <v>66</v>
      </c>
      <c r="I20" s="15" t="s">
        <v>71</v>
      </c>
      <c r="J20" s="15" t="s">
        <v>56</v>
      </c>
      <c r="K20" s="15" t="s">
        <v>40</v>
      </c>
      <c r="L20" s="16"/>
      <c r="M20" s="16"/>
      <c r="N20" s="16"/>
    </row>
    <row r="21" spans="1:14" ht="18" customHeight="1" x14ac:dyDescent="0.35">
      <c r="A21" s="3" t="s">
        <v>87</v>
      </c>
      <c r="B21" s="10">
        <v>522</v>
      </c>
      <c r="C21" s="4">
        <v>5481</v>
      </c>
      <c r="D21" s="4">
        <v>0</v>
      </c>
      <c r="E21" s="4">
        <v>5481</v>
      </c>
      <c r="F21" s="10">
        <v>5481</v>
      </c>
      <c r="G21" s="185"/>
      <c r="H21" s="185"/>
      <c r="I21" s="185"/>
      <c r="J21" s="185"/>
      <c r="K21" s="186"/>
      <c r="L21" s="187"/>
      <c r="M21" s="187"/>
      <c r="N21" s="187"/>
    </row>
    <row r="22" spans="1:14" x14ac:dyDescent="0.35">
      <c r="A22" s="3" t="s">
        <v>75</v>
      </c>
      <c r="B22" s="25" t="s">
        <v>91</v>
      </c>
      <c r="C22" s="25" t="s">
        <v>91</v>
      </c>
      <c r="D22" s="25" t="s">
        <v>91</v>
      </c>
      <c r="E22" s="25" t="s">
        <v>91</v>
      </c>
      <c r="F22" s="25" t="s">
        <v>91</v>
      </c>
      <c r="G22" s="187"/>
      <c r="H22" s="187"/>
      <c r="I22" s="187"/>
      <c r="J22" s="187"/>
      <c r="K22" s="188"/>
      <c r="L22" s="199"/>
      <c r="M22" s="199"/>
      <c r="N22" s="199"/>
    </row>
    <row r="23" spans="1:14" x14ac:dyDescent="0.35">
      <c r="A23" s="3" t="s">
        <v>65</v>
      </c>
      <c r="B23" s="10" t="s">
        <v>91</v>
      </c>
      <c r="C23" s="4" t="s">
        <v>91</v>
      </c>
      <c r="D23" s="4" t="s">
        <v>91</v>
      </c>
      <c r="E23" s="10" t="s">
        <v>91</v>
      </c>
      <c r="F23" s="10" t="s">
        <v>91</v>
      </c>
      <c r="G23" s="187"/>
      <c r="H23" s="187"/>
      <c r="I23" s="187"/>
      <c r="J23" s="187"/>
      <c r="K23" s="188"/>
      <c r="L23" s="19"/>
      <c r="M23" s="19"/>
      <c r="N23" s="19"/>
    </row>
    <row r="24" spans="1:14" x14ac:dyDescent="0.35">
      <c r="A24" s="3" t="s">
        <v>69</v>
      </c>
      <c r="B24" s="10" t="s">
        <v>91</v>
      </c>
      <c r="C24" s="4" t="s">
        <v>91</v>
      </c>
      <c r="D24" s="4" t="s">
        <v>91</v>
      </c>
      <c r="E24" s="4" t="s">
        <v>91</v>
      </c>
      <c r="F24" s="10" t="s">
        <v>91</v>
      </c>
      <c r="G24" s="189"/>
      <c r="H24" s="189"/>
      <c r="I24" s="189"/>
      <c r="J24" s="189"/>
      <c r="K24" s="190"/>
      <c r="L24" s="21"/>
      <c r="M24" s="21"/>
      <c r="N24" s="21"/>
    </row>
    <row r="25" spans="1:14" ht="18.649999999999999" customHeight="1" x14ac:dyDescent="0.35">
      <c r="A25" s="192" t="s">
        <v>22</v>
      </c>
      <c r="B25" s="193"/>
      <c r="C25" s="193"/>
      <c r="D25" s="193"/>
      <c r="E25" s="194"/>
      <c r="F25" s="35">
        <v>5481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7"/>
      <c r="M25" s="17"/>
      <c r="N25" s="17"/>
    </row>
    <row r="26" spans="1:14" x14ac:dyDescent="0.35">
      <c r="A26" s="33"/>
      <c r="B26" s="28"/>
      <c r="C26" s="28"/>
      <c r="F26" s="34"/>
    </row>
    <row r="27" spans="1:14" x14ac:dyDescent="0.35">
      <c r="A27" s="3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3"/>
    </row>
    <row r="30" spans="1:14" x14ac:dyDescent="0.35"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0">
    <mergeCell ref="B1:K1"/>
    <mergeCell ref="B2:F2"/>
    <mergeCell ref="B3:C3"/>
    <mergeCell ref="D3:E3"/>
    <mergeCell ref="F3:F4"/>
    <mergeCell ref="J3:J4"/>
    <mergeCell ref="H3:I3"/>
    <mergeCell ref="G2:J2"/>
    <mergeCell ref="G21:K24"/>
    <mergeCell ref="B27:K27"/>
    <mergeCell ref="A25:E25"/>
    <mergeCell ref="A2:A4"/>
    <mergeCell ref="K10:M10"/>
    <mergeCell ref="B9:C9"/>
    <mergeCell ref="L22:N22"/>
    <mergeCell ref="L21:N21"/>
    <mergeCell ref="D11:J11"/>
    <mergeCell ref="G19:K19"/>
    <mergeCell ref="L19:N19"/>
    <mergeCell ref="E17:G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NPK</vt:lpstr>
      <vt:lpstr>Počet osobohodín</vt:lpstr>
      <vt:lpstr>Rozsahy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Lúčna Michaela</cp:lastModifiedBy>
  <cp:lastPrinted>2022-07-14T11:26:38Z</cp:lastPrinted>
  <dcterms:created xsi:type="dcterms:W3CDTF">2016-12-09T10:32:25Z</dcterms:created>
  <dcterms:modified xsi:type="dcterms:W3CDTF">2022-07-18T11:32:04Z</dcterms:modified>
</cp:coreProperties>
</file>