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ento_zošit" defaultThemeVersion="166925"/>
  <mc:AlternateContent xmlns:mc="http://schemas.openxmlformats.org/markup-compatibility/2006">
    <mc:Choice Requires="x15">
      <x15ac:absPath xmlns:x15ac="http://schemas.microsoft.com/office/spreadsheetml/2010/11/ac" url="O:\DOPRAVA\Verejné súťaže na obsluhu PSK a KSK\00_externá firma a proces VO\PSK\komentáre od TT\"/>
    </mc:Choice>
  </mc:AlternateContent>
  <xr:revisionPtr revIDLastSave="0" documentId="13_ncr:1_{A38C2FB2-C478-421D-AAD8-DA336FDBF33E}" xr6:coauthVersionLast="47" xr6:coauthVersionMax="47" xr10:uidLastSave="{00000000-0000-0000-0000-000000000000}"/>
  <bookViews>
    <workbookView xWindow="-120" yWindow="-120" windowWidth="38640" windowHeight="21240" activeTab="1" xr2:uid="{95ED2B23-C8AE-44B3-AD04-9A1DB277F572}"/>
  </bookViews>
  <sheets>
    <sheet name="Identifikácia uchádzača" sheetId="6" r:id="rId1"/>
    <sheet name="Ponuka dopravcu_DR1" sheetId="5" r:id="rId2"/>
    <sheet name="Dopravné regióny" sheetId="7" r:id="rId3"/>
    <sheet name="Charakteristika nákladov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5" l="1"/>
  <c r="N33" i="5" l="1"/>
  <c r="L33" i="5"/>
  <c r="J33" i="5"/>
  <c r="H33" i="5"/>
  <c r="F33" i="5"/>
  <c r="N29" i="5"/>
  <c r="N38" i="5" s="1"/>
  <c r="L29" i="5"/>
  <c r="L38" i="5" s="1"/>
  <c r="J29" i="5"/>
  <c r="H29" i="5"/>
  <c r="F29" i="5"/>
  <c r="Q28" i="5"/>
  <c r="R28" i="5" s="1"/>
  <c r="N25" i="5"/>
  <c r="L25" i="5"/>
  <c r="J25" i="5"/>
  <c r="J38" i="5" s="1"/>
  <c r="H25" i="5"/>
  <c r="H38" i="5" s="1"/>
  <c r="F25" i="5"/>
  <c r="F38" i="5" s="1"/>
  <c r="P21" i="5"/>
  <c r="P20" i="5" s="1"/>
  <c r="R20" i="5" s="1"/>
  <c r="M20" i="5"/>
  <c r="M38" i="5" s="1"/>
  <c r="K20" i="5"/>
  <c r="K38" i="5" s="1"/>
  <c r="I20" i="5"/>
  <c r="I38" i="5" s="1"/>
  <c r="G20" i="5"/>
  <c r="G38" i="5" s="1"/>
  <c r="E20" i="5"/>
  <c r="E38" i="5" s="1"/>
  <c r="D17" i="5"/>
  <c r="Q37" i="5" s="1"/>
  <c r="R37" i="5" s="1"/>
  <c r="D16" i="5"/>
  <c r="Q32" i="5" l="1"/>
  <c r="R32" i="5" s="1"/>
  <c r="P22" i="5"/>
  <c r="R22" i="5" s="1"/>
  <c r="R21" i="5"/>
  <c r="Q27" i="5"/>
  <c r="R27" i="5" s="1"/>
  <c r="Q34" i="5"/>
  <c r="Q35" i="5"/>
  <c r="R35" i="5" s="1"/>
  <c r="P23" i="5"/>
  <c r="R23" i="5" s="1"/>
  <c r="Q30" i="5"/>
  <c r="Q36" i="5"/>
  <c r="R36" i="5" s="1"/>
  <c r="R39" i="5"/>
  <c r="P24" i="5"/>
  <c r="R24" i="5" s="1"/>
  <c r="Q31" i="5"/>
  <c r="R31" i="5" s="1"/>
  <c r="P19" i="5"/>
  <c r="Q26" i="5"/>
  <c r="Q33" i="5" l="1"/>
  <c r="R33" i="5" s="1"/>
  <c r="R34" i="5"/>
  <c r="Q25" i="5"/>
  <c r="R26" i="5"/>
  <c r="R30" i="5"/>
  <c r="Q29" i="5"/>
  <c r="R29" i="5" s="1"/>
  <c r="R19" i="5"/>
  <c r="P38" i="5"/>
  <c r="R25" i="5" l="1"/>
  <c r="Q38" i="5"/>
  <c r="E40" i="5" s="1"/>
  <c r="R41" i="5"/>
</calcChain>
</file>

<file path=xl/sharedStrings.xml><?xml version="1.0" encoding="utf-8"?>
<sst xmlns="http://schemas.openxmlformats.org/spreadsheetml/2006/main" count="158" uniqueCount="137">
  <si>
    <t>spotreba olejov, mazív a prímesí</t>
  </si>
  <si>
    <t>ostatný priamy materiál</t>
  </si>
  <si>
    <t>z toho</t>
  </si>
  <si>
    <t>Názov nákladovej položky</t>
  </si>
  <si>
    <t>Spotreba pohonných hmôt</t>
  </si>
  <si>
    <t>Spotreba olejov, mazív a prímesí</t>
  </si>
  <si>
    <t>Ostatný priamy materiál</t>
  </si>
  <si>
    <t>Popis</t>
  </si>
  <si>
    <t>odpisy vozidiel vrátane príslušenstva</t>
  </si>
  <si>
    <t>Priame mzdy</t>
  </si>
  <si>
    <t>Fixné náklady spojené s obstaraním vozidiel</t>
  </si>
  <si>
    <t>cestovné náhrady</t>
  </si>
  <si>
    <t>finančné náklady</t>
  </si>
  <si>
    <t>poistenie</t>
  </si>
  <si>
    <t>iné priame fixné náklady</t>
  </si>
  <si>
    <t>lízing (prenájom) - bez finančných nákladov</t>
  </si>
  <si>
    <t>Zahrňuje spotrebu pohonných hmôt, t.j. spotrebu motorovej nafty, prípadne benzínu a plynu prepočítanú podľa noriem spotreby na kilometre ubehnuté pre zabezpečenie Služby v rozsahu stanovenom v Zmluve (vrátane spotreby na chladenie a vykurovanie vozidiel v súlade s dodržiavaním povinností vyplývajúcich zo Štandardov kvality IDS)</t>
  </si>
  <si>
    <t>číslo riadku</t>
  </si>
  <si>
    <t>Referenčné údaje pre vyplnenie ponuky</t>
  </si>
  <si>
    <t>3.</t>
  </si>
  <si>
    <t>1.</t>
  </si>
  <si>
    <t>4.</t>
  </si>
  <si>
    <t>5.</t>
  </si>
  <si>
    <t>Prevádzková a správna réžia</t>
  </si>
  <si>
    <t>7.</t>
  </si>
  <si>
    <t>Jednotkové náklady pre i-tú kategóriu celkom - nj</t>
  </si>
  <si>
    <t>Veľkokapacitný autobus (L)</t>
  </si>
  <si>
    <t>Celkom</t>
  </si>
  <si>
    <t>Modrá farba označuje údaj, ktorý je automaticky dopočítaný</t>
  </si>
  <si>
    <t>z toho podiel pripadajúci na danú Kategóriu vozidiel (i)</t>
  </si>
  <si>
    <t>Mikrobus 
(XS)</t>
  </si>
  <si>
    <t>Malokapacitný autobus
(S)</t>
  </si>
  <si>
    <r>
      <t xml:space="preserve">Jednotkové variabilné náklady - </t>
    </r>
    <r>
      <rPr>
        <b/>
        <i/>
        <sz val="11"/>
        <color theme="1"/>
        <rFont val="Lato"/>
        <family val="2"/>
        <charset val="238"/>
      </rPr>
      <t>nv</t>
    </r>
    <r>
      <rPr>
        <b/>
        <i/>
        <vertAlign val="subscript"/>
        <sz val="11"/>
        <color theme="1"/>
        <rFont val="Lato"/>
        <family val="2"/>
        <charset val="238"/>
      </rPr>
      <t>0</t>
    </r>
    <r>
      <rPr>
        <b/>
        <sz val="11"/>
        <color theme="1"/>
        <rFont val="Lato"/>
        <family val="2"/>
        <charset val="238"/>
      </rPr>
      <t xml:space="preserve"> [€/km]</t>
    </r>
  </si>
  <si>
    <r>
      <t xml:space="preserve">Jednotkové fixné náklady - </t>
    </r>
    <r>
      <rPr>
        <b/>
        <i/>
        <sz val="11"/>
        <color theme="1"/>
        <rFont val="Lato"/>
        <family val="2"/>
        <charset val="238"/>
      </rPr>
      <t>nf</t>
    </r>
    <r>
      <rPr>
        <b/>
        <i/>
        <vertAlign val="subscript"/>
        <sz val="11"/>
        <color theme="1"/>
        <rFont val="Lato"/>
        <family val="2"/>
        <charset val="238"/>
      </rPr>
      <t>0</t>
    </r>
    <r>
      <rPr>
        <b/>
        <sz val="11"/>
        <color theme="1"/>
        <rFont val="Lato"/>
        <family val="2"/>
        <charset val="238"/>
      </rPr>
      <t xml:space="preserve"> [€/km]</t>
    </r>
  </si>
  <si>
    <r>
      <t>Časť ceny za spotrebu pohonných hmôt - PHM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</si>
  <si>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priame mzdy - Mvodič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</si>
  <si>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fixné náklady spojené s obstaraním vozidiel - FNvoz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</si>
  <si>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ostatné priame náklady - OPN</t>
    </r>
    <r>
      <rPr>
        <b/>
        <vertAlign val="subscript"/>
        <sz val="11"/>
        <color theme="1"/>
        <rFont val="Lato"/>
        <family val="2"/>
        <charset val="238"/>
      </rPr>
      <t>0</t>
    </r>
  </si>
  <si>
    <t>2.1</t>
  </si>
  <si>
    <t>2.2</t>
  </si>
  <si>
    <t>2.3</t>
  </si>
  <si>
    <t>4.2</t>
  </si>
  <si>
    <t>5</t>
  </si>
  <si>
    <t>5.1</t>
  </si>
  <si>
    <t>5.2</t>
  </si>
  <si>
    <t>5.3</t>
  </si>
  <si>
    <t>6</t>
  </si>
  <si>
    <t>6.1</t>
  </si>
  <si>
    <t>6.2</t>
  </si>
  <si>
    <t>7</t>
  </si>
  <si>
    <t>8</t>
  </si>
  <si>
    <t>9</t>
  </si>
  <si>
    <t>10</t>
  </si>
  <si>
    <r>
      <t>Časť ceny za údržbu a opravy - UaO</t>
    </r>
    <r>
      <rPr>
        <b/>
        <vertAlign val="subscript"/>
        <sz val="11"/>
        <color theme="1"/>
        <rFont val="Lato"/>
        <family val="2"/>
        <charset val="238"/>
      </rPr>
      <t>0</t>
    </r>
  </si>
  <si>
    <t>Žltá farba označuje údaj k vyplneniu Dopravcom (peňažné údaje matematicky zaokrúhlené na štyri desatinné miesta)</t>
  </si>
  <si>
    <r>
      <t>Časť ceny za pneumatiky a ostatný priamy materiál - PM</t>
    </r>
    <r>
      <rPr>
        <b/>
        <vertAlign val="subscript"/>
        <sz val="11"/>
        <color theme="1"/>
        <rFont val="Lato"/>
        <family val="2"/>
        <charset val="238"/>
      </rPr>
      <t>0</t>
    </r>
  </si>
  <si>
    <t>pneumatiky</t>
  </si>
  <si>
    <t>4.1.1</t>
  </si>
  <si>
    <t>4.1.2</t>
  </si>
  <si>
    <t>6.3</t>
  </si>
  <si>
    <r>
      <t>Časť ceny za prevádzkovú a správnú réžiu - Réžie</t>
    </r>
    <r>
      <rPr>
        <b/>
        <vertAlign val="subscript"/>
        <sz val="11"/>
        <color theme="1"/>
        <rFont val="Lato"/>
        <family val="2"/>
        <charset val="238"/>
      </rPr>
      <t>0</t>
    </r>
  </si>
  <si>
    <t>sociálne a zdravotné poistenie vodičov (odvody)</t>
  </si>
  <si>
    <t>km/rok</t>
  </si>
  <si>
    <t>Zisk Dopravcu</t>
  </si>
  <si>
    <t>Vážené variabilné jednotkové náklady
VVJN [€/km]</t>
  </si>
  <si>
    <t>Vážené fixné jednotkové náklady
VVFN [€/km]</t>
  </si>
  <si>
    <t>Σ</t>
  </si>
  <si>
    <r>
      <t>Východiskový počet vodičov (prepočítaný na celé úväzky) - PV</t>
    </r>
    <r>
      <rPr>
        <vertAlign val="subscript"/>
        <sz val="11"/>
        <color theme="1"/>
        <rFont val="Lato"/>
        <family val="2"/>
        <charset val="238"/>
      </rPr>
      <t>VYCH</t>
    </r>
  </si>
  <si>
    <t>Časti Výslednej jednotkovej ceny (Jednotkové náklady a zisk Dopravcu)</t>
  </si>
  <si>
    <r>
      <t>mzdy vodičov mimo príplatkov a náhrad miezd (VM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</t>
    </r>
  </si>
  <si>
    <t>Východiskový rozsah služby (RS_vych)</t>
  </si>
  <si>
    <t>Východiskový počet Používaných vozidiel (PVoz_vych)</t>
  </si>
  <si>
    <r>
      <t xml:space="preserve">Východiskový rozsah služby pre </t>
    </r>
    <r>
      <rPr>
        <b/>
        <i/>
        <sz val="11"/>
        <color theme="1"/>
        <rFont val="Lato"/>
        <family val="2"/>
        <charset val="238"/>
      </rPr>
      <t>i</t>
    </r>
    <r>
      <rPr>
        <b/>
        <sz val="11"/>
        <color theme="1"/>
        <rFont val="Lato"/>
        <family val="2"/>
        <charset val="238"/>
      </rPr>
      <t>-tu kategóriu (RS_vych) [km]</t>
    </r>
  </si>
  <si>
    <t>Číslo riadku</t>
  </si>
  <si>
    <t>Pneumatiky</t>
  </si>
  <si>
    <t>Údržba a opravy</t>
  </si>
  <si>
    <t>6.</t>
  </si>
  <si>
    <t>Ostatné priame náklady</t>
  </si>
  <si>
    <t>Zahrňujú účtovné odpisy vozidiel zabezpečujúcich Službu, prípadne náklady na ich prenájom, účtovné odpisy dlhodobého hmotného majetku, ktorý je spojený s prímestskou autobusovou dopravou (elektronické pokladne na výdaj cestovných lístkov) a účtovné odpisy dlhodobého majetku súvisiaceho s informačným systémom predpredaja cestovných lístkov a pokladničnou činnosťou.</t>
  </si>
  <si>
    <t>Zahrňajú cestovné náhrady podľa zákona č. 283/2002 Z. z. o cestovných náhradách v znení neskorších predpisov, vzťahujúce sa na zamestnancov v rozsahu zodpovedajúcom položke „priame mzdy“; ďalej náklady na povinné zmluvné poistenie (podľa zákona č. 381/2001 Z.z. o povinnom zmluvnom poistení zodpovednosti za škodu spôsobenú prevádzkou motorového vozidla v znení neskorších predpisov ) a náklady na havarijné poistenie; a tiež iné priame fixné náklady najmä náklady na prevádzku nocľahární,  náklady na prevádzku predpredajných zariadení, školenie vodičov, pracovné, odevné a ochranné pomôcky, náklady na strážnu službu, úroky z úverov, umývanie vozidiel, udržovanie a prevádzka zastávok a označníkov zastávok, emisné kontroly vozidiel, náklady na STK, SIM karty do strojčekov pre účely využívania funkcie GPS a GPRS, služby informačného systému a pod.</t>
  </si>
  <si>
    <t>Charakteristika nákladov do cenovej ponuky</t>
  </si>
  <si>
    <t>Ponuka Dopravcu</t>
  </si>
  <si>
    <t>Mzdové zvýhodnenia a náhrady mzdy</t>
  </si>
  <si>
    <t>mzdové zvýhodnenia a náhrady mzdy</t>
  </si>
  <si>
    <t>Strednokapacitný autobus (M1)</t>
  </si>
  <si>
    <t>Strednokapacitný autobus (M2)</t>
  </si>
  <si>
    <t>Podiel nízkopodlažných vozidiel na celkovom počte vozidiel v %</t>
  </si>
  <si>
    <r>
      <t xml:space="preserve">Minimálne vyžadovaný počet vozidiel pre </t>
    </r>
    <r>
      <rPr>
        <b/>
        <i/>
        <sz val="11"/>
        <color theme="1"/>
        <rFont val="Lato"/>
        <family val="2"/>
        <charset val="238"/>
      </rPr>
      <t>i</t>
    </r>
    <r>
      <rPr>
        <b/>
        <sz val="11"/>
        <color theme="1"/>
        <rFont val="Lato"/>
        <family val="2"/>
        <charset val="238"/>
      </rPr>
      <t>-tu kategóriu</t>
    </r>
  </si>
  <si>
    <t>Obchodný názov:</t>
  </si>
  <si>
    <t>IČO:</t>
  </si>
  <si>
    <t>Kontaktná osoba:</t>
  </si>
  <si>
    <t>Mobil kontaktnej osoby:</t>
  </si>
  <si>
    <t>E-mail kontaktnej osoby:</t>
  </si>
  <si>
    <t>V:</t>
  </si>
  <si>
    <t>Dňa:</t>
  </si>
  <si>
    <t>Identifikácia uchádzača</t>
  </si>
  <si>
    <t>Sídlo:</t>
  </si>
  <si>
    <t>pečiatka a podpis štatutárneho orgánu
uchádzača</t>
  </si>
  <si>
    <t>Žltá farba označuje údaj k vyplneniu Dopravcom</t>
  </si>
  <si>
    <t>DIČ</t>
  </si>
  <si>
    <t>IČ DPH</t>
  </si>
  <si>
    <t>Štatutárny orgán:</t>
  </si>
  <si>
    <t>Bankové spojenie</t>
  </si>
  <si>
    <t>Cena za Východiskový rozsah služby (RS_vych) [€/rok]</t>
  </si>
  <si>
    <t>€/mesiac</t>
  </si>
  <si>
    <t>€/l s DPH</t>
  </si>
  <si>
    <t>Výsledná jednotková cena za 1 km [€/km bez DPH]</t>
  </si>
  <si>
    <t>Zahrňuje spotrebu olejov, mazív, adblue a prímesí prepočítanú podľa noriem spotreby na kilometre ubehnuté pre zabezpečenie Služby v rozsahu stanovenom v Zmluve.</t>
  </si>
  <si>
    <r>
      <t>Priemerná cena motorovej nafty zverejnená Štatistickým úradom SR za týždeň, v ktorom uplynula lehota na predkladanie ponúk v Procese verejného obstarávania (CPHM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):</t>
    </r>
  </si>
  <si>
    <t>[BUDE DOPLNENÉ]</t>
  </si>
  <si>
    <t>Podľa Zákonníka práce, vrátane náhrady príjmu pri dočasnej práceneschopnosti do 10 dní, okrem mzdového zvýhodnenia za prácu nadčas</t>
  </si>
  <si>
    <t>Mzdové náklady vodičov a odvody z týchto miezd na zdravotné a sociálne poistenie a do sociálneho fondu vo výške zákonom stanovenej maximálnej hodnoty povinného prídelu (vrátane mzdových nákladov a odvodov agentúrnych vodičov). Priame mzdy nesmú zahrňovať mzdy režijných a ďalších zamestnancov.</t>
  </si>
  <si>
    <t xml:space="preserve">Zahrňuje ostatný priamy materiál spotrebovaný priamo na vozidlá zabezpečujúce Službu: náhradné diely, materiál na bežné opravy, spojovací materiál, elektromateriál, čistiace, umývacie a dezinfekčné potreby, ochranné pomôcky, nemrznúce zmesi, papierové kotúčiky do pokladní a pod. </t>
  </si>
  <si>
    <t xml:space="preserve">Zahrňuje náklady za vykonané externé opravy a servis vyjadrené faktúrami alebo opravy vo vlastnej réžii znížené o spotrebu vyššie uvedeného a započítaného priameho materiálu. </t>
  </si>
  <si>
    <t>Ponuku predkladám na:</t>
  </si>
  <si>
    <t>Zahrňujú ostatné prevádzkové náklady na zabezpečenie organizácie poskytovania Služby, vedenie firmy a správu jej majetku, prevádzkové a finančné náklady vyššie nezaradené, ostatné služby, administratívne réžie.</t>
  </si>
  <si>
    <r>
      <t>Priemerná mesačná mzda zamestnanca v hospodárstve SR zverejnená Štatistickým úradom SR za kalendárny rok 2022 (pM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</t>
    </r>
  </si>
  <si>
    <r>
      <t>Index spotrebiteľských cien oproti bázickému obdobiu pre ukazovateľ Spotrebiteľské ceny úhrnom zverejnený Štatistickým úradom SR za kalendárny rok 2022 (CPI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</t>
    </r>
  </si>
  <si>
    <t>Zahrňuje materiálové náklady na nové pneumatiky, protektory a príslušenstvo (duše, ventily) na jednotlivé vozidlá zabezpečujúce Službu príp. paušálny poplatok za 1 km v zmysle uzavretej zmluvy.</t>
  </si>
  <si>
    <t>Názov dopravného regiónu:</t>
  </si>
  <si>
    <t>Dopravný región 1</t>
  </si>
  <si>
    <t>Dopravný región 2</t>
  </si>
  <si>
    <t>...</t>
  </si>
  <si>
    <t>L</t>
  </si>
  <si>
    <t>M</t>
  </si>
  <si>
    <t>S</t>
  </si>
  <si>
    <t>XS</t>
  </si>
  <si>
    <t>Minimálne vyžadovaný počet vozidiel pre i-tu kategóriu</t>
  </si>
  <si>
    <t>Dopravný región:</t>
  </si>
  <si>
    <t>DR1</t>
  </si>
  <si>
    <t>DR2</t>
  </si>
  <si>
    <t>DR3</t>
  </si>
  <si>
    <t>Označenie časti zákazky:</t>
  </si>
  <si>
    <t>Dopravný región 3</t>
  </si>
  <si>
    <t>Minimálny podiel nízkopodlažných vozidiel na celkovom počte vozidiel</t>
  </si>
  <si>
    <t>Rozdelenie dopravných regiónov (časti zákazky):</t>
  </si>
  <si>
    <r>
      <rPr>
        <b/>
        <sz val="12"/>
        <color rgb="FFFF0000"/>
        <rFont val="Lato"/>
        <family val="2"/>
        <charset val="238"/>
      </rPr>
      <t>Poznámky k vyplneniu Ponuky:</t>
    </r>
    <r>
      <rPr>
        <sz val="12"/>
        <color rgb="FFFF0000"/>
        <rFont val="Lato"/>
        <family val="2"/>
        <charset val="238"/>
      </rPr>
      <t xml:space="preserve">
- V prípade, ak verejný obstarávateľ požiada uchádzača, aby predložil podrobnú kalkuláciu jednotlivých hodnôt nákladov, tak takúto kalkuláciu uchádzač v lehote určenej verejným obstarávateľom predloží. Predložením ponuky uchádzač túto povinnosť bez výhrad akceptuje
- V prípade, ak Dopravca predkladá ponuku na viac častí (dopravných regiónov); vyplní hárok Ponuka dopravcu samostatne na každý dopravný región (nakopírovaním hárku "Ponuka dopravcu", pričom v názve hárku uvedenie označenie dopravného regiónu)
- Výsledná jednotková cena obsahuje v jej jednotlivých častiach najmä nákladové položky uvedené v hárku "Charakteristika nákladov" 
- Jednotkové náklady za časť ceny priame mzdy Mvodič</t>
    </r>
    <r>
      <rPr>
        <vertAlign val="subscript"/>
        <sz val="12"/>
        <color rgb="FFFF0000"/>
        <rFont val="Lato"/>
        <family val="2"/>
        <charset val="238"/>
      </rPr>
      <t>0</t>
    </r>
    <r>
      <rPr>
        <sz val="12"/>
        <color rgb="FFFF0000"/>
        <rFont val="Lato"/>
        <family val="2"/>
        <charset val="238"/>
      </rPr>
      <t xml:space="preserve"> pre kategórie vozidiel L, M a S musia byť minimálne na úrovni stanovenej v Súťažných podkladoch
- Neakceptuje sa ponuka s nulovu hodnotou Zisku Dopravcu
- Z hľadiska štruktúry vozidlového parku je Dopravca povinný dodržať minimálne vyžadovaný počet vozidiel v jednotlivých kategóriach a stanovený minimálny podiel nízkopodlažných vozidiel uvedený v hárku "Dopravné regióny"
- Dopravca je povinný rozvrhnúť RS_vych pre všetky kategórie vozidiel pri zohľadnení bodu 3.21 Zmluvy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</si>
</sst>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28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name val="Lato"/>
      <family val="2"/>
      <charset val="238"/>
    </font>
    <font>
      <b/>
      <i/>
      <sz val="11"/>
      <color theme="1"/>
      <name val="Lato"/>
      <family val="2"/>
      <charset val="238"/>
    </font>
    <font>
      <b/>
      <i/>
      <vertAlign val="subscript"/>
      <sz val="11"/>
      <color theme="1"/>
      <name val="Lato"/>
      <family val="2"/>
      <charset val="238"/>
    </font>
    <font>
      <b/>
      <vertAlign val="subscript"/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3"/>
      <color theme="1"/>
      <name val="Lato"/>
      <family val="2"/>
      <charset val="238"/>
    </font>
    <font>
      <sz val="13"/>
      <color theme="1"/>
      <name val="Lato"/>
      <family val="2"/>
      <charset val="238"/>
    </font>
    <font>
      <vertAlign val="subscript"/>
      <sz val="11"/>
      <color theme="1"/>
      <name val="Lato"/>
      <family val="2"/>
      <charset val="238"/>
    </font>
    <font>
      <b/>
      <sz val="15"/>
      <color theme="1"/>
      <name val="Lato"/>
      <family val="2"/>
      <charset val="238"/>
    </font>
    <font>
      <b/>
      <sz val="12"/>
      <color rgb="FFFF0000"/>
      <name val="Lato"/>
      <family val="2"/>
      <charset val="238"/>
    </font>
    <font>
      <b/>
      <sz val="14"/>
      <color theme="1"/>
      <name val="Lato"/>
      <family val="2"/>
      <charset val="238"/>
    </font>
    <font>
      <sz val="12"/>
      <color rgb="FFFF0000"/>
      <name val="Lato"/>
      <family val="2"/>
      <charset val="238"/>
    </font>
    <font>
      <vertAlign val="subscript"/>
      <sz val="12"/>
      <color rgb="FFFF0000"/>
      <name val="Lato"/>
      <family val="2"/>
      <charset val="238"/>
    </font>
    <font>
      <b/>
      <sz val="11"/>
      <color rgb="FFFF0000"/>
      <name val="Lato"/>
      <family val="2"/>
      <charset val="238"/>
    </font>
    <font>
      <sz val="11"/>
      <name val="Lato"/>
      <family val="2"/>
      <charset val="238"/>
    </font>
    <font>
      <b/>
      <sz val="12"/>
      <color theme="1"/>
      <name val="Lato "/>
      <charset val="238"/>
    </font>
    <font>
      <sz val="12"/>
      <color theme="1"/>
      <name val="Lato "/>
      <charset val="238"/>
    </font>
    <font>
      <b/>
      <sz val="13"/>
      <color theme="1"/>
      <name val="Lato "/>
      <charset val="238"/>
    </font>
    <font>
      <sz val="12"/>
      <name val="Lato "/>
      <charset val="238"/>
    </font>
    <font>
      <i/>
      <sz val="11"/>
      <color theme="1"/>
      <name val="Lato"/>
      <family val="2"/>
      <charset val="238"/>
    </font>
    <font>
      <sz val="10"/>
      <color theme="1"/>
      <name val="Lato "/>
      <charset val="238"/>
    </font>
    <font>
      <sz val="12"/>
      <color theme="1"/>
      <name val="Lato"/>
      <family val="2"/>
    </font>
    <font>
      <sz val="8"/>
      <color rgb="FF000000"/>
      <name val="Segoe UI"/>
      <family val="2"/>
      <charset val="238"/>
    </font>
    <font>
      <i/>
      <sz val="10"/>
      <color theme="1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Up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1">
    <xf numFmtId="0" fontId="0" fillId="0" borderId="0" xfId="0"/>
    <xf numFmtId="0" fontId="2" fillId="0" borderId="0" xfId="0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35" xfId="0" applyFont="1" applyBorder="1" applyAlignment="1" applyProtection="1">
      <alignment vertical="center"/>
      <protection hidden="1"/>
    </xf>
    <xf numFmtId="49" fontId="3" fillId="0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9" xfId="0" applyNumberFormat="1" applyFont="1" applyFill="1" applyBorder="1" applyAlignment="1" applyProtection="1">
      <alignment horizontal="center" vertical="center"/>
      <protection hidden="1"/>
    </xf>
    <xf numFmtId="49" fontId="2" fillId="0" borderId="12" xfId="0" applyNumberFormat="1" applyFont="1" applyFill="1" applyBorder="1" applyAlignment="1" applyProtection="1">
      <alignment horizontal="right" vertical="center"/>
      <protection hidden="1"/>
    </xf>
    <xf numFmtId="49" fontId="2" fillId="0" borderId="14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/>
    <xf numFmtId="164" fontId="2" fillId="3" borderId="14" xfId="0" applyNumberFormat="1" applyFont="1" applyFill="1" applyBorder="1" applyAlignment="1" applyProtection="1">
      <alignment horizontal="center" vertical="center"/>
      <protection locked="0"/>
    </xf>
    <xf numFmtId="164" fontId="2" fillId="0" borderId="3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1" xfId="0" applyFont="1" applyFill="1" applyBorder="1" applyAlignment="1" applyProtection="1">
      <alignment horizontal="left" vertical="center"/>
      <protection hidden="1"/>
    </xf>
    <xf numFmtId="0" fontId="2" fillId="0" borderId="42" xfId="0" applyFont="1" applyFill="1" applyBorder="1" applyAlignment="1" applyProtection="1">
      <alignment horizontal="left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>
      <alignment horizontal="center" vertical="center" wrapText="1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8" fillId="0" borderId="20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vertical="center"/>
      <protection hidden="1"/>
    </xf>
    <xf numFmtId="0" fontId="8" fillId="0" borderId="2" xfId="0" applyFont="1" applyFill="1" applyBorder="1" applyAlignment="1" applyProtection="1">
      <alignment vertical="center"/>
      <protection hidden="1"/>
    </xf>
    <xf numFmtId="0" fontId="8" fillId="0" borderId="3" xfId="0" applyFont="1" applyFill="1" applyBorder="1" applyAlignment="1" applyProtection="1">
      <alignment vertical="center"/>
      <protection hidden="1"/>
    </xf>
    <xf numFmtId="164" fontId="8" fillId="0" borderId="2" xfId="0" applyNumberFormat="1" applyFont="1" applyFill="1" applyBorder="1" applyAlignment="1" applyProtection="1">
      <alignment vertical="center" wrapText="1"/>
      <protection hidden="1"/>
    </xf>
    <xf numFmtId="3" fontId="3" fillId="4" borderId="2" xfId="0" applyNumberFormat="1" applyFont="1" applyFill="1" applyBorder="1" applyAlignment="1" applyProtection="1">
      <alignment horizontal="right" vertical="center"/>
      <protection hidden="1"/>
    </xf>
    <xf numFmtId="164" fontId="3" fillId="4" borderId="11" xfId="0" applyNumberFormat="1" applyFont="1" applyFill="1" applyBorder="1" applyAlignment="1" applyProtection="1">
      <alignment horizontal="center" vertical="center"/>
      <protection hidden="1"/>
    </xf>
    <xf numFmtId="164" fontId="8" fillId="4" borderId="37" xfId="0" applyNumberFormat="1" applyFont="1" applyFill="1" applyBorder="1" applyAlignment="1" applyProtection="1">
      <alignment horizontal="center" vertical="center" wrapText="1"/>
      <protection hidden="1"/>
    </xf>
    <xf numFmtId="164" fontId="8" fillId="4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20" xfId="0" applyFont="1" applyBorder="1" applyAlignment="1"/>
    <xf numFmtId="0" fontId="2" fillId="0" borderId="44" xfId="0" applyFont="1" applyBorder="1"/>
    <xf numFmtId="164" fontId="3" fillId="4" borderId="6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5" xfId="0" applyFont="1" applyBorder="1"/>
    <xf numFmtId="4" fontId="8" fillId="4" borderId="7" xfId="0" applyNumberFormat="1" applyFont="1" applyFill="1" applyBorder="1" applyAlignment="1" applyProtection="1">
      <alignment vertical="center" wrapText="1"/>
      <protection hidden="1"/>
    </xf>
    <xf numFmtId="0" fontId="2" fillId="5" borderId="5" xfId="0" applyFont="1" applyFill="1" applyBorder="1"/>
    <xf numFmtId="0" fontId="2" fillId="5" borderId="39" xfId="0" applyFont="1" applyFill="1" applyBorder="1"/>
    <xf numFmtId="0" fontId="2" fillId="5" borderId="55" xfId="0" applyFont="1" applyFill="1" applyBorder="1"/>
    <xf numFmtId="0" fontId="2" fillId="5" borderId="45" xfId="0" applyFont="1" applyFill="1" applyBorder="1"/>
    <xf numFmtId="0" fontId="2" fillId="5" borderId="56" xfId="0" applyFont="1" applyFill="1" applyBorder="1"/>
    <xf numFmtId="0" fontId="8" fillId="0" borderId="0" xfId="0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49" fontId="3" fillId="0" borderId="44" xfId="0" applyNumberFormat="1" applyFont="1" applyFill="1" applyBorder="1" applyAlignment="1" applyProtection="1">
      <alignment vertical="center"/>
      <protection hidden="1"/>
    </xf>
    <xf numFmtId="0" fontId="2" fillId="0" borderId="44" xfId="0" applyFont="1" applyFill="1" applyBorder="1" applyAlignment="1" applyProtection="1">
      <alignment horizontal="center" vertical="center"/>
      <protection hidden="1"/>
    </xf>
    <xf numFmtId="164" fontId="3" fillId="4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3" fillId="4" borderId="10" xfId="0" applyNumberFormat="1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164" fontId="2" fillId="4" borderId="4" xfId="0" applyNumberFormat="1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164" fontId="9" fillId="4" borderId="29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11" xfId="0" applyNumberFormat="1" applyFont="1" applyFill="1" applyBorder="1" applyAlignment="1">
      <alignment vertical="center"/>
    </xf>
    <xf numFmtId="4" fontId="2" fillId="4" borderId="13" xfId="0" applyNumberFormat="1" applyFont="1" applyFill="1" applyBorder="1" applyAlignment="1">
      <alignment vertical="center"/>
    </xf>
    <xf numFmtId="4" fontId="2" fillId="4" borderId="16" xfId="0" applyNumberFormat="1" applyFont="1" applyFill="1" applyBorder="1" applyAlignment="1">
      <alignment vertical="center"/>
    </xf>
    <xf numFmtId="4" fontId="2" fillId="4" borderId="29" xfId="0" applyNumberFormat="1" applyFont="1" applyFill="1" applyBorder="1" applyAlignment="1">
      <alignment vertical="center"/>
    </xf>
    <xf numFmtId="4" fontId="12" fillId="4" borderId="31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9" xfId="0" applyNumberFormat="1" applyFont="1" applyFill="1" applyBorder="1" applyAlignment="1" applyProtection="1">
      <alignment horizontal="center" vertical="center"/>
      <protection hidden="1"/>
    </xf>
    <xf numFmtId="164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11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43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3" xfId="0" applyNumberFormat="1" applyFont="1" applyFill="1" applyBorder="1" applyAlignment="1" applyProtection="1">
      <alignment horizontal="center" vertical="center"/>
      <protection locked="0"/>
    </xf>
    <xf numFmtId="164" fontId="2" fillId="3" borderId="16" xfId="0" applyNumberFormat="1" applyFont="1" applyFill="1" applyBorder="1" applyAlignment="1" applyProtection="1">
      <alignment horizontal="center" vertical="center"/>
      <protection locked="0"/>
    </xf>
    <xf numFmtId="164" fontId="8" fillId="4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16" fontId="2" fillId="0" borderId="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  <protection hidden="1"/>
    </xf>
    <xf numFmtId="164" fontId="9" fillId="0" borderId="0" xfId="0" applyNumberFormat="1" applyFont="1" applyFill="1" applyBorder="1" applyAlignment="1" applyProtection="1">
      <alignment horizontal="center" vertical="center"/>
      <protection hidden="1"/>
    </xf>
    <xf numFmtId="4" fontId="12" fillId="0" borderId="0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164" fontId="2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0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Border="1" applyAlignment="1">
      <alignment horizontal="center"/>
    </xf>
    <xf numFmtId="0" fontId="2" fillId="0" borderId="0" xfId="0" applyFont="1" applyFill="1" applyBorder="1" applyProtection="1">
      <protection locked="0"/>
    </xf>
    <xf numFmtId="0" fontId="2" fillId="5" borderId="57" xfId="0" applyFont="1" applyFill="1" applyBorder="1" applyAlignment="1">
      <alignment vertical="center"/>
    </xf>
    <xf numFmtId="0" fontId="2" fillId="5" borderId="52" xfId="0" applyFont="1" applyFill="1" applyBorder="1" applyAlignment="1">
      <alignment vertical="center"/>
    </xf>
    <xf numFmtId="0" fontId="18" fillId="0" borderId="4" xfId="0" applyFont="1" applyBorder="1" applyAlignment="1">
      <alignment vertical="center" wrapText="1"/>
    </xf>
    <xf numFmtId="0" fontId="19" fillId="0" borderId="0" xfId="0" applyFont="1" applyAlignment="1">
      <alignment horizontal="right" wrapText="1"/>
    </xf>
    <xf numFmtId="0" fontId="20" fillId="0" borderId="0" xfId="0" applyFont="1"/>
    <xf numFmtId="0" fontId="20" fillId="0" borderId="0" xfId="0" applyFont="1" applyAlignment="1">
      <alignment horizontal="right"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20" fillId="0" borderId="0" xfId="0" applyFont="1" applyFill="1" applyBorder="1" applyAlignment="1"/>
    <xf numFmtId="0" fontId="24" fillId="0" borderId="0" xfId="0" applyFont="1" applyBorder="1" applyAlignment="1">
      <alignment horizontal="center" vertical="top"/>
    </xf>
    <xf numFmtId="0" fontId="25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9" fillId="0" borderId="0" xfId="0" applyFo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7" fillId="0" borderId="6" xfId="0" applyFont="1" applyBorder="1" applyAlignment="1">
      <alignment horizontal="center" vertical="center"/>
    </xf>
    <xf numFmtId="10" fontId="27" fillId="0" borderId="7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0" fontId="27" fillId="0" borderId="5" xfId="0" applyFont="1" applyBorder="1" applyAlignment="1">
      <alignment horizontal="center" vertical="center"/>
    </xf>
    <xf numFmtId="0" fontId="22" fillId="3" borderId="4" xfId="0" applyFont="1" applyFill="1" applyBorder="1" applyAlignment="1">
      <alignment horizontal="left"/>
    </xf>
    <xf numFmtId="0" fontId="20" fillId="3" borderId="4" xfId="0" applyFont="1" applyFill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top"/>
    </xf>
    <xf numFmtId="0" fontId="20" fillId="3" borderId="0" xfId="0" applyFont="1" applyFill="1" applyAlignment="1">
      <alignment horizontal="right"/>
    </xf>
    <xf numFmtId="0" fontId="21" fillId="0" borderId="0" xfId="0" applyFont="1" applyAlignment="1">
      <alignment horizontal="center" vertical="center"/>
    </xf>
    <xf numFmtId="0" fontId="20" fillId="3" borderId="4" xfId="0" applyFont="1" applyFill="1" applyBorder="1" applyAlignment="1">
      <alignment horizontal="left"/>
    </xf>
    <xf numFmtId="0" fontId="12" fillId="3" borderId="58" xfId="0" applyFont="1" applyFill="1" applyBorder="1" applyAlignment="1">
      <alignment horizontal="center" vertical="center"/>
    </xf>
    <xf numFmtId="0" fontId="12" fillId="3" borderId="5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57" xfId="0" applyFont="1" applyBorder="1" applyAlignment="1">
      <alignment horizontal="right" vertical="center" wrapText="1"/>
    </xf>
    <xf numFmtId="0" fontId="17" fillId="0" borderId="35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3" borderId="0" xfId="0" applyFont="1" applyFill="1" applyAlignment="1">
      <alignment horizontal="left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3" borderId="6" xfId="0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center" vertical="center"/>
      <protection hidden="1"/>
    </xf>
    <xf numFmtId="0" fontId="3" fillId="0" borderId="34" xfId="0" applyFont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Alignment="1" applyProtection="1">
      <alignment horizontal="center" vertical="center" wrapText="1"/>
      <protection hidden="1"/>
    </xf>
    <xf numFmtId="0" fontId="4" fillId="0" borderId="22" xfId="1" applyFont="1" applyFill="1" applyBorder="1" applyAlignment="1" applyProtection="1">
      <alignment horizontal="center" vertical="center" wrapText="1"/>
      <protection hidden="1"/>
    </xf>
    <xf numFmtId="0" fontId="4" fillId="0" borderId="18" xfId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center"/>
      <protection hidden="1"/>
    </xf>
    <xf numFmtId="0" fontId="3" fillId="0" borderId="2" xfId="0" applyFont="1" applyBorder="1" applyAlignment="1" applyProtection="1">
      <alignment horizontal="left" vertical="center"/>
      <protection hidden="1"/>
    </xf>
    <xf numFmtId="0" fontId="3" fillId="0" borderId="3" xfId="0" applyFont="1" applyBorder="1" applyAlignment="1" applyProtection="1">
      <alignment horizontal="left" vertical="center"/>
      <protection hidden="1"/>
    </xf>
    <xf numFmtId="0" fontId="4" fillId="4" borderId="5" xfId="1" applyFont="1" applyFill="1" applyBorder="1" applyAlignment="1" applyProtection="1">
      <alignment horizontal="center" vertical="center" wrapText="1"/>
      <protection locked="0"/>
    </xf>
    <xf numFmtId="0" fontId="4" fillId="4" borderId="7" xfId="1" applyFont="1" applyFill="1" applyBorder="1" applyAlignment="1" applyProtection="1">
      <alignment horizontal="center" vertical="center" wrapText="1"/>
      <protection locked="0"/>
    </xf>
    <xf numFmtId="4" fontId="4" fillId="3" borderId="21" xfId="1" applyNumberFormat="1" applyFont="1" applyFill="1" applyBorder="1" applyAlignment="1" applyProtection="1">
      <alignment horizontal="center" vertical="center" wrapText="1"/>
      <protection locked="0"/>
    </xf>
    <xf numFmtId="4" fontId="4" fillId="3" borderId="18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0" fontId="4" fillId="3" borderId="7" xfId="1" applyFont="1" applyFill="1" applyBorder="1" applyAlignment="1" applyProtection="1">
      <alignment horizontal="center" vertical="center" wrapText="1"/>
      <protection locked="0"/>
    </xf>
    <xf numFmtId="0" fontId="3" fillId="0" borderId="48" xfId="0" applyFont="1" applyBorder="1" applyAlignment="1" applyProtection="1">
      <alignment horizontal="left" vertical="center"/>
      <protection hidden="1"/>
    </xf>
    <xf numFmtId="0" fontId="3" fillId="0" borderId="49" xfId="0" applyFont="1" applyBorder="1" applyAlignment="1" applyProtection="1">
      <alignment horizontal="left" vertical="center"/>
      <protection hidden="1"/>
    </xf>
    <xf numFmtId="0" fontId="3" fillId="0" borderId="50" xfId="0" applyFont="1" applyBorder="1" applyAlignment="1" applyProtection="1">
      <alignment horizontal="left" vertical="center"/>
      <protection hidden="1"/>
    </xf>
    <xf numFmtId="4" fontId="4" fillId="3" borderId="48" xfId="1" applyNumberFormat="1" applyFont="1" applyFill="1" applyBorder="1" applyAlignment="1" applyProtection="1">
      <alignment horizontal="center" vertical="center" wrapText="1"/>
      <protection locked="0"/>
    </xf>
    <xf numFmtId="4" fontId="4" fillId="3" borderId="5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44" xfId="0" applyFont="1" applyFill="1" applyBorder="1" applyAlignment="1" applyProtection="1">
      <alignment horizontal="left"/>
      <protection hidden="1"/>
    </xf>
    <xf numFmtId="164" fontId="9" fillId="0" borderId="44" xfId="0" applyNumberFormat="1" applyFont="1" applyFill="1" applyBorder="1" applyAlignment="1" applyProtection="1">
      <alignment horizontal="center" vertical="center"/>
      <protection hidden="1"/>
    </xf>
    <xf numFmtId="0" fontId="4" fillId="4" borderId="1" xfId="1" applyFont="1" applyFill="1" applyBorder="1" applyAlignment="1" applyProtection="1">
      <alignment horizontal="center" vertical="center" wrapText="1"/>
      <protection locked="0"/>
    </xf>
    <xf numFmtId="0" fontId="4" fillId="4" borderId="3" xfId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/>
      <protection hidden="1"/>
    </xf>
    <xf numFmtId="0" fontId="8" fillId="0" borderId="2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8" fillId="0" borderId="36" xfId="0" applyFont="1" applyFill="1" applyBorder="1" applyAlignment="1" applyProtection="1">
      <alignment horizontal="left" vertical="center"/>
      <protection hidden="1"/>
    </xf>
    <xf numFmtId="164" fontId="9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9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Fill="1" applyBorder="1" applyAlignment="1" applyProtection="1">
      <alignment horizontal="left" vertical="center"/>
      <protection hidden="1"/>
    </xf>
    <xf numFmtId="0" fontId="2" fillId="0" borderId="32" xfId="0" applyFont="1" applyFill="1" applyBorder="1" applyAlignment="1" applyProtection="1">
      <alignment horizontal="left" vertical="center"/>
      <protection hidden="1"/>
    </xf>
    <xf numFmtId="0" fontId="2" fillId="0" borderId="28" xfId="0" applyFont="1" applyFill="1" applyBorder="1" applyAlignment="1" applyProtection="1">
      <alignment horizontal="left" vertical="center"/>
      <protection hidden="1"/>
    </xf>
    <xf numFmtId="0" fontId="2" fillId="0" borderId="26" xfId="0" applyFont="1" applyFill="1" applyBorder="1" applyAlignment="1" applyProtection="1">
      <alignment horizontal="left" vertical="center"/>
      <protection hidden="1"/>
    </xf>
    <xf numFmtId="0" fontId="3" fillId="0" borderId="17" xfId="0" applyFont="1" applyFill="1" applyBorder="1" applyAlignment="1" applyProtection="1">
      <alignment horizontal="left" vertical="center"/>
      <protection hidden="1"/>
    </xf>
    <xf numFmtId="0" fontId="3" fillId="0" borderId="2" xfId="0" applyFont="1" applyFill="1" applyBorder="1" applyAlignment="1" applyProtection="1">
      <alignment horizontal="left" vertical="center"/>
      <protection hidden="1"/>
    </xf>
    <xf numFmtId="0" fontId="3" fillId="0" borderId="3" xfId="0" applyFont="1" applyFill="1" applyBorder="1" applyAlignment="1" applyProtection="1">
      <alignment horizontal="left" vertical="center"/>
      <protection hidden="1"/>
    </xf>
    <xf numFmtId="0" fontId="3" fillId="0" borderId="33" xfId="0" applyFont="1" applyFill="1" applyBorder="1" applyAlignment="1" applyProtection="1">
      <alignment horizontal="left" vertical="center"/>
      <protection hidden="1"/>
    </xf>
    <xf numFmtId="0" fontId="3" fillId="0" borderId="27" xfId="0" applyFont="1" applyFill="1" applyBorder="1" applyAlignment="1" applyProtection="1">
      <alignment horizontal="left" vertical="center"/>
      <protection hidden="1"/>
    </xf>
    <xf numFmtId="0" fontId="3" fillId="0" borderId="25" xfId="0" applyFont="1" applyFill="1" applyBorder="1" applyAlignment="1" applyProtection="1">
      <alignment horizontal="left" vertical="center"/>
      <protection hidden="1"/>
    </xf>
    <xf numFmtId="0" fontId="2" fillId="0" borderId="30" xfId="0" applyFont="1" applyFill="1" applyBorder="1" applyAlignment="1" applyProtection="1">
      <alignment horizontal="center" vertical="center"/>
      <protection hidden="1"/>
    </xf>
    <xf numFmtId="0" fontId="2" fillId="0" borderId="29" xfId="0" applyFont="1" applyFill="1" applyBorder="1" applyAlignment="1" applyProtection="1">
      <alignment horizontal="center" vertical="center"/>
      <protection hidden="1"/>
    </xf>
    <xf numFmtId="0" fontId="2" fillId="0" borderId="24" xfId="0" applyFont="1" applyFill="1" applyBorder="1" applyAlignment="1" applyProtection="1">
      <alignment horizontal="center" vertical="center"/>
      <protection hidden="1"/>
    </xf>
    <xf numFmtId="0" fontId="3" fillId="0" borderId="33" xfId="0" applyFont="1" applyFill="1" applyBorder="1" applyAlignment="1" applyProtection="1">
      <alignment horizontal="left" vertical="center" wrapText="1"/>
      <protection hidden="1"/>
    </xf>
    <xf numFmtId="0" fontId="3" fillId="0" borderId="27" xfId="0" applyFont="1" applyFill="1" applyBorder="1" applyAlignment="1" applyProtection="1">
      <alignment horizontal="left" vertical="center" wrapText="1"/>
      <protection hidden="1"/>
    </xf>
    <xf numFmtId="0" fontId="3" fillId="0" borderId="25" xfId="0" applyFont="1" applyFill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15" fillId="0" borderId="0" xfId="0" applyFont="1" applyAlignment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5" xfId="0" applyFont="1" applyFill="1" applyBorder="1" applyAlignment="1" applyProtection="1">
      <alignment horizontal="left" vertical="center"/>
      <protection hidden="1"/>
    </xf>
    <xf numFmtId="0" fontId="9" fillId="0" borderId="52" xfId="0" applyFont="1" applyFill="1" applyBorder="1" applyAlignment="1" applyProtection="1">
      <alignment horizontal="left" vertical="center"/>
      <protection hidden="1"/>
    </xf>
    <xf numFmtId="164" fontId="9" fillId="4" borderId="54" xfId="0" applyNumberFormat="1" applyFont="1" applyFill="1" applyBorder="1" applyAlignment="1" applyProtection="1">
      <alignment horizontal="center" vertical="center"/>
      <protection hidden="1"/>
    </xf>
    <xf numFmtId="164" fontId="9" fillId="4" borderId="46" xfId="0" applyNumberFormat="1" applyFont="1" applyFill="1" applyBorder="1" applyAlignment="1" applyProtection="1">
      <alignment horizontal="center" vertical="center"/>
      <protection hidden="1"/>
    </xf>
    <xf numFmtId="164" fontId="9" fillId="4" borderId="47" xfId="0" applyNumberFormat="1" applyFont="1" applyFill="1" applyBorder="1" applyAlignment="1" applyProtection="1">
      <alignment horizontal="center" vertical="center"/>
      <protection hidden="1"/>
    </xf>
    <xf numFmtId="0" fontId="2" fillId="0" borderId="23" xfId="0" applyFont="1" applyFill="1" applyBorder="1" applyAlignment="1" applyProtection="1">
      <alignment horizontal="left" vertical="center" wrapText="1"/>
      <protection hidden="1"/>
    </xf>
    <xf numFmtId="0" fontId="2" fillId="0" borderId="26" xfId="0" applyFont="1" applyFill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14" fillId="0" borderId="0" xfId="0" applyFont="1" applyAlignment="1">
      <alignment horizontal="center"/>
    </xf>
    <xf numFmtId="165" fontId="3" fillId="4" borderId="22" xfId="0" applyNumberFormat="1" applyFont="1" applyFill="1" applyBorder="1" applyAlignment="1" applyProtection="1">
      <alignment horizontal="right" vertical="center"/>
      <protection hidden="1"/>
    </xf>
    <xf numFmtId="165" fontId="2" fillId="4" borderId="15" xfId="0" applyNumberFormat="1" applyFont="1" applyFill="1" applyBorder="1" applyAlignment="1">
      <alignment horizontal="center" vertical="center"/>
    </xf>
    <xf numFmtId="165" fontId="2" fillId="4" borderId="16" xfId="0" applyNumberFormat="1" applyFont="1" applyFill="1" applyBorder="1" applyAlignment="1">
      <alignment horizontal="center" vertical="center"/>
    </xf>
  </cellXfs>
  <cellStyles count="2">
    <cellStyle name="Neutrální 2" xfId="1" xr:uid="{79D78E25-8B75-42A4-B49D-4DE760736FFA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18</xdr:row>
          <xdr:rowOff>247650</xdr:rowOff>
        </xdr:from>
        <xdr:to>
          <xdr:col>3</xdr:col>
          <xdr:colOff>495300</xdr:colOff>
          <xdr:row>20</xdr:row>
          <xdr:rowOff>114300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Dopravný región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20</xdr:row>
          <xdr:rowOff>66675</xdr:rowOff>
        </xdr:from>
        <xdr:to>
          <xdr:col>3</xdr:col>
          <xdr:colOff>504825</xdr:colOff>
          <xdr:row>21</xdr:row>
          <xdr:rowOff>180975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Dopravný región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21</xdr:row>
          <xdr:rowOff>133350</xdr:rowOff>
        </xdr:from>
        <xdr:to>
          <xdr:col>3</xdr:col>
          <xdr:colOff>504825</xdr:colOff>
          <xdr:row>23</xdr:row>
          <xdr:rowOff>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...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B8DB-2881-4E40-91E2-28580F2C7CDE}">
  <sheetPr codeName="Hárok1">
    <pageSetUpPr fitToPage="1"/>
  </sheetPr>
  <dimension ref="A2:H39"/>
  <sheetViews>
    <sheetView showGridLines="0" view="pageLayout" topLeftCell="A2" zoomScale="115" zoomScaleNormal="100" zoomScalePageLayoutView="115" workbookViewId="0">
      <selection activeCell="G24" sqref="G24"/>
    </sheetView>
  </sheetViews>
  <sheetFormatPr defaultColWidth="9.140625" defaultRowHeight="15"/>
  <cols>
    <col min="1" max="1" width="27.85546875" style="101" customWidth="1"/>
    <col min="2" max="3" width="9.140625" style="101"/>
    <col min="4" max="4" width="9.140625" style="101" customWidth="1"/>
    <col min="5" max="5" width="9.140625" style="101"/>
    <col min="6" max="6" width="16.7109375" style="101" customWidth="1"/>
    <col min="7" max="16384" width="9.140625" style="101"/>
  </cols>
  <sheetData>
    <row r="2" spans="1:8">
      <c r="C2" s="135" t="s">
        <v>98</v>
      </c>
      <c r="D2" s="135"/>
      <c r="E2" s="135"/>
      <c r="F2" s="135"/>
      <c r="G2" s="135"/>
    </row>
    <row r="6" spans="1:8" ht="26.25" customHeight="1">
      <c r="A6" s="136" t="s">
        <v>95</v>
      </c>
      <c r="B6" s="136"/>
      <c r="C6" s="136"/>
      <c r="D6" s="136"/>
      <c r="E6" s="136"/>
      <c r="F6" s="136"/>
      <c r="G6" s="136"/>
      <c r="H6" s="136"/>
    </row>
    <row r="8" spans="1:8" ht="19.5" customHeight="1">
      <c r="A8" s="100" t="s">
        <v>88</v>
      </c>
      <c r="B8" s="137"/>
      <c r="C8" s="137"/>
      <c r="D8" s="137"/>
      <c r="E8" s="137"/>
      <c r="F8" s="137"/>
    </row>
    <row r="9" spans="1:8" ht="19.5" customHeight="1">
      <c r="A9" s="102" t="s">
        <v>96</v>
      </c>
      <c r="B9" s="137"/>
      <c r="C9" s="137"/>
      <c r="D9" s="137"/>
      <c r="E9" s="137"/>
      <c r="F9" s="137"/>
    </row>
    <row r="10" spans="1:8" ht="19.5" customHeight="1">
      <c r="A10" s="102" t="s">
        <v>89</v>
      </c>
      <c r="B10" s="137"/>
      <c r="C10" s="137"/>
      <c r="D10" s="137"/>
      <c r="E10" s="137"/>
      <c r="F10" s="137"/>
    </row>
    <row r="11" spans="1:8" ht="19.5" customHeight="1">
      <c r="A11" s="102" t="s">
        <v>99</v>
      </c>
      <c r="B11" s="137"/>
      <c r="C11" s="137"/>
      <c r="D11" s="137"/>
      <c r="E11" s="137"/>
      <c r="F11" s="137"/>
    </row>
    <row r="12" spans="1:8" ht="19.5" customHeight="1">
      <c r="A12" s="102" t="s">
        <v>100</v>
      </c>
      <c r="B12" s="137"/>
      <c r="C12" s="137"/>
      <c r="D12" s="137"/>
      <c r="E12" s="137"/>
      <c r="F12" s="137"/>
    </row>
    <row r="13" spans="1:8" ht="19.5" customHeight="1">
      <c r="A13" s="102" t="s">
        <v>101</v>
      </c>
      <c r="B13" s="137"/>
      <c r="C13" s="137"/>
      <c r="D13" s="137"/>
      <c r="E13" s="137"/>
      <c r="F13" s="137"/>
    </row>
    <row r="14" spans="1:8" ht="19.5" customHeight="1">
      <c r="A14" s="102" t="s">
        <v>102</v>
      </c>
      <c r="B14" s="137"/>
      <c r="C14" s="137"/>
      <c r="D14" s="137"/>
      <c r="E14" s="137"/>
      <c r="F14" s="137"/>
    </row>
    <row r="15" spans="1:8" ht="19.5" customHeight="1">
      <c r="A15" s="102"/>
      <c r="B15" s="103"/>
      <c r="C15" s="103"/>
      <c r="D15" s="103"/>
      <c r="E15" s="103"/>
      <c r="F15" s="103"/>
      <c r="G15" s="104"/>
    </row>
    <row r="16" spans="1:8" ht="19.5" customHeight="1">
      <c r="A16" s="102" t="s">
        <v>90</v>
      </c>
      <c r="B16" s="137"/>
      <c r="C16" s="137"/>
      <c r="D16" s="137"/>
      <c r="E16" s="137"/>
      <c r="F16" s="137"/>
    </row>
    <row r="17" spans="1:6" ht="19.5" customHeight="1">
      <c r="A17" s="102" t="s">
        <v>91</v>
      </c>
      <c r="B17" s="137"/>
      <c r="C17" s="137"/>
      <c r="D17" s="137"/>
      <c r="E17" s="137"/>
      <c r="F17" s="137"/>
    </row>
    <row r="18" spans="1:6" ht="19.5" customHeight="1">
      <c r="A18" s="102" t="s">
        <v>92</v>
      </c>
      <c r="B18" s="137"/>
      <c r="C18" s="137"/>
      <c r="D18" s="137"/>
      <c r="E18" s="137"/>
      <c r="F18" s="137"/>
    </row>
    <row r="19" spans="1:6" ht="19.5" customHeight="1">
      <c r="A19" s="102"/>
    </row>
    <row r="20" spans="1:6" ht="19.5" customHeight="1">
      <c r="A20" s="102" t="s">
        <v>114</v>
      </c>
      <c r="B20" s="105"/>
      <c r="C20" s="105"/>
      <c r="D20" s="105"/>
      <c r="E20" s="105"/>
      <c r="F20" s="105"/>
    </row>
    <row r="21" spans="1:6" ht="19.5" customHeight="1">
      <c r="A21" s="100"/>
      <c r="B21" s="134"/>
      <c r="C21" s="134"/>
      <c r="D21" s="134"/>
      <c r="E21" s="134"/>
      <c r="F21" s="134"/>
    </row>
    <row r="22" spans="1:6" ht="19.5" customHeight="1">
      <c r="A22" s="100"/>
      <c r="B22" s="106"/>
      <c r="C22" s="106"/>
      <c r="D22" s="106"/>
      <c r="E22" s="106"/>
      <c r="F22" s="106"/>
    </row>
    <row r="23" spans="1:6" ht="19.5" customHeight="1">
      <c r="A23" s="100"/>
      <c r="B23" s="106"/>
      <c r="C23" s="107"/>
      <c r="D23" s="106"/>
      <c r="E23" s="106"/>
      <c r="F23" s="106"/>
    </row>
    <row r="24" spans="1:6" ht="19.5" customHeight="1">
      <c r="A24" s="100"/>
      <c r="B24" s="106"/>
      <c r="C24" s="106"/>
      <c r="D24" s="106"/>
      <c r="E24" s="106"/>
      <c r="F24" s="106"/>
    </row>
    <row r="25" spans="1:6" ht="19.5" customHeight="1">
      <c r="A25" s="100"/>
    </row>
    <row r="26" spans="1:6" ht="19.5" customHeight="1">
      <c r="A26" s="100"/>
    </row>
    <row r="27" spans="1:6" ht="19.5" customHeight="1">
      <c r="A27" s="102" t="s">
        <v>93</v>
      </c>
      <c r="B27" s="130"/>
      <c r="C27" s="130"/>
      <c r="D27" s="130"/>
      <c r="E27" s="130"/>
      <c r="F27" s="130"/>
    </row>
    <row r="28" spans="1:6" ht="19.5" customHeight="1">
      <c r="A28" s="102" t="s">
        <v>94</v>
      </c>
      <c r="B28" s="130"/>
      <c r="C28" s="130"/>
      <c r="D28" s="130"/>
      <c r="E28" s="130"/>
      <c r="F28" s="130"/>
    </row>
    <row r="29" spans="1:6" ht="19.5" customHeight="1">
      <c r="A29" s="100"/>
    </row>
    <row r="30" spans="1:6" ht="19.5" customHeight="1">
      <c r="A30" s="100"/>
    </row>
    <row r="31" spans="1:6" ht="19.5" customHeight="1">
      <c r="A31" s="100"/>
    </row>
    <row r="32" spans="1:6" ht="19.5" customHeight="1">
      <c r="A32" s="100"/>
      <c r="B32" s="131"/>
      <c r="C32" s="131"/>
      <c r="D32" s="131"/>
      <c r="E32" s="131"/>
      <c r="F32" s="131"/>
    </row>
    <row r="33" spans="1:6" ht="19.5" customHeight="1">
      <c r="A33" s="100"/>
      <c r="B33" s="131"/>
      <c r="C33" s="131"/>
      <c r="D33" s="131"/>
      <c r="E33" s="131"/>
      <c r="F33" s="131"/>
    </row>
    <row r="34" spans="1:6" ht="19.5" customHeight="1">
      <c r="A34" s="100"/>
      <c r="B34" s="131"/>
      <c r="C34" s="131"/>
      <c r="D34" s="131"/>
      <c r="E34" s="131"/>
      <c r="F34" s="131"/>
    </row>
    <row r="35" spans="1:6" ht="39" customHeight="1">
      <c r="A35" s="100"/>
      <c r="B35" s="132" t="s">
        <v>97</v>
      </c>
      <c r="C35" s="133"/>
      <c r="D35" s="133"/>
      <c r="E35" s="133"/>
      <c r="F35" s="133"/>
    </row>
    <row r="36" spans="1:6" ht="19.5" customHeight="1">
      <c r="A36" s="100"/>
    </row>
    <row r="37" spans="1:6" ht="19.5" customHeight="1">
      <c r="A37" s="100"/>
    </row>
    <row r="38" spans="1:6" ht="19.5" customHeight="1">
      <c r="A38" s="100"/>
    </row>
    <row r="39" spans="1:6" ht="19.5" customHeight="1">
      <c r="A39" s="100"/>
    </row>
  </sheetData>
  <mergeCells count="17">
    <mergeCell ref="B16:F16"/>
    <mergeCell ref="B17:F17"/>
    <mergeCell ref="B18:F18"/>
    <mergeCell ref="B11:F11"/>
    <mergeCell ref="B12:F12"/>
    <mergeCell ref="B13:F13"/>
    <mergeCell ref="B14:F14"/>
    <mergeCell ref="C2:G2"/>
    <mergeCell ref="A6:H6"/>
    <mergeCell ref="B8:F8"/>
    <mergeCell ref="B9:F9"/>
    <mergeCell ref="B10:F10"/>
    <mergeCell ref="B27:F27"/>
    <mergeCell ref="B28:F28"/>
    <mergeCell ref="B32:F34"/>
    <mergeCell ref="B35:F35"/>
    <mergeCell ref="B21:F21"/>
  </mergeCells>
  <pageMargins left="0.59055118110236227" right="0.59055118110236227" top="0.74803149606299213" bottom="0.74803149606299213" header="0.31496062992125984" footer="0.31496062992125984"/>
  <pageSetup paperSize="9" scale="90" orientation="portrait" r:id="rId1"/>
  <headerFooter>
    <oddHeader>&amp;R&amp;"Lato,Normálne"&amp;10Príloha č. 7 Zmluvy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>
                  <from>
                    <xdr:col>1</xdr:col>
                    <xdr:colOff>161925</xdr:colOff>
                    <xdr:row>18</xdr:row>
                    <xdr:rowOff>247650</xdr:rowOff>
                  </from>
                  <to>
                    <xdr:col>3</xdr:col>
                    <xdr:colOff>495300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5" name="Check Box 8">
              <controlPr defaultSize="0" autoFill="0" autoLine="0" autoPict="0">
                <anchor moveWithCells="1">
                  <from>
                    <xdr:col>1</xdr:col>
                    <xdr:colOff>171450</xdr:colOff>
                    <xdr:row>20</xdr:row>
                    <xdr:rowOff>66675</xdr:rowOff>
                  </from>
                  <to>
                    <xdr:col>3</xdr:col>
                    <xdr:colOff>504825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6" name="Check Box 9">
              <controlPr defaultSize="0" autoFill="0" autoLine="0" autoPict="0">
                <anchor moveWithCells="1">
                  <from>
                    <xdr:col>1</xdr:col>
                    <xdr:colOff>171450</xdr:colOff>
                    <xdr:row>21</xdr:row>
                    <xdr:rowOff>133350</xdr:rowOff>
                  </from>
                  <to>
                    <xdr:col>3</xdr:col>
                    <xdr:colOff>504825</xdr:colOff>
                    <xdr:row>23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F1569-6130-47AA-B94F-48E5E1ADC1C8}">
  <sheetPr codeName="Hárok2">
    <pageSetUpPr fitToPage="1"/>
  </sheetPr>
  <dimension ref="A1:R47"/>
  <sheetViews>
    <sheetView showGridLines="0" tabSelected="1" view="pageLayout" topLeftCell="A4" zoomScale="85" zoomScaleNormal="70" zoomScalePageLayoutView="85" workbookViewId="0">
      <selection activeCell="F10" sqref="F10:G10"/>
    </sheetView>
  </sheetViews>
  <sheetFormatPr defaultColWidth="8.85546875" defaultRowHeight="14.25"/>
  <cols>
    <col min="1" max="1" width="8.85546875" style="8" customWidth="1"/>
    <col min="2" max="2" width="8.85546875" style="8"/>
    <col min="3" max="3" width="39.28515625" style="8" customWidth="1"/>
    <col min="4" max="4" width="26.5703125" style="8" customWidth="1"/>
    <col min="5" max="5" width="13.140625" style="8" customWidth="1"/>
    <col min="6" max="6" width="12.7109375" style="8" customWidth="1"/>
    <col min="7" max="7" width="13.7109375" style="8" customWidth="1"/>
    <col min="8" max="8" width="12.7109375" style="8" customWidth="1"/>
    <col min="9" max="9" width="13" style="8" customWidth="1"/>
    <col min="10" max="10" width="12.7109375" style="8" customWidth="1"/>
    <col min="11" max="11" width="13.7109375" style="8" customWidth="1"/>
    <col min="12" max="12" width="12.7109375" style="8" customWidth="1"/>
    <col min="13" max="13" width="13.7109375" style="8" customWidth="1"/>
    <col min="14" max="14" width="12.85546875" style="8" customWidth="1"/>
    <col min="15" max="15" width="7.7109375" style="8" customWidth="1"/>
    <col min="16" max="17" width="19.7109375" style="8" customWidth="1"/>
    <col min="18" max="18" width="29.85546875" style="8" customWidth="1"/>
    <col min="19" max="19" width="14.5703125" style="8" customWidth="1"/>
    <col min="20" max="16384" width="8.85546875" style="8"/>
  </cols>
  <sheetData>
    <row r="1" spans="1:18" ht="43.9" customHeight="1">
      <c r="B1" s="150" t="s">
        <v>81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</row>
    <row r="2" spans="1:18" ht="28.5" customHeight="1">
      <c r="B2" s="109"/>
      <c r="C2" s="109"/>
      <c r="D2" s="109"/>
      <c r="E2" s="109"/>
      <c r="F2" s="161" t="s">
        <v>128</v>
      </c>
      <c r="G2" s="161"/>
      <c r="H2" s="138" t="s">
        <v>120</v>
      </c>
      <c r="I2" s="139"/>
      <c r="J2" s="109"/>
      <c r="K2" s="109"/>
      <c r="L2" s="109"/>
      <c r="M2" s="109"/>
      <c r="N2" s="109"/>
      <c r="O2" s="109"/>
      <c r="P2" s="109"/>
      <c r="Q2" s="109"/>
    </row>
    <row r="4" spans="1:18" ht="162.75" customHeight="1">
      <c r="A4" s="219" t="s">
        <v>136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</row>
    <row r="5" spans="1:18" ht="15" thickBot="1"/>
    <row r="6" spans="1:18" ht="24.75" customHeight="1">
      <c r="A6" s="151" t="s">
        <v>18</v>
      </c>
      <c r="B6" s="152"/>
      <c r="C6" s="152"/>
      <c r="D6" s="152"/>
      <c r="E6" s="152"/>
      <c r="F6" s="152"/>
      <c r="G6" s="153"/>
      <c r="H6" s="95"/>
      <c r="J6" s="154" t="s">
        <v>54</v>
      </c>
      <c r="K6" s="154"/>
      <c r="L6" s="154"/>
      <c r="M6" s="154"/>
      <c r="N6" s="154"/>
    </row>
    <row r="7" spans="1:18" ht="44.45" customHeight="1">
      <c r="A7" s="155" t="s">
        <v>108</v>
      </c>
      <c r="B7" s="156"/>
      <c r="C7" s="156"/>
      <c r="D7" s="156"/>
      <c r="E7" s="156"/>
      <c r="F7" s="157" t="s">
        <v>109</v>
      </c>
      <c r="G7" s="158"/>
      <c r="H7" s="34" t="s">
        <v>105</v>
      </c>
      <c r="J7" s="154"/>
      <c r="K7" s="154"/>
      <c r="L7" s="154"/>
      <c r="M7" s="154"/>
      <c r="N7" s="154"/>
    </row>
    <row r="8" spans="1:18" ht="39" customHeight="1">
      <c r="A8" s="155" t="s">
        <v>116</v>
      </c>
      <c r="B8" s="156"/>
      <c r="C8" s="156"/>
      <c r="D8" s="156"/>
      <c r="E8" s="156"/>
      <c r="F8" s="157" t="s">
        <v>109</v>
      </c>
      <c r="G8" s="158"/>
      <c r="H8" s="34" t="s">
        <v>104</v>
      </c>
      <c r="J8" s="159" t="s">
        <v>28</v>
      </c>
      <c r="K8" s="159"/>
      <c r="L8" s="159"/>
      <c r="M8" s="159"/>
      <c r="N8" s="159"/>
    </row>
    <row r="9" spans="1:18" s="36" customFormat="1" ht="52.15" customHeight="1">
      <c r="A9" s="155" t="s">
        <v>117</v>
      </c>
      <c r="B9" s="156"/>
      <c r="C9" s="156"/>
      <c r="D9" s="156"/>
      <c r="E9" s="156"/>
      <c r="F9" s="157" t="s">
        <v>109</v>
      </c>
      <c r="G9" s="158"/>
      <c r="H9" s="8"/>
      <c r="J9" s="160"/>
      <c r="K9" s="160"/>
      <c r="L9" s="160"/>
      <c r="M9" s="160"/>
      <c r="N9" s="160"/>
      <c r="O9" s="38"/>
    </row>
    <row r="10" spans="1:18" s="36" customFormat="1" ht="30.6" customHeight="1" thickBot="1">
      <c r="A10" s="162" t="s">
        <v>70</v>
      </c>
      <c r="B10" s="163"/>
      <c r="C10" s="163"/>
      <c r="D10" s="163"/>
      <c r="E10" s="163"/>
      <c r="F10" s="239"/>
      <c r="G10" s="240"/>
      <c r="H10" s="34" t="s">
        <v>62</v>
      </c>
      <c r="J10" s="37"/>
      <c r="K10" s="37"/>
      <c r="L10" s="37"/>
      <c r="M10" s="37"/>
      <c r="N10" s="37"/>
      <c r="O10" s="38"/>
    </row>
    <row r="11" spans="1:18" ht="22.5" customHeight="1" thickBot="1">
      <c r="A11" s="164" t="s">
        <v>67</v>
      </c>
      <c r="B11" s="165"/>
      <c r="C11" s="165"/>
      <c r="D11" s="165"/>
      <c r="E11" s="165"/>
      <c r="F11" s="166"/>
      <c r="G11" s="167"/>
      <c r="H11" s="96"/>
    </row>
    <row r="12" spans="1:18" ht="15" thickBot="1"/>
    <row r="13" spans="1:18" ht="15.75" thickBot="1">
      <c r="A13" s="1"/>
      <c r="B13" s="2"/>
      <c r="C13" s="1"/>
      <c r="D13" s="168" t="s">
        <v>27</v>
      </c>
      <c r="E13" s="170" t="s">
        <v>29</v>
      </c>
      <c r="F13" s="171"/>
      <c r="G13" s="171"/>
      <c r="H13" s="171"/>
      <c r="I13" s="171"/>
      <c r="J13" s="171"/>
      <c r="K13" s="171"/>
      <c r="L13" s="171"/>
      <c r="M13" s="171"/>
      <c r="N13" s="172"/>
      <c r="O13" s="39"/>
    </row>
    <row r="14" spans="1:18" ht="33" customHeight="1" thickBot="1">
      <c r="A14" s="3"/>
      <c r="B14" s="1"/>
      <c r="C14" s="1"/>
      <c r="D14" s="169"/>
      <c r="E14" s="173" t="s">
        <v>26</v>
      </c>
      <c r="F14" s="173"/>
      <c r="G14" s="173" t="s">
        <v>85</v>
      </c>
      <c r="H14" s="173"/>
      <c r="I14" s="173" t="s">
        <v>84</v>
      </c>
      <c r="J14" s="173"/>
      <c r="K14" s="173" t="s">
        <v>31</v>
      </c>
      <c r="L14" s="173"/>
      <c r="M14" s="174" t="s">
        <v>30</v>
      </c>
      <c r="N14" s="173"/>
      <c r="O14" s="146" t="s">
        <v>86</v>
      </c>
      <c r="P14" s="147"/>
    </row>
    <row r="15" spans="1:18" ht="21.75" customHeight="1" thickBot="1">
      <c r="A15" s="175" t="s">
        <v>87</v>
      </c>
      <c r="B15" s="176"/>
      <c r="C15" s="177"/>
      <c r="D15" s="29">
        <f>SUM(E15:N15)</f>
        <v>0</v>
      </c>
      <c r="E15" s="178"/>
      <c r="F15" s="179"/>
      <c r="G15" s="191"/>
      <c r="H15" s="192"/>
      <c r="I15" s="178"/>
      <c r="J15" s="179"/>
      <c r="K15" s="178"/>
      <c r="L15" s="179"/>
      <c r="M15" s="178"/>
      <c r="N15" s="179"/>
      <c r="O15" s="148"/>
      <c r="P15" s="149"/>
    </row>
    <row r="16" spans="1:18" ht="21.75" customHeight="1" thickBot="1">
      <c r="A16" s="175" t="s">
        <v>71</v>
      </c>
      <c r="B16" s="176"/>
      <c r="C16" s="177"/>
      <c r="D16" s="29">
        <f>SUM(E16:N16)</f>
        <v>0</v>
      </c>
      <c r="E16" s="182"/>
      <c r="F16" s="183"/>
      <c r="G16" s="182"/>
      <c r="H16" s="183"/>
      <c r="I16" s="182"/>
      <c r="J16" s="183"/>
      <c r="K16" s="182"/>
      <c r="L16" s="183"/>
      <c r="M16" s="182"/>
      <c r="N16" s="183"/>
      <c r="O16" s="140"/>
      <c r="P16" s="141"/>
      <c r="Q16" s="142"/>
      <c r="R16" s="143"/>
    </row>
    <row r="17" spans="1:18" ht="36.75" customHeight="1" thickBot="1">
      <c r="A17" s="184" t="s">
        <v>72</v>
      </c>
      <c r="B17" s="185"/>
      <c r="C17" s="186"/>
      <c r="D17" s="238">
        <f>SUM(E17:N17)</f>
        <v>0</v>
      </c>
      <c r="E17" s="187"/>
      <c r="F17" s="188"/>
      <c r="G17" s="187"/>
      <c r="H17" s="188"/>
      <c r="I17" s="187"/>
      <c r="J17" s="188"/>
      <c r="K17" s="187"/>
      <c r="L17" s="188"/>
      <c r="M17" s="180"/>
      <c r="N17" s="181"/>
      <c r="O17" s="97"/>
      <c r="P17" s="98"/>
      <c r="Q17" s="144"/>
      <c r="R17" s="145"/>
    </row>
    <row r="18" spans="1:18" ht="72.75" customHeight="1" thickBot="1">
      <c r="A18" s="18" t="s">
        <v>17</v>
      </c>
      <c r="B18" s="216" t="s">
        <v>68</v>
      </c>
      <c r="C18" s="217"/>
      <c r="D18" s="218"/>
      <c r="E18" s="18" t="s">
        <v>32</v>
      </c>
      <c r="F18" s="19" t="s">
        <v>33</v>
      </c>
      <c r="G18" s="18" t="s">
        <v>32</v>
      </c>
      <c r="H18" s="19" t="s">
        <v>33</v>
      </c>
      <c r="I18" s="18" t="s">
        <v>32</v>
      </c>
      <c r="J18" s="19" t="s">
        <v>33</v>
      </c>
      <c r="K18" s="18" t="s">
        <v>32</v>
      </c>
      <c r="L18" s="19" t="s">
        <v>33</v>
      </c>
      <c r="M18" s="18" t="s">
        <v>32</v>
      </c>
      <c r="N18" s="19" t="s">
        <v>33</v>
      </c>
      <c r="O18" s="49"/>
      <c r="P18" s="20" t="s">
        <v>64</v>
      </c>
      <c r="Q18" s="20" t="s">
        <v>65</v>
      </c>
      <c r="R18" s="55" t="s">
        <v>103</v>
      </c>
    </row>
    <row r="19" spans="1:18" ht="22.9" customHeight="1" thickBot="1">
      <c r="A19" s="4">
        <v>1</v>
      </c>
      <c r="B19" s="204" t="s">
        <v>34</v>
      </c>
      <c r="C19" s="205"/>
      <c r="D19" s="206"/>
      <c r="E19" s="21"/>
      <c r="F19" s="71"/>
      <c r="G19" s="21"/>
      <c r="H19" s="71"/>
      <c r="I19" s="21"/>
      <c r="J19" s="71"/>
      <c r="K19" s="21"/>
      <c r="L19" s="71"/>
      <c r="M19" s="21"/>
      <c r="N19" s="71"/>
      <c r="O19" s="50"/>
      <c r="P19" s="58" t="e">
        <f>ROUND(($E19*$E$17+$G19*$G$17+$I19*$I$17+$K19*$K$17+$M19*$M$17)/$D$17,4)</f>
        <v>#DIV/0!</v>
      </c>
      <c r="Q19" s="59"/>
      <c r="R19" s="65" t="e">
        <f>ROUND(P19*$D$17,2)</f>
        <v>#DIV/0!</v>
      </c>
    </row>
    <row r="20" spans="1:18" ht="22.9" customHeight="1">
      <c r="A20" s="5">
        <v>2</v>
      </c>
      <c r="B20" s="207" t="s">
        <v>55</v>
      </c>
      <c r="C20" s="208"/>
      <c r="D20" s="209"/>
      <c r="E20" s="72">
        <f>ROUND(SUM(E21:E23),4)</f>
        <v>0</v>
      </c>
      <c r="F20" s="73"/>
      <c r="G20" s="72">
        <f>ROUND(SUM(G21:G23),4)</f>
        <v>0</v>
      </c>
      <c r="H20" s="73"/>
      <c r="I20" s="72">
        <f t="shared" ref="I20:M20" si="0">ROUND(SUM(I21:I23),4)</f>
        <v>0</v>
      </c>
      <c r="J20" s="73"/>
      <c r="K20" s="72">
        <f t="shared" si="0"/>
        <v>0</v>
      </c>
      <c r="L20" s="73"/>
      <c r="M20" s="72">
        <f t="shared" si="0"/>
        <v>0</v>
      </c>
      <c r="N20" s="73"/>
      <c r="O20" s="51"/>
      <c r="P20" s="60" t="e">
        <f>SUM(P21:P23)</f>
        <v>#DIV/0!</v>
      </c>
      <c r="Q20" s="61"/>
      <c r="R20" s="66" t="e">
        <f t="shared" ref="R20:R24" si="1">ROUND(P20*$D$17,2)</f>
        <v>#DIV/0!</v>
      </c>
    </row>
    <row r="21" spans="1:18">
      <c r="A21" s="6" t="s">
        <v>38</v>
      </c>
      <c r="B21" s="210" t="s">
        <v>2</v>
      </c>
      <c r="C21" s="200" t="s">
        <v>56</v>
      </c>
      <c r="D21" s="201"/>
      <c r="E21" s="74"/>
      <c r="F21" s="75"/>
      <c r="G21" s="74"/>
      <c r="H21" s="75"/>
      <c r="I21" s="74"/>
      <c r="J21" s="75"/>
      <c r="K21" s="74"/>
      <c r="L21" s="75"/>
      <c r="M21" s="74"/>
      <c r="N21" s="75"/>
      <c r="O21" s="52"/>
      <c r="P21" s="62" t="e">
        <f>ROUND(($E21*$E$17+$G21*$G$17+$I21*$I$17+$K21*$K$17+$M21*$M$17)/$D$17,4)</f>
        <v>#DIV/0!</v>
      </c>
      <c r="Q21" s="46"/>
      <c r="R21" s="67" t="e">
        <f t="shared" si="1"/>
        <v>#DIV/0!</v>
      </c>
    </row>
    <row r="22" spans="1:18">
      <c r="A22" s="6" t="s">
        <v>39</v>
      </c>
      <c r="B22" s="211"/>
      <c r="C22" s="200" t="s">
        <v>0</v>
      </c>
      <c r="D22" s="201"/>
      <c r="E22" s="74"/>
      <c r="F22" s="75"/>
      <c r="G22" s="74"/>
      <c r="H22" s="75"/>
      <c r="I22" s="74"/>
      <c r="J22" s="75"/>
      <c r="K22" s="74"/>
      <c r="L22" s="75"/>
      <c r="M22" s="74"/>
      <c r="N22" s="75"/>
      <c r="O22" s="52"/>
      <c r="P22" s="62" t="e">
        <f t="shared" ref="P22:P23" si="2">ROUND(($E22*$E$17+$G22*$G$17+$I22*$I$17+$K22*$K$17+$M22*$M$17)/$D$17,4)</f>
        <v>#DIV/0!</v>
      </c>
      <c r="Q22" s="46"/>
      <c r="R22" s="67" t="e">
        <f t="shared" si="1"/>
        <v>#DIV/0!</v>
      </c>
    </row>
    <row r="23" spans="1:18" ht="14.45" customHeight="1" thickBot="1">
      <c r="A23" s="7" t="s">
        <v>40</v>
      </c>
      <c r="B23" s="212"/>
      <c r="C23" s="226" t="s">
        <v>1</v>
      </c>
      <c r="D23" s="227"/>
      <c r="E23" s="9"/>
      <c r="F23" s="10"/>
      <c r="G23" s="9"/>
      <c r="H23" s="10"/>
      <c r="I23" s="9"/>
      <c r="J23" s="10"/>
      <c r="K23" s="9"/>
      <c r="L23" s="10"/>
      <c r="M23" s="9"/>
      <c r="N23" s="10"/>
      <c r="O23" s="53"/>
      <c r="P23" s="62" t="e">
        <f t="shared" si="2"/>
        <v>#DIV/0!</v>
      </c>
      <c r="Q23" s="63"/>
      <c r="R23" s="68" t="e">
        <f t="shared" si="1"/>
        <v>#DIV/0!</v>
      </c>
    </row>
    <row r="24" spans="1:18" ht="23.45" customHeight="1" thickBot="1">
      <c r="A24" s="4">
        <v>3</v>
      </c>
      <c r="B24" s="204" t="s">
        <v>53</v>
      </c>
      <c r="C24" s="205"/>
      <c r="D24" s="206"/>
      <c r="E24" s="21"/>
      <c r="F24" s="22"/>
      <c r="G24" s="21"/>
      <c r="H24" s="22"/>
      <c r="I24" s="21"/>
      <c r="J24" s="22"/>
      <c r="K24" s="21"/>
      <c r="L24" s="22"/>
      <c r="M24" s="21"/>
      <c r="N24" s="22"/>
      <c r="O24" s="50"/>
      <c r="P24" s="58" t="e">
        <f>ROUND(($E24*$E$17+$G24*$G$17+$I24*$I$17+$K24*$K$17+$M24*$M$17)/$D$17,4)</f>
        <v>#DIV/0!</v>
      </c>
      <c r="Q24" s="59"/>
      <c r="R24" s="65" t="e">
        <f t="shared" si="1"/>
        <v>#DIV/0!</v>
      </c>
    </row>
    <row r="25" spans="1:18" ht="22.9" customHeight="1">
      <c r="A25" s="5">
        <v>4</v>
      </c>
      <c r="B25" s="207" t="s">
        <v>35</v>
      </c>
      <c r="C25" s="208"/>
      <c r="D25" s="209"/>
      <c r="E25" s="17"/>
      <c r="F25" s="76">
        <f>ROUND(SUM(F26:F28),4)</f>
        <v>0</v>
      </c>
      <c r="G25" s="17"/>
      <c r="H25" s="76">
        <f>ROUND(SUM(H26:H28),4)</f>
        <v>0</v>
      </c>
      <c r="I25" s="17"/>
      <c r="J25" s="76">
        <f t="shared" ref="J25:N25" si="3">ROUND(SUM(J26:J28),4)</f>
        <v>0</v>
      </c>
      <c r="K25" s="17"/>
      <c r="L25" s="76">
        <f t="shared" si="3"/>
        <v>0</v>
      </c>
      <c r="M25" s="17"/>
      <c r="N25" s="76">
        <f t="shared" si="3"/>
        <v>0</v>
      </c>
      <c r="O25" s="51"/>
      <c r="P25" s="61"/>
      <c r="Q25" s="60" t="e">
        <f>SUM(Q26:Q28)</f>
        <v>#DIV/0!</v>
      </c>
      <c r="R25" s="66" t="e">
        <f>ROUND(Q25*$D$17,2)</f>
        <v>#DIV/0!</v>
      </c>
    </row>
    <row r="26" spans="1:18" ht="18.75">
      <c r="A26" s="6" t="s">
        <v>57</v>
      </c>
      <c r="B26" s="210" t="s">
        <v>2</v>
      </c>
      <c r="C26" s="200" t="s">
        <v>69</v>
      </c>
      <c r="D26" s="201"/>
      <c r="E26" s="75"/>
      <c r="F26" s="77"/>
      <c r="G26" s="75"/>
      <c r="H26" s="77"/>
      <c r="I26" s="75"/>
      <c r="J26" s="77"/>
      <c r="K26" s="75"/>
      <c r="L26" s="77"/>
      <c r="M26" s="75"/>
      <c r="N26" s="77"/>
      <c r="O26" s="52"/>
      <c r="P26" s="46"/>
      <c r="Q26" s="62" t="e">
        <f>ROUND(($F26*$E$17+$H26*$G$17+$J26*$I$17+L26*$K$17+$N26*$M$17)/$D$17,4)</f>
        <v>#DIV/0!</v>
      </c>
      <c r="R26" s="67" t="e">
        <f t="shared" ref="R26:R37" si="4">ROUND(Q26*$D$17,2)</f>
        <v>#DIV/0!</v>
      </c>
    </row>
    <row r="27" spans="1:18">
      <c r="A27" s="94" t="s">
        <v>58</v>
      </c>
      <c r="B27" s="211"/>
      <c r="C27" s="13" t="s">
        <v>83</v>
      </c>
      <c r="D27" s="14"/>
      <c r="E27" s="75"/>
      <c r="F27" s="78"/>
      <c r="G27" s="75"/>
      <c r="H27" s="78"/>
      <c r="I27" s="75"/>
      <c r="J27" s="78"/>
      <c r="K27" s="75"/>
      <c r="L27" s="78"/>
      <c r="M27" s="75"/>
      <c r="N27" s="78"/>
      <c r="O27" s="52"/>
      <c r="P27" s="46"/>
      <c r="Q27" s="62" t="e">
        <f t="shared" ref="Q27:Q28" si="5">ROUND(($F27*$E$17+$H27*$G$17+$J27*$I$17+L27*$K$17+$N27*$M$17)/$D$17,4)</f>
        <v>#DIV/0!</v>
      </c>
      <c r="R27" s="67" t="e">
        <f t="shared" si="4"/>
        <v>#DIV/0!</v>
      </c>
    </row>
    <row r="28" spans="1:18" ht="15" thickBot="1">
      <c r="A28" s="7" t="s">
        <v>41</v>
      </c>
      <c r="B28" s="212"/>
      <c r="C28" s="202" t="s">
        <v>61</v>
      </c>
      <c r="D28" s="203"/>
      <c r="E28" s="10"/>
      <c r="F28" s="93"/>
      <c r="G28" s="10"/>
      <c r="H28" s="93"/>
      <c r="I28" s="10"/>
      <c r="J28" s="93"/>
      <c r="K28" s="10"/>
      <c r="L28" s="93"/>
      <c r="M28" s="10"/>
      <c r="N28" s="93"/>
      <c r="O28" s="53"/>
      <c r="P28" s="63"/>
      <c r="Q28" s="62" t="e">
        <f t="shared" si="5"/>
        <v>#DIV/0!</v>
      </c>
      <c r="R28" s="68" t="e">
        <f t="shared" si="4"/>
        <v>#DIV/0!</v>
      </c>
    </row>
    <row r="29" spans="1:18" ht="22.9" customHeight="1">
      <c r="A29" s="5" t="s">
        <v>42</v>
      </c>
      <c r="B29" s="213" t="s">
        <v>36</v>
      </c>
      <c r="C29" s="214"/>
      <c r="D29" s="215"/>
      <c r="E29" s="17"/>
      <c r="F29" s="30">
        <f>ROUND(SUM(F30:F32),4)</f>
        <v>0</v>
      </c>
      <c r="G29" s="17"/>
      <c r="H29" s="30">
        <f>ROUND(SUM(H30:H32),4)</f>
        <v>0</v>
      </c>
      <c r="I29" s="17"/>
      <c r="J29" s="30">
        <f t="shared" ref="J29:N29" si="6">ROUND(SUM(J30:J32),4)</f>
        <v>0</v>
      </c>
      <c r="K29" s="17"/>
      <c r="L29" s="30">
        <f t="shared" si="6"/>
        <v>0</v>
      </c>
      <c r="M29" s="17"/>
      <c r="N29" s="30">
        <f t="shared" si="6"/>
        <v>0</v>
      </c>
      <c r="O29" s="51"/>
      <c r="P29" s="61"/>
      <c r="Q29" s="60" t="e">
        <f>SUM(Q30:Q32)</f>
        <v>#DIV/0!</v>
      </c>
      <c r="R29" s="66" t="e">
        <f t="shared" si="4"/>
        <v>#DIV/0!</v>
      </c>
    </row>
    <row r="30" spans="1:18">
      <c r="A30" s="6" t="s">
        <v>43</v>
      </c>
      <c r="B30" s="210" t="s">
        <v>2</v>
      </c>
      <c r="C30" s="200" t="s">
        <v>8</v>
      </c>
      <c r="D30" s="201"/>
      <c r="E30" s="11"/>
      <c r="F30" s="79"/>
      <c r="G30" s="11"/>
      <c r="H30" s="79"/>
      <c r="I30" s="11"/>
      <c r="J30" s="79"/>
      <c r="K30" s="11"/>
      <c r="L30" s="79"/>
      <c r="M30" s="11"/>
      <c r="N30" s="79"/>
      <c r="O30" s="52"/>
      <c r="P30" s="46"/>
      <c r="Q30" s="62" t="e">
        <f>ROUND(($F30*$E$17+$H30*$G$17+$J30*$I$17+L30*$K$17+$N30*$M$17)/$D$17,4)</f>
        <v>#DIV/0!</v>
      </c>
      <c r="R30" s="67" t="e">
        <f t="shared" si="4"/>
        <v>#DIV/0!</v>
      </c>
    </row>
    <row r="31" spans="1:18">
      <c r="A31" s="6" t="s">
        <v>44</v>
      </c>
      <c r="B31" s="211"/>
      <c r="C31" s="200" t="s">
        <v>15</v>
      </c>
      <c r="D31" s="201"/>
      <c r="E31" s="11"/>
      <c r="F31" s="79"/>
      <c r="G31" s="11"/>
      <c r="H31" s="79"/>
      <c r="I31" s="11"/>
      <c r="J31" s="79"/>
      <c r="K31" s="11"/>
      <c r="L31" s="79"/>
      <c r="M31" s="11"/>
      <c r="N31" s="79"/>
      <c r="O31" s="52"/>
      <c r="P31" s="46"/>
      <c r="Q31" s="62" t="e">
        <f t="shared" ref="Q31:Q32" si="7">ROUND(($F31*$E$17+$H31*$G$17+$J31*$I$17+L31*$K$17+$N31*$M$17)/$D$17,4)</f>
        <v>#DIV/0!</v>
      </c>
      <c r="R31" s="67" t="e">
        <f t="shared" si="4"/>
        <v>#DIV/0!</v>
      </c>
    </row>
    <row r="32" spans="1:18" ht="15" thickBot="1">
      <c r="A32" s="7" t="s">
        <v>45</v>
      </c>
      <c r="B32" s="212"/>
      <c r="C32" s="202" t="s">
        <v>12</v>
      </c>
      <c r="D32" s="203"/>
      <c r="E32" s="12"/>
      <c r="F32" s="80"/>
      <c r="G32" s="12"/>
      <c r="H32" s="80"/>
      <c r="I32" s="12"/>
      <c r="J32" s="80"/>
      <c r="K32" s="12"/>
      <c r="L32" s="80"/>
      <c r="M32" s="12"/>
      <c r="N32" s="80"/>
      <c r="O32" s="53"/>
      <c r="P32" s="63"/>
      <c r="Q32" s="62" t="e">
        <f t="shared" si="7"/>
        <v>#DIV/0!</v>
      </c>
      <c r="R32" s="68" t="e">
        <f t="shared" si="4"/>
        <v>#DIV/0!</v>
      </c>
    </row>
    <row r="33" spans="1:18" ht="22.9" customHeight="1">
      <c r="A33" s="5" t="s">
        <v>46</v>
      </c>
      <c r="B33" s="207" t="s">
        <v>37</v>
      </c>
      <c r="C33" s="208"/>
      <c r="D33" s="209"/>
      <c r="E33" s="17"/>
      <c r="F33" s="30">
        <f>ROUND(SUM(F34:F36),4)</f>
        <v>0</v>
      </c>
      <c r="G33" s="17"/>
      <c r="H33" s="30">
        <f>ROUND(SUM(H34:H36),4)</f>
        <v>0</v>
      </c>
      <c r="I33" s="17"/>
      <c r="J33" s="30">
        <f t="shared" ref="J33:N33" si="8">ROUND(SUM(J34:J36),4)</f>
        <v>0</v>
      </c>
      <c r="K33" s="17"/>
      <c r="L33" s="30">
        <f t="shared" si="8"/>
        <v>0</v>
      </c>
      <c r="M33" s="17"/>
      <c r="N33" s="30">
        <f t="shared" si="8"/>
        <v>0</v>
      </c>
      <c r="O33" s="51"/>
      <c r="P33" s="61"/>
      <c r="Q33" s="60" t="e">
        <f>SUM(Q34:Q36)</f>
        <v>#DIV/0!</v>
      </c>
      <c r="R33" s="66" t="e">
        <f t="shared" si="4"/>
        <v>#DIV/0!</v>
      </c>
    </row>
    <row r="34" spans="1:18">
      <c r="A34" s="6" t="s">
        <v>47</v>
      </c>
      <c r="B34" s="210" t="s">
        <v>2</v>
      </c>
      <c r="C34" s="200" t="s">
        <v>11</v>
      </c>
      <c r="D34" s="201"/>
      <c r="E34" s="11"/>
      <c r="F34" s="79"/>
      <c r="G34" s="11"/>
      <c r="H34" s="79"/>
      <c r="I34" s="11"/>
      <c r="J34" s="79"/>
      <c r="K34" s="11"/>
      <c r="L34" s="79"/>
      <c r="M34" s="11"/>
      <c r="N34" s="79"/>
      <c r="O34" s="52"/>
      <c r="P34" s="46"/>
      <c r="Q34" s="62" t="e">
        <f>ROUND(($F34*$E$17+$H34*$G$17+$J34*$I$17+L34*$K$17+$N34*$M$17)/$D$17,4)</f>
        <v>#DIV/0!</v>
      </c>
      <c r="R34" s="67" t="e">
        <f t="shared" si="4"/>
        <v>#DIV/0!</v>
      </c>
    </row>
    <row r="35" spans="1:18">
      <c r="A35" s="6" t="s">
        <v>48</v>
      </c>
      <c r="B35" s="211"/>
      <c r="C35" s="200" t="s">
        <v>13</v>
      </c>
      <c r="D35" s="201"/>
      <c r="E35" s="11"/>
      <c r="F35" s="79"/>
      <c r="G35" s="11"/>
      <c r="H35" s="79"/>
      <c r="I35" s="11"/>
      <c r="J35" s="79"/>
      <c r="K35" s="11"/>
      <c r="L35" s="79"/>
      <c r="M35" s="11"/>
      <c r="N35" s="79"/>
      <c r="O35" s="52"/>
      <c r="P35" s="46"/>
      <c r="Q35" s="62" t="e">
        <f t="shared" ref="Q35:Q36" si="9">ROUND(($F35*$E$17+$H35*$G$17+$J35*$I$17+L35*$K$17+$N35*$M$17)/$D$17,4)</f>
        <v>#DIV/0!</v>
      </c>
      <c r="R35" s="67" t="e">
        <f t="shared" si="4"/>
        <v>#DIV/0!</v>
      </c>
    </row>
    <row r="36" spans="1:18" ht="15" thickBot="1">
      <c r="A36" s="7" t="s">
        <v>59</v>
      </c>
      <c r="B36" s="212"/>
      <c r="C36" s="202" t="s">
        <v>14</v>
      </c>
      <c r="D36" s="203"/>
      <c r="E36" s="12"/>
      <c r="F36" s="80"/>
      <c r="G36" s="12"/>
      <c r="H36" s="80"/>
      <c r="I36" s="12"/>
      <c r="J36" s="80"/>
      <c r="K36" s="12"/>
      <c r="L36" s="80"/>
      <c r="M36" s="12"/>
      <c r="N36" s="80"/>
      <c r="O36" s="53"/>
      <c r="P36" s="63"/>
      <c r="Q36" s="62" t="e">
        <f t="shared" si="9"/>
        <v>#DIV/0!</v>
      </c>
      <c r="R36" s="68" t="e">
        <f t="shared" si="4"/>
        <v>#DIV/0!</v>
      </c>
    </row>
    <row r="37" spans="1:18" ht="22.15" customHeight="1" thickBot="1">
      <c r="A37" s="4" t="s">
        <v>49</v>
      </c>
      <c r="B37" s="193" t="s">
        <v>60</v>
      </c>
      <c r="C37" s="194"/>
      <c r="D37" s="194"/>
      <c r="E37" s="15"/>
      <c r="F37" s="16"/>
      <c r="G37" s="15"/>
      <c r="H37" s="16"/>
      <c r="I37" s="15"/>
      <c r="J37" s="16"/>
      <c r="K37" s="15"/>
      <c r="L37" s="16"/>
      <c r="M37" s="15"/>
      <c r="N37" s="16"/>
      <c r="O37" s="50"/>
      <c r="P37" s="59"/>
      <c r="Q37" s="41" t="e">
        <f>ROUND(($F37*$E$17+$H37*$G$17+$J37*$I$17+L37*$K$17+$N37*$M$17)/$D$17,4)</f>
        <v>#DIV/0!</v>
      </c>
      <c r="R37" s="65" t="e">
        <f t="shared" si="4"/>
        <v>#DIV/0!</v>
      </c>
    </row>
    <row r="38" spans="1:18" ht="16.149999999999999" customHeight="1" thickBot="1">
      <c r="A38" s="23" t="s">
        <v>50</v>
      </c>
      <c r="B38" s="195" t="s">
        <v>25</v>
      </c>
      <c r="C38" s="196"/>
      <c r="D38" s="197"/>
      <c r="E38" s="31">
        <f>ROUND(E19+E20+E24,4)</f>
        <v>0</v>
      </c>
      <c r="F38" s="31">
        <f>ROUND(F25+F29+F33+F37,4)</f>
        <v>0</v>
      </c>
      <c r="G38" s="31">
        <f>ROUND(G19+G20+G24,4)</f>
        <v>0</v>
      </c>
      <c r="H38" s="31">
        <f>ROUND(H25+H29+H33+H37,4)</f>
        <v>0</v>
      </c>
      <c r="I38" s="31">
        <f>ROUND(I19+I20+I24,4)</f>
        <v>0</v>
      </c>
      <c r="J38" s="31">
        <f>ROUND(J25+J29+J33+J37,4)</f>
        <v>0</v>
      </c>
      <c r="K38" s="31">
        <f>ROUND(K19+K20+K24,4)</f>
        <v>0</v>
      </c>
      <c r="L38" s="31">
        <f>ROUND(L25+L29+L33+L37,4)</f>
        <v>0</v>
      </c>
      <c r="M38" s="32">
        <f>ROUND(M19+M20+M24,4)</f>
        <v>0</v>
      </c>
      <c r="N38" s="81">
        <f>ROUND(N19+N20+N24+N25+N29+N33+N37,4)</f>
        <v>0</v>
      </c>
      <c r="O38" s="54" t="s">
        <v>66</v>
      </c>
      <c r="P38" s="64" t="e">
        <f>P19+P20+P24</f>
        <v>#DIV/0!</v>
      </c>
      <c r="Q38" s="64" t="e">
        <f>Q25+Q29+Q33+Q37</f>
        <v>#DIV/0!</v>
      </c>
      <c r="R38" s="69"/>
    </row>
    <row r="39" spans="1:18" ht="22.9" customHeight="1" thickBot="1">
      <c r="A39" s="24" t="s">
        <v>51</v>
      </c>
      <c r="B39" s="25" t="s">
        <v>63</v>
      </c>
      <c r="C39" s="26"/>
      <c r="D39" s="27"/>
      <c r="E39" s="198"/>
      <c r="F39" s="199"/>
      <c r="G39" s="199"/>
      <c r="H39" s="199"/>
      <c r="I39" s="199"/>
      <c r="J39" s="199"/>
      <c r="K39" s="199"/>
      <c r="L39" s="199"/>
      <c r="M39" s="199"/>
      <c r="N39" s="199"/>
      <c r="O39" s="28"/>
      <c r="P39" s="220"/>
      <c r="Q39" s="220"/>
      <c r="R39" s="48">
        <f>ROUND(E39*$D$17,2)</f>
        <v>0</v>
      </c>
    </row>
    <row r="40" spans="1:18" ht="17.45" customHeight="1" thickBot="1">
      <c r="A40" s="24" t="s">
        <v>52</v>
      </c>
      <c r="B40" s="221" t="s">
        <v>106</v>
      </c>
      <c r="C40" s="221"/>
      <c r="D40" s="222"/>
      <c r="E40" s="223" t="e">
        <f>P38+Q38+E39</f>
        <v>#DIV/0!</v>
      </c>
      <c r="F40" s="224"/>
      <c r="G40" s="224"/>
      <c r="H40" s="224"/>
      <c r="I40" s="224"/>
      <c r="J40" s="224"/>
      <c r="K40" s="224"/>
      <c r="L40" s="224"/>
      <c r="M40" s="224"/>
      <c r="N40" s="225"/>
      <c r="O40" s="42"/>
      <c r="P40" s="40"/>
      <c r="Q40" s="47"/>
      <c r="R40" s="50"/>
    </row>
    <row r="41" spans="1:18" ht="20.25" thickBot="1">
      <c r="A41" s="56"/>
      <c r="B41" s="57"/>
      <c r="C41" s="189"/>
      <c r="D41" s="189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R41" s="70" t="e">
        <f>ROUND(R19+R20+R24+R25+R29+R33+R37+R39,2)</f>
        <v>#DIV/0!</v>
      </c>
    </row>
    <row r="42" spans="1:18" ht="19.5">
      <c r="A42" s="86"/>
      <c r="B42" s="43"/>
      <c r="C42" s="44"/>
      <c r="D42" s="44"/>
      <c r="E42" s="87"/>
      <c r="F42" s="87"/>
      <c r="G42" s="87"/>
      <c r="H42" s="87"/>
      <c r="I42" s="87"/>
      <c r="J42" s="87"/>
      <c r="K42" s="87"/>
      <c r="L42" s="87"/>
      <c r="M42" s="87"/>
      <c r="N42" s="87"/>
      <c r="R42" s="88"/>
    </row>
    <row r="43" spans="1:18" ht="19.5">
      <c r="A43" s="86"/>
      <c r="B43" s="43"/>
      <c r="C43" s="44"/>
      <c r="D43" s="44"/>
      <c r="E43" s="87"/>
      <c r="F43" s="87"/>
      <c r="G43" s="87"/>
      <c r="H43" s="87"/>
      <c r="I43" s="87"/>
      <c r="J43" s="87"/>
      <c r="K43" s="87"/>
      <c r="L43" s="87"/>
      <c r="M43" s="87"/>
      <c r="N43" s="87"/>
      <c r="R43" s="88"/>
    </row>
    <row r="44" spans="1:18" ht="19.5">
      <c r="A44" s="86"/>
      <c r="B44" s="43"/>
      <c r="C44" s="44"/>
      <c r="D44" s="44"/>
      <c r="E44" s="87"/>
      <c r="F44" s="87"/>
      <c r="G44" s="87"/>
      <c r="H44" s="87"/>
      <c r="I44" s="87"/>
      <c r="J44" s="87"/>
      <c r="K44" s="87"/>
      <c r="L44" s="87"/>
      <c r="M44" s="87"/>
      <c r="N44" s="87"/>
      <c r="R44" s="88"/>
    </row>
    <row r="45" spans="1:18" ht="19.5">
      <c r="A45" s="86"/>
      <c r="B45" s="43"/>
      <c r="C45" s="44"/>
      <c r="D45" s="44"/>
      <c r="E45" s="87"/>
      <c r="F45" s="87"/>
      <c r="G45" s="87"/>
      <c r="H45" s="87"/>
      <c r="I45" s="87"/>
      <c r="J45" s="87"/>
      <c r="K45" s="87"/>
      <c r="L45" s="87"/>
      <c r="M45" s="87"/>
      <c r="N45" s="87"/>
      <c r="R45" s="88"/>
    </row>
    <row r="46" spans="1:18" ht="19.5">
      <c r="A46" s="86"/>
      <c r="B46" s="43"/>
      <c r="C46" s="44"/>
      <c r="D46" s="44"/>
      <c r="E46" s="87"/>
      <c r="F46" s="87"/>
      <c r="G46" s="87"/>
      <c r="H46" s="87"/>
      <c r="I46" s="87"/>
      <c r="J46" s="87"/>
      <c r="K46" s="87"/>
      <c r="L46" s="87"/>
      <c r="M46" s="87"/>
      <c r="N46" s="87"/>
      <c r="R46" s="88"/>
    </row>
    <row r="47" spans="1:18" ht="19.5">
      <c r="A47" s="86"/>
      <c r="B47" s="43"/>
      <c r="C47" s="44"/>
      <c r="D47" s="44"/>
      <c r="E47" s="87"/>
      <c r="F47" s="87"/>
      <c r="G47" s="87"/>
      <c r="H47" s="87"/>
      <c r="I47" s="87"/>
      <c r="J47" s="87"/>
      <c r="K47" s="87"/>
      <c r="L47" s="87"/>
      <c r="M47" s="87"/>
      <c r="N47" s="87"/>
      <c r="R47" s="88"/>
    </row>
  </sheetData>
  <mergeCells count="76">
    <mergeCell ref="A4:Q4"/>
    <mergeCell ref="P39:Q39"/>
    <mergeCell ref="B40:D40"/>
    <mergeCell ref="E40:N40"/>
    <mergeCell ref="B30:B32"/>
    <mergeCell ref="C30:D30"/>
    <mergeCell ref="C31:D31"/>
    <mergeCell ref="C32:D32"/>
    <mergeCell ref="B33:D33"/>
    <mergeCell ref="B34:B36"/>
    <mergeCell ref="B19:D19"/>
    <mergeCell ref="B20:D20"/>
    <mergeCell ref="B21:B23"/>
    <mergeCell ref="C21:D21"/>
    <mergeCell ref="C22:D22"/>
    <mergeCell ref="C23:D23"/>
    <mergeCell ref="C41:D41"/>
    <mergeCell ref="E41:N41"/>
    <mergeCell ref="G15:H15"/>
    <mergeCell ref="B37:D37"/>
    <mergeCell ref="B38:D38"/>
    <mergeCell ref="E39:N39"/>
    <mergeCell ref="C34:D34"/>
    <mergeCell ref="C35:D35"/>
    <mergeCell ref="C36:D36"/>
    <mergeCell ref="B24:D24"/>
    <mergeCell ref="B25:D25"/>
    <mergeCell ref="B26:B28"/>
    <mergeCell ref="C26:D26"/>
    <mergeCell ref="C28:D28"/>
    <mergeCell ref="B29:D29"/>
    <mergeCell ref="B18:D18"/>
    <mergeCell ref="M17:N17"/>
    <mergeCell ref="A16:C16"/>
    <mergeCell ref="E16:F16"/>
    <mergeCell ref="G16:H16"/>
    <mergeCell ref="I16:J16"/>
    <mergeCell ref="K16:L16"/>
    <mergeCell ref="M16:N16"/>
    <mergeCell ref="A17:C17"/>
    <mergeCell ref="E17:F17"/>
    <mergeCell ref="G17:H17"/>
    <mergeCell ref="I17:J17"/>
    <mergeCell ref="K17:L17"/>
    <mergeCell ref="A15:C15"/>
    <mergeCell ref="E15:F15"/>
    <mergeCell ref="I15:J15"/>
    <mergeCell ref="K15:L15"/>
    <mergeCell ref="M15:N15"/>
    <mergeCell ref="A10:E10"/>
    <mergeCell ref="F10:G10"/>
    <mergeCell ref="A11:E11"/>
    <mergeCell ref="F11:G11"/>
    <mergeCell ref="D13:D14"/>
    <mergeCell ref="E13:N13"/>
    <mergeCell ref="E14:F14"/>
    <mergeCell ref="G14:H14"/>
    <mergeCell ref="I14:J14"/>
    <mergeCell ref="K14:L14"/>
    <mergeCell ref="M14:N14"/>
    <mergeCell ref="H2:I2"/>
    <mergeCell ref="O16:P16"/>
    <mergeCell ref="Q16:R17"/>
    <mergeCell ref="O14:P15"/>
    <mergeCell ref="B1:Q1"/>
    <mergeCell ref="A6:G6"/>
    <mergeCell ref="J6:N7"/>
    <mergeCell ref="A7:E7"/>
    <mergeCell ref="F7:G7"/>
    <mergeCell ref="A8:E8"/>
    <mergeCell ref="F8:G8"/>
    <mergeCell ref="J8:N8"/>
    <mergeCell ref="A9:E9"/>
    <mergeCell ref="F9:G9"/>
    <mergeCell ref="J9:N9"/>
    <mergeCell ref="F2:G2"/>
  </mergeCells>
  <pageMargins left="0.39370078740157483" right="0.39370078740157483" top="0.39370078740157483" bottom="0.39370078740157483" header="0.19685039370078741" footer="0.19685039370078741"/>
  <pageSetup paperSize="9" scale="47" fitToHeight="0" orientation="landscape" r:id="rId1"/>
  <headerFooter>
    <oddHeader>&amp;R&amp;"Lato,Normálne"Príloha č. 7 Zmluvy</oddHeader>
    <oddFooter>&amp;CStrana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D5718D3-8792-4A25-A5EE-4B93121C2E74}">
          <x14:formula1>
            <xm:f>'Dopravné regióny'!$C$5:$F$5</xm:f>
          </x14:formula1>
          <xm:sqref>H2:I2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D0F3A-7CA2-4F52-8A28-D5AE0CE46F61}">
  <dimension ref="A2:F14"/>
  <sheetViews>
    <sheetView showGridLines="0" view="pageLayout" zoomScaleNormal="100" workbookViewId="0">
      <selection activeCell="C17" sqref="C17"/>
    </sheetView>
  </sheetViews>
  <sheetFormatPr defaultRowHeight="14.25"/>
  <cols>
    <col min="1" max="1" width="27.42578125" style="8" customWidth="1"/>
    <col min="2" max="2" width="9.140625" style="8"/>
    <col min="3" max="5" width="21" style="108" customWidth="1"/>
    <col min="6" max="6" width="13.5703125" style="108" customWidth="1"/>
    <col min="7" max="16384" width="9.140625" style="8"/>
  </cols>
  <sheetData>
    <row r="2" spans="1:6" ht="16.5">
      <c r="A2" s="110" t="s">
        <v>135</v>
      </c>
    </row>
    <row r="3" spans="1:6" ht="15" thickBot="1"/>
    <row r="4" spans="1:6" ht="15">
      <c r="A4" s="233" t="s">
        <v>132</v>
      </c>
      <c r="B4" s="234"/>
      <c r="C4" s="111" t="s">
        <v>129</v>
      </c>
      <c r="D4" s="111" t="s">
        <v>130</v>
      </c>
      <c r="E4" s="111" t="s">
        <v>131</v>
      </c>
      <c r="F4" s="112" t="s">
        <v>122</v>
      </c>
    </row>
    <row r="5" spans="1:6" ht="15.75" thickBot="1">
      <c r="A5" s="235" t="s">
        <v>119</v>
      </c>
      <c r="B5" s="236"/>
      <c r="C5" s="113" t="s">
        <v>120</v>
      </c>
      <c r="D5" s="113" t="s">
        <v>121</v>
      </c>
      <c r="E5" s="113" t="s">
        <v>133</v>
      </c>
      <c r="F5" s="120" t="s">
        <v>122</v>
      </c>
    </row>
    <row r="6" spans="1:6" ht="15">
      <c r="A6" s="228" t="s">
        <v>70</v>
      </c>
      <c r="B6" s="123" t="s">
        <v>123</v>
      </c>
      <c r="C6" s="126"/>
      <c r="D6" s="114"/>
      <c r="E6" s="114"/>
      <c r="F6" s="115"/>
    </row>
    <row r="7" spans="1:6" ht="15">
      <c r="A7" s="229"/>
      <c r="B7" s="124" t="s">
        <v>124</v>
      </c>
      <c r="C7" s="127"/>
      <c r="D7" s="116"/>
      <c r="E7" s="116"/>
      <c r="F7" s="117"/>
    </row>
    <row r="8" spans="1:6" ht="15">
      <c r="A8" s="229"/>
      <c r="B8" s="124" t="s">
        <v>125</v>
      </c>
      <c r="C8" s="127"/>
      <c r="D8" s="116"/>
      <c r="E8" s="116"/>
      <c r="F8" s="117"/>
    </row>
    <row r="9" spans="1:6" ht="15.75" thickBot="1">
      <c r="A9" s="230"/>
      <c r="B9" s="125" t="s">
        <v>126</v>
      </c>
      <c r="C9" s="128"/>
      <c r="D9" s="118"/>
      <c r="E9" s="118"/>
      <c r="F9" s="119"/>
    </row>
    <row r="10" spans="1:6" ht="15">
      <c r="A10" s="228" t="s">
        <v>127</v>
      </c>
      <c r="B10" s="123" t="s">
        <v>123</v>
      </c>
      <c r="C10" s="126"/>
      <c r="D10" s="114"/>
      <c r="E10" s="114"/>
      <c r="F10" s="115"/>
    </row>
    <row r="11" spans="1:6" ht="15">
      <c r="A11" s="229"/>
      <c r="B11" s="124" t="s">
        <v>124</v>
      </c>
      <c r="C11" s="127"/>
      <c r="D11" s="116"/>
      <c r="E11" s="116"/>
      <c r="F11" s="117"/>
    </row>
    <row r="12" spans="1:6" ht="15">
      <c r="A12" s="229"/>
      <c r="B12" s="124" t="s">
        <v>125</v>
      </c>
      <c r="C12" s="127"/>
      <c r="D12" s="116"/>
      <c r="E12" s="116"/>
      <c r="F12" s="117"/>
    </row>
    <row r="13" spans="1:6" ht="15.75" thickBot="1">
      <c r="A13" s="230"/>
      <c r="B13" s="125" t="s">
        <v>126</v>
      </c>
      <c r="C13" s="128"/>
      <c r="D13" s="118"/>
      <c r="E13" s="118"/>
      <c r="F13" s="119"/>
    </row>
    <row r="14" spans="1:6" ht="72" customHeight="1" thickBot="1">
      <c r="A14" s="231" t="s">
        <v>134</v>
      </c>
      <c r="B14" s="232"/>
      <c r="C14" s="129"/>
      <c r="D14" s="121"/>
      <c r="E14" s="121"/>
      <c r="F14" s="122"/>
    </row>
  </sheetData>
  <mergeCells count="5">
    <mergeCell ref="A6:A9"/>
    <mergeCell ref="A10:A13"/>
    <mergeCell ref="A14:B14"/>
    <mergeCell ref="A4:B4"/>
    <mergeCell ref="A5:B5"/>
  </mergeCells>
  <pageMargins left="0.7" right="0.7" top="0.75" bottom="0.75" header="0.3" footer="0.3"/>
  <pageSetup paperSize="9" orientation="landscape" r:id="rId1"/>
  <headerFooter>
    <oddHeader>&amp;R&amp;"Lato,Normálne"Príloha č. 7 Zmluvy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E79C5-203B-4B68-8133-2C6144C17D6D}">
  <sheetPr codeName="Hárok3">
    <pageSetUpPr fitToPage="1"/>
  </sheetPr>
  <dimension ref="B3:D15"/>
  <sheetViews>
    <sheetView showGridLines="0" view="pageLayout" zoomScaleNormal="100" workbookViewId="0">
      <selection activeCell="I10" sqref="I10"/>
    </sheetView>
  </sheetViews>
  <sheetFormatPr defaultColWidth="8.85546875" defaultRowHeight="14.25"/>
  <cols>
    <col min="1" max="1" width="6.7109375" style="8" customWidth="1"/>
    <col min="2" max="2" width="12.28515625" style="8" customWidth="1"/>
    <col min="3" max="3" width="32.7109375" style="8" customWidth="1"/>
    <col min="4" max="4" width="66.7109375" style="8" customWidth="1"/>
    <col min="5" max="16384" width="8.85546875" style="8"/>
  </cols>
  <sheetData>
    <row r="3" spans="2:4" ht="18">
      <c r="B3" s="237" t="s">
        <v>80</v>
      </c>
      <c r="C3" s="237"/>
      <c r="D3" s="237"/>
    </row>
    <row r="5" spans="2:4" ht="39.950000000000003" customHeight="1">
      <c r="B5" s="89" t="s">
        <v>73</v>
      </c>
      <c r="C5" s="82" t="s">
        <v>3</v>
      </c>
      <c r="D5" s="45" t="s">
        <v>7</v>
      </c>
    </row>
    <row r="6" spans="2:4" ht="90" customHeight="1">
      <c r="B6" s="85" t="s">
        <v>20</v>
      </c>
      <c r="C6" s="33" t="s">
        <v>4</v>
      </c>
      <c r="D6" s="83" t="s">
        <v>16</v>
      </c>
    </row>
    <row r="7" spans="2:4" ht="75" customHeight="1">
      <c r="B7" s="84">
        <v>44198</v>
      </c>
      <c r="C7" s="33" t="s">
        <v>74</v>
      </c>
      <c r="D7" s="83" t="s">
        <v>118</v>
      </c>
    </row>
    <row r="8" spans="2:4" ht="60" customHeight="1">
      <c r="B8" s="84">
        <v>44229</v>
      </c>
      <c r="C8" s="33" t="s">
        <v>5</v>
      </c>
      <c r="D8" s="83" t="s">
        <v>107</v>
      </c>
    </row>
    <row r="9" spans="2:4" ht="95.1" customHeight="1">
      <c r="B9" s="84">
        <v>44257</v>
      </c>
      <c r="C9" s="33" t="s">
        <v>6</v>
      </c>
      <c r="D9" s="83" t="s">
        <v>112</v>
      </c>
    </row>
    <row r="10" spans="2:4" ht="75" customHeight="1">
      <c r="B10" s="85" t="s">
        <v>19</v>
      </c>
      <c r="C10" s="35" t="s">
        <v>75</v>
      </c>
      <c r="D10" s="83" t="s">
        <v>113</v>
      </c>
    </row>
    <row r="11" spans="2:4" ht="95.1" customHeight="1">
      <c r="B11" s="85" t="s">
        <v>21</v>
      </c>
      <c r="C11" s="35" t="s">
        <v>9</v>
      </c>
      <c r="D11" s="83" t="s">
        <v>111</v>
      </c>
    </row>
    <row r="12" spans="2:4" ht="75" customHeight="1">
      <c r="B12" s="90" t="s">
        <v>58</v>
      </c>
      <c r="C12" s="91" t="s">
        <v>82</v>
      </c>
      <c r="D12" s="92" t="s">
        <v>110</v>
      </c>
    </row>
    <row r="13" spans="2:4" ht="125.1" customHeight="1">
      <c r="B13" s="85" t="s">
        <v>22</v>
      </c>
      <c r="C13" s="35" t="s">
        <v>10</v>
      </c>
      <c r="D13" s="99" t="s">
        <v>78</v>
      </c>
    </row>
    <row r="14" spans="2:4" ht="255" customHeight="1">
      <c r="B14" s="85" t="s">
        <v>76</v>
      </c>
      <c r="C14" s="83" t="s">
        <v>77</v>
      </c>
      <c r="D14" s="83" t="s">
        <v>79</v>
      </c>
    </row>
    <row r="15" spans="2:4" ht="75" customHeight="1">
      <c r="B15" s="85" t="s">
        <v>24</v>
      </c>
      <c r="C15" s="83" t="s">
        <v>23</v>
      </c>
      <c r="D15" s="83" t="s">
        <v>115</v>
      </c>
    </row>
  </sheetData>
  <mergeCells count="1">
    <mergeCell ref="B3:D3"/>
  </mergeCells>
  <pageMargins left="0.70866141732283472" right="0.70866141732283472" top="0.39370078740157483" bottom="0.39370078740157483" header="0.19685039370078741" footer="0.19685039370078741"/>
  <pageSetup paperSize="9" scale="72" orientation="portrait" r:id="rId1"/>
  <headerFooter>
    <oddHeader>&amp;R&amp;"Lato,Normálne"Príloha č. 7 Zmluvy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Identifikácia uchádzača</vt:lpstr>
      <vt:lpstr>Ponuka dopravcu_DR1</vt:lpstr>
      <vt:lpstr>Dopravné regióny</vt:lpstr>
      <vt:lpstr>Charakteristika nákladov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IDS Východ</dc:creator>
  <cp:lastModifiedBy>Štefánia Halajová</cp:lastModifiedBy>
  <cp:lastPrinted>2022-07-20T09:39:54Z</cp:lastPrinted>
  <dcterms:created xsi:type="dcterms:W3CDTF">2020-04-02T14:56:28Z</dcterms:created>
  <dcterms:modified xsi:type="dcterms:W3CDTF">2022-07-20T11:08:13Z</dcterms:modified>
</cp:coreProperties>
</file>