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23 - Osada\"/>
    </mc:Choice>
  </mc:AlternateContent>
  <bookViews>
    <workbookView xWindow="0" yWindow="0" windowWidth="28800" windowHeight="1153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ponuka'!$A$1:$P$56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37" i="3" l="1"/>
  <c r="P36" i="3"/>
  <c r="P35" i="3"/>
  <c r="P34" i="3"/>
  <c r="P33" i="3"/>
  <c r="P32" i="3"/>
  <c r="P31" i="3"/>
  <c r="P30" i="3"/>
  <c r="P26" i="3"/>
  <c r="P20" i="3"/>
  <c r="P19" i="3"/>
  <c r="P18" i="3"/>
  <c r="P17" i="3"/>
  <c r="P16" i="3"/>
  <c r="P15" i="3"/>
  <c r="P25" i="3" l="1"/>
  <c r="P24" i="3"/>
  <c r="P23" i="3"/>
  <c r="P22" i="3"/>
  <c r="P21" i="3"/>
  <c r="P14" i="3"/>
  <c r="P12" i="3"/>
  <c r="P13" i="3"/>
  <c r="P27" i="3"/>
  <c r="P28" i="3"/>
  <c r="P29" i="3"/>
  <c r="P38" i="3"/>
  <c r="P39" i="3"/>
  <c r="P40" i="3"/>
  <c r="P41" i="3"/>
  <c r="P42" i="3"/>
  <c r="G43" i="3"/>
  <c r="M43" i="3"/>
  <c r="P43" i="3" l="1"/>
  <c r="P45" i="3" s="1"/>
  <c r="P44" i="3" s="1"/>
</calcChain>
</file>

<file path=xl/sharedStrings.xml><?xml version="1.0" encoding="utf-8"?>
<sst xmlns="http://schemas.openxmlformats.org/spreadsheetml/2006/main" count="292" uniqueCount="154">
  <si>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</si>
  <si>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</si>
  <si>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</si>
  <si>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</si>
  <si>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</si>
  <si>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</si>
  <si>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</si>
  <si>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</si>
  <si>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</si>
  <si>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</si>
  <si>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</si>
  <si>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</si>
  <si>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</si>
  <si>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</si>
  <si>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</si>
  <si>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</si>
  <si>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</si>
  <si>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</si>
  <si>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</si>
  <si>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</si>
  <si>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</si>
  <si>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</si>
  <si>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</si>
  <si>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</si>
  <si>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</si>
  <si>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</si>
  <si>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</si>
  <si>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</si>
  <si>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</si>
  <si>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</si>
  <si>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</si>
  <si>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</si>
  <si>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</si>
  <si>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</si>
  <si>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</si>
  <si>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</si>
  <si>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</si>
  <si>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</si>
  <si>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</si>
  <si>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</si>
  <si>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</si>
  <si>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</si>
  <si>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</si>
  <si>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</si>
  <si>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</si>
  <si>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</si>
  <si>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</si>
  <si>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</si>
  <si>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</si>
  <si>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</si>
  <si>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</si>
  <si>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</si>
  <si>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</si>
  <si>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</si>
  <si>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</si>
  <si>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</si>
  <si>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</si>
  <si>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</si>
  <si>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</si>
  <si>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</si>
  <si>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</si>
  <si>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</si>
  <si>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</si>
  <si>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</si>
  <si>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</si>
  <si>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</si>
  <si>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</si>
  <si>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</si>
  <si>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</si>
  <si>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</si>
  <si>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Skalnô</t>
  </si>
  <si>
    <t>1,2,4a,4d,7</t>
  </si>
  <si>
    <t>1,2,4a,4b,6,7</t>
  </si>
  <si>
    <t>Teplô</t>
  </si>
  <si>
    <t>Hričkov</t>
  </si>
  <si>
    <t>Suchá</t>
  </si>
  <si>
    <t>1,2,4a,6,7</t>
  </si>
  <si>
    <t>1,2,4a,4d,6,7</t>
  </si>
  <si>
    <t>Likavka</t>
  </si>
  <si>
    <t>1,2,4a,4e,7</t>
  </si>
  <si>
    <t>1,2,4a,7</t>
  </si>
  <si>
    <t>Hlaváč</t>
  </si>
  <si>
    <t>40</t>
  </si>
  <si>
    <t>115 | 320 | -</t>
  </si>
  <si>
    <t>70</t>
  </si>
  <si>
    <t>137 | 210 | -</t>
  </si>
  <si>
    <t>45</t>
  </si>
  <si>
    <t>100 | 710 | -</t>
  </si>
  <si>
    <t>50</t>
  </si>
  <si>
    <t>100 | 440 | -</t>
  </si>
  <si>
    <t>VU+50</t>
  </si>
  <si>
    <t>300 | 100 | -</t>
  </si>
  <si>
    <t>- | - | 100</t>
  </si>
  <si>
    <t>65</t>
  </si>
  <si>
    <t>30 | 500 | -</t>
  </si>
  <si>
    <t>- | - | 1600</t>
  </si>
  <si>
    <t>70 | 900 | -</t>
  </si>
  <si>
    <t>70 | 80 | -</t>
  </si>
  <si>
    <t>- | - | 700</t>
  </si>
  <si>
    <t>60</t>
  </si>
  <si>
    <t>80 | 510 | -</t>
  </si>
  <si>
    <t>160 | 400 | -</t>
  </si>
  <si>
    <t>- | - | 1530</t>
  </si>
  <si>
    <t>55</t>
  </si>
  <si>
    <t>205 | 30 | -</t>
  </si>
  <si>
    <t>50 | 170 | -</t>
  </si>
  <si>
    <t>25 | 600 | -</t>
  </si>
  <si>
    <t>85 | 850 | -</t>
  </si>
  <si>
    <t>60 | 650 | -</t>
  </si>
  <si>
    <t>25 | 550 | -</t>
  </si>
  <si>
    <t>40 | 230 | -</t>
  </si>
  <si>
    <t>45 | 290 | -</t>
  </si>
  <si>
    <t>50 | 810 | -</t>
  </si>
  <si>
    <t>45 | 900 | -</t>
  </si>
  <si>
    <t>110 | 790 | -</t>
  </si>
  <si>
    <t>82 | 100 | -</t>
  </si>
  <si>
    <t>260 | 240 | -</t>
  </si>
  <si>
    <t>160 | 100 | -</t>
  </si>
  <si>
    <t>30 | 360 | -</t>
  </si>
  <si>
    <t>30 | 300 | -</t>
  </si>
  <si>
    <t>30 | 150 | -</t>
  </si>
  <si>
    <t>SL217-.538B0-1</t>
  </si>
  <si>
    <t>SL217-.568A0-3</t>
  </si>
  <si>
    <t>SL217-.444.1-1</t>
  </si>
  <si>
    <t>SL217-.466.0-2</t>
  </si>
  <si>
    <t>SL217-..45A0-4</t>
  </si>
  <si>
    <t>SL217-.124A1-7</t>
  </si>
  <si>
    <t>SL217-.208.0-3</t>
  </si>
  <si>
    <t>SL216-2084B0-6</t>
  </si>
  <si>
    <t>SL216-2087.1-1</t>
  </si>
  <si>
    <t>SL216-2099B1-5</t>
  </si>
  <si>
    <t>SL216-2139B1-4</t>
  </si>
  <si>
    <t>SL216-2149C1-1</t>
  </si>
  <si>
    <t>SL216-2156.0-6</t>
  </si>
  <si>
    <t>SL216-2156.0-5</t>
  </si>
  <si>
    <t>SL218-2368B1-2</t>
  </si>
  <si>
    <t>SL216-1048.1-8</t>
  </si>
  <si>
    <t>SL216-1112.1-2</t>
  </si>
  <si>
    <t>SL216-1112.1-3</t>
  </si>
  <si>
    <t>SL216-1113.1-1</t>
  </si>
  <si>
    <t>SL216-1114.1-2</t>
  </si>
  <si>
    <t>SL216-1121.0-2</t>
  </si>
  <si>
    <t>SL216-1122.1-5</t>
  </si>
  <si>
    <t>SL216-1123.0-1</t>
  </si>
  <si>
    <t>SL216-1134.0-1</t>
  </si>
  <si>
    <t>SL216-1135A1-6</t>
  </si>
  <si>
    <t>SL216-1138A1-1</t>
  </si>
  <si>
    <t>SL216-1138A1-7</t>
  </si>
  <si>
    <t>SL216-1138B0-1</t>
  </si>
  <si>
    <t>SL216-1139.1-13</t>
  </si>
  <si>
    <t>SL216-1140.1-5</t>
  </si>
  <si>
    <t>SL216-1143.1-7</t>
  </si>
  <si>
    <t>Lesnícke služby v ťažbovom procese na OZ Tatry, LS Liptovská Osada - výzva č. 23/2022</t>
  </si>
  <si>
    <t>Zmluva č. DNS/23/22/12/04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</si>
</sst>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35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4" fontId="7" fillId="0" borderId="8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15" fillId="6" borderId="18" xfId="0" applyFont="1" applyFill="1" applyBorder="1" applyAlignment="1" applyProtection="1">
      <alignment vertical="center" wrapText="1"/>
    </xf>
    <xf numFmtId="4" fontId="7" fillId="6" borderId="8" xfId="0" applyNumberFormat="1" applyFont="1" applyFill="1" applyBorder="1" applyAlignment="1">
      <alignment horizontal="right" vertical="center" indent="1"/>
    </xf>
    <xf numFmtId="0" fontId="6" fillId="2" borderId="9" xfId="0" applyNumberFormat="1" applyFont="1" applyFill="1" applyBorder="1" applyAlignment="1"/>
    <xf numFmtId="4" fontId="9" fillId="0" borderId="13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right" vertical="center" indent="1"/>
    </xf>
    <xf numFmtId="0" fontId="17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>
      <alignment horizontal="center" vertical="center"/>
    </xf>
    <xf numFmtId="4" fontId="7" fillId="7" borderId="5" xfId="0" applyNumberFormat="1" applyFont="1" applyFill="1" applyBorder="1" applyAlignment="1" applyProtection="1">
      <alignment horizontal="right" vertical="center" indent="1"/>
      <protection locked="0"/>
    </xf>
    <xf numFmtId="4" fontId="7" fillId="0" borderId="25" xfId="0" applyNumberFormat="1" applyFont="1" applyBorder="1" applyAlignment="1">
      <alignment horizontal="right" vertical="center" indent="1"/>
    </xf>
    <xf numFmtId="0" fontId="0" fillId="0" borderId="24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0" fillId="0" borderId="24" xfId="0" applyNumberFormat="1" applyBorder="1" applyProtection="1">
      <protection locked="0"/>
    </xf>
    <xf numFmtId="0" fontId="7" fillId="0" borderId="30" xfId="0" applyNumberFormat="1" applyFont="1" applyBorder="1" applyAlignment="1">
      <alignment vertical="center"/>
    </xf>
    <xf numFmtId="2" fontId="7" fillId="0" borderId="30" xfId="0" applyNumberFormat="1" applyFont="1" applyBorder="1" applyAlignment="1">
      <alignment vertical="center"/>
    </xf>
    <xf numFmtId="0" fontId="0" fillId="0" borderId="3" xfId="0" applyNumberFormat="1" applyBorder="1"/>
    <xf numFmtId="2" fontId="24" fillId="0" borderId="31" xfId="0" applyNumberFormat="1" applyFont="1" applyBorder="1" applyAlignment="1">
      <alignment horizontal="right" vertical="center"/>
    </xf>
    <xf numFmtId="0" fontId="24" fillId="0" borderId="31" xfId="0" applyNumberFormat="1" applyFont="1" applyBorder="1" applyAlignment="1">
      <alignment horizontal="center" vertical="center"/>
    </xf>
    <xf numFmtId="0" fontId="24" fillId="0" borderId="31" xfId="0" applyNumberFormat="1" applyFont="1" applyBorder="1" applyAlignment="1">
      <alignment horizontal="right" vertical="center" wrapText="1"/>
    </xf>
    <xf numFmtId="2" fontId="24" fillId="0" borderId="31" xfId="0" applyNumberFormat="1" applyFont="1" applyBorder="1" applyAlignment="1">
      <alignment horizontal="right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4" fontId="17" fillId="0" borderId="27" xfId="0" applyNumberFormat="1" applyFont="1" applyBorder="1" applyAlignment="1">
      <alignment horizontal="center" vertical="center"/>
    </xf>
    <xf numFmtId="14" fontId="17" fillId="0" borderId="28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0" fontId="21" fillId="0" borderId="27" xfId="0" applyNumberFormat="1" applyFont="1" applyBorder="1" applyAlignment="1">
      <alignment horizontal="center" vertical="center"/>
    </xf>
    <xf numFmtId="0" fontId="21" fillId="0" borderId="28" xfId="0" applyNumberFormat="1" applyFont="1" applyBorder="1" applyAlignment="1">
      <alignment horizontal="center" vertical="center"/>
    </xf>
    <xf numFmtId="0" fontId="21" fillId="0" borderId="29" xfId="0" applyNumberFormat="1" applyFont="1" applyBorder="1" applyAlignment="1">
      <alignment horizontal="center" vertical="center"/>
    </xf>
    <xf numFmtId="0" fontId="24" fillId="0" borderId="42" xfId="0" applyNumberFormat="1" applyFont="1" applyBorder="1" applyAlignment="1">
      <alignment horizontal="center" vertical="center"/>
    </xf>
    <xf numFmtId="0" fontId="24" fillId="0" borderId="43" xfId="0" applyNumberFormat="1" applyFont="1" applyBorder="1" applyAlignment="1">
      <alignment horizontal="center" vertical="center"/>
    </xf>
    <xf numFmtId="0" fontId="24" fillId="0" borderId="44" xfId="0" applyNumberFormat="1" applyFont="1" applyBorder="1" applyAlignment="1">
      <alignment horizontal="center" vertical="center"/>
    </xf>
    <xf numFmtId="0" fontId="24" fillId="0" borderId="27" xfId="0" applyNumberFormat="1" applyFont="1" applyBorder="1" applyAlignment="1">
      <alignment horizontal="center" vertical="center" wrapText="1"/>
    </xf>
    <xf numFmtId="0" fontId="24" fillId="0" borderId="28" xfId="0" applyNumberFormat="1" applyFont="1" applyBorder="1" applyAlignment="1">
      <alignment horizontal="center" vertical="center" wrapText="1"/>
    </xf>
    <xf numFmtId="0" fontId="24" fillId="0" borderId="29" xfId="0" applyNumberFormat="1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right" vertical="center" indent="1"/>
    </xf>
    <xf numFmtId="2" fontId="24" fillId="0" borderId="34" xfId="0" applyNumberFormat="1" applyFont="1" applyBorder="1" applyAlignment="1">
      <alignment horizontal="right" vertical="center"/>
    </xf>
    <xf numFmtId="2" fontId="24" fillId="0" borderId="35" xfId="0" applyNumberFormat="1" applyFont="1" applyBorder="1" applyAlignment="1">
      <alignment horizontal="right" vertical="center"/>
    </xf>
    <xf numFmtId="0" fontId="24" fillId="0" borderId="35" xfId="0" applyNumberFormat="1" applyFont="1" applyBorder="1" applyAlignment="1">
      <alignment horizontal="center" vertical="center"/>
    </xf>
    <xf numFmtId="0" fontId="24" fillId="0" borderId="35" xfId="0" applyNumberFormat="1" applyFont="1" applyBorder="1" applyAlignment="1">
      <alignment horizontal="right" vertical="center" wrapText="1"/>
    </xf>
    <xf numFmtId="2" fontId="24" fillId="0" borderId="35" xfId="0" applyNumberFormat="1" applyFont="1" applyBorder="1" applyAlignment="1">
      <alignment horizontal="right" vertical="center" wrapText="1"/>
    </xf>
    <xf numFmtId="0" fontId="22" fillId="0" borderId="36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right" vertical="center"/>
    </xf>
    <xf numFmtId="0" fontId="22" fillId="0" borderId="38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right" vertical="center"/>
    </xf>
    <xf numFmtId="2" fontId="24" fillId="0" borderId="40" xfId="0" applyNumberFormat="1" applyFont="1" applyBorder="1" applyAlignment="1">
      <alignment horizontal="right" vertical="center"/>
    </xf>
    <xf numFmtId="0" fontId="24" fillId="0" borderId="40" xfId="0" applyNumberFormat="1" applyFont="1" applyBorder="1" applyAlignment="1">
      <alignment horizontal="center" vertical="center"/>
    </xf>
    <xf numFmtId="0" fontId="24" fillId="0" borderId="40" xfId="0" applyNumberFormat="1" applyFont="1" applyBorder="1" applyAlignment="1">
      <alignment horizontal="right" vertical="center" wrapText="1"/>
    </xf>
    <xf numFmtId="2" fontId="24" fillId="0" borderId="40" xfId="0" applyNumberFormat="1" applyFont="1" applyBorder="1" applyAlignment="1">
      <alignment horizontal="right" vertical="center" wrapText="1"/>
    </xf>
    <xf numFmtId="0" fontId="22" fillId="0" borderId="41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19" xfId="0" applyNumberFormat="1" applyFont="1" applyFill="1" applyBorder="1" applyAlignment="1">
      <alignment horizontal="left" vertical="center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 applyProtection="1">
      <alignment horizontal="center"/>
    </xf>
    <xf numFmtId="0" fontId="14" fillId="0" borderId="17" xfId="0" applyFont="1" applyFill="1" applyBorder="1" applyAlignment="1" applyProtection="1">
      <alignment horizontal="center"/>
    </xf>
    <xf numFmtId="0" fontId="6" fillId="9" borderId="19" xfId="0" applyNumberFormat="1" applyFont="1" applyFill="1" applyBorder="1" applyAlignment="1" applyProtection="1">
      <alignment horizontal="center"/>
      <protection locked="0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16" fillId="0" borderId="44" xfId="0" applyNumberFormat="1" applyFont="1" applyBorder="1" applyAlignment="1">
      <alignment horizontal="right" vertical="center" wrapText="1"/>
    </xf>
    <xf numFmtId="0" fontId="7" fillId="0" borderId="56" xfId="0" applyNumberFormat="1" applyFont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right" vertical="center" indent="2"/>
    </xf>
    <xf numFmtId="0" fontId="7" fillId="0" borderId="12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48" xfId="0" applyNumberFormat="1" applyFont="1" applyBorder="1" applyAlignment="1">
      <alignment horizontal="center" vertical="center" wrapText="1"/>
    </xf>
    <xf numFmtId="0" fontId="7" fillId="0" borderId="50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8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 wrapText="1"/>
    </xf>
    <xf numFmtId="0" fontId="7" fillId="0" borderId="46" xfId="0" applyNumberFormat="1" applyFont="1" applyBorder="1" applyAlignment="1">
      <alignment horizontal="center" vertical="center" wrapText="1"/>
    </xf>
    <xf numFmtId="0" fontId="7" fillId="0" borderId="4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53" xfId="0" applyNumberFormat="1" applyFont="1" applyBorder="1" applyAlignment="1">
      <alignment horizontal="center" vertical="center" wrapText="1"/>
    </xf>
    <xf numFmtId="0" fontId="7" fillId="0" borderId="52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49" xfId="0" applyNumberFormat="1" applyFont="1" applyBorder="1" applyAlignment="1">
      <alignment horizontal="center" vertical="center" wrapText="1"/>
    </xf>
    <xf numFmtId="0" fontId="7" fillId="0" borderId="4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5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54" xfId="0" applyNumberFormat="1" applyFont="1" applyBorder="1" applyAlignment="1">
      <alignment horizontal="center" vertical="center" wrapText="1"/>
    </xf>
    <xf numFmtId="0" fontId="10" fillId="8" borderId="19" xfId="0" applyNumberFormat="1" applyFont="1" applyFill="1" applyBorder="1" applyAlignment="1">
      <alignment horizontal="left" vertical="center"/>
    </xf>
    <xf numFmtId="0" fontId="10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8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3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5" xfId="0" applyNumberFormat="1" applyBorder="1" applyAlignment="1">
      <alignment horizontal="center"/>
    </xf>
    <xf numFmtId="0" fontId="4" fillId="0" borderId="1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tabSelected="1" view="pageBreakPreview" zoomScaleNormal="100" zoomScaleSheetLayoutView="100" workbookViewId="0">
      <selection activeCell="A9" sqref="A9:A11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100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26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" t="s">
        <v>69</v>
      </c>
      <c r="P2" s="3"/>
    </row>
    <row r="3" spans="1:27" ht="18" x14ac:dyDescent="0.25">
      <c r="A3" s="4" t="s">
        <v>0</v>
      </c>
      <c r="B3" s="1"/>
      <c r="C3" s="123" t="s">
        <v>152</v>
      </c>
      <c r="D3" s="124"/>
      <c r="E3" s="124"/>
      <c r="F3" s="124"/>
      <c r="G3" s="124"/>
      <c r="H3" s="124"/>
      <c r="I3" s="124"/>
      <c r="J3" s="124"/>
      <c r="K3" s="125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102"/>
      <c r="F5" s="102"/>
      <c r="G5" s="5"/>
    </row>
    <row r="6" spans="1:27" x14ac:dyDescent="0.25">
      <c r="A6" s="73" t="s">
        <v>1</v>
      </c>
      <c r="B6" s="74"/>
      <c r="C6" s="75" t="s">
        <v>2</v>
      </c>
      <c r="D6" s="76"/>
      <c r="E6" s="76"/>
      <c r="F6" s="76"/>
      <c r="G6" s="76"/>
      <c r="H6" s="76"/>
      <c r="I6" s="76"/>
      <c r="J6" s="76"/>
      <c r="K6" s="77"/>
    </row>
    <row r="7" spans="1:27" ht="15.75" thickBot="1" x14ac:dyDescent="0.3">
      <c r="A7" s="5"/>
      <c r="B7" s="103"/>
      <c r="C7" s="103"/>
      <c r="D7" s="103"/>
      <c r="E7" s="103"/>
      <c r="F7" s="103"/>
      <c r="G7" s="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ht="15.75" thickBot="1" x14ac:dyDescent="0.3">
      <c r="A8" s="78" t="s">
        <v>153</v>
      </c>
      <c r="B8" s="79"/>
      <c r="C8" s="6"/>
      <c r="D8" s="6"/>
      <c r="G8" s="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5.75" thickBot="1" x14ac:dyDescent="0.3">
      <c r="A9" s="104" t="s">
        <v>3</v>
      </c>
      <c r="B9" s="106" t="s">
        <v>4</v>
      </c>
      <c r="C9" s="20" t="s">
        <v>5</v>
      </c>
      <c r="D9" s="20"/>
      <c r="E9" s="109" t="s">
        <v>6</v>
      </c>
      <c r="F9" s="110"/>
      <c r="G9" s="110"/>
      <c r="H9" s="111" t="s">
        <v>7</v>
      </c>
      <c r="I9" s="110" t="s">
        <v>8</v>
      </c>
      <c r="J9" s="110" t="s">
        <v>9</v>
      </c>
      <c r="K9" s="110"/>
      <c r="L9" s="89" t="s">
        <v>10</v>
      </c>
      <c r="M9" s="92" t="s">
        <v>11</v>
      </c>
      <c r="N9" s="94" t="s">
        <v>12</v>
      </c>
      <c r="O9" s="95" t="s">
        <v>13</v>
      </c>
      <c r="P9" s="96" t="s">
        <v>14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15.75" thickBot="1" x14ac:dyDescent="0.3">
      <c r="A10" s="104"/>
      <c r="B10" s="107"/>
      <c r="C10" s="115" t="s">
        <v>15</v>
      </c>
      <c r="D10" s="44"/>
      <c r="E10" s="117" t="s">
        <v>16</v>
      </c>
      <c r="F10" s="119" t="s">
        <v>17</v>
      </c>
      <c r="G10" s="94" t="s">
        <v>18</v>
      </c>
      <c r="H10" s="112"/>
      <c r="I10" s="94"/>
      <c r="J10" s="119" t="s">
        <v>16</v>
      </c>
      <c r="K10" s="121" t="s">
        <v>17</v>
      </c>
      <c r="L10" s="90"/>
      <c r="M10" s="93"/>
      <c r="N10" s="94"/>
      <c r="O10" s="95"/>
      <c r="P10" s="96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66" customHeight="1" thickBot="1" x14ac:dyDescent="0.3">
      <c r="A11" s="105"/>
      <c r="B11" s="108"/>
      <c r="C11" s="116"/>
      <c r="D11" s="45" t="s">
        <v>64</v>
      </c>
      <c r="E11" s="118"/>
      <c r="F11" s="120"/>
      <c r="G11" s="114"/>
      <c r="H11" s="113"/>
      <c r="I11" s="114"/>
      <c r="J11" s="120"/>
      <c r="K11" s="122"/>
      <c r="L11" s="91"/>
      <c r="M11" s="93"/>
      <c r="N11" s="94"/>
      <c r="O11" s="95"/>
      <c r="P11" s="96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x14ac:dyDescent="0.25">
      <c r="A12" s="52" t="s">
        <v>70</v>
      </c>
      <c r="B12" s="55" t="s">
        <v>121</v>
      </c>
      <c r="C12" s="49" t="s">
        <v>71</v>
      </c>
      <c r="D12" s="46">
        <v>44926</v>
      </c>
      <c r="E12" s="59">
        <v>200</v>
      </c>
      <c r="F12" s="60">
        <v>0</v>
      </c>
      <c r="G12" s="60">
        <v>200</v>
      </c>
      <c r="H12" s="61" t="s">
        <v>49</v>
      </c>
      <c r="I12" s="62" t="s">
        <v>82</v>
      </c>
      <c r="J12" s="63">
        <v>0.53</v>
      </c>
      <c r="K12" s="63">
        <v>0</v>
      </c>
      <c r="L12" s="64" t="s">
        <v>83</v>
      </c>
      <c r="M12" s="58">
        <v>5557.5612000000001</v>
      </c>
      <c r="N12" s="31" t="s">
        <v>32</v>
      </c>
      <c r="O12" s="32"/>
      <c r="P12" s="33">
        <f>G12*O12</f>
        <v>0</v>
      </c>
      <c r="Q12" s="36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x14ac:dyDescent="0.25">
      <c r="A13" s="53" t="s">
        <v>70</v>
      </c>
      <c r="B13" s="56" t="s">
        <v>122</v>
      </c>
      <c r="C13" s="50" t="s">
        <v>72</v>
      </c>
      <c r="D13" s="47">
        <v>44926</v>
      </c>
      <c r="E13" s="65">
        <v>20</v>
      </c>
      <c r="F13" s="40">
        <v>0</v>
      </c>
      <c r="G13" s="40">
        <v>20</v>
      </c>
      <c r="H13" s="41" t="s">
        <v>49</v>
      </c>
      <c r="I13" s="42" t="s">
        <v>84</v>
      </c>
      <c r="J13" s="43">
        <v>1.39</v>
      </c>
      <c r="K13" s="43">
        <v>0</v>
      </c>
      <c r="L13" s="66" t="s">
        <v>85</v>
      </c>
      <c r="M13" s="58">
        <v>377.27949999999998</v>
      </c>
      <c r="N13" s="31" t="s">
        <v>32</v>
      </c>
      <c r="O13" s="32"/>
      <c r="P13" s="33">
        <f t="shared" ref="P13:P41" si="0">G13*O13</f>
        <v>0</v>
      </c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x14ac:dyDescent="0.25">
      <c r="A14" s="53" t="s">
        <v>73</v>
      </c>
      <c r="B14" s="56" t="s">
        <v>123</v>
      </c>
      <c r="C14" s="50" t="s">
        <v>72</v>
      </c>
      <c r="D14" s="47">
        <v>44926</v>
      </c>
      <c r="E14" s="65">
        <v>80</v>
      </c>
      <c r="F14" s="40">
        <v>20</v>
      </c>
      <c r="G14" s="40">
        <v>100</v>
      </c>
      <c r="H14" s="41" t="s">
        <v>49</v>
      </c>
      <c r="I14" s="42" t="s">
        <v>86</v>
      </c>
      <c r="J14" s="43">
        <v>2.23</v>
      </c>
      <c r="K14" s="43">
        <v>1.66</v>
      </c>
      <c r="L14" s="66" t="s">
        <v>87</v>
      </c>
      <c r="M14" s="58">
        <v>1896.6797999999999</v>
      </c>
      <c r="N14" s="31" t="s">
        <v>32</v>
      </c>
      <c r="O14" s="32"/>
      <c r="P14" s="33">
        <f t="shared" si="0"/>
        <v>0</v>
      </c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5">
      <c r="A15" s="53" t="s">
        <v>73</v>
      </c>
      <c r="B15" s="56" t="s">
        <v>124</v>
      </c>
      <c r="C15" s="50" t="s">
        <v>71</v>
      </c>
      <c r="D15" s="47">
        <v>44926</v>
      </c>
      <c r="E15" s="65">
        <v>25</v>
      </c>
      <c r="F15" s="40">
        <v>0</v>
      </c>
      <c r="G15" s="40">
        <v>25</v>
      </c>
      <c r="H15" s="41" t="s">
        <v>49</v>
      </c>
      <c r="I15" s="42" t="s">
        <v>88</v>
      </c>
      <c r="J15" s="43">
        <v>0.72</v>
      </c>
      <c r="K15" s="43">
        <v>0</v>
      </c>
      <c r="L15" s="66" t="s">
        <v>89</v>
      </c>
      <c r="M15" s="58">
        <v>625.8202</v>
      </c>
      <c r="N15" s="31" t="s">
        <v>32</v>
      </c>
      <c r="O15" s="32"/>
      <c r="P15" s="33">
        <f t="shared" ref="P15:P20" si="1">G15*O15</f>
        <v>0</v>
      </c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x14ac:dyDescent="0.25">
      <c r="A16" s="53" t="s">
        <v>74</v>
      </c>
      <c r="B16" s="56" t="s">
        <v>125</v>
      </c>
      <c r="C16" s="50" t="s">
        <v>72</v>
      </c>
      <c r="D16" s="47">
        <v>44926</v>
      </c>
      <c r="E16" s="65">
        <v>79.819999999999993</v>
      </c>
      <c r="F16" s="40">
        <v>48.28</v>
      </c>
      <c r="G16" s="40">
        <v>128.1</v>
      </c>
      <c r="H16" s="41" t="s">
        <v>90</v>
      </c>
      <c r="I16" s="42" t="s">
        <v>88</v>
      </c>
      <c r="J16" s="43">
        <v>0.64900000000000002</v>
      </c>
      <c r="K16" s="43">
        <v>0.56799999999999995</v>
      </c>
      <c r="L16" s="66" t="s">
        <v>91</v>
      </c>
      <c r="M16" s="58">
        <v>4753.4579000000003</v>
      </c>
      <c r="N16" s="31" t="s">
        <v>32</v>
      </c>
      <c r="O16" s="32"/>
      <c r="P16" s="33">
        <f t="shared" si="1"/>
        <v>0</v>
      </c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5">
      <c r="A17" s="53" t="s">
        <v>75</v>
      </c>
      <c r="B17" s="56" t="s">
        <v>126</v>
      </c>
      <c r="C17" s="50" t="s">
        <v>76</v>
      </c>
      <c r="D17" s="47">
        <v>44926</v>
      </c>
      <c r="E17" s="65">
        <v>50</v>
      </c>
      <c r="F17" s="40">
        <v>0</v>
      </c>
      <c r="G17" s="40">
        <v>50</v>
      </c>
      <c r="H17" s="41" t="s">
        <v>49</v>
      </c>
      <c r="I17" s="42" t="s">
        <v>86</v>
      </c>
      <c r="J17" s="43">
        <v>0.99</v>
      </c>
      <c r="K17" s="43">
        <v>0</v>
      </c>
      <c r="L17" s="66" t="s">
        <v>92</v>
      </c>
      <c r="M17" s="58">
        <v>592.18020000000001</v>
      </c>
      <c r="N17" s="31" t="s">
        <v>32</v>
      </c>
      <c r="O17" s="32"/>
      <c r="P17" s="33">
        <f t="shared" si="1"/>
        <v>0</v>
      </c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x14ac:dyDescent="0.25">
      <c r="A18" s="53" t="s">
        <v>75</v>
      </c>
      <c r="B18" s="56" t="s">
        <v>127</v>
      </c>
      <c r="C18" s="50" t="s">
        <v>77</v>
      </c>
      <c r="D18" s="47">
        <v>44926</v>
      </c>
      <c r="E18" s="65">
        <v>30</v>
      </c>
      <c r="F18" s="40">
        <v>2</v>
      </c>
      <c r="G18" s="40">
        <v>32</v>
      </c>
      <c r="H18" s="41" t="s">
        <v>49</v>
      </c>
      <c r="I18" s="42" t="s">
        <v>93</v>
      </c>
      <c r="J18" s="43">
        <v>1.4900000000000002</v>
      </c>
      <c r="K18" s="43">
        <v>0.94000000000000006</v>
      </c>
      <c r="L18" s="66" t="s">
        <v>94</v>
      </c>
      <c r="M18" s="58">
        <v>479.30009999999999</v>
      </c>
      <c r="N18" s="31" t="s">
        <v>32</v>
      </c>
      <c r="O18" s="32"/>
      <c r="P18" s="33">
        <f t="shared" si="1"/>
        <v>0</v>
      </c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25">
      <c r="A19" s="53" t="s">
        <v>78</v>
      </c>
      <c r="B19" s="56" t="s">
        <v>128</v>
      </c>
      <c r="C19" s="50" t="s">
        <v>76</v>
      </c>
      <c r="D19" s="47">
        <v>44926</v>
      </c>
      <c r="E19" s="65">
        <v>50</v>
      </c>
      <c r="F19" s="40">
        <v>0</v>
      </c>
      <c r="G19" s="40">
        <v>50</v>
      </c>
      <c r="H19" s="41" t="s">
        <v>49</v>
      </c>
      <c r="I19" s="42" t="s">
        <v>84</v>
      </c>
      <c r="J19" s="43">
        <v>0.35</v>
      </c>
      <c r="K19" s="43">
        <v>0</v>
      </c>
      <c r="L19" s="66" t="s">
        <v>95</v>
      </c>
      <c r="M19" s="58">
        <v>1169.8055999999999</v>
      </c>
      <c r="N19" s="31" t="s">
        <v>32</v>
      </c>
      <c r="O19" s="32"/>
      <c r="P19" s="33">
        <f t="shared" si="1"/>
        <v>0</v>
      </c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x14ac:dyDescent="0.25">
      <c r="A20" s="53" t="s">
        <v>78</v>
      </c>
      <c r="B20" s="56" t="s">
        <v>129</v>
      </c>
      <c r="C20" s="50" t="s">
        <v>71</v>
      </c>
      <c r="D20" s="47">
        <v>44926</v>
      </c>
      <c r="E20" s="65">
        <v>200</v>
      </c>
      <c r="F20" s="40">
        <v>0</v>
      </c>
      <c r="G20" s="40">
        <v>200</v>
      </c>
      <c r="H20" s="41" t="s">
        <v>49</v>
      </c>
      <c r="I20" s="42" t="s">
        <v>84</v>
      </c>
      <c r="J20" s="43">
        <v>0.52</v>
      </c>
      <c r="K20" s="43">
        <v>0</v>
      </c>
      <c r="L20" s="66" t="s">
        <v>96</v>
      </c>
      <c r="M20" s="58">
        <v>5425.5295999999998</v>
      </c>
      <c r="N20" s="31" t="s">
        <v>32</v>
      </c>
      <c r="O20" s="32"/>
      <c r="P20" s="33">
        <f t="shared" si="1"/>
        <v>0</v>
      </c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x14ac:dyDescent="0.25">
      <c r="A21" s="53" t="s">
        <v>78</v>
      </c>
      <c r="B21" s="56" t="s">
        <v>130</v>
      </c>
      <c r="C21" s="50" t="s">
        <v>79</v>
      </c>
      <c r="D21" s="47">
        <v>44926</v>
      </c>
      <c r="E21" s="65">
        <v>50</v>
      </c>
      <c r="F21" s="40">
        <v>0</v>
      </c>
      <c r="G21" s="40">
        <v>50</v>
      </c>
      <c r="H21" s="41" t="s">
        <v>49</v>
      </c>
      <c r="I21" s="42" t="s">
        <v>93</v>
      </c>
      <c r="J21" s="43">
        <v>0.91</v>
      </c>
      <c r="K21" s="43">
        <v>0</v>
      </c>
      <c r="L21" s="66" t="s">
        <v>97</v>
      </c>
      <c r="M21" s="58">
        <v>754.52210000000002</v>
      </c>
      <c r="N21" s="31" t="s">
        <v>32</v>
      </c>
      <c r="O21" s="32"/>
      <c r="P21" s="33">
        <f t="shared" si="0"/>
        <v>0</v>
      </c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5">
      <c r="A22" s="53" t="s">
        <v>78</v>
      </c>
      <c r="B22" s="56" t="s">
        <v>131</v>
      </c>
      <c r="C22" s="50" t="s">
        <v>76</v>
      </c>
      <c r="D22" s="47">
        <v>44926</v>
      </c>
      <c r="E22" s="65">
        <v>70</v>
      </c>
      <c r="F22" s="40">
        <v>0</v>
      </c>
      <c r="G22" s="40">
        <v>70</v>
      </c>
      <c r="H22" s="41" t="s">
        <v>49</v>
      </c>
      <c r="I22" s="42" t="s">
        <v>88</v>
      </c>
      <c r="J22" s="43">
        <v>1.29</v>
      </c>
      <c r="K22" s="43">
        <v>0</v>
      </c>
      <c r="L22" s="66" t="s">
        <v>98</v>
      </c>
      <c r="M22" s="58">
        <v>943.40909999999997</v>
      </c>
      <c r="N22" s="31" t="s">
        <v>32</v>
      </c>
      <c r="O22" s="32"/>
      <c r="P22" s="33">
        <f t="shared" si="0"/>
        <v>0</v>
      </c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A23" s="53" t="s">
        <v>78</v>
      </c>
      <c r="B23" s="56" t="s">
        <v>132</v>
      </c>
      <c r="C23" s="50" t="s">
        <v>71</v>
      </c>
      <c r="D23" s="47">
        <v>44926</v>
      </c>
      <c r="E23" s="65">
        <v>250</v>
      </c>
      <c r="F23" s="40">
        <v>0</v>
      </c>
      <c r="G23" s="40">
        <v>250</v>
      </c>
      <c r="H23" s="41" t="s">
        <v>49</v>
      </c>
      <c r="I23" s="42" t="s">
        <v>99</v>
      </c>
      <c r="J23" s="43">
        <v>1.43</v>
      </c>
      <c r="K23" s="43">
        <v>0</v>
      </c>
      <c r="L23" s="66" t="s">
        <v>100</v>
      </c>
      <c r="M23" s="58">
        <v>4318.5794999999998</v>
      </c>
      <c r="N23" s="31" t="s">
        <v>32</v>
      </c>
      <c r="O23" s="32"/>
      <c r="P23" s="33">
        <f t="shared" si="0"/>
        <v>0</v>
      </c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5">
      <c r="A24" s="53" t="s">
        <v>78</v>
      </c>
      <c r="B24" s="56" t="s">
        <v>133</v>
      </c>
      <c r="C24" s="50" t="s">
        <v>71</v>
      </c>
      <c r="D24" s="47">
        <v>44926</v>
      </c>
      <c r="E24" s="65">
        <v>30</v>
      </c>
      <c r="F24" s="40">
        <v>0</v>
      </c>
      <c r="G24" s="40">
        <v>30</v>
      </c>
      <c r="H24" s="41" t="s">
        <v>49</v>
      </c>
      <c r="I24" s="42" t="s">
        <v>86</v>
      </c>
      <c r="J24" s="43">
        <v>1.0900000000000001</v>
      </c>
      <c r="K24" s="43">
        <v>0</v>
      </c>
      <c r="L24" s="66" t="s">
        <v>101</v>
      </c>
      <c r="M24" s="58">
        <v>632.24440000000004</v>
      </c>
      <c r="N24" s="31" t="s">
        <v>32</v>
      </c>
      <c r="O24" s="32"/>
      <c r="P24" s="33">
        <f t="shared" si="0"/>
        <v>0</v>
      </c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A25" s="53" t="s">
        <v>78</v>
      </c>
      <c r="B25" s="56" t="s">
        <v>134</v>
      </c>
      <c r="C25" s="50" t="s">
        <v>80</v>
      </c>
      <c r="D25" s="47">
        <v>44926</v>
      </c>
      <c r="E25" s="65">
        <v>60</v>
      </c>
      <c r="F25" s="40">
        <v>0</v>
      </c>
      <c r="G25" s="40">
        <v>60</v>
      </c>
      <c r="H25" s="41" t="s">
        <v>49</v>
      </c>
      <c r="I25" s="42" t="s">
        <v>86</v>
      </c>
      <c r="J25" s="43">
        <v>1.0900000000000001</v>
      </c>
      <c r="K25" s="43">
        <v>0</v>
      </c>
      <c r="L25" s="66" t="s">
        <v>102</v>
      </c>
      <c r="M25" s="58">
        <v>977.05020000000002</v>
      </c>
      <c r="N25" s="31" t="s">
        <v>32</v>
      </c>
      <c r="O25" s="32"/>
      <c r="P25" s="33">
        <f t="shared" si="0"/>
        <v>0</v>
      </c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A26" s="53" t="s">
        <v>78</v>
      </c>
      <c r="B26" s="56" t="s">
        <v>135</v>
      </c>
      <c r="C26" s="50" t="s">
        <v>72</v>
      </c>
      <c r="D26" s="47">
        <v>44926</v>
      </c>
      <c r="E26" s="65">
        <v>200</v>
      </c>
      <c r="F26" s="40">
        <v>0</v>
      </c>
      <c r="G26" s="40">
        <v>200</v>
      </c>
      <c r="H26" s="41" t="s">
        <v>49</v>
      </c>
      <c r="I26" s="42" t="s">
        <v>103</v>
      </c>
      <c r="J26" s="43">
        <v>1.29</v>
      </c>
      <c r="K26" s="43">
        <v>0</v>
      </c>
      <c r="L26" s="66" t="s">
        <v>104</v>
      </c>
      <c r="M26" s="58">
        <v>5348.8239999999996</v>
      </c>
      <c r="N26" s="31" t="s">
        <v>32</v>
      </c>
      <c r="O26" s="32"/>
      <c r="P26" s="33">
        <f>G26*O26</f>
        <v>0</v>
      </c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A27" s="53" t="s">
        <v>81</v>
      </c>
      <c r="B27" s="56" t="s">
        <v>136</v>
      </c>
      <c r="C27" s="50" t="s">
        <v>72</v>
      </c>
      <c r="D27" s="47">
        <v>44926</v>
      </c>
      <c r="E27" s="65">
        <v>50</v>
      </c>
      <c r="F27" s="40">
        <v>0</v>
      </c>
      <c r="G27" s="40">
        <v>50</v>
      </c>
      <c r="H27" s="41" t="s">
        <v>49</v>
      </c>
      <c r="I27" s="42" t="s">
        <v>103</v>
      </c>
      <c r="J27" s="43">
        <v>0.44</v>
      </c>
      <c r="K27" s="43">
        <v>0</v>
      </c>
      <c r="L27" s="66" t="s">
        <v>105</v>
      </c>
      <c r="M27" s="58">
        <v>971.73649999999998</v>
      </c>
      <c r="N27" s="31" t="s">
        <v>32</v>
      </c>
      <c r="O27" s="32"/>
      <c r="P27" s="33">
        <f t="shared" si="0"/>
        <v>0</v>
      </c>
      <c r="Q27" s="34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5">
      <c r="A28" s="53" t="s">
        <v>81</v>
      </c>
      <c r="B28" s="56" t="s">
        <v>137</v>
      </c>
      <c r="C28" s="50" t="s">
        <v>72</v>
      </c>
      <c r="D28" s="47">
        <v>44926</v>
      </c>
      <c r="E28" s="65">
        <v>100</v>
      </c>
      <c r="F28" s="40">
        <v>0</v>
      </c>
      <c r="G28" s="40">
        <v>100</v>
      </c>
      <c r="H28" s="41" t="s">
        <v>49</v>
      </c>
      <c r="I28" s="42" t="s">
        <v>103</v>
      </c>
      <c r="J28" s="43">
        <v>0.51</v>
      </c>
      <c r="K28" s="43">
        <v>0</v>
      </c>
      <c r="L28" s="66" t="s">
        <v>106</v>
      </c>
      <c r="M28" s="58">
        <v>2455.2764000000002</v>
      </c>
      <c r="N28" s="31" t="s">
        <v>32</v>
      </c>
      <c r="O28" s="32"/>
      <c r="P28" s="33">
        <f>G28*O28</f>
        <v>0</v>
      </c>
      <c r="Q28" s="34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5">
      <c r="A29" s="53" t="s">
        <v>81</v>
      </c>
      <c r="B29" s="56" t="s">
        <v>138</v>
      </c>
      <c r="C29" s="50" t="s">
        <v>72</v>
      </c>
      <c r="D29" s="47">
        <v>44926</v>
      </c>
      <c r="E29" s="65">
        <v>100</v>
      </c>
      <c r="F29" s="40">
        <v>0</v>
      </c>
      <c r="G29" s="40">
        <v>100</v>
      </c>
      <c r="H29" s="41" t="s">
        <v>49</v>
      </c>
      <c r="I29" s="42" t="s">
        <v>103</v>
      </c>
      <c r="J29" s="43">
        <v>0.51</v>
      </c>
      <c r="K29" s="43">
        <v>0</v>
      </c>
      <c r="L29" s="66" t="s">
        <v>107</v>
      </c>
      <c r="M29" s="58">
        <v>2364.7417999999998</v>
      </c>
      <c r="N29" s="31" t="s">
        <v>32</v>
      </c>
      <c r="O29" s="32"/>
      <c r="P29" s="33">
        <f t="shared" si="0"/>
        <v>0</v>
      </c>
      <c r="Q29" s="34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5">
      <c r="A30" s="53" t="s">
        <v>81</v>
      </c>
      <c r="B30" s="56" t="s">
        <v>139</v>
      </c>
      <c r="C30" s="50" t="s">
        <v>72</v>
      </c>
      <c r="D30" s="47">
        <v>44926</v>
      </c>
      <c r="E30" s="65">
        <v>100</v>
      </c>
      <c r="F30" s="40">
        <v>0</v>
      </c>
      <c r="G30" s="40">
        <v>100</v>
      </c>
      <c r="H30" s="41" t="s">
        <v>49</v>
      </c>
      <c r="I30" s="42" t="s">
        <v>88</v>
      </c>
      <c r="J30" s="43">
        <v>0.79</v>
      </c>
      <c r="K30" s="43">
        <v>0</v>
      </c>
      <c r="L30" s="66" t="s">
        <v>108</v>
      </c>
      <c r="M30" s="58">
        <v>2044.471</v>
      </c>
      <c r="N30" s="31" t="s">
        <v>32</v>
      </c>
      <c r="O30" s="32"/>
      <c r="P30" s="33">
        <f t="shared" si="0"/>
        <v>0</v>
      </c>
      <c r="Q30" s="34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5">
      <c r="A31" s="53" t="s">
        <v>81</v>
      </c>
      <c r="B31" s="56" t="s">
        <v>140</v>
      </c>
      <c r="C31" s="50" t="s">
        <v>72</v>
      </c>
      <c r="D31" s="47">
        <v>44926</v>
      </c>
      <c r="E31" s="65">
        <v>40</v>
      </c>
      <c r="F31" s="40">
        <v>0</v>
      </c>
      <c r="G31" s="40">
        <v>40</v>
      </c>
      <c r="H31" s="41" t="s">
        <v>49</v>
      </c>
      <c r="I31" s="42" t="s">
        <v>88</v>
      </c>
      <c r="J31" s="43">
        <v>0.68</v>
      </c>
      <c r="K31" s="43">
        <v>0</v>
      </c>
      <c r="L31" s="66" t="s">
        <v>109</v>
      </c>
      <c r="M31" s="58">
        <v>762.11360000000002</v>
      </c>
      <c r="N31" s="31" t="s">
        <v>32</v>
      </c>
      <c r="O31" s="32"/>
      <c r="P31" s="33">
        <f t="shared" si="0"/>
        <v>0</v>
      </c>
      <c r="Q31" s="34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5">
      <c r="A32" s="53" t="s">
        <v>81</v>
      </c>
      <c r="B32" s="56" t="s">
        <v>141</v>
      </c>
      <c r="C32" s="50" t="s">
        <v>72</v>
      </c>
      <c r="D32" s="47">
        <v>44926</v>
      </c>
      <c r="E32" s="65">
        <v>60</v>
      </c>
      <c r="F32" s="40">
        <v>0</v>
      </c>
      <c r="G32" s="40">
        <v>60</v>
      </c>
      <c r="H32" s="41" t="s">
        <v>49</v>
      </c>
      <c r="I32" s="42" t="s">
        <v>103</v>
      </c>
      <c r="J32" s="43">
        <v>1.24</v>
      </c>
      <c r="K32" s="43">
        <v>0</v>
      </c>
      <c r="L32" s="66" t="s">
        <v>110</v>
      </c>
      <c r="M32" s="58">
        <v>937.69359999999995</v>
      </c>
      <c r="N32" s="31" t="s">
        <v>32</v>
      </c>
      <c r="O32" s="32"/>
      <c r="P32" s="33">
        <f t="shared" si="0"/>
        <v>0</v>
      </c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x14ac:dyDescent="0.25">
      <c r="A33" s="53" t="s">
        <v>81</v>
      </c>
      <c r="B33" s="56" t="s">
        <v>142</v>
      </c>
      <c r="C33" s="50" t="s">
        <v>77</v>
      </c>
      <c r="D33" s="47">
        <v>44926</v>
      </c>
      <c r="E33" s="65">
        <v>30</v>
      </c>
      <c r="F33" s="40">
        <v>0</v>
      </c>
      <c r="G33" s="40">
        <v>30</v>
      </c>
      <c r="H33" s="41" t="s">
        <v>49</v>
      </c>
      <c r="I33" s="42" t="s">
        <v>103</v>
      </c>
      <c r="J33" s="43">
        <v>1.35</v>
      </c>
      <c r="K33" s="43">
        <v>0</v>
      </c>
      <c r="L33" s="66" t="s">
        <v>111</v>
      </c>
      <c r="M33" s="58">
        <v>437.59890000000001</v>
      </c>
      <c r="N33" s="31" t="s">
        <v>32</v>
      </c>
      <c r="O33" s="32"/>
      <c r="P33" s="33">
        <f t="shared" si="0"/>
        <v>0</v>
      </c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x14ac:dyDescent="0.25">
      <c r="A34" s="53" t="s">
        <v>81</v>
      </c>
      <c r="B34" s="56" t="s">
        <v>143</v>
      </c>
      <c r="C34" s="50" t="s">
        <v>71</v>
      </c>
      <c r="D34" s="47">
        <v>44926</v>
      </c>
      <c r="E34" s="65">
        <v>30</v>
      </c>
      <c r="F34" s="40">
        <v>0</v>
      </c>
      <c r="G34" s="40">
        <v>30</v>
      </c>
      <c r="H34" s="41" t="s">
        <v>49</v>
      </c>
      <c r="I34" s="42" t="s">
        <v>103</v>
      </c>
      <c r="J34" s="43">
        <v>0.94</v>
      </c>
      <c r="K34" s="43">
        <v>0</v>
      </c>
      <c r="L34" s="66" t="s">
        <v>112</v>
      </c>
      <c r="M34" s="58">
        <v>586.62959999999998</v>
      </c>
      <c r="N34" s="31" t="s">
        <v>32</v>
      </c>
      <c r="O34" s="32"/>
      <c r="P34" s="33">
        <f t="shared" si="0"/>
        <v>0</v>
      </c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x14ac:dyDescent="0.25">
      <c r="A35" s="53" t="s">
        <v>81</v>
      </c>
      <c r="B35" s="56" t="s">
        <v>144</v>
      </c>
      <c r="C35" s="50" t="s">
        <v>71</v>
      </c>
      <c r="D35" s="47">
        <v>44926</v>
      </c>
      <c r="E35" s="65">
        <v>80</v>
      </c>
      <c r="F35" s="40">
        <v>0</v>
      </c>
      <c r="G35" s="40">
        <v>80</v>
      </c>
      <c r="H35" s="41" t="s">
        <v>49</v>
      </c>
      <c r="I35" s="42" t="s">
        <v>99</v>
      </c>
      <c r="J35" s="43">
        <v>0.77</v>
      </c>
      <c r="K35" s="43">
        <v>0</v>
      </c>
      <c r="L35" s="66" t="s">
        <v>113</v>
      </c>
      <c r="M35" s="58">
        <v>1805.8848</v>
      </c>
      <c r="N35" s="31" t="s">
        <v>32</v>
      </c>
      <c r="O35" s="32"/>
      <c r="P35" s="33">
        <f t="shared" si="0"/>
        <v>0</v>
      </c>
      <c r="Q35" s="34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25">
      <c r="A36" s="53" t="s">
        <v>81</v>
      </c>
      <c r="B36" s="56" t="s">
        <v>145</v>
      </c>
      <c r="C36" s="50" t="s">
        <v>77</v>
      </c>
      <c r="D36" s="47">
        <v>44926</v>
      </c>
      <c r="E36" s="65">
        <v>100</v>
      </c>
      <c r="F36" s="40">
        <v>0</v>
      </c>
      <c r="G36" s="40">
        <v>100</v>
      </c>
      <c r="H36" s="41" t="s">
        <v>49</v>
      </c>
      <c r="I36" s="42" t="s">
        <v>88</v>
      </c>
      <c r="J36" s="43">
        <v>1.55</v>
      </c>
      <c r="K36" s="43">
        <v>0</v>
      </c>
      <c r="L36" s="66" t="s">
        <v>114</v>
      </c>
      <c r="M36" s="58">
        <v>1885.9241</v>
      </c>
      <c r="N36" s="31" t="s">
        <v>32</v>
      </c>
      <c r="O36" s="32"/>
      <c r="P36" s="33">
        <f t="shared" si="0"/>
        <v>0</v>
      </c>
      <c r="Q36" s="34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5">
      <c r="A37" s="53" t="s">
        <v>81</v>
      </c>
      <c r="B37" s="56" t="s">
        <v>146</v>
      </c>
      <c r="C37" s="50" t="s">
        <v>72</v>
      </c>
      <c r="D37" s="47">
        <v>44926</v>
      </c>
      <c r="E37" s="65">
        <v>80</v>
      </c>
      <c r="F37" s="40">
        <v>0</v>
      </c>
      <c r="G37" s="40">
        <v>80</v>
      </c>
      <c r="H37" s="41" t="s">
        <v>49</v>
      </c>
      <c r="I37" s="42" t="s">
        <v>99</v>
      </c>
      <c r="J37" s="43">
        <v>1.47</v>
      </c>
      <c r="K37" s="43">
        <v>0</v>
      </c>
      <c r="L37" s="66" t="s">
        <v>115</v>
      </c>
      <c r="M37" s="58">
        <v>2165.7912000000001</v>
      </c>
      <c r="N37" s="31" t="s">
        <v>32</v>
      </c>
      <c r="O37" s="32"/>
      <c r="P37" s="33">
        <f t="shared" si="0"/>
        <v>0</v>
      </c>
      <c r="Q37" s="34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x14ac:dyDescent="0.25">
      <c r="A38" s="53" t="s">
        <v>81</v>
      </c>
      <c r="B38" s="56" t="s">
        <v>147</v>
      </c>
      <c r="C38" s="50" t="s">
        <v>77</v>
      </c>
      <c r="D38" s="47">
        <v>44926</v>
      </c>
      <c r="E38" s="65">
        <v>100</v>
      </c>
      <c r="F38" s="40">
        <v>0</v>
      </c>
      <c r="G38" s="40">
        <v>100</v>
      </c>
      <c r="H38" s="41" t="s">
        <v>49</v>
      </c>
      <c r="I38" s="42" t="s">
        <v>99</v>
      </c>
      <c r="J38" s="43">
        <v>1.4699999999999998</v>
      </c>
      <c r="K38" s="43">
        <v>0</v>
      </c>
      <c r="L38" s="66" t="s">
        <v>116</v>
      </c>
      <c r="M38" s="58">
        <v>2806.8674999999998</v>
      </c>
      <c r="N38" s="31" t="s">
        <v>32</v>
      </c>
      <c r="O38" s="32"/>
      <c r="P38" s="33">
        <f t="shared" si="0"/>
        <v>0</v>
      </c>
      <c r="Q38" s="34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x14ac:dyDescent="0.25">
      <c r="A39" s="53" t="s">
        <v>81</v>
      </c>
      <c r="B39" s="56" t="s">
        <v>148</v>
      </c>
      <c r="C39" s="50" t="s">
        <v>72</v>
      </c>
      <c r="D39" s="47">
        <v>44926</v>
      </c>
      <c r="E39" s="65">
        <v>200</v>
      </c>
      <c r="F39" s="40">
        <v>0</v>
      </c>
      <c r="G39" s="40">
        <v>200</v>
      </c>
      <c r="H39" s="41" t="s">
        <v>49</v>
      </c>
      <c r="I39" s="42" t="s">
        <v>99</v>
      </c>
      <c r="J39" s="43">
        <v>0.59</v>
      </c>
      <c r="K39" s="43">
        <v>0</v>
      </c>
      <c r="L39" s="66" t="s">
        <v>117</v>
      </c>
      <c r="M39" s="58">
        <v>7462.6139999999996</v>
      </c>
      <c r="N39" s="31" t="s">
        <v>32</v>
      </c>
      <c r="O39" s="32"/>
      <c r="P39" s="33">
        <f t="shared" si="0"/>
        <v>0</v>
      </c>
      <c r="Q39" s="34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25">
      <c r="A40" s="53" t="s">
        <v>81</v>
      </c>
      <c r="B40" s="56" t="s">
        <v>149</v>
      </c>
      <c r="C40" s="50" t="s">
        <v>72</v>
      </c>
      <c r="D40" s="47">
        <v>44926</v>
      </c>
      <c r="E40" s="65">
        <v>50</v>
      </c>
      <c r="F40" s="40">
        <v>0</v>
      </c>
      <c r="G40" s="40">
        <v>50</v>
      </c>
      <c r="H40" s="41" t="s">
        <v>49</v>
      </c>
      <c r="I40" s="42" t="s">
        <v>99</v>
      </c>
      <c r="J40" s="43">
        <v>1.68</v>
      </c>
      <c r="K40" s="43">
        <v>0</v>
      </c>
      <c r="L40" s="66" t="s">
        <v>118</v>
      </c>
      <c r="M40" s="58">
        <v>760.68769999999995</v>
      </c>
      <c r="N40" s="31" t="s">
        <v>32</v>
      </c>
      <c r="O40" s="32"/>
      <c r="P40" s="33">
        <f t="shared" si="0"/>
        <v>0</v>
      </c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25">
      <c r="A41" s="53" t="s">
        <v>81</v>
      </c>
      <c r="B41" s="56" t="s">
        <v>150</v>
      </c>
      <c r="C41" s="50" t="s">
        <v>72</v>
      </c>
      <c r="D41" s="47">
        <v>44926</v>
      </c>
      <c r="E41" s="65">
        <v>30</v>
      </c>
      <c r="F41" s="40">
        <v>0</v>
      </c>
      <c r="G41" s="40">
        <v>30</v>
      </c>
      <c r="H41" s="41" t="s">
        <v>49</v>
      </c>
      <c r="I41" s="42" t="s">
        <v>88</v>
      </c>
      <c r="J41" s="43">
        <v>1.6</v>
      </c>
      <c r="K41" s="43">
        <v>0</v>
      </c>
      <c r="L41" s="66" t="s">
        <v>119</v>
      </c>
      <c r="M41" s="58">
        <v>453.02679999999998</v>
      </c>
      <c r="N41" s="31" t="s">
        <v>32</v>
      </c>
      <c r="O41" s="32"/>
      <c r="P41" s="33">
        <f t="shared" si="0"/>
        <v>0</v>
      </c>
      <c r="Q41" s="34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5.75" thickBot="1" x14ac:dyDescent="0.3">
      <c r="A42" s="54" t="s">
        <v>81</v>
      </c>
      <c r="B42" s="57" t="s">
        <v>151</v>
      </c>
      <c r="C42" s="51" t="s">
        <v>72</v>
      </c>
      <c r="D42" s="48">
        <v>44926</v>
      </c>
      <c r="E42" s="67">
        <v>100</v>
      </c>
      <c r="F42" s="68">
        <v>0</v>
      </c>
      <c r="G42" s="68">
        <v>100</v>
      </c>
      <c r="H42" s="69" t="s">
        <v>49</v>
      </c>
      <c r="I42" s="70" t="s">
        <v>88</v>
      </c>
      <c r="J42" s="71">
        <v>1.83</v>
      </c>
      <c r="K42" s="71">
        <v>0</v>
      </c>
      <c r="L42" s="72" t="s">
        <v>120</v>
      </c>
      <c r="M42" s="58">
        <v>1450.0875000000001</v>
      </c>
      <c r="N42" s="31" t="s">
        <v>32</v>
      </c>
      <c r="O42" s="32"/>
      <c r="P42" s="33">
        <f>G42*O42</f>
        <v>0</v>
      </c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69.75" customHeight="1" thickBot="1" x14ac:dyDescent="0.3">
      <c r="A43" s="39"/>
      <c r="B43" s="37"/>
      <c r="C43" s="37"/>
      <c r="D43" s="37"/>
      <c r="E43" s="37"/>
      <c r="F43" s="37"/>
      <c r="G43" s="38">
        <f>SUM(G12:G42)</f>
        <v>2715.1</v>
      </c>
      <c r="H43" s="37"/>
      <c r="I43" s="37"/>
      <c r="J43" s="37"/>
      <c r="K43" s="83" t="s">
        <v>67</v>
      </c>
      <c r="L43" s="84"/>
      <c r="M43" s="25">
        <f>SUM(M12:M42)</f>
        <v>63203.388399999989</v>
      </c>
      <c r="N43" s="24"/>
      <c r="O43" s="21" t="s">
        <v>66</v>
      </c>
      <c r="P43" s="22">
        <f>SUM(P12:P42)</f>
        <v>0</v>
      </c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5.75" thickBot="1" x14ac:dyDescent="0.3">
      <c r="A44" s="85" t="s">
        <v>19</v>
      </c>
      <c r="B44" s="85"/>
      <c r="C44" s="85"/>
      <c r="D44" s="85"/>
      <c r="E44" s="85"/>
      <c r="F44" s="85"/>
      <c r="G44" s="85"/>
      <c r="H44" s="85"/>
      <c r="I44" s="85"/>
      <c r="J44" s="85"/>
      <c r="K44" s="86"/>
      <c r="L44" s="86"/>
      <c r="M44" s="86"/>
      <c r="N44" s="85"/>
      <c r="O44" s="85"/>
      <c r="P44" s="7">
        <f>P45-P43</f>
        <v>0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5.75" thickBot="1" x14ac:dyDescent="0.3">
      <c r="A45" s="85" t="s">
        <v>20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7">
        <f>IF(C48="N",P43,(P43*1.2))</f>
        <v>0</v>
      </c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x14ac:dyDescent="0.25">
      <c r="A46" s="87" t="s">
        <v>21</v>
      </c>
      <c r="B46" s="87"/>
      <c r="C46" s="87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27" x14ac:dyDescent="0.25">
      <c r="A47" s="88" t="s">
        <v>22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27" ht="15.75" thickBot="1" x14ac:dyDescent="0.3">
      <c r="A48" s="29" t="s">
        <v>23</v>
      </c>
      <c r="B48" s="28"/>
      <c r="C48" s="30"/>
      <c r="D48" s="27"/>
      <c r="E48" s="10"/>
      <c r="F48" s="10"/>
      <c r="G48" s="8"/>
      <c r="H48" s="10"/>
      <c r="I48" s="10"/>
      <c r="J48" s="10"/>
      <c r="K48" s="11"/>
      <c r="L48" s="11"/>
      <c r="M48" s="11"/>
      <c r="N48" s="11"/>
      <c r="O48" s="11"/>
      <c r="P48" s="11"/>
    </row>
    <row r="49" spans="1:16" x14ac:dyDescent="0.25">
      <c r="A49" s="97" t="s">
        <v>24</v>
      </c>
      <c r="B49" s="98"/>
      <c r="C49" s="98"/>
      <c r="D49" s="98"/>
      <c r="E49" s="98"/>
      <c r="F49" s="99" t="s">
        <v>25</v>
      </c>
      <c r="G49" s="12" t="s">
        <v>26</v>
      </c>
      <c r="H49" s="126"/>
      <c r="I49" s="126"/>
      <c r="J49" s="126"/>
      <c r="K49" s="126"/>
      <c r="L49" s="126"/>
      <c r="M49" s="126"/>
      <c r="N49" s="126"/>
      <c r="O49" s="126"/>
      <c r="P49" s="126"/>
    </row>
    <row r="50" spans="1:16" ht="15.75" thickBot="1" x14ac:dyDescent="0.3">
      <c r="A50" s="127"/>
      <c r="B50" s="127"/>
      <c r="C50" s="127"/>
      <c r="D50" s="127"/>
      <c r="E50" s="127"/>
      <c r="F50" s="99"/>
      <c r="G50" s="12" t="s">
        <v>27</v>
      </c>
      <c r="H50" s="126"/>
      <c r="I50" s="126"/>
      <c r="J50" s="126"/>
      <c r="K50" s="126"/>
      <c r="L50" s="126"/>
      <c r="M50" s="126"/>
      <c r="N50" s="126"/>
      <c r="O50" s="126"/>
      <c r="P50" s="126"/>
    </row>
    <row r="51" spans="1:16" ht="15.75" thickBot="1" x14ac:dyDescent="0.3">
      <c r="A51" s="127"/>
      <c r="B51" s="127"/>
      <c r="C51" s="127"/>
      <c r="D51" s="127"/>
      <c r="E51" s="127"/>
      <c r="F51" s="99"/>
      <c r="G51" s="12" t="s">
        <v>28</v>
      </c>
      <c r="H51" s="126"/>
      <c r="I51" s="126"/>
      <c r="J51" s="126"/>
      <c r="K51" s="126"/>
      <c r="L51" s="126"/>
      <c r="M51" s="126"/>
      <c r="N51" s="126"/>
      <c r="O51" s="126"/>
      <c r="P51" s="126"/>
    </row>
    <row r="52" spans="1:16" ht="15.75" thickBot="1" x14ac:dyDescent="0.3">
      <c r="A52" s="127"/>
      <c r="B52" s="127"/>
      <c r="C52" s="127"/>
      <c r="D52" s="127"/>
      <c r="E52" s="127"/>
      <c r="F52" s="99"/>
      <c r="G52" s="12" t="s">
        <v>29</v>
      </c>
      <c r="H52" s="128"/>
      <c r="I52" s="128"/>
      <c r="J52" s="128"/>
      <c r="K52" s="128"/>
      <c r="L52" s="128"/>
      <c r="M52" s="128"/>
      <c r="N52" s="128"/>
      <c r="O52" s="128"/>
      <c r="P52" s="128"/>
    </row>
    <row r="53" spans="1:16" ht="15.75" thickBot="1" x14ac:dyDescent="0.3">
      <c r="A53" s="127"/>
      <c r="B53" s="127"/>
      <c r="C53" s="127"/>
      <c r="D53" s="127"/>
      <c r="E53" s="127"/>
      <c r="F53" s="99"/>
      <c r="G53" s="23" t="s">
        <v>30</v>
      </c>
      <c r="H53" s="80"/>
      <c r="I53" s="81"/>
      <c r="J53" s="81"/>
      <c r="K53" s="81"/>
      <c r="L53" s="81"/>
      <c r="M53" s="81"/>
      <c r="N53" s="81"/>
      <c r="O53" s="81"/>
      <c r="P53" s="82"/>
    </row>
    <row r="54" spans="1:16" ht="15.75" thickBot="1" x14ac:dyDescent="0.3">
      <c r="A54" s="127"/>
      <c r="B54" s="127"/>
      <c r="C54" s="127"/>
      <c r="D54" s="127"/>
      <c r="E54" s="127"/>
    </row>
    <row r="55" spans="1:16" ht="15.75" thickBot="1" x14ac:dyDescent="0.3">
      <c r="A55" s="127"/>
      <c r="B55" s="127"/>
      <c r="C55" s="127"/>
      <c r="D55" s="127"/>
      <c r="E55" s="127"/>
      <c r="L55" s="129"/>
      <c r="M55" s="129"/>
      <c r="N55" s="129"/>
      <c r="O55" s="129"/>
      <c r="P55" s="129"/>
    </row>
    <row r="56" spans="1:16" ht="15.75" thickBot="1" x14ac:dyDescent="0.3">
      <c r="A56" s="127"/>
      <c r="B56" s="127"/>
      <c r="C56" s="127"/>
      <c r="D56" s="127"/>
      <c r="E56" s="127"/>
      <c r="F56" s="11"/>
      <c r="I56" s="130" t="s">
        <v>31</v>
      </c>
      <c r="J56" s="130"/>
      <c r="K56" s="131"/>
      <c r="L56" s="129"/>
      <c r="M56" s="129"/>
      <c r="N56" s="129"/>
      <c r="O56" s="129"/>
      <c r="P56" s="129"/>
    </row>
    <row r="57" spans="1:16" x14ac:dyDescent="0.25">
      <c r="F57" s="11"/>
    </row>
  </sheetData>
  <mergeCells count="39">
    <mergeCell ref="H49:P49"/>
    <mergeCell ref="A50:E56"/>
    <mergeCell ref="H50:P50"/>
    <mergeCell ref="H51:P51"/>
    <mergeCell ref="H52:P52"/>
    <mergeCell ref="L55:P56"/>
    <mergeCell ref="I56:K56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53:P53"/>
    <mergeCell ref="K43:L43"/>
    <mergeCell ref="A44:O44"/>
    <mergeCell ref="A45:O45"/>
    <mergeCell ref="A46:C46"/>
    <mergeCell ref="A47:P47"/>
    <mergeCell ref="L9:L11"/>
    <mergeCell ref="M9:M11"/>
    <mergeCell ref="N9:N11"/>
    <mergeCell ref="O9:O11"/>
    <mergeCell ref="P9:P11"/>
    <mergeCell ref="A49:E49"/>
    <mergeCell ref="F49:F53"/>
  </mergeCells>
  <dataValidations count="1">
    <dataValidation type="custom" allowBlank="1" showErrorMessage="1" errorTitle="Chyba!" error="Môžete zadať maximálne 2 desatinné miesta" sqref="O12:O42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33" t="s">
        <v>34</v>
      </c>
      <c r="M2" s="133"/>
    </row>
    <row r="3" spans="1:14" x14ac:dyDescent="0.25">
      <c r="A3" s="15" t="s">
        <v>35</v>
      </c>
      <c r="B3" s="132" t="s">
        <v>36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15" t="s">
        <v>37</v>
      </c>
      <c r="B4" s="132" t="s">
        <v>38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15" t="s">
        <v>3</v>
      </c>
      <c r="B5" s="132" t="s">
        <v>39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15" t="s">
        <v>40</v>
      </c>
      <c r="B6" s="132" t="s">
        <v>41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17" t="s">
        <v>42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x14ac:dyDescent="0.25">
      <c r="A8" s="15" t="s">
        <v>43</v>
      </c>
      <c r="B8" s="132" t="s">
        <v>44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15" t="s">
        <v>45</v>
      </c>
      <c r="B9" s="132" t="s">
        <v>46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15" t="s">
        <v>47</v>
      </c>
      <c r="B10" s="132" t="s">
        <v>48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18" t="s">
        <v>49</v>
      </c>
      <c r="B11" s="132" t="s">
        <v>50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ht="15" customHeight="1" x14ac:dyDescent="0.25">
      <c r="A12" s="19" t="s">
        <v>51</v>
      </c>
      <c r="B12" s="132" t="s">
        <v>52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18" t="s">
        <v>53</v>
      </c>
      <c r="B13" s="132" t="s">
        <v>54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18" t="s">
        <v>8</v>
      </c>
      <c r="B14" s="132" t="s">
        <v>55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18" t="s">
        <v>56</v>
      </c>
      <c r="B15" s="132" t="s">
        <v>57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6" t="s">
        <v>58</v>
      </c>
      <c r="B16" s="132" t="s">
        <v>59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6" t="s">
        <v>60</v>
      </c>
      <c r="B17" s="132" t="s">
        <v>61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8" t="s">
        <v>62</v>
      </c>
      <c r="B18" s="132" t="s">
        <v>63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2022-08-04T07:55:48Z</cp:lastPrinted>
  <dcterms:created xsi:type="dcterms:W3CDTF">2022-04-25T11:58:52Z</dcterms:created>
  <dcterms:modified xsi:type="dcterms:W3CDTF">2022-08-08T05:24:02Z</dcterms:modified>
</cp:coreProperties>
</file>