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DNS ťažba SEVER\Čiastkové zákazky DNS SEVER 2022\13 -  Rajecké Teplice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ponuka'!$A$1:$P$31</definedName>
  </definedNames>
  <calcPr calcId="162913"/>
</workbook>
</file>

<file path=xl/calcChain.xml><?xml version="1.0" encoding="utf-8"?>
<calcChain xmlns="http://schemas.openxmlformats.org/spreadsheetml/2006/main">
  <c r="P17" i="1" l="1"/>
  <c r="H14" i="1" l="1"/>
  <c r="H15" i="1"/>
  <c r="H13" i="1" l="1"/>
  <c r="P14" i="1" l="1"/>
  <c r="P13" i="1"/>
  <c r="P15" i="1" l="1"/>
  <c r="Q14" i="1" l="1"/>
  <c r="Q13" i="1"/>
  <c r="P12" i="1"/>
  <c r="M17" i="1" l="1"/>
  <c r="H16" i="1" l="1"/>
  <c r="Q12" i="1" l="1"/>
  <c r="P19" i="1" l="1"/>
  <c r="Q17" i="1" l="1"/>
  <c r="P18" i="1"/>
</calcChain>
</file>

<file path=xl/sharedStrings.xml><?xml version="1.0" encoding="utf-8"?>
<sst xmlns="http://schemas.openxmlformats.org/spreadsheetml/2006/main" count="98" uniqueCount="82">
  <si>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</si>
  <si>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</si>
  <si>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</si>
  <si>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</si>
  <si>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</si>
  <si>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</si>
  <si>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</si>
  <si>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</si>
  <si>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</si>
  <si>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</si>
  <si>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</si>
  <si>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</si>
  <si>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</si>
  <si>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</si>
  <si>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</si>
  <si>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</si>
  <si>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</si>
  <si>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</si>
  <si>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</si>
  <si>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</si>
  <si>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</si>
  <si>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</si>
  <si>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</si>
  <si>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</si>
  <si>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</si>
  <si>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</si>
  <si>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</si>
  <si>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</si>
  <si>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</si>
  <si>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</si>
  <si>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</si>
  <si>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</si>
  <si>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</si>
  <si>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</si>
  <si>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</si>
  <si>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</si>
  <si>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</si>
  <si>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</si>
  <si>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</si>
  <si>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</si>
  <si>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</si>
  <si>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</si>
  <si>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</si>
  <si>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</si>
  <si>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</si>
  <si>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</si>
  <si>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</si>
  <si>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</si>
  <si>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</si>
  <si>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</si>
  <si>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</si>
  <si>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</si>
  <si>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</si>
  <si>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</si>
  <si>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</si>
  <si>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</si>
  <si>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</si>
  <si>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</si>
  <si>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</si>
  <si>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</si>
  <si>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</si>
  <si>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</si>
  <si>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</si>
  <si>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</si>
  <si>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</si>
  <si>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</si>
  <si>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</si>
  <si>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</si>
  <si>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</si>
  <si>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</si>
  <si>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</si>
  <si>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</si>
  <si>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1,2,4a,4b,6,7</t>
  </si>
  <si>
    <t>Bystričky</t>
  </si>
  <si>
    <t>SL201-2056A1</t>
  </si>
  <si>
    <t>SL201-2078D0</t>
  </si>
  <si>
    <t>SL201-2089A1</t>
  </si>
  <si>
    <t>1,2,4a,6,7</t>
  </si>
  <si>
    <t>30</t>
  </si>
  <si>
    <t>50</t>
  </si>
  <si>
    <t>Zmluva č. DNS/13/22/09/01</t>
  </si>
  <si>
    <t xml:space="preserve">Lesnícke služby v ťažbovom procese na OZ Sever, Lesná správa Rajecké Teplice - výzva č. 13/2022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</si>
</sst>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charset val="1"/>
    </font>
    <font>
      <sz val="9"/>
      <color indexed="8"/>
      <name val="Arial"/>
      <family val="2"/>
      <charset val="238"/>
    </font>
    <font>
      <sz val="11"/>
      <color indexed="8"/>
      <name val="Calibri"/>
      <charset val="1"/>
    </font>
    <font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7" fillId="0" borderId="0" applyNumberFormat="0"/>
    <xf numFmtId="0" fontId="18" fillId="0" borderId="0" applyNumberFormat="0"/>
  </cellStyleXfs>
  <cellXfs count="14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 vertical="center"/>
    </xf>
    <xf numFmtId="3" fontId="10" fillId="3" borderId="24" xfId="0" applyNumberFormat="1" applyFont="1" applyFill="1" applyBorder="1" applyAlignment="1" applyProtection="1">
      <alignment horizontal="right" vertical="center"/>
    </xf>
    <xf numFmtId="0" fontId="10" fillId="3" borderId="24" xfId="0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6" xfId="0" applyFont="1" applyFill="1" applyBorder="1" applyProtection="1"/>
    <xf numFmtId="0" fontId="0" fillId="3" borderId="23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36" xfId="0" applyFont="1" applyFill="1" applyBorder="1" applyAlignment="1" applyProtection="1">
      <alignment horizontal="center" vertical="center"/>
    </xf>
    <xf numFmtId="2" fontId="6" fillId="3" borderId="9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right" vertical="center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4" fontId="6" fillId="2" borderId="15" xfId="0" applyNumberFormat="1" applyFont="1" applyFill="1" applyBorder="1" applyAlignment="1" applyProtection="1">
      <alignment horizontal="center" vertical="center"/>
      <protection locked="0"/>
    </xf>
    <xf numFmtId="4" fontId="6" fillId="4" borderId="26" xfId="0" applyNumberFormat="1" applyFont="1" applyFill="1" applyBorder="1" applyAlignment="1" applyProtection="1">
      <alignment horizontal="center" vertical="center"/>
    </xf>
    <xf numFmtId="4" fontId="15" fillId="0" borderId="39" xfId="0" applyNumberFormat="1" applyFont="1" applyBorder="1" applyAlignment="1">
      <alignment horizontal="center" vertical="center"/>
    </xf>
    <xf numFmtId="2" fontId="16" fillId="0" borderId="38" xfId="0" applyNumberFormat="1" applyFont="1" applyBorder="1" applyAlignment="1">
      <alignment horizontal="right" vertical="center"/>
    </xf>
    <xf numFmtId="0" fontId="16" fillId="0" borderId="38" xfId="0" applyNumberFormat="1" applyFont="1" applyBorder="1" applyAlignment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2" fontId="16" fillId="0" borderId="41" xfId="0" applyNumberFormat="1" applyFont="1" applyBorder="1" applyAlignment="1">
      <alignment horizontal="right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14" fontId="0" fillId="3" borderId="46" xfId="0" applyNumberFormat="1" applyFont="1" applyFill="1" applyBorder="1" applyAlignment="1" applyProtection="1">
      <alignment horizontal="center" vertical="center"/>
    </xf>
    <xf numFmtId="0" fontId="15" fillId="0" borderId="37" xfId="1" applyNumberFormat="1" applyFont="1" applyBorder="1" applyAlignment="1">
      <alignment horizontal="center" vertical="center"/>
    </xf>
    <xf numFmtId="0" fontId="15" fillId="0" borderId="38" xfId="1" applyNumberFormat="1" applyFont="1" applyBorder="1" applyAlignment="1">
      <alignment horizontal="center" vertical="center" wrapText="1"/>
    </xf>
    <xf numFmtId="2" fontId="16" fillId="0" borderId="38" xfId="2" applyNumberFormat="1" applyFont="1" applyBorder="1" applyAlignment="1">
      <alignment horizontal="right" vertical="center"/>
    </xf>
    <xf numFmtId="0" fontId="16" fillId="0" borderId="38" xfId="2" applyNumberFormat="1" applyFont="1" applyBorder="1" applyAlignment="1">
      <alignment horizontal="center" vertical="center"/>
    </xf>
    <xf numFmtId="0" fontId="16" fillId="0" borderId="38" xfId="2" applyNumberFormat="1" applyFont="1" applyBorder="1" applyAlignment="1">
      <alignment horizontal="right" vertical="center" wrapText="1"/>
    </xf>
    <xf numFmtId="2" fontId="16" fillId="0" borderId="38" xfId="2" applyNumberFormat="1" applyFont="1" applyBorder="1" applyAlignment="1">
      <alignment horizontal="right" vertical="center" wrapText="1"/>
    </xf>
    <xf numFmtId="4" fontId="19" fillId="0" borderId="39" xfId="2" applyNumberFormat="1" applyFont="1" applyBorder="1" applyAlignment="1">
      <alignment horizontal="right" vertical="center" indent="1"/>
    </xf>
    <xf numFmtId="0" fontId="6" fillId="4" borderId="5" xfId="0" applyFont="1" applyFill="1" applyBorder="1" applyAlignment="1" applyProtection="1">
      <alignment vertical="center" wrapText="1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3" borderId="29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8" xfId="0" applyBorder="1" applyAlignment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5" fillId="5" borderId="11" xfId="0" applyFont="1" applyFill="1" applyBorder="1" applyAlignment="1" applyProtection="1">
      <alignment horizontal="center"/>
    </xf>
    <xf numFmtId="0" fontId="5" fillId="5" borderId="12" xfId="0" applyFont="1" applyFill="1" applyBorder="1" applyAlignment="1" applyProtection="1">
      <alignment horizontal="center"/>
    </xf>
    <xf numFmtId="0" fontId="7" fillId="6" borderId="9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/>
    </xf>
    <xf numFmtId="0" fontId="6" fillId="6" borderId="14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/>
    <xf numFmtId="0" fontId="0" fillId="5" borderId="1" xfId="0" applyFill="1" applyBorder="1" applyAlignment="1"/>
  </cellXfs>
  <cellStyles count="3">
    <cellStyle name="Normálna" xfId="0" builtinId="0"/>
    <cellStyle name="Normálne 2" xfId="1"/>
    <cellStyle name="Normáln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tabSelected="1" view="pageBreakPreview" topLeftCell="A7" zoomScaleNormal="100" zoomScaleSheetLayoutView="100" workbookViewId="0">
      <selection activeCell="I7" sqref="I7"/>
    </sheetView>
  </sheetViews>
  <sheetFormatPr defaultRowHeight="15" x14ac:dyDescent="0.25"/>
  <cols>
    <col min="1" max="1" width="13.7109375" customWidth="1"/>
    <col min="2" max="2" width="14.5703125" customWidth="1"/>
    <col min="3" max="3" width="14.85546875" customWidth="1"/>
    <col min="4" max="5" width="16" customWidth="1"/>
    <col min="8" max="8" width="11.85546875" customWidth="1"/>
    <col min="9" max="9" width="9.7109375" customWidth="1"/>
    <col min="11" max="11" width="10.855468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77" t="s">
        <v>63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16" t="s">
        <v>67</v>
      </c>
      <c r="P1" s="15"/>
    </row>
    <row r="2" spans="1:18" ht="11.25" customHeight="1" x14ac:dyDescent="0.25">
      <c r="A2" s="13"/>
      <c r="B2" s="13"/>
      <c r="C2" s="13"/>
      <c r="D2" s="13"/>
      <c r="E2" s="52"/>
      <c r="F2" s="13"/>
      <c r="G2" s="13"/>
      <c r="H2" s="13"/>
      <c r="I2" s="13"/>
      <c r="J2" s="13"/>
      <c r="K2" s="13"/>
      <c r="L2" s="13"/>
      <c r="M2" s="13"/>
      <c r="N2" s="16" t="s">
        <v>68</v>
      </c>
      <c r="P2" s="15"/>
    </row>
    <row r="3" spans="1:18" ht="18" x14ac:dyDescent="0.25">
      <c r="A3" s="17" t="s">
        <v>0</v>
      </c>
      <c r="B3" s="13"/>
      <c r="C3" s="138" t="s">
        <v>81</v>
      </c>
      <c r="D3" s="139"/>
      <c r="E3" s="139"/>
      <c r="F3" s="139"/>
      <c r="G3" s="139"/>
      <c r="H3" s="139"/>
      <c r="I3" s="139"/>
      <c r="J3" s="139"/>
      <c r="K3" s="139"/>
      <c r="L3" s="139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52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78"/>
      <c r="G5" s="78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31" t="s">
        <v>71</v>
      </c>
      <c r="C6" s="131"/>
      <c r="D6" s="131"/>
      <c r="E6" s="131"/>
      <c r="F6" s="131"/>
      <c r="G6" s="131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79"/>
      <c r="C7" s="79"/>
      <c r="D7" s="79"/>
      <c r="E7" s="79"/>
      <c r="F7" s="79"/>
      <c r="G7" s="79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32" t="s">
        <v>80</v>
      </c>
      <c r="B8" s="133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4" t="s">
        <v>8</v>
      </c>
      <c r="B9" s="80" t="s">
        <v>2</v>
      </c>
      <c r="C9" s="92" t="s">
        <v>52</v>
      </c>
      <c r="D9" s="93"/>
      <c r="E9" s="83" t="s">
        <v>69</v>
      </c>
      <c r="F9" s="101" t="s">
        <v>3</v>
      </c>
      <c r="G9" s="102"/>
      <c r="H9" s="103"/>
      <c r="I9" s="86" t="s">
        <v>4</v>
      </c>
      <c r="J9" s="83" t="s">
        <v>5</v>
      </c>
      <c r="K9" s="86" t="s">
        <v>6</v>
      </c>
      <c r="L9" s="89" t="s">
        <v>7</v>
      </c>
      <c r="M9" s="83" t="s">
        <v>53</v>
      </c>
      <c r="N9" s="99" t="s">
        <v>59</v>
      </c>
      <c r="O9" s="134" t="s">
        <v>57</v>
      </c>
      <c r="P9" s="135" t="s">
        <v>58</v>
      </c>
    </row>
    <row r="10" spans="1:18" ht="21.75" customHeight="1" x14ac:dyDescent="0.25">
      <c r="A10" s="25"/>
      <c r="B10" s="81"/>
      <c r="C10" s="94" t="s">
        <v>66</v>
      </c>
      <c r="D10" s="95"/>
      <c r="E10" s="84"/>
      <c r="F10" s="98" t="s">
        <v>9</v>
      </c>
      <c r="G10" s="84" t="s">
        <v>10</v>
      </c>
      <c r="H10" s="83" t="s">
        <v>11</v>
      </c>
      <c r="I10" s="87"/>
      <c r="J10" s="84"/>
      <c r="K10" s="87"/>
      <c r="L10" s="90"/>
      <c r="M10" s="84"/>
      <c r="N10" s="100"/>
      <c r="O10" s="136"/>
      <c r="P10" s="137"/>
    </row>
    <row r="11" spans="1:18" ht="50.25" customHeight="1" thickBot="1" x14ac:dyDescent="0.3">
      <c r="A11" s="49"/>
      <c r="B11" s="82"/>
      <c r="C11" s="96"/>
      <c r="D11" s="97"/>
      <c r="E11" s="85"/>
      <c r="F11" s="96"/>
      <c r="G11" s="85"/>
      <c r="H11" s="85"/>
      <c r="I11" s="88"/>
      <c r="J11" s="85"/>
      <c r="K11" s="88"/>
      <c r="L11" s="91"/>
      <c r="M11" s="85"/>
      <c r="N11" s="97"/>
      <c r="O11" s="136"/>
      <c r="P11" s="137"/>
    </row>
    <row r="12" spans="1:18" hidden="1" x14ac:dyDescent="0.25">
      <c r="N12" s="48" t="s">
        <v>60</v>
      </c>
      <c r="O12" s="53"/>
      <c r="P12" s="54">
        <f>SUM(O12*H12)</f>
        <v>0</v>
      </c>
      <c r="Q12" s="12" t="str">
        <f>IF( P12=0," ", IF(100-((M13/P12)*100)&gt;20,"viac ako 20%",0))</f>
        <v xml:space="preserve"> </v>
      </c>
      <c r="R12" s="50">
        <v>44286</v>
      </c>
    </row>
    <row r="13" spans="1:18" x14ac:dyDescent="0.25">
      <c r="A13" s="67" t="s">
        <v>73</v>
      </c>
      <c r="B13" s="68" t="s">
        <v>74</v>
      </c>
      <c r="C13" s="75" t="s">
        <v>77</v>
      </c>
      <c r="D13" s="76" t="s">
        <v>72</v>
      </c>
      <c r="E13" s="66">
        <v>44865</v>
      </c>
      <c r="F13" s="69">
        <v>35.04</v>
      </c>
      <c r="G13" s="60"/>
      <c r="H13" s="60">
        <f>SUM(F13,G13)</f>
        <v>35.04</v>
      </c>
      <c r="I13" s="61" t="s">
        <v>36</v>
      </c>
      <c r="J13" s="71" t="s">
        <v>78</v>
      </c>
      <c r="K13" s="72">
        <v>1.3480000000000001</v>
      </c>
      <c r="L13" s="62">
        <v>130</v>
      </c>
      <c r="M13" s="73">
        <v>338.71559999999999</v>
      </c>
      <c r="N13" s="59" t="s">
        <v>60</v>
      </c>
      <c r="O13" s="56"/>
      <c r="P13" s="46">
        <f>H13*O13</f>
        <v>0</v>
      </c>
      <c r="Q13" s="12" t="str">
        <f t="shared" ref="Q13:Q14" si="0">IF( P13=0," ", IF(100-((M13/P13)*100)&gt;20,"viac ako 20%",0))</f>
        <v xml:space="preserve"> </v>
      </c>
      <c r="R13" s="50"/>
    </row>
    <row r="14" spans="1:18" x14ac:dyDescent="0.25">
      <c r="A14" s="67" t="s">
        <v>73</v>
      </c>
      <c r="B14" s="68" t="s">
        <v>75</v>
      </c>
      <c r="C14" s="75" t="s">
        <v>77</v>
      </c>
      <c r="D14" s="76" t="s">
        <v>72</v>
      </c>
      <c r="E14" s="66">
        <v>44865</v>
      </c>
      <c r="F14" s="69">
        <v>7.04</v>
      </c>
      <c r="G14" s="63"/>
      <c r="H14" s="60">
        <f t="shared" ref="H14:H15" si="1">SUM(F14,G14)</f>
        <v>7.04</v>
      </c>
      <c r="I14" s="70" t="s">
        <v>36</v>
      </c>
      <c r="J14" s="71" t="s">
        <v>78</v>
      </c>
      <c r="K14" s="72">
        <v>0.88</v>
      </c>
      <c r="L14" s="64">
        <v>230</v>
      </c>
      <c r="M14" s="73">
        <v>86.080100000000002</v>
      </c>
      <c r="N14" s="59" t="s">
        <v>60</v>
      </c>
      <c r="O14" s="57"/>
      <c r="P14" s="47">
        <f>H14*O14</f>
        <v>0</v>
      </c>
      <c r="Q14" s="12" t="str">
        <f t="shared" si="0"/>
        <v xml:space="preserve"> </v>
      </c>
      <c r="R14" s="50"/>
    </row>
    <row r="15" spans="1:18" x14ac:dyDescent="0.25">
      <c r="A15" s="67" t="s">
        <v>73</v>
      </c>
      <c r="B15" s="68" t="s">
        <v>76</v>
      </c>
      <c r="C15" s="75" t="s">
        <v>77</v>
      </c>
      <c r="D15" s="76" t="s">
        <v>72</v>
      </c>
      <c r="E15" s="66">
        <v>44865</v>
      </c>
      <c r="F15" s="69">
        <v>294.01</v>
      </c>
      <c r="G15" s="63"/>
      <c r="H15" s="60">
        <f t="shared" si="1"/>
        <v>294.01</v>
      </c>
      <c r="I15" s="70" t="s">
        <v>36</v>
      </c>
      <c r="J15" s="71" t="s">
        <v>79</v>
      </c>
      <c r="K15" s="72">
        <v>1.8149999999999999</v>
      </c>
      <c r="L15" s="65">
        <v>340</v>
      </c>
      <c r="M15" s="73">
        <v>3002.0702999999999</v>
      </c>
      <c r="N15" s="59" t="s">
        <v>60</v>
      </c>
      <c r="O15" s="57"/>
      <c r="P15" s="47">
        <f t="shared" ref="P15" si="2">H15*O15</f>
        <v>0</v>
      </c>
      <c r="Q15" s="12"/>
      <c r="R15" s="50"/>
    </row>
    <row r="16" spans="1:18" ht="15.75" thickBot="1" x14ac:dyDescent="0.3">
      <c r="A16" s="26"/>
      <c r="B16" s="27"/>
      <c r="C16" s="28"/>
      <c r="D16" s="29"/>
      <c r="E16" s="29"/>
      <c r="F16" s="30"/>
      <c r="G16" s="30"/>
      <c r="H16" s="55">
        <f>SUM(H13:H15)</f>
        <v>336.09</v>
      </c>
      <c r="I16" s="31"/>
      <c r="J16" s="27"/>
      <c r="K16" s="27"/>
      <c r="L16" s="28"/>
      <c r="M16" s="37"/>
      <c r="N16" s="33"/>
      <c r="O16" s="36"/>
      <c r="P16" s="37"/>
      <c r="Q16" s="12"/>
    </row>
    <row r="17" spans="1:17" ht="60.75" thickBot="1" x14ac:dyDescent="0.3">
      <c r="A17" s="45"/>
      <c r="B17" s="34"/>
      <c r="C17" s="34"/>
      <c r="D17" s="34"/>
      <c r="E17" s="34"/>
      <c r="F17" s="34"/>
      <c r="G17" s="34"/>
      <c r="H17" s="34"/>
      <c r="I17" s="34"/>
      <c r="J17" s="34"/>
      <c r="K17" s="121" t="s">
        <v>13</v>
      </c>
      <c r="L17" s="121"/>
      <c r="M17" s="37">
        <f>SUM(M13:M15)</f>
        <v>3426.866</v>
      </c>
      <c r="N17" s="35"/>
      <c r="O17" s="74" t="s">
        <v>70</v>
      </c>
      <c r="P17" s="58">
        <f>SUM(P13:P15)</f>
        <v>0</v>
      </c>
      <c r="Q17" s="12" t="str">
        <f>IF(P17&gt;M17,"prekročená cena","nižšia ako stanovená")</f>
        <v>nižšia ako stanovená</v>
      </c>
    </row>
    <row r="18" spans="1:17" ht="15.75" thickBot="1" x14ac:dyDescent="0.3">
      <c r="A18" s="122" t="s">
        <v>14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4"/>
      <c r="P18" s="32">
        <f>P19-P17</f>
        <v>0</v>
      </c>
    </row>
    <row r="19" spans="1:17" ht="15.75" thickBot="1" x14ac:dyDescent="0.3">
      <c r="A19" s="122" t="s">
        <v>15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4"/>
      <c r="P19" s="32">
        <f>IF("nie"=MID(I27,1,3),P17,(P17*1.2))</f>
        <v>0</v>
      </c>
    </row>
    <row r="20" spans="1:17" x14ac:dyDescent="0.25">
      <c r="A20" s="107" t="s">
        <v>16</v>
      </c>
      <c r="B20" s="107"/>
      <c r="C20" s="10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</row>
    <row r="21" spans="1:17" x14ac:dyDescent="0.25">
      <c r="A21" s="125" t="s">
        <v>64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</row>
    <row r="22" spans="1:17" ht="25.5" customHeight="1" x14ac:dyDescent="0.25">
      <c r="A22" s="39" t="s">
        <v>56</v>
      </c>
      <c r="B22" s="39"/>
      <c r="C22" s="39"/>
      <c r="D22" s="39"/>
      <c r="E22" s="51"/>
      <c r="F22" s="39"/>
      <c r="G22" s="39"/>
      <c r="H22" s="40" t="s">
        <v>54</v>
      </c>
      <c r="I22" s="39"/>
      <c r="J22" s="39"/>
      <c r="K22" s="41"/>
      <c r="L22" s="41"/>
      <c r="M22" s="41"/>
      <c r="N22" s="41"/>
      <c r="O22" s="41"/>
      <c r="P22" s="41"/>
    </row>
    <row r="23" spans="1:17" ht="15" customHeight="1" x14ac:dyDescent="0.25">
      <c r="A23" s="112" t="s">
        <v>65</v>
      </c>
      <c r="B23" s="113"/>
      <c r="C23" s="113"/>
      <c r="D23" s="113"/>
      <c r="E23" s="113"/>
      <c r="F23" s="114"/>
      <c r="G23" s="108" t="s">
        <v>55</v>
      </c>
      <c r="H23" s="42" t="s">
        <v>17</v>
      </c>
      <c r="I23" s="109"/>
      <c r="J23" s="110"/>
      <c r="K23" s="110"/>
      <c r="L23" s="110"/>
      <c r="M23" s="110"/>
      <c r="N23" s="110"/>
      <c r="O23" s="110"/>
      <c r="P23" s="111"/>
    </row>
    <row r="24" spans="1:17" x14ac:dyDescent="0.25">
      <c r="A24" s="115"/>
      <c r="B24" s="116"/>
      <c r="C24" s="116"/>
      <c r="D24" s="116"/>
      <c r="E24" s="116"/>
      <c r="F24" s="117"/>
      <c r="G24" s="108"/>
      <c r="H24" s="42" t="s">
        <v>18</v>
      </c>
      <c r="I24" s="109"/>
      <c r="J24" s="110"/>
      <c r="K24" s="110"/>
      <c r="L24" s="110"/>
      <c r="M24" s="110"/>
      <c r="N24" s="110"/>
      <c r="O24" s="110"/>
      <c r="P24" s="111"/>
    </row>
    <row r="25" spans="1:17" ht="18" customHeight="1" x14ac:dyDescent="0.25">
      <c r="A25" s="115"/>
      <c r="B25" s="116"/>
      <c r="C25" s="116"/>
      <c r="D25" s="116"/>
      <c r="E25" s="116"/>
      <c r="F25" s="117"/>
      <c r="G25" s="108"/>
      <c r="H25" s="42" t="s">
        <v>19</v>
      </c>
      <c r="I25" s="109"/>
      <c r="J25" s="110"/>
      <c r="K25" s="110"/>
      <c r="L25" s="110"/>
      <c r="M25" s="110"/>
      <c r="N25" s="110"/>
      <c r="O25" s="110"/>
      <c r="P25" s="111"/>
    </row>
    <row r="26" spans="1:17" x14ac:dyDescent="0.25">
      <c r="A26" s="115"/>
      <c r="B26" s="116"/>
      <c r="C26" s="116"/>
      <c r="D26" s="116"/>
      <c r="E26" s="116"/>
      <c r="F26" s="117"/>
      <c r="G26" s="108"/>
      <c r="H26" s="42" t="s">
        <v>20</v>
      </c>
      <c r="I26" s="109"/>
      <c r="J26" s="110"/>
      <c r="K26" s="110"/>
      <c r="L26" s="110"/>
      <c r="M26" s="110"/>
      <c r="N26" s="110"/>
      <c r="O26" s="110"/>
      <c r="P26" s="111"/>
    </row>
    <row r="27" spans="1:17" x14ac:dyDescent="0.25">
      <c r="A27" s="115"/>
      <c r="B27" s="116"/>
      <c r="C27" s="116"/>
      <c r="D27" s="116"/>
      <c r="E27" s="116"/>
      <c r="F27" s="117"/>
      <c r="G27" s="108"/>
      <c r="H27" s="42" t="s">
        <v>21</v>
      </c>
      <c r="I27" s="109"/>
      <c r="J27" s="110"/>
      <c r="K27" s="110"/>
      <c r="L27" s="110"/>
      <c r="M27" s="110"/>
      <c r="N27" s="110"/>
      <c r="O27" s="110"/>
      <c r="P27" s="111"/>
    </row>
    <row r="28" spans="1:17" x14ac:dyDescent="0.25">
      <c r="A28" s="115"/>
      <c r="B28" s="116"/>
      <c r="C28" s="116"/>
      <c r="D28" s="116"/>
      <c r="E28" s="116"/>
      <c r="F28" s="117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7" x14ac:dyDescent="0.25">
      <c r="A29" s="115"/>
      <c r="B29" s="116"/>
      <c r="C29" s="116"/>
      <c r="D29" s="116"/>
      <c r="E29" s="116"/>
      <c r="F29" s="117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7" ht="21.75" customHeight="1" x14ac:dyDescent="0.25">
      <c r="A30" s="118"/>
      <c r="B30" s="119"/>
      <c r="C30" s="119"/>
      <c r="D30" s="119"/>
      <c r="E30" s="119"/>
      <c r="F30" s="120"/>
      <c r="G30" s="41"/>
      <c r="H30" s="24"/>
      <c r="I30" s="18"/>
      <c r="J30" s="24"/>
      <c r="K30" s="24" t="s">
        <v>22</v>
      </c>
      <c r="L30" s="24"/>
      <c r="M30" s="104"/>
      <c r="N30" s="105"/>
      <c r="O30" s="106"/>
      <c r="P30" s="24"/>
    </row>
    <row r="31" spans="1:17" x14ac:dyDescent="0.25">
      <c r="A31" s="41"/>
      <c r="B31" s="41"/>
      <c r="C31" s="41"/>
      <c r="D31" s="41"/>
      <c r="E31" s="41"/>
      <c r="F31" s="41"/>
      <c r="G31" s="41"/>
      <c r="H31" s="24"/>
      <c r="I31" s="24"/>
      <c r="J31" s="24"/>
      <c r="K31" s="24"/>
      <c r="L31" s="24"/>
      <c r="M31" s="24"/>
      <c r="N31" s="24"/>
      <c r="O31" s="24"/>
      <c r="P31" s="24"/>
    </row>
    <row r="32" spans="1:17" x14ac:dyDescent="0.25">
      <c r="A32" s="21"/>
      <c r="B32" s="21"/>
      <c r="C32" s="21"/>
      <c r="D32" s="21"/>
      <c r="E32" s="21"/>
      <c r="F32" s="21"/>
      <c r="G32" s="21"/>
      <c r="H32" s="24"/>
      <c r="I32" s="24"/>
      <c r="J32" s="24"/>
      <c r="K32" s="24"/>
      <c r="L32" s="24"/>
      <c r="M32" s="24"/>
      <c r="N32" s="24"/>
      <c r="O32" s="24"/>
      <c r="P32" s="24"/>
    </row>
  </sheetData>
  <sheetProtection selectLockedCells="1"/>
  <mergeCells count="38">
    <mergeCell ref="K17:L17"/>
    <mergeCell ref="A18:O18"/>
    <mergeCell ref="A19:O19"/>
    <mergeCell ref="A21:P21"/>
    <mergeCell ref="I27:P27"/>
    <mergeCell ref="M30:O30"/>
    <mergeCell ref="A20:C20"/>
    <mergeCell ref="G23:G27"/>
    <mergeCell ref="I23:P23"/>
    <mergeCell ref="I24:P24"/>
    <mergeCell ref="I25:P25"/>
    <mergeCell ref="I26:P26"/>
    <mergeCell ref="A23:F30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C13:D13"/>
    <mergeCell ref="C14:D14"/>
    <mergeCell ref="C15:D15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5" right="0.25" top="0.44374999999999998" bottom="0.16875000000000001" header="0.3" footer="0.3"/>
  <pageSetup paperSize="9" scale="71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30" t="s">
        <v>50</v>
      </c>
      <c r="M2" s="130"/>
    </row>
    <row r="3" spans="1:14" x14ac:dyDescent="0.25">
      <c r="A3" s="5" t="s">
        <v>24</v>
      </c>
      <c r="B3" s="127" t="s">
        <v>25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x14ac:dyDescent="0.25">
      <c r="A4" s="5" t="s">
        <v>26</v>
      </c>
      <c r="B4" s="127" t="s">
        <v>27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4" x14ac:dyDescent="0.25">
      <c r="A5" s="5" t="s">
        <v>8</v>
      </c>
      <c r="B5" s="127" t="s">
        <v>28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1:14" x14ac:dyDescent="0.25">
      <c r="A6" s="5" t="s">
        <v>2</v>
      </c>
      <c r="B6" s="127" t="s">
        <v>29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</row>
    <row r="7" spans="1:14" x14ac:dyDescent="0.25">
      <c r="A7" s="6" t="s">
        <v>30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9"/>
    </row>
    <row r="8" spans="1:14" x14ac:dyDescent="0.25">
      <c r="A8" s="5" t="s">
        <v>12</v>
      </c>
      <c r="B8" s="127" t="s">
        <v>31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</row>
    <row r="9" spans="1:14" x14ac:dyDescent="0.25">
      <c r="A9" s="7" t="s">
        <v>32</v>
      </c>
      <c r="B9" s="127" t="s">
        <v>33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</row>
    <row r="10" spans="1:14" x14ac:dyDescent="0.25">
      <c r="A10" s="7" t="s">
        <v>34</v>
      </c>
      <c r="B10" s="127" t="s">
        <v>35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</row>
    <row r="11" spans="1:14" x14ac:dyDescent="0.25">
      <c r="A11" s="8" t="s">
        <v>36</v>
      </c>
      <c r="B11" s="127" t="s">
        <v>37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</row>
    <row r="12" spans="1:14" x14ac:dyDescent="0.25">
      <c r="A12" s="9" t="s">
        <v>38</v>
      </c>
      <c r="B12" s="127" t="s">
        <v>39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</row>
    <row r="13" spans="1:14" ht="24" customHeight="1" x14ac:dyDescent="0.25">
      <c r="A13" s="8" t="s">
        <v>40</v>
      </c>
      <c r="B13" s="127" t="s">
        <v>41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</row>
    <row r="14" spans="1:14" ht="16.5" customHeight="1" x14ac:dyDescent="0.25">
      <c r="A14" s="8" t="s">
        <v>5</v>
      </c>
      <c r="B14" s="127" t="s">
        <v>51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</row>
    <row r="15" spans="1:14" x14ac:dyDescent="0.25">
      <c r="A15" s="8" t="s">
        <v>42</v>
      </c>
      <c r="B15" s="127" t="s">
        <v>43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</row>
    <row r="16" spans="1:14" ht="38.25" x14ac:dyDescent="0.25">
      <c r="A16" s="10" t="s">
        <v>44</v>
      </c>
      <c r="B16" s="127" t="s">
        <v>45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</row>
    <row r="17" spans="1:14" ht="28.5" customHeight="1" x14ac:dyDescent="0.25">
      <c r="A17" s="10" t="s">
        <v>46</v>
      </c>
      <c r="B17" s="127" t="s">
        <v>47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</row>
    <row r="18" spans="1:14" ht="27" customHeight="1" x14ac:dyDescent="0.25">
      <c r="A18" s="11" t="s">
        <v>48</v>
      </c>
      <c r="B18" s="127" t="s">
        <v>49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</row>
    <row r="19" spans="1:14" ht="75" customHeight="1" x14ac:dyDescent="0.25">
      <c r="A19" s="43" t="s">
        <v>61</v>
      </c>
      <c r="B19" s="126" t="s">
        <v>62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2022-08-11T07:27:20Z</cp:lastPrinted>
  <dcterms:created xsi:type="dcterms:W3CDTF">2012-08-13T12:29:09Z</dcterms:created>
  <dcterms:modified xsi:type="dcterms:W3CDTF">2022-08-12T08:21:35Z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