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760" tabRatio="500"/>
  </bookViews>
  <sheets>
    <sheet name="Zadanie" sheetId="3" r:id="rId1"/>
  </sheets>
  <definedNames>
    <definedName name="_xlnm._FilterDatabase">#REF!</definedName>
    <definedName name="fakt1R">#REF!</definedName>
    <definedName name="_xlnm.Print_Titles" localSheetId="0">Zadanie!$8:$10</definedName>
    <definedName name="_xlnm.Print_Area" localSheetId="0">Zadanie!$A:$AH</definedName>
  </definedNames>
  <calcPr calcId="145621"/>
</workbook>
</file>

<file path=xl/calcChain.xml><?xml version="1.0" encoding="utf-8"?>
<calcChain xmlns="http://schemas.openxmlformats.org/spreadsheetml/2006/main">
  <c r="W61" i="3" l="1"/>
  <c r="E61" i="3"/>
  <c r="N61" i="3"/>
  <c r="L61" i="3"/>
  <c r="J61" i="3"/>
  <c r="I61" i="3"/>
  <c r="H61" i="3"/>
  <c r="W59" i="3"/>
  <c r="E59" i="3"/>
  <c r="N59" i="3"/>
  <c r="L59" i="3"/>
  <c r="J59" i="3"/>
  <c r="I59" i="3"/>
  <c r="H59" i="3"/>
  <c r="W57" i="3"/>
  <c r="E57" i="3"/>
  <c r="N57" i="3"/>
  <c r="L57" i="3"/>
  <c r="J57" i="3"/>
  <c r="I57" i="3"/>
  <c r="H57" i="3"/>
  <c r="N56" i="3"/>
  <c r="L56" i="3"/>
  <c r="J56" i="3"/>
  <c r="H56" i="3"/>
  <c r="N55" i="3"/>
  <c r="L55" i="3"/>
  <c r="J55" i="3"/>
  <c r="I55" i="3"/>
  <c r="N54" i="3"/>
  <c r="L54" i="3"/>
  <c r="J54" i="3"/>
  <c r="I54" i="3"/>
  <c r="N53" i="3"/>
  <c r="L53" i="3"/>
  <c r="J53" i="3"/>
  <c r="H53" i="3"/>
  <c r="N52" i="3"/>
  <c r="L52" i="3"/>
  <c r="J52" i="3"/>
  <c r="H52" i="3"/>
  <c r="N51" i="3"/>
  <c r="L51" i="3"/>
  <c r="J51" i="3"/>
  <c r="H51" i="3"/>
  <c r="N50" i="3"/>
  <c r="L50" i="3"/>
  <c r="J50" i="3"/>
  <c r="I50" i="3"/>
  <c r="N49" i="3"/>
  <c r="L49" i="3"/>
  <c r="J49" i="3"/>
  <c r="I49" i="3"/>
  <c r="N48" i="3"/>
  <c r="L48" i="3"/>
  <c r="J48" i="3"/>
  <c r="I48" i="3"/>
  <c r="N47" i="3"/>
  <c r="L47" i="3"/>
  <c r="J47" i="3"/>
  <c r="I47" i="3"/>
  <c r="N46" i="3"/>
  <c r="L46" i="3"/>
  <c r="J46" i="3"/>
  <c r="I46" i="3"/>
  <c r="N45" i="3"/>
  <c r="L45" i="3"/>
  <c r="J45" i="3"/>
  <c r="I45" i="3"/>
  <c r="N44" i="3"/>
  <c r="L44" i="3"/>
  <c r="J44" i="3"/>
  <c r="I44" i="3"/>
  <c r="N43" i="3"/>
  <c r="L43" i="3"/>
  <c r="J43" i="3"/>
  <c r="I43" i="3"/>
  <c r="N42" i="3"/>
  <c r="L42" i="3"/>
  <c r="J42" i="3"/>
  <c r="H42" i="3"/>
  <c r="N41" i="3"/>
  <c r="L41" i="3"/>
  <c r="J41" i="3"/>
  <c r="H41" i="3"/>
  <c r="N40" i="3"/>
  <c r="L40" i="3"/>
  <c r="J40" i="3"/>
  <c r="I40" i="3"/>
  <c r="N39" i="3"/>
  <c r="L39" i="3"/>
  <c r="J39" i="3"/>
  <c r="H39" i="3"/>
  <c r="W35" i="3"/>
  <c r="E35" i="3"/>
  <c r="N35" i="3"/>
  <c r="L35" i="3"/>
  <c r="J35" i="3"/>
  <c r="I35" i="3"/>
  <c r="H35" i="3"/>
  <c r="W33" i="3"/>
  <c r="E33" i="3"/>
  <c r="N33" i="3"/>
  <c r="L33" i="3"/>
  <c r="J33" i="3"/>
  <c r="I33" i="3"/>
  <c r="H33" i="3"/>
  <c r="N32" i="3"/>
  <c r="L32" i="3"/>
  <c r="J32" i="3"/>
  <c r="H32" i="3"/>
  <c r="W29" i="3"/>
  <c r="E29" i="3"/>
  <c r="N29" i="3"/>
  <c r="L29" i="3"/>
  <c r="J29" i="3"/>
  <c r="I29" i="3"/>
  <c r="H29" i="3"/>
  <c r="N28" i="3"/>
  <c r="L28" i="3"/>
  <c r="J28" i="3"/>
  <c r="I28" i="3"/>
  <c r="N27" i="3"/>
  <c r="L27" i="3"/>
  <c r="J27" i="3"/>
  <c r="I27" i="3"/>
  <c r="N26" i="3"/>
  <c r="L26" i="3"/>
  <c r="J26" i="3"/>
  <c r="H26" i="3"/>
  <c r="N25" i="3"/>
  <c r="L25" i="3"/>
  <c r="J25" i="3"/>
  <c r="H25" i="3"/>
  <c r="N24" i="3"/>
  <c r="L24" i="3"/>
  <c r="J24" i="3"/>
  <c r="I24" i="3"/>
  <c r="N23" i="3"/>
  <c r="L23" i="3"/>
  <c r="J23" i="3"/>
  <c r="I23" i="3"/>
  <c r="N22" i="3"/>
  <c r="L22" i="3"/>
  <c r="J22" i="3"/>
  <c r="H22" i="3"/>
  <c r="W19" i="3"/>
  <c r="E19" i="3"/>
  <c r="N19" i="3"/>
  <c r="L19" i="3"/>
  <c r="J19" i="3"/>
  <c r="I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L14" i="3"/>
  <c r="J14" i="3"/>
  <c r="H14" i="3"/>
</calcChain>
</file>

<file path=xl/sharedStrings.xml><?xml version="1.0" encoding="utf-8"?>
<sst xmlns="http://schemas.openxmlformats.org/spreadsheetml/2006/main" count="460" uniqueCount="198">
  <si>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</si>
  <si>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</si>
  <si>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</si>
  <si>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</si>
  <si>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</si>
  <si>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</si>
  <si>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</si>
  <si>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</si>
  <si>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</si>
  <si>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</si>
  <si>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</si>
  <si>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</si>
  <si>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</si>
  <si>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</si>
  <si>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</si>
  <si>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</si>
  <si>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</si>
  <si>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</si>
  <si>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</si>
  <si>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</si>
  <si>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</si>
  <si>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</si>
  <si>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</si>
  <si>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</si>
  <si>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</si>
  <si>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</si>
  <si>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</si>
  <si>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</si>
  <si>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</si>
  <si>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</si>
  <si>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</si>
  <si>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</si>
  <si>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</si>
  <si>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</si>
  <si>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</si>
  <si>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</si>
  <si>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</si>
  <si>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</si>
  <si>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</si>
  <si>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</si>
  <si>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</si>
  <si>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</si>
  <si>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</si>
  <si>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</si>
  <si>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</si>
  <si>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</si>
  <si>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</si>
  <si>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</si>
  <si>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</si>
  <si>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</si>
  <si>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</si>
  <si>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</si>
  <si>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</si>
  <si>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</si>
  <si>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</si>
  <si>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</si>
  <si>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</si>
  <si>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</si>
  <si>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</si>
  <si>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</si>
  <si>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</si>
  <si>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D</t>
  </si>
  <si>
    <t>E</t>
  </si>
  <si>
    <t xml:space="preserve">Odberateľ: MESTO NITRA </t>
  </si>
  <si>
    <t xml:space="preserve">Spracoval: SOAR - ING. BÁRTA JIŘÍ                  </t>
  </si>
  <si>
    <t xml:space="preserve">Projektant: SOAR - ING. BÁRTA JIŘÍ </t>
  </si>
  <si>
    <t xml:space="preserve">JKSO : </t>
  </si>
  <si>
    <t>Dátum: 28.06.2022</t>
  </si>
  <si>
    <t>Stavba : REK. OBJEKTU A ZMENA UŽÍVANIA OBJEKTU  2.etapa -núdzové bývanie</t>
  </si>
  <si>
    <t>Objekt :SO 04 OPLOTENIE - navýš. pletivo. oplot. okolo cel. pozemku v. 1,8 M</t>
  </si>
  <si>
    <t>Zaradenie</t>
  </si>
  <si>
    <t>pre KL</t>
  </si>
  <si>
    <t>Lev0</t>
  </si>
  <si>
    <t>pozícia</t>
  </si>
  <si>
    <t>PRÁCE A DODÁVKY HSV</t>
  </si>
  <si>
    <t>1 - ZEMNE PRÁCE</t>
  </si>
  <si>
    <t>001</t>
  </si>
  <si>
    <t>111203201</t>
  </si>
  <si>
    <t>Odstr. krovín a stromov do 10 cm s ponech. koreňov do 1000 m2</t>
  </si>
  <si>
    <t>m2</t>
  </si>
  <si>
    <t xml:space="preserve">                    </t>
  </si>
  <si>
    <t>11120-3201</t>
  </si>
  <si>
    <t>45.11.12</t>
  </si>
  <si>
    <t>EK</t>
  </si>
  <si>
    <t>S</t>
  </si>
  <si>
    <t>133202120</t>
  </si>
  <si>
    <t>Hĺbenie šachiet v horn. tr.3 ručné do 1,00 m2 pôdorys. plochy</t>
  </si>
  <si>
    <t>m3</t>
  </si>
  <si>
    <t>13320-2120</t>
  </si>
  <si>
    <t>45.11.21</t>
  </si>
  <si>
    <t>253</t>
  </si>
  <si>
    <t>133302119</t>
  </si>
  <si>
    <t>Príplatok za lepivosť</t>
  </si>
  <si>
    <t>13330-2119</t>
  </si>
  <si>
    <t>45.21.22</t>
  </si>
  <si>
    <t>162301501</t>
  </si>
  <si>
    <t>Vodorovné premiestnenie krovín do 5 km</t>
  </si>
  <si>
    <t>16230-1501</t>
  </si>
  <si>
    <t>45.11.24</t>
  </si>
  <si>
    <t>231</t>
  </si>
  <si>
    <t>182001111</t>
  </si>
  <si>
    <t>Plošná úprava terénu, nerovnosti do +-100 mm v rovine</t>
  </si>
  <si>
    <t>18200-1111</t>
  </si>
  <si>
    <t xml:space="preserve">1 - ZEMNE PRÁCE  spolu: </t>
  </si>
  <si>
    <t>3 - ZVISLÉ A KOMPLETNÉ KONŠTRUKCIE</t>
  </si>
  <si>
    <t>015</t>
  </si>
  <si>
    <t>338171122</t>
  </si>
  <si>
    <t>Osadzovanie stĺpikov plotových oceľ. do 2,6 m so zabetónovaním bet. tr. C 25/30</t>
  </si>
  <si>
    <t>kus</t>
  </si>
  <si>
    <t>33817-1122</t>
  </si>
  <si>
    <t>45.34.10</t>
  </si>
  <si>
    <t>MAT</t>
  </si>
  <si>
    <t>3132A14391</t>
  </si>
  <si>
    <t>Sĺpik RETIC ZN+PVC priem. 48 mm v. 2,25</t>
  </si>
  <si>
    <t/>
  </si>
  <si>
    <t xml:space="preserve">  .  .  </t>
  </si>
  <si>
    <t>EZ</t>
  </si>
  <si>
    <t>3132A15321</t>
  </si>
  <si>
    <t>Vzpera RETIC ZN+PVC UNI-BPL v. 2,2m priem. 38mm</t>
  </si>
  <si>
    <t>338172112</t>
  </si>
  <si>
    <t>Osadzovanie oceľovej plotovej vzpery so zabet. bet. tr. C 25/30</t>
  </si>
  <si>
    <t>33817-2112</t>
  </si>
  <si>
    <t>348121222</t>
  </si>
  <si>
    <t>Osadenie plotových ŽB dosiek do drážok ŽB stĺpikov na sucho do 1 m2</t>
  </si>
  <si>
    <t>34812-1222</t>
  </si>
  <si>
    <t>5531</t>
  </si>
  <si>
    <t>Držiak podhrab. dosky RETIC ZN+PVC</t>
  </si>
  <si>
    <t>5923D0283</t>
  </si>
  <si>
    <t>Doska podhrabová RETIC 2500/250/40</t>
  </si>
  <si>
    <t xml:space="preserve">3 - ZVISLÉ A KOMPLETNÉ KONŠTRUKCIE  spolu: </t>
  </si>
  <si>
    <t>9 - OSTATNÉ KONŠTRUKCIE A PRÁCE</t>
  </si>
  <si>
    <t>998152121</t>
  </si>
  <si>
    <t>Presun hmôt pre oplotenie, obj. zvláštne pre chov živoč., rôzne monol. v. do 3 m</t>
  </si>
  <si>
    <t>t</t>
  </si>
  <si>
    <t>99815-2121</t>
  </si>
  <si>
    <t>45.21.64</t>
  </si>
  <si>
    <t xml:space="preserve">9 - OSTATNÉ KONŠTRUKCIE A PRÁCE  spolu: </t>
  </si>
  <si>
    <t xml:space="preserve">PRÁCE A DODÁVKY HSV  spolu: </t>
  </si>
  <si>
    <t>PRÁCE A DODÁVKY PSV</t>
  </si>
  <si>
    <t>767 - Konštrukcie doplnk. kovové stavebné</t>
  </si>
  <si>
    <t>767</t>
  </si>
  <si>
    <t>767911130</t>
  </si>
  <si>
    <t>Montáž oplotenia, pletivom, výšky do 2,0 m</t>
  </si>
  <si>
    <t>m</t>
  </si>
  <si>
    <t>I</t>
  </si>
  <si>
    <t>76791-1130</t>
  </si>
  <si>
    <t>IK</t>
  </si>
  <si>
    <t>313275031</t>
  </si>
  <si>
    <t>Pletivo drôt. ZN  4-hranné oko 50 mm, priem.drôtu 2,0 mm, výška 150 cm</t>
  </si>
  <si>
    <t>IZ</t>
  </si>
  <si>
    <t>767911812</t>
  </si>
  <si>
    <t>Demontáž drôteného pletiva so štvorcovými okami výšky do 2,0 m</t>
  </si>
  <si>
    <t>76791-1812</t>
  </si>
  <si>
    <t>767912150</t>
  </si>
  <si>
    <t>Montáž napínacieho drôtu</t>
  </si>
  <si>
    <t>76791-2150</t>
  </si>
  <si>
    <t>3122A1773</t>
  </si>
  <si>
    <t>Opasok na prichyt. napináku</t>
  </si>
  <si>
    <t>3132A1413</t>
  </si>
  <si>
    <t>Drôt viazací PVC - pr.dr.(mm)/dĺž.dr.(m) - 0,9/30 - FT800003</t>
  </si>
  <si>
    <t>28.73.12</t>
  </si>
  <si>
    <t xml:space="preserve">FT800003            </t>
  </si>
  <si>
    <t>3132A1416</t>
  </si>
  <si>
    <t>Drôt napínací PVC - pr.dr.(mm)/dĺž.dr.(m) - 2,9/78 - FT800007</t>
  </si>
  <si>
    <t xml:space="preserve">FT800007            </t>
  </si>
  <si>
    <t>3132A1769</t>
  </si>
  <si>
    <t>Vodiaca spinka RETIC na stĺpik</t>
  </si>
  <si>
    <t>1000kus</t>
  </si>
  <si>
    <t>3132A1770</t>
  </si>
  <si>
    <t>Napinák RETIC ZN+PVC</t>
  </si>
  <si>
    <t>3132A1771</t>
  </si>
  <si>
    <t>Napínacia tyč RETIC ZN+PVC v. 1550 mm</t>
  </si>
  <si>
    <t>3132A1772</t>
  </si>
  <si>
    <t>Skrutka sočkom na prichyt. napinacej tyče</t>
  </si>
  <si>
    <t>1000 ku</t>
  </si>
  <si>
    <t>3132A1773</t>
  </si>
  <si>
    <t>767912160</t>
  </si>
  <si>
    <t>Priháčkovanie strojového pletiva k napínaciemu drôtu</t>
  </si>
  <si>
    <t>76791-2160</t>
  </si>
  <si>
    <t>767912811</t>
  </si>
  <si>
    <t>Demontáž ostnatého drôtu výšky do 2,0 m</t>
  </si>
  <si>
    <t>76791-2811</t>
  </si>
  <si>
    <t>767999904</t>
  </si>
  <si>
    <t>Konštrukcie doplnkové kovové stavebné, HZS T4</t>
  </si>
  <si>
    <t>hod</t>
  </si>
  <si>
    <t>76799-9904</t>
  </si>
  <si>
    <t>45.42.12</t>
  </si>
  <si>
    <t>6931022301</t>
  </si>
  <si>
    <t>Tieniaca sieť  š.1,5 m 50m</t>
  </si>
  <si>
    <t>693102302</t>
  </si>
  <si>
    <t>Sťahovacie pásky 10 cm bal/100kus</t>
  </si>
  <si>
    <t>100 kus</t>
  </si>
  <si>
    <t>998767101</t>
  </si>
  <si>
    <t>Presun hmôt pre kovové stav. doplnk. konštr. v objektoch výšky do 6 m</t>
  </si>
  <si>
    <t>99876-7101</t>
  </si>
  <si>
    <t xml:space="preserve">767 - Konštrukcie doplnk. kovové stavebné  spolu: </t>
  </si>
  <si>
    <t xml:space="preserve">PRÁCE A DODÁVKY PSV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</si>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</sst>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6" formatCode="#,##0&quot; Sk&quot;;[Red]\-#,##0&quot; Sk&quot;"/>
    <numFmt numFmtId="167" formatCode="_-* #,##0&quot; Sk&quot;_-;\-* #,##0&quot; Sk&quot;_-;_-* &quot;- Sk&quot;_-;_-@_-"/>
    <numFmt numFmtId="181" formatCode="#,##0.0000"/>
    <numFmt numFmtId="183" formatCode="#,##0.00000"/>
    <numFmt numFmtId="184" formatCode="#,##0.000"/>
    <numFmt numFmtId="185" formatCode="#,##0.0"/>
  </numFmts>
  <fonts count="16">
    <font>
      <sz val="10"/>
      <name val="Arial"/>
      <charset val="238"/>
    </font>
    <font>
      <sz val="8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b/>
      <sz val="10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7" fillId="0" borderId="0"/>
    <xf numFmtId="0" fontId="13" fillId="0" borderId="0" applyBorder="0">
      <alignment vertical="center"/>
    </xf>
    <xf numFmtId="0" fontId="8" fillId="4" borderId="0" applyBorder="0" applyProtection="0"/>
    <xf numFmtId="167" fontId="13" fillId="0" borderId="0" applyBorder="0" applyProtection="0"/>
    <xf numFmtId="0" fontId="8" fillId="2" borderId="0" applyBorder="0" applyProtection="0"/>
    <xf numFmtId="0" fontId="8" fillId="2" borderId="0" applyBorder="0" applyProtection="0"/>
    <xf numFmtId="166" fontId="6" fillId="0" borderId="8"/>
    <xf numFmtId="0" fontId="8" fillId="3" borderId="0" applyBorder="0" applyProtection="0"/>
    <xf numFmtId="0" fontId="8" fillId="5" borderId="0" applyBorder="0" applyProtection="0"/>
    <xf numFmtId="0" fontId="13" fillId="0" borderId="8"/>
    <xf numFmtId="0" fontId="6" fillId="0" borderId="8">
      <alignment vertical="center"/>
    </xf>
    <xf numFmtId="0" fontId="8" fillId="6" borderId="0" applyBorder="0" applyProtection="0"/>
    <xf numFmtId="0" fontId="8" fillId="2" borderId="0" applyBorder="0" applyProtection="0"/>
    <xf numFmtId="0" fontId="8" fillId="4" borderId="0" applyBorder="0" applyProtection="0"/>
    <xf numFmtId="0" fontId="8" fillId="5" borderId="0" applyBorder="0" applyProtection="0"/>
    <xf numFmtId="0" fontId="8" fillId="7" borderId="0" applyBorder="0" applyProtection="0"/>
    <xf numFmtId="0" fontId="8" fillId="8" borderId="0" applyBorder="0" applyProtection="0"/>
    <xf numFmtId="0" fontId="8" fillId="4" borderId="0" applyBorder="0" applyProtection="0"/>
    <xf numFmtId="0" fontId="9" fillId="2" borderId="0" applyBorder="0" applyProtection="0"/>
    <xf numFmtId="0" fontId="9" fillId="9" borderId="0" applyBorder="0" applyProtection="0"/>
    <xf numFmtId="0" fontId="9" fillId="10" borderId="0" applyBorder="0" applyProtection="0"/>
    <xf numFmtId="0" fontId="9" fillId="8" borderId="0" applyBorder="0" applyProtection="0"/>
    <xf numFmtId="0" fontId="9" fillId="2" borderId="0" applyBorder="0" applyProtection="0"/>
    <xf numFmtId="0" fontId="9" fillId="5" borderId="0" applyBorder="0" applyProtection="0"/>
    <xf numFmtId="0" fontId="10" fillId="0" borderId="9" applyProtection="0"/>
    <xf numFmtId="0" fontId="7" fillId="0" borderId="0"/>
    <xf numFmtId="0" fontId="11" fillId="0" borderId="0" applyBorder="0" applyProtection="0"/>
    <xf numFmtId="0" fontId="7" fillId="0" borderId="0"/>
    <xf numFmtId="0" fontId="6" fillId="0" borderId="0" applyBorder="0">
      <alignment vertical="center"/>
    </xf>
    <xf numFmtId="0" fontId="12" fillId="0" borderId="0" applyBorder="0" applyProtection="0"/>
    <xf numFmtId="0" fontId="6" fillId="0" borderId="1">
      <alignment vertical="center"/>
    </xf>
  </cellStyleXfs>
  <cellXfs count="60">
    <xf numFmtId="0" fontId="0" fillId="0" borderId="0" xfId="0"/>
    <xf numFmtId="0" fontId="3" fillId="0" borderId="0" xfId="1" applyFont="1"/>
    <xf numFmtId="0" fontId="4" fillId="0" borderId="0" xfId="1" applyFont="1"/>
    <xf numFmtId="49" fontId="4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184" fontId="1" fillId="0" borderId="0" xfId="0" applyNumberFormat="1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84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5" fillId="0" borderId="5" xfId="0" applyFont="1" applyBorder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84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3" fillId="0" borderId="0" xfId="1" applyNumberFormat="1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185" fontId="3" fillId="0" borderId="0" xfId="0" applyNumberFormat="1" applyFont="1" applyAlignment="1">
      <alignment horizontal="right" wrapText="1"/>
    </xf>
    <xf numFmtId="4" fontId="3" fillId="0" borderId="0" xfId="0" applyNumberFormat="1" applyFont="1" applyAlignment="1">
      <alignment horizontal="right" wrapText="1"/>
    </xf>
    <xf numFmtId="184" fontId="3" fillId="0" borderId="0" xfId="0" applyNumberFormat="1" applyFont="1" applyAlignment="1">
      <alignment horizontal="right" wrapText="1"/>
    </xf>
    <xf numFmtId="181" fontId="3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49" fontId="14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4" fillId="0" borderId="0" xfId="0" applyNumberFormat="1" applyFont="1" applyAlignment="1" applyProtection="1">
      <alignment vertical="top"/>
    </xf>
    <xf numFmtId="183" fontId="14" fillId="0" borderId="0" xfId="0" applyNumberFormat="1" applyFont="1" applyAlignment="1" applyProtection="1">
      <alignment vertical="top"/>
    </xf>
    <xf numFmtId="184" fontId="14" fillId="0" borderId="0" xfId="0" applyNumberFormat="1" applyFont="1" applyAlignment="1" applyProtection="1">
      <alignment vertical="top"/>
    </xf>
    <xf numFmtId="49" fontId="14" fillId="0" borderId="0" xfId="0" applyNumberFormat="1" applyFont="1" applyAlignment="1" applyProtection="1">
      <alignment horizontal="left" vertical="top" wrapText="1"/>
    </xf>
    <xf numFmtId="0" fontId="15" fillId="0" borderId="0" xfId="0" applyFont="1" applyProtection="1"/>
  </cellXfs>
  <cellStyles count="32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a" xfId="0" builtinId="0"/>
    <cellStyle name="normálne_fakturuj99" xfId="28"/>
    <cellStyle name="normálne_KLs" xfId="1"/>
    <cellStyle name="TEXT 1" xfId="29"/>
    <cellStyle name="Text upozornění" xfId="30"/>
    <cellStyle name="TEXT1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1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B16" sqref="AB15:AB16"/>
    </sheetView>
  </sheetViews>
  <sheetFormatPr defaultColWidth="9" defaultRowHeight="13.5"/>
  <cols>
    <col min="1" max="1" width="6.7109375" style="11" customWidth="1"/>
    <col min="2" max="2" width="3.7109375" style="12" customWidth="1"/>
    <col min="3" max="3" width="13" style="13" customWidth="1"/>
    <col min="4" max="4" width="45.7109375" style="14" customWidth="1"/>
    <col min="5" max="5" width="11.28515625" style="15" customWidth="1"/>
    <col min="6" max="6" width="5.85546875" style="16" customWidth="1"/>
    <col min="7" max="7" width="8.7109375" style="17" customWidth="1"/>
    <col min="8" max="10" width="9.7109375" style="17" customWidth="1"/>
    <col min="11" max="11" width="7.42578125" style="18" customWidth="1"/>
    <col min="12" max="12" width="8.28515625" style="18" customWidth="1"/>
    <col min="13" max="13" width="7.140625" style="15" customWidth="1"/>
    <col min="14" max="14" width="7" style="15" customWidth="1"/>
    <col min="15" max="15" width="3.140625" style="16" hidden="1" customWidth="1"/>
    <col min="16" max="16" width="12.7109375" style="16" hidden="1" customWidth="1"/>
    <col min="17" max="19" width="11.28515625" style="15" hidden="1" customWidth="1"/>
    <col min="20" max="20" width="10.5703125" style="19" hidden="1" customWidth="1"/>
    <col min="21" max="21" width="10.28515625" style="19" hidden="1" customWidth="1"/>
    <col min="22" max="22" width="5.7109375" style="19" hidden="1" customWidth="1"/>
    <col min="23" max="23" width="8.140625" style="15" hidden="1" customWidth="1"/>
    <col min="24" max="25" width="11.85546875" style="20" hidden="1" customWidth="1"/>
    <col min="26" max="26" width="7.5703125" style="13" hidden="1" customWidth="1"/>
    <col min="27" max="27" width="12.7109375" style="13" hidden="1" customWidth="1"/>
    <col min="28" max="28" width="4.28515625" style="16" hidden="1" customWidth="1"/>
    <col min="29" max="30" width="2.7109375" style="16" hidden="1" customWidth="1"/>
    <col min="31" max="34" width="9.140625" style="21" hidden="1" customWidth="1"/>
    <col min="35" max="35" width="9.140625" style="4" customWidth="1"/>
    <col min="36" max="37" width="9.140625" style="4" hidden="1" customWidth="1"/>
    <col min="38" max="1024" width="9" style="22"/>
  </cols>
  <sheetData>
    <row r="1" spans="1:37" s="4" customFormat="1" ht="12.75" customHeight="1">
      <c r="A1" s="8" t="s">
        <v>63</v>
      </c>
      <c r="G1" s="5"/>
      <c r="I1" s="8" t="s">
        <v>64</v>
      </c>
      <c r="J1" s="5"/>
      <c r="K1" s="6"/>
      <c r="Q1" s="7"/>
      <c r="R1" s="7"/>
      <c r="S1" s="7"/>
      <c r="X1" s="20"/>
      <c r="Y1" s="20"/>
      <c r="Z1" s="38" t="s">
        <v>1</v>
      </c>
      <c r="AA1" s="38" t="s">
        <v>2</v>
      </c>
      <c r="AB1" s="1" t="s">
        <v>3</v>
      </c>
      <c r="AC1" s="1" t="s">
        <v>4</v>
      </c>
      <c r="AD1" s="1" t="s">
        <v>5</v>
      </c>
      <c r="AE1" s="39" t="s">
        <v>6</v>
      </c>
      <c r="AF1" s="40" t="s">
        <v>7</v>
      </c>
    </row>
    <row r="2" spans="1:37" s="4" customFormat="1" ht="12.75">
      <c r="A2" s="8" t="s">
        <v>65</v>
      </c>
      <c r="G2" s="5"/>
      <c r="H2" s="23"/>
      <c r="I2" s="8" t="s">
        <v>66</v>
      </c>
      <c r="J2" s="5"/>
      <c r="K2" s="6"/>
      <c r="Q2" s="7"/>
      <c r="R2" s="7"/>
      <c r="S2" s="7"/>
      <c r="X2" s="20"/>
      <c r="Y2" s="20"/>
      <c r="Z2" s="38" t="s">
        <v>8</v>
      </c>
      <c r="AA2" s="3" t="s">
        <v>9</v>
      </c>
      <c r="AB2" s="2" t="s">
        <v>10</v>
      </c>
      <c r="AC2" s="2"/>
      <c r="AD2" s="3"/>
      <c r="AE2" s="39">
        <v>1</v>
      </c>
      <c r="AF2" s="41">
        <v>123.5</v>
      </c>
    </row>
    <row r="3" spans="1:37" s="4" customFormat="1" ht="12.75">
      <c r="A3" s="8" t="s">
        <v>11</v>
      </c>
      <c r="G3" s="5"/>
      <c r="I3" s="8" t="s">
        <v>67</v>
      </c>
      <c r="J3" s="5"/>
      <c r="K3" s="6"/>
      <c r="Q3" s="7"/>
      <c r="R3" s="7"/>
      <c r="S3" s="7"/>
      <c r="X3" s="20"/>
      <c r="Y3" s="20"/>
      <c r="Z3" s="38" t="s">
        <v>12</v>
      </c>
      <c r="AA3" s="3" t="s">
        <v>13</v>
      </c>
      <c r="AB3" s="2" t="s">
        <v>10</v>
      </c>
      <c r="AC3" s="2" t="s">
        <v>14</v>
      </c>
      <c r="AD3" s="3" t="s">
        <v>15</v>
      </c>
      <c r="AE3" s="39">
        <v>2</v>
      </c>
      <c r="AF3" s="42">
        <v>123.46</v>
      </c>
    </row>
    <row r="4" spans="1:37" s="4" customFormat="1" ht="12.75">
      <c r="Q4" s="7"/>
      <c r="R4" s="7"/>
      <c r="S4" s="7"/>
      <c r="X4" s="20"/>
      <c r="Y4" s="20"/>
      <c r="Z4" s="38" t="s">
        <v>16</v>
      </c>
      <c r="AA4" s="3" t="s">
        <v>17</v>
      </c>
      <c r="AB4" s="2" t="s">
        <v>10</v>
      </c>
      <c r="AC4" s="2"/>
      <c r="AD4" s="3"/>
      <c r="AE4" s="39">
        <v>3</v>
      </c>
      <c r="AF4" s="43">
        <v>123.45699999999999</v>
      </c>
    </row>
    <row r="5" spans="1:37" s="4" customFormat="1" ht="12.75">
      <c r="A5" s="8" t="s">
        <v>68</v>
      </c>
      <c r="Q5" s="7"/>
      <c r="R5" s="7"/>
      <c r="S5" s="7"/>
      <c r="X5" s="20"/>
      <c r="Y5" s="20"/>
      <c r="Z5" s="38" t="s">
        <v>18</v>
      </c>
      <c r="AA5" s="3" t="s">
        <v>13</v>
      </c>
      <c r="AB5" s="2" t="s">
        <v>10</v>
      </c>
      <c r="AC5" s="2" t="s">
        <v>14</v>
      </c>
      <c r="AD5" s="3" t="s">
        <v>15</v>
      </c>
      <c r="AE5" s="39">
        <v>4</v>
      </c>
      <c r="AF5" s="44">
        <v>123.4567</v>
      </c>
    </row>
    <row r="6" spans="1:37" s="4" customFormat="1" ht="12.75">
      <c r="A6" s="8" t="s">
        <v>69</v>
      </c>
      <c r="Q6" s="7"/>
      <c r="R6" s="7"/>
      <c r="S6" s="7"/>
      <c r="X6" s="20"/>
      <c r="Y6" s="20"/>
      <c r="Z6" s="23"/>
      <c r="AA6" s="23"/>
      <c r="AE6" s="39" t="s">
        <v>19</v>
      </c>
      <c r="AF6" s="42">
        <v>123.46</v>
      </c>
    </row>
    <row r="7" spans="1:37" s="4" customFormat="1" ht="12.75">
      <c r="A7" s="8"/>
      <c r="Q7" s="7"/>
      <c r="R7" s="7"/>
      <c r="S7" s="7"/>
      <c r="X7" s="20"/>
      <c r="Y7" s="20"/>
      <c r="Z7" s="23"/>
      <c r="AA7" s="23"/>
    </row>
    <row r="8" spans="1:37" s="4" customFormat="1">
      <c r="B8" s="24"/>
      <c r="C8" s="25"/>
      <c r="D8" s="59" t="s">
        <v>46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20"/>
      <c r="Y8" s="20"/>
      <c r="Z8" s="23"/>
      <c r="AA8" s="23"/>
      <c r="AE8" s="16"/>
      <c r="AF8" s="16"/>
      <c r="AG8" s="16"/>
      <c r="AH8" s="16"/>
    </row>
    <row r="9" spans="1:37">
      <c r="A9" s="9" t="s">
        <v>20</v>
      </c>
      <c r="B9" s="9" t="s">
        <v>21</v>
      </c>
      <c r="C9" s="9" t="s">
        <v>22</v>
      </c>
      <c r="D9" s="9" t="s">
        <v>23</v>
      </c>
      <c r="E9" s="9" t="s">
        <v>24</v>
      </c>
      <c r="F9" s="9" t="s">
        <v>25</v>
      </c>
      <c r="G9" s="9" t="s">
        <v>26</v>
      </c>
      <c r="H9" s="9" t="s">
        <v>27</v>
      </c>
      <c r="I9" s="9" t="s">
        <v>28</v>
      </c>
      <c r="J9" s="9" t="s">
        <v>29</v>
      </c>
      <c r="K9" s="50" t="s">
        <v>30</v>
      </c>
      <c r="L9" s="50"/>
      <c r="M9" s="51" t="s">
        <v>31</v>
      </c>
      <c r="N9" s="51"/>
      <c r="O9" s="9" t="s">
        <v>0</v>
      </c>
      <c r="P9" s="27" t="s">
        <v>32</v>
      </c>
      <c r="Q9" s="9" t="s">
        <v>24</v>
      </c>
      <c r="R9" s="9" t="s">
        <v>24</v>
      </c>
      <c r="S9" s="27" t="s">
        <v>24</v>
      </c>
      <c r="T9" s="29" t="s">
        <v>33</v>
      </c>
      <c r="U9" s="30" t="s">
        <v>34</v>
      </c>
      <c r="V9" s="31" t="s">
        <v>35</v>
      </c>
      <c r="W9" s="9" t="s">
        <v>36</v>
      </c>
      <c r="X9" s="32" t="s">
        <v>22</v>
      </c>
      <c r="Y9" s="32" t="s">
        <v>22</v>
      </c>
      <c r="Z9" s="45" t="s">
        <v>37</v>
      </c>
      <c r="AA9" s="45" t="s">
        <v>38</v>
      </c>
      <c r="AB9" s="9" t="s">
        <v>35</v>
      </c>
      <c r="AC9" s="9" t="s">
        <v>39</v>
      </c>
      <c r="AD9" s="9" t="s">
        <v>40</v>
      </c>
      <c r="AE9" s="46" t="s">
        <v>41</v>
      </c>
      <c r="AF9" s="46" t="s">
        <v>42</v>
      </c>
      <c r="AG9" s="46" t="s">
        <v>24</v>
      </c>
      <c r="AH9" s="46" t="s">
        <v>43</v>
      </c>
      <c r="AJ9" s="4" t="s">
        <v>70</v>
      </c>
      <c r="AK9" s="4" t="s">
        <v>72</v>
      </c>
    </row>
    <row r="10" spans="1:37">
      <c r="A10" s="10" t="s">
        <v>44</v>
      </c>
      <c r="B10" s="10" t="s">
        <v>45</v>
      </c>
      <c r="C10" s="26"/>
      <c r="D10" s="10" t="s">
        <v>46</v>
      </c>
      <c r="E10" s="10" t="s">
        <v>47</v>
      </c>
      <c r="F10" s="10" t="s">
        <v>48</v>
      </c>
      <c r="G10" s="10" t="s">
        <v>49</v>
      </c>
      <c r="H10" s="10"/>
      <c r="I10" s="10" t="s">
        <v>50</v>
      </c>
      <c r="J10" s="10"/>
      <c r="K10" s="10" t="s">
        <v>26</v>
      </c>
      <c r="L10" s="10" t="s">
        <v>29</v>
      </c>
      <c r="M10" s="28" t="s">
        <v>26</v>
      </c>
      <c r="N10" s="10" t="s">
        <v>29</v>
      </c>
      <c r="O10" s="10" t="s">
        <v>51</v>
      </c>
      <c r="P10" s="28"/>
      <c r="Q10" s="10" t="s">
        <v>52</v>
      </c>
      <c r="R10" s="10" t="s">
        <v>53</v>
      </c>
      <c r="S10" s="28" t="s">
        <v>54</v>
      </c>
      <c r="T10" s="33" t="s">
        <v>55</v>
      </c>
      <c r="U10" s="34" t="s">
        <v>56</v>
      </c>
      <c r="V10" s="35" t="s">
        <v>57</v>
      </c>
      <c r="W10" s="36"/>
      <c r="X10" s="37" t="s">
        <v>58</v>
      </c>
      <c r="Y10" s="37"/>
      <c r="Z10" s="47" t="s">
        <v>59</v>
      </c>
      <c r="AA10" s="47" t="s">
        <v>44</v>
      </c>
      <c r="AB10" s="10" t="s">
        <v>60</v>
      </c>
      <c r="AC10" s="48"/>
      <c r="AD10" s="48"/>
      <c r="AE10" s="49"/>
      <c r="AF10" s="49"/>
      <c r="AG10" s="49"/>
      <c r="AH10" s="49"/>
      <c r="AJ10" s="4" t="s">
        <v>71</v>
      </c>
      <c r="AK10" s="4" t="s">
        <v>73</v>
      </c>
    </row>
    <row r="12" spans="1:37">
      <c r="B12" s="52" t="s">
        <v>74</v>
      </c>
    </row>
    <row r="13" spans="1:37">
      <c r="B13" s="13" t="s">
        <v>75</v>
      </c>
    </row>
    <row r="14" spans="1:37">
      <c r="A14" s="11">
        <v>1</v>
      </c>
      <c r="B14" s="12" t="s">
        <v>76</v>
      </c>
      <c r="C14" s="13" t="s">
        <v>77</v>
      </c>
      <c r="D14" s="14" t="s">
        <v>78</v>
      </c>
      <c r="E14" s="15">
        <v>129.75</v>
      </c>
      <c r="F14" s="16" t="s">
        <v>79</v>
      </c>
      <c r="H14" s="17">
        <f>ROUND(E14*G14,2)</f>
        <v>0</v>
      </c>
      <c r="J14" s="17">
        <f>ROUND(E14*G14,2)</f>
        <v>0</v>
      </c>
      <c r="L14" s="18">
        <f>E14*K14</f>
        <v>0</v>
      </c>
      <c r="N14" s="15">
        <f>E14*M14</f>
        <v>0</v>
      </c>
      <c r="O14" s="16">
        <v>0</v>
      </c>
      <c r="P14" s="16" t="s">
        <v>80</v>
      </c>
      <c r="V14" s="19" t="s">
        <v>62</v>
      </c>
      <c r="X14" s="53" t="s">
        <v>81</v>
      </c>
      <c r="Y14" s="53" t="s">
        <v>77</v>
      </c>
      <c r="Z14" s="13" t="s">
        <v>82</v>
      </c>
      <c r="AJ14" s="4" t="s">
        <v>83</v>
      </c>
      <c r="AK14" s="4" t="s">
        <v>84</v>
      </c>
    </row>
    <row r="15" spans="1:37">
      <c r="A15" s="11">
        <v>2</v>
      </c>
      <c r="B15" s="12" t="s">
        <v>76</v>
      </c>
      <c r="C15" s="13" t="s">
        <v>85</v>
      </c>
      <c r="D15" s="14" t="s">
        <v>86</v>
      </c>
      <c r="E15" s="15">
        <v>3.3340000000000001</v>
      </c>
      <c r="F15" s="16" t="s">
        <v>87</v>
      </c>
      <c r="H15" s="17">
        <f>ROUND(E15*G15,2)</f>
        <v>0</v>
      </c>
      <c r="J15" s="17">
        <f>ROUND(E15*G15,2)</f>
        <v>0</v>
      </c>
      <c r="L15" s="18">
        <f>E15*K15</f>
        <v>0</v>
      </c>
      <c r="N15" s="15">
        <f>E15*M15</f>
        <v>0</v>
      </c>
      <c r="O15" s="16">
        <v>0</v>
      </c>
      <c r="P15" s="16" t="s">
        <v>80</v>
      </c>
      <c r="V15" s="19" t="s">
        <v>62</v>
      </c>
      <c r="X15" s="53" t="s">
        <v>88</v>
      </c>
      <c r="Y15" s="53" t="s">
        <v>85</v>
      </c>
      <c r="Z15" s="13" t="s">
        <v>89</v>
      </c>
      <c r="AJ15" s="4" t="s">
        <v>83</v>
      </c>
      <c r="AK15" s="4" t="s">
        <v>84</v>
      </c>
    </row>
    <row r="16" spans="1:37">
      <c r="A16" s="11">
        <v>3</v>
      </c>
      <c r="B16" s="12" t="s">
        <v>90</v>
      </c>
      <c r="C16" s="13" t="s">
        <v>91</v>
      </c>
      <c r="D16" s="14" t="s">
        <v>92</v>
      </c>
      <c r="E16" s="15">
        <v>3.3340000000000001</v>
      </c>
      <c r="F16" s="16" t="s">
        <v>87</v>
      </c>
      <c r="H16" s="17">
        <f>ROUND(E16*G16,2)</f>
        <v>0</v>
      </c>
      <c r="J16" s="17">
        <f>ROUND(E16*G16,2)</f>
        <v>0</v>
      </c>
      <c r="L16" s="18">
        <f>E16*K16</f>
        <v>0</v>
      </c>
      <c r="N16" s="15">
        <f>E16*M16</f>
        <v>0</v>
      </c>
      <c r="O16" s="16">
        <v>0</v>
      </c>
      <c r="P16" s="16" t="s">
        <v>80</v>
      </c>
      <c r="V16" s="19" t="s">
        <v>62</v>
      </c>
      <c r="X16" s="53" t="s">
        <v>93</v>
      </c>
      <c r="Y16" s="53" t="s">
        <v>91</v>
      </c>
      <c r="Z16" s="13" t="s">
        <v>94</v>
      </c>
      <c r="AJ16" s="4" t="s">
        <v>83</v>
      </c>
      <c r="AK16" s="4" t="s">
        <v>84</v>
      </c>
    </row>
    <row r="17" spans="1:37">
      <c r="A17" s="11">
        <v>4</v>
      </c>
      <c r="B17" s="12" t="s">
        <v>76</v>
      </c>
      <c r="C17" s="13" t="s">
        <v>95</v>
      </c>
      <c r="D17" s="14" t="s">
        <v>96</v>
      </c>
      <c r="E17" s="15">
        <v>129.75</v>
      </c>
      <c r="F17" s="16" t="s">
        <v>79</v>
      </c>
      <c r="H17" s="17">
        <f>ROUND(E17*G17,2)</f>
        <v>0</v>
      </c>
      <c r="J17" s="17">
        <f>ROUND(E17*G17,2)</f>
        <v>0</v>
      </c>
      <c r="L17" s="18">
        <f>E17*K17</f>
        <v>0</v>
      </c>
      <c r="N17" s="15">
        <f>E17*M17</f>
        <v>0</v>
      </c>
      <c r="O17" s="16">
        <v>0</v>
      </c>
      <c r="P17" s="16" t="s">
        <v>80</v>
      </c>
      <c r="V17" s="19" t="s">
        <v>62</v>
      </c>
      <c r="X17" s="53" t="s">
        <v>97</v>
      </c>
      <c r="Y17" s="53" t="s">
        <v>95</v>
      </c>
      <c r="Z17" s="13" t="s">
        <v>98</v>
      </c>
      <c r="AJ17" s="4" t="s">
        <v>83</v>
      </c>
      <c r="AK17" s="4" t="s">
        <v>84</v>
      </c>
    </row>
    <row r="18" spans="1:37">
      <c r="A18" s="11">
        <v>5</v>
      </c>
      <c r="B18" s="12" t="s">
        <v>99</v>
      </c>
      <c r="C18" s="13" t="s">
        <v>100</v>
      </c>
      <c r="D18" s="14" t="s">
        <v>101</v>
      </c>
      <c r="E18" s="15">
        <v>129.75</v>
      </c>
      <c r="F18" s="16" t="s">
        <v>79</v>
      </c>
      <c r="H18" s="17">
        <f>ROUND(E18*G18,2)</f>
        <v>0</v>
      </c>
      <c r="J18" s="17">
        <f>ROUND(E18*G18,2)</f>
        <v>0</v>
      </c>
      <c r="L18" s="18">
        <f>E18*K18</f>
        <v>0</v>
      </c>
      <c r="N18" s="15">
        <f>E18*M18</f>
        <v>0</v>
      </c>
      <c r="O18" s="16">
        <v>0</v>
      </c>
      <c r="P18" s="16" t="s">
        <v>80</v>
      </c>
      <c r="V18" s="19" t="s">
        <v>62</v>
      </c>
      <c r="X18" s="53" t="s">
        <v>102</v>
      </c>
      <c r="Y18" s="53" t="s">
        <v>100</v>
      </c>
      <c r="Z18" s="13" t="s">
        <v>89</v>
      </c>
      <c r="AJ18" s="4" t="s">
        <v>83</v>
      </c>
      <c r="AK18" s="4" t="s">
        <v>84</v>
      </c>
    </row>
    <row r="19" spans="1:37">
      <c r="D19" s="54" t="s">
        <v>103</v>
      </c>
      <c r="E19" s="55">
        <f>J19</f>
        <v>0</v>
      </c>
      <c r="H19" s="55">
        <f>SUM(H12:H18)</f>
        <v>0</v>
      </c>
      <c r="I19" s="55">
        <f>SUM(I12:I18)</f>
        <v>0</v>
      </c>
      <c r="J19" s="55">
        <f>SUM(J12:J18)</f>
        <v>0</v>
      </c>
      <c r="L19" s="56">
        <f>SUM(L12:L18)</f>
        <v>0</v>
      </c>
      <c r="N19" s="57">
        <f>SUM(N12:N18)</f>
        <v>0</v>
      </c>
      <c r="W19" s="15">
        <f>SUM(W12:W18)</f>
        <v>0</v>
      </c>
    </row>
    <row r="21" spans="1:37">
      <c r="B21" s="13" t="s">
        <v>104</v>
      </c>
    </row>
    <row r="22" spans="1:37" ht="25.5">
      <c r="A22" s="11">
        <v>6</v>
      </c>
      <c r="B22" s="12" t="s">
        <v>105</v>
      </c>
      <c r="C22" s="13" t="s">
        <v>106</v>
      </c>
      <c r="D22" s="14" t="s">
        <v>107</v>
      </c>
      <c r="E22" s="15">
        <v>40</v>
      </c>
      <c r="F22" s="16" t="s">
        <v>108</v>
      </c>
      <c r="H22" s="17">
        <f>ROUND(E22*G22,2)</f>
        <v>0</v>
      </c>
      <c r="J22" s="17">
        <f>ROUND(E22*G22,2)</f>
        <v>0</v>
      </c>
      <c r="K22" s="18">
        <v>0.12152</v>
      </c>
      <c r="L22" s="18">
        <f>E22*K22</f>
        <v>4.8608000000000002</v>
      </c>
      <c r="N22" s="15">
        <f>E22*M22</f>
        <v>0</v>
      </c>
      <c r="O22" s="16">
        <v>0</v>
      </c>
      <c r="P22" s="16" t="s">
        <v>80</v>
      </c>
      <c r="V22" s="19" t="s">
        <v>62</v>
      </c>
      <c r="X22" s="53" t="s">
        <v>109</v>
      </c>
      <c r="Y22" s="53" t="s">
        <v>106</v>
      </c>
      <c r="Z22" s="13" t="s">
        <v>110</v>
      </c>
      <c r="AJ22" s="4" t="s">
        <v>83</v>
      </c>
      <c r="AK22" s="4" t="s">
        <v>84</v>
      </c>
    </row>
    <row r="23" spans="1:37">
      <c r="A23" s="11">
        <v>7</v>
      </c>
      <c r="B23" s="12" t="s">
        <v>111</v>
      </c>
      <c r="C23" s="13" t="s">
        <v>112</v>
      </c>
      <c r="D23" s="14" t="s">
        <v>113</v>
      </c>
      <c r="E23" s="15">
        <v>40</v>
      </c>
      <c r="F23" s="16" t="s">
        <v>108</v>
      </c>
      <c r="I23" s="17">
        <f>ROUND(E23*G23,2)</f>
        <v>0</v>
      </c>
      <c r="J23" s="17">
        <f>ROUND(E23*G23,2)</f>
        <v>0</v>
      </c>
      <c r="K23" s="18">
        <v>4.7000000000000002E-3</v>
      </c>
      <c r="L23" s="18">
        <f>E23*K23</f>
        <v>0.188</v>
      </c>
      <c r="N23" s="15">
        <f>E23*M23</f>
        <v>0</v>
      </c>
      <c r="O23" s="16">
        <v>0</v>
      </c>
      <c r="P23" s="16" t="s">
        <v>80</v>
      </c>
      <c r="V23" s="19" t="s">
        <v>61</v>
      </c>
      <c r="X23" s="53" t="s">
        <v>114</v>
      </c>
      <c r="Y23" s="53" t="s">
        <v>112</v>
      </c>
      <c r="Z23" s="13" t="s">
        <v>115</v>
      </c>
      <c r="AA23" s="13" t="s">
        <v>80</v>
      </c>
      <c r="AJ23" s="4" t="s">
        <v>116</v>
      </c>
      <c r="AK23" s="4" t="s">
        <v>84</v>
      </c>
    </row>
    <row r="24" spans="1:37">
      <c r="A24" s="11">
        <v>8</v>
      </c>
      <c r="B24" s="12" t="s">
        <v>111</v>
      </c>
      <c r="C24" s="13" t="s">
        <v>117</v>
      </c>
      <c r="D24" s="14" t="s">
        <v>118</v>
      </c>
      <c r="E24" s="15">
        <v>6</v>
      </c>
      <c r="F24" s="16" t="s">
        <v>108</v>
      </c>
      <c r="I24" s="17">
        <f>ROUND(E24*G24,2)</f>
        <v>0</v>
      </c>
      <c r="J24" s="17">
        <f>ROUND(E24*G24,2)</f>
        <v>0</v>
      </c>
      <c r="K24" s="18">
        <v>2.8E-3</v>
      </c>
      <c r="L24" s="18">
        <f>E24*K24</f>
        <v>1.6799999999999999E-2</v>
      </c>
      <c r="N24" s="15">
        <f>E24*M24</f>
        <v>0</v>
      </c>
      <c r="O24" s="16">
        <v>0</v>
      </c>
      <c r="P24" s="16" t="s">
        <v>80</v>
      </c>
      <c r="V24" s="19" t="s">
        <v>61</v>
      </c>
      <c r="X24" s="53" t="s">
        <v>114</v>
      </c>
      <c r="Y24" s="53" t="s">
        <v>117</v>
      </c>
      <c r="Z24" s="13" t="s">
        <v>115</v>
      </c>
      <c r="AA24" s="13" t="s">
        <v>80</v>
      </c>
      <c r="AJ24" s="4" t="s">
        <v>116</v>
      </c>
      <c r="AK24" s="4" t="s">
        <v>84</v>
      </c>
    </row>
    <row r="25" spans="1:37">
      <c r="A25" s="11">
        <v>9</v>
      </c>
      <c r="B25" s="12" t="s">
        <v>105</v>
      </c>
      <c r="C25" s="13" t="s">
        <v>119</v>
      </c>
      <c r="D25" s="14" t="s">
        <v>120</v>
      </c>
      <c r="E25" s="15">
        <v>6</v>
      </c>
      <c r="F25" s="16" t="s">
        <v>108</v>
      </c>
      <c r="H25" s="17">
        <f>ROUND(E25*G25,2)</f>
        <v>0</v>
      </c>
      <c r="J25" s="17">
        <f>ROUND(E25*G25,2)</f>
        <v>0</v>
      </c>
      <c r="K25" s="18">
        <v>0.15084</v>
      </c>
      <c r="L25" s="18">
        <f>E25*K25</f>
        <v>0.90504000000000007</v>
      </c>
      <c r="N25" s="15">
        <f>E25*M25</f>
        <v>0</v>
      </c>
      <c r="O25" s="16">
        <v>0</v>
      </c>
      <c r="P25" s="16" t="s">
        <v>80</v>
      </c>
      <c r="V25" s="19" t="s">
        <v>62</v>
      </c>
      <c r="X25" s="53" t="s">
        <v>121</v>
      </c>
      <c r="Y25" s="53" t="s">
        <v>119</v>
      </c>
      <c r="Z25" s="13" t="s">
        <v>115</v>
      </c>
      <c r="AJ25" s="4" t="s">
        <v>83</v>
      </c>
      <c r="AK25" s="4" t="s">
        <v>84</v>
      </c>
    </row>
    <row r="26" spans="1:37">
      <c r="A26" s="11">
        <v>10</v>
      </c>
      <c r="B26" s="12" t="s">
        <v>105</v>
      </c>
      <c r="C26" s="13" t="s">
        <v>122</v>
      </c>
      <c r="D26" s="14" t="s">
        <v>123</v>
      </c>
      <c r="E26" s="15">
        <v>25</v>
      </c>
      <c r="F26" s="16" t="s">
        <v>79</v>
      </c>
      <c r="H26" s="17">
        <f>ROUND(E26*G26,2)</f>
        <v>0</v>
      </c>
      <c r="J26" s="17">
        <f>ROUND(E26*G26,2)</f>
        <v>0</v>
      </c>
      <c r="L26" s="18">
        <f>E26*K26</f>
        <v>0</v>
      </c>
      <c r="N26" s="15">
        <f>E26*M26</f>
        <v>0</v>
      </c>
      <c r="O26" s="16">
        <v>0</v>
      </c>
      <c r="P26" s="16" t="s">
        <v>80</v>
      </c>
      <c r="V26" s="19" t="s">
        <v>62</v>
      </c>
      <c r="X26" s="53" t="s">
        <v>124</v>
      </c>
      <c r="Y26" s="53" t="s">
        <v>122</v>
      </c>
      <c r="Z26" s="13" t="s">
        <v>115</v>
      </c>
      <c r="AJ26" s="4" t="s">
        <v>83</v>
      </c>
      <c r="AK26" s="4" t="s">
        <v>84</v>
      </c>
    </row>
    <row r="27" spans="1:37">
      <c r="A27" s="11">
        <v>11</v>
      </c>
      <c r="B27" s="12" t="s">
        <v>111</v>
      </c>
      <c r="C27" s="13" t="s">
        <v>125</v>
      </c>
      <c r="D27" s="14" t="s">
        <v>126</v>
      </c>
      <c r="E27" s="15">
        <v>80</v>
      </c>
      <c r="F27" s="16" t="s">
        <v>108</v>
      </c>
      <c r="I27" s="17">
        <f>ROUND(E27*G27,2)</f>
        <v>0</v>
      </c>
      <c r="J27" s="17">
        <f>ROUND(E27*G27,2)</f>
        <v>0</v>
      </c>
      <c r="L27" s="18">
        <f>E27*K27</f>
        <v>0</v>
      </c>
      <c r="N27" s="15">
        <f>E27*M27</f>
        <v>0</v>
      </c>
      <c r="O27" s="16">
        <v>0</v>
      </c>
      <c r="P27" s="16" t="s">
        <v>80</v>
      </c>
      <c r="V27" s="19" t="s">
        <v>61</v>
      </c>
      <c r="X27" s="53" t="s">
        <v>114</v>
      </c>
      <c r="Y27" s="53" t="s">
        <v>125</v>
      </c>
      <c r="Z27" s="13" t="s">
        <v>115</v>
      </c>
      <c r="AA27" s="13" t="s">
        <v>80</v>
      </c>
      <c r="AJ27" s="4" t="s">
        <v>116</v>
      </c>
      <c r="AK27" s="4" t="s">
        <v>84</v>
      </c>
    </row>
    <row r="28" spans="1:37">
      <c r="A28" s="11">
        <v>12</v>
      </c>
      <c r="B28" s="12" t="s">
        <v>111</v>
      </c>
      <c r="C28" s="13" t="s">
        <v>127</v>
      </c>
      <c r="D28" s="14" t="s">
        <v>128</v>
      </c>
      <c r="E28" s="15">
        <v>40</v>
      </c>
      <c r="F28" s="16" t="s">
        <v>108</v>
      </c>
      <c r="I28" s="17">
        <f>ROUND(E28*G28,2)</f>
        <v>0</v>
      </c>
      <c r="J28" s="17">
        <f>ROUND(E28*G28,2)</f>
        <v>0</v>
      </c>
      <c r="K28" s="18">
        <v>5.5E-2</v>
      </c>
      <c r="L28" s="18">
        <f>E28*K28</f>
        <v>2.2000000000000002</v>
      </c>
      <c r="N28" s="15">
        <f>E28*M28</f>
        <v>0</v>
      </c>
      <c r="O28" s="16">
        <v>0</v>
      </c>
      <c r="P28" s="16" t="s">
        <v>80</v>
      </c>
      <c r="V28" s="19" t="s">
        <v>61</v>
      </c>
      <c r="X28" s="53" t="s">
        <v>114</v>
      </c>
      <c r="Y28" s="53" t="s">
        <v>127</v>
      </c>
      <c r="Z28" s="13" t="s">
        <v>115</v>
      </c>
      <c r="AA28" s="13" t="s">
        <v>80</v>
      </c>
      <c r="AJ28" s="4" t="s">
        <v>116</v>
      </c>
      <c r="AK28" s="4" t="s">
        <v>84</v>
      </c>
    </row>
    <row r="29" spans="1:37">
      <c r="D29" s="54" t="s">
        <v>129</v>
      </c>
      <c r="E29" s="55">
        <f>J29</f>
        <v>0</v>
      </c>
      <c r="H29" s="55">
        <f>SUM(H21:H28)</f>
        <v>0</v>
      </c>
      <c r="I29" s="55">
        <f>SUM(I21:I28)</f>
        <v>0</v>
      </c>
      <c r="J29" s="55">
        <f>SUM(J21:J28)</f>
        <v>0</v>
      </c>
      <c r="L29" s="56">
        <f>SUM(L21:L28)</f>
        <v>8.1706399999999988</v>
      </c>
      <c r="N29" s="57">
        <f>SUM(N21:N28)</f>
        <v>0</v>
      </c>
      <c r="W29" s="15">
        <f>SUM(W21:W28)</f>
        <v>0</v>
      </c>
    </row>
    <row r="31" spans="1:37">
      <c r="B31" s="13" t="s">
        <v>130</v>
      </c>
    </row>
    <row r="32" spans="1:37" ht="25.5">
      <c r="A32" s="11">
        <v>13</v>
      </c>
      <c r="B32" s="12" t="s">
        <v>105</v>
      </c>
      <c r="C32" s="13" t="s">
        <v>131</v>
      </c>
      <c r="D32" s="14" t="s">
        <v>132</v>
      </c>
      <c r="E32" s="15">
        <v>8.1709999999999994</v>
      </c>
      <c r="F32" s="16" t="s">
        <v>133</v>
      </c>
      <c r="H32" s="17">
        <f>ROUND(E32*G32,2)</f>
        <v>0</v>
      </c>
      <c r="J32" s="17">
        <f>ROUND(E32*G32,2)</f>
        <v>0</v>
      </c>
      <c r="L32" s="18">
        <f>E32*K32</f>
        <v>0</v>
      </c>
      <c r="N32" s="15">
        <f>E32*M32</f>
        <v>0</v>
      </c>
      <c r="O32" s="16">
        <v>0</v>
      </c>
      <c r="P32" s="16" t="s">
        <v>80</v>
      </c>
      <c r="V32" s="19" t="s">
        <v>62</v>
      </c>
      <c r="X32" s="53" t="s">
        <v>134</v>
      </c>
      <c r="Y32" s="53" t="s">
        <v>131</v>
      </c>
      <c r="Z32" s="13" t="s">
        <v>135</v>
      </c>
      <c r="AJ32" s="4" t="s">
        <v>83</v>
      </c>
      <c r="AK32" s="4" t="s">
        <v>84</v>
      </c>
    </row>
    <row r="33" spans="1:37">
      <c r="D33" s="54" t="s">
        <v>136</v>
      </c>
      <c r="E33" s="55">
        <f>J33</f>
        <v>0</v>
      </c>
      <c r="H33" s="55">
        <f>SUM(H31:H32)</f>
        <v>0</v>
      </c>
      <c r="I33" s="55">
        <f>SUM(I31:I32)</f>
        <v>0</v>
      </c>
      <c r="J33" s="55">
        <f>SUM(J31:J32)</f>
        <v>0</v>
      </c>
      <c r="L33" s="56">
        <f>SUM(L31:L32)</f>
        <v>0</v>
      </c>
      <c r="N33" s="57">
        <f>SUM(N31:N32)</f>
        <v>0</v>
      </c>
      <c r="W33" s="15">
        <f>SUM(W31:W32)</f>
        <v>0</v>
      </c>
    </row>
    <row r="35" spans="1:37">
      <c r="D35" s="54" t="s">
        <v>137</v>
      </c>
      <c r="E35" s="57">
        <f>J35</f>
        <v>0</v>
      </c>
      <c r="H35" s="55">
        <f>+H19+H29+H33</f>
        <v>0</v>
      </c>
      <c r="I35" s="55">
        <f>+I19+I29+I33</f>
        <v>0</v>
      </c>
      <c r="J35" s="55">
        <f>+J19+J29+J33</f>
        <v>0</v>
      </c>
      <c r="L35" s="56">
        <f>+L19+L29+L33</f>
        <v>8.1706399999999988</v>
      </c>
      <c r="N35" s="57">
        <f>+N19+N29+N33</f>
        <v>0</v>
      </c>
      <c r="W35" s="15">
        <f>+W19+W29+W33</f>
        <v>0</v>
      </c>
    </row>
    <row r="37" spans="1:37">
      <c r="B37" s="52" t="s">
        <v>138</v>
      </c>
    </row>
    <row r="38" spans="1:37">
      <c r="B38" s="13" t="s">
        <v>139</v>
      </c>
    </row>
    <row r="39" spans="1:37">
      <c r="A39" s="11">
        <v>14</v>
      </c>
      <c r="B39" s="12" t="s">
        <v>140</v>
      </c>
      <c r="C39" s="13" t="s">
        <v>141</v>
      </c>
      <c r="D39" s="14" t="s">
        <v>142</v>
      </c>
      <c r="E39" s="15">
        <v>100.75</v>
      </c>
      <c r="F39" s="16" t="s">
        <v>143</v>
      </c>
      <c r="H39" s="17">
        <f>ROUND(E39*G39,2)</f>
        <v>0</v>
      </c>
      <c r="J39" s="17">
        <f>ROUND(E39*G39,2)</f>
        <v>0</v>
      </c>
      <c r="L39" s="18">
        <f>E39*K39</f>
        <v>0</v>
      </c>
      <c r="N39" s="15">
        <f>E39*M39</f>
        <v>0</v>
      </c>
      <c r="O39" s="16">
        <v>0</v>
      </c>
      <c r="P39" s="16" t="s">
        <v>80</v>
      </c>
      <c r="V39" s="19" t="s">
        <v>144</v>
      </c>
      <c r="X39" s="53" t="s">
        <v>145</v>
      </c>
      <c r="Y39" s="53" t="s">
        <v>141</v>
      </c>
      <c r="Z39" s="13" t="s">
        <v>110</v>
      </c>
      <c r="AJ39" s="4" t="s">
        <v>146</v>
      </c>
      <c r="AK39" s="4" t="s">
        <v>84</v>
      </c>
    </row>
    <row r="40" spans="1:37" ht="25.5">
      <c r="A40" s="11">
        <v>15</v>
      </c>
      <c r="B40" s="12" t="s">
        <v>111</v>
      </c>
      <c r="C40" s="13" t="s">
        <v>147</v>
      </c>
      <c r="D40" s="14" t="s">
        <v>148</v>
      </c>
      <c r="E40" s="15">
        <v>100.75</v>
      </c>
      <c r="F40" s="16" t="s">
        <v>143</v>
      </c>
      <c r="I40" s="17">
        <f>ROUND(E40*G40,2)</f>
        <v>0</v>
      </c>
      <c r="J40" s="17">
        <f>ROUND(E40*G40,2)</f>
        <v>0</v>
      </c>
      <c r="K40" s="18">
        <v>1.1999999999999999E-3</v>
      </c>
      <c r="L40" s="18">
        <f>E40*K40</f>
        <v>0.12089999999999999</v>
      </c>
      <c r="N40" s="15">
        <f>E40*M40</f>
        <v>0</v>
      </c>
      <c r="O40" s="16">
        <v>0</v>
      </c>
      <c r="P40" s="16" t="s">
        <v>80</v>
      </c>
      <c r="V40" s="19" t="s">
        <v>61</v>
      </c>
      <c r="X40" s="53" t="s">
        <v>114</v>
      </c>
      <c r="Y40" s="53" t="s">
        <v>147</v>
      </c>
      <c r="Z40" s="13" t="s">
        <v>115</v>
      </c>
      <c r="AA40" s="13" t="s">
        <v>80</v>
      </c>
      <c r="AJ40" s="4" t="s">
        <v>149</v>
      </c>
      <c r="AK40" s="4" t="s">
        <v>84</v>
      </c>
    </row>
    <row r="41" spans="1:37">
      <c r="A41" s="11">
        <v>16</v>
      </c>
      <c r="B41" s="12" t="s">
        <v>140</v>
      </c>
      <c r="C41" s="13" t="s">
        <v>150</v>
      </c>
      <c r="D41" s="14" t="s">
        <v>151</v>
      </c>
      <c r="E41" s="15">
        <v>129.75</v>
      </c>
      <c r="F41" s="16" t="s">
        <v>143</v>
      </c>
      <c r="H41" s="17">
        <f>ROUND(E41*G41,2)</f>
        <v>0</v>
      </c>
      <c r="J41" s="17">
        <f>ROUND(E41*G41,2)</f>
        <v>0</v>
      </c>
      <c r="L41" s="18">
        <f>E41*K41</f>
        <v>0</v>
      </c>
      <c r="N41" s="15">
        <f>E41*M41</f>
        <v>0</v>
      </c>
      <c r="O41" s="16">
        <v>0</v>
      </c>
      <c r="P41" s="16" t="s">
        <v>80</v>
      </c>
      <c r="V41" s="19" t="s">
        <v>144</v>
      </c>
      <c r="X41" s="53" t="s">
        <v>152</v>
      </c>
      <c r="Y41" s="53" t="s">
        <v>150</v>
      </c>
      <c r="Z41" s="13" t="s">
        <v>110</v>
      </c>
      <c r="AJ41" s="4" t="s">
        <v>146</v>
      </c>
      <c r="AK41" s="4" t="s">
        <v>84</v>
      </c>
    </row>
    <row r="42" spans="1:37">
      <c r="A42" s="11">
        <v>17</v>
      </c>
      <c r="B42" s="12" t="s">
        <v>140</v>
      </c>
      <c r="C42" s="13" t="s">
        <v>153</v>
      </c>
      <c r="D42" s="14" t="s">
        <v>154</v>
      </c>
      <c r="E42" s="15">
        <v>302.25</v>
      </c>
      <c r="F42" s="16" t="s">
        <v>143</v>
      </c>
      <c r="H42" s="17">
        <f>ROUND(E42*G42,2)</f>
        <v>0</v>
      </c>
      <c r="J42" s="17">
        <f>ROUND(E42*G42,2)</f>
        <v>0</v>
      </c>
      <c r="L42" s="18">
        <f>E42*K42</f>
        <v>0</v>
      </c>
      <c r="N42" s="15">
        <f>E42*M42</f>
        <v>0</v>
      </c>
      <c r="O42" s="16">
        <v>0</v>
      </c>
      <c r="P42" s="16" t="s">
        <v>80</v>
      </c>
      <c r="V42" s="19" t="s">
        <v>144</v>
      </c>
      <c r="X42" s="53" t="s">
        <v>155</v>
      </c>
      <c r="Y42" s="53" t="s">
        <v>153</v>
      </c>
      <c r="Z42" s="13" t="s">
        <v>110</v>
      </c>
      <c r="AJ42" s="4" t="s">
        <v>146</v>
      </c>
      <c r="AK42" s="4" t="s">
        <v>84</v>
      </c>
    </row>
    <row r="43" spans="1:37">
      <c r="A43" s="11">
        <v>18</v>
      </c>
      <c r="B43" s="12" t="s">
        <v>111</v>
      </c>
      <c r="C43" s="13" t="s">
        <v>156</v>
      </c>
      <c r="D43" s="14" t="s">
        <v>157</v>
      </c>
      <c r="E43" s="15">
        <v>18</v>
      </c>
      <c r="F43" s="16" t="s">
        <v>108</v>
      </c>
      <c r="I43" s="17">
        <f>ROUND(E43*G43,2)</f>
        <v>0</v>
      </c>
      <c r="J43" s="17">
        <f>ROUND(E43*G43,2)</f>
        <v>0</v>
      </c>
      <c r="L43" s="18">
        <f>E43*K43</f>
        <v>0</v>
      </c>
      <c r="N43" s="15">
        <f>E43*M43</f>
        <v>0</v>
      </c>
      <c r="O43" s="16">
        <v>0</v>
      </c>
      <c r="P43" s="16" t="s">
        <v>80</v>
      </c>
      <c r="V43" s="19" t="s">
        <v>61</v>
      </c>
      <c r="X43" s="53" t="s">
        <v>114</v>
      </c>
      <c r="Y43" s="53" t="s">
        <v>156</v>
      </c>
      <c r="Z43" s="13" t="s">
        <v>115</v>
      </c>
      <c r="AA43" s="13" t="s">
        <v>80</v>
      </c>
      <c r="AJ43" s="4" t="s">
        <v>149</v>
      </c>
      <c r="AK43" s="4" t="s">
        <v>84</v>
      </c>
    </row>
    <row r="44" spans="1:37">
      <c r="A44" s="11">
        <v>19</v>
      </c>
      <c r="B44" s="12" t="s">
        <v>111</v>
      </c>
      <c r="C44" s="13" t="s">
        <v>158</v>
      </c>
      <c r="D44" s="14" t="s">
        <v>159</v>
      </c>
      <c r="E44" s="15">
        <v>1</v>
      </c>
      <c r="F44" s="16" t="s">
        <v>108</v>
      </c>
      <c r="I44" s="17">
        <f>ROUND(E44*G44,2)</f>
        <v>0</v>
      </c>
      <c r="J44" s="17">
        <f>ROUND(E44*G44,2)</f>
        <v>0</v>
      </c>
      <c r="K44" s="18">
        <v>1E-4</v>
      </c>
      <c r="L44" s="18">
        <f>E44*K44</f>
        <v>1E-4</v>
      </c>
      <c r="N44" s="15">
        <f>E44*M44</f>
        <v>0</v>
      </c>
      <c r="O44" s="16">
        <v>0</v>
      </c>
      <c r="P44" s="16" t="s">
        <v>80</v>
      </c>
      <c r="V44" s="19" t="s">
        <v>61</v>
      </c>
      <c r="X44" s="53" t="s">
        <v>158</v>
      </c>
      <c r="Y44" s="53" t="s">
        <v>158</v>
      </c>
      <c r="Z44" s="13" t="s">
        <v>160</v>
      </c>
      <c r="AA44" s="13" t="s">
        <v>161</v>
      </c>
      <c r="AJ44" s="4" t="s">
        <v>149</v>
      </c>
      <c r="AK44" s="4" t="s">
        <v>84</v>
      </c>
    </row>
    <row r="45" spans="1:37">
      <c r="A45" s="11">
        <v>20</v>
      </c>
      <c r="B45" s="12" t="s">
        <v>111</v>
      </c>
      <c r="C45" s="13" t="s">
        <v>162</v>
      </c>
      <c r="D45" s="14" t="s">
        <v>163</v>
      </c>
      <c r="E45" s="15">
        <v>4</v>
      </c>
      <c r="F45" s="16" t="s">
        <v>108</v>
      </c>
      <c r="I45" s="17">
        <f>ROUND(E45*G45,2)</f>
        <v>0</v>
      </c>
      <c r="J45" s="17">
        <f>ROUND(E45*G45,2)</f>
        <v>0</v>
      </c>
      <c r="K45" s="18">
        <v>3.5000000000000001E-3</v>
      </c>
      <c r="L45" s="18">
        <f>E45*K45</f>
        <v>1.4E-2</v>
      </c>
      <c r="N45" s="15">
        <f>E45*M45</f>
        <v>0</v>
      </c>
      <c r="O45" s="16">
        <v>0</v>
      </c>
      <c r="P45" s="16" t="s">
        <v>80</v>
      </c>
      <c r="V45" s="19" t="s">
        <v>61</v>
      </c>
      <c r="X45" s="53" t="s">
        <v>162</v>
      </c>
      <c r="Y45" s="53" t="s">
        <v>162</v>
      </c>
      <c r="Z45" s="13" t="s">
        <v>160</v>
      </c>
      <c r="AA45" s="13" t="s">
        <v>164</v>
      </c>
      <c r="AJ45" s="4" t="s">
        <v>149</v>
      </c>
      <c r="AK45" s="4" t="s">
        <v>84</v>
      </c>
    </row>
    <row r="46" spans="1:37">
      <c r="A46" s="11">
        <v>21</v>
      </c>
      <c r="B46" s="12" t="s">
        <v>111</v>
      </c>
      <c r="C46" s="13" t="s">
        <v>165</v>
      </c>
      <c r="D46" s="14" t="s">
        <v>166</v>
      </c>
      <c r="E46" s="15">
        <v>0.12</v>
      </c>
      <c r="F46" s="16" t="s">
        <v>167</v>
      </c>
      <c r="I46" s="17">
        <f>ROUND(E46*G46,2)</f>
        <v>0</v>
      </c>
      <c r="J46" s="17">
        <f>ROUND(E46*G46,2)</f>
        <v>0</v>
      </c>
      <c r="L46" s="18">
        <f>E46*K46</f>
        <v>0</v>
      </c>
      <c r="N46" s="15">
        <f>E46*M46</f>
        <v>0</v>
      </c>
      <c r="O46" s="16">
        <v>0</v>
      </c>
      <c r="P46" s="16" t="s">
        <v>80</v>
      </c>
      <c r="V46" s="19" t="s">
        <v>61</v>
      </c>
      <c r="X46" s="53" t="s">
        <v>114</v>
      </c>
      <c r="Y46" s="53" t="s">
        <v>165</v>
      </c>
      <c r="Z46" s="13" t="s">
        <v>115</v>
      </c>
      <c r="AA46" s="13" t="s">
        <v>80</v>
      </c>
      <c r="AJ46" s="4" t="s">
        <v>149</v>
      </c>
      <c r="AK46" s="4" t="s">
        <v>84</v>
      </c>
    </row>
    <row r="47" spans="1:37">
      <c r="A47" s="11">
        <v>22</v>
      </c>
      <c r="B47" s="12" t="s">
        <v>111</v>
      </c>
      <c r="C47" s="13" t="s">
        <v>168</v>
      </c>
      <c r="D47" s="14" t="s">
        <v>169</v>
      </c>
      <c r="E47" s="15">
        <v>18</v>
      </c>
      <c r="F47" s="16" t="s">
        <v>108</v>
      </c>
      <c r="I47" s="17">
        <f>ROUND(E47*G47,2)</f>
        <v>0</v>
      </c>
      <c r="J47" s="17">
        <f>ROUND(E47*G47,2)</f>
        <v>0</v>
      </c>
      <c r="L47" s="18">
        <f>E47*K47</f>
        <v>0</v>
      </c>
      <c r="N47" s="15">
        <f>E47*M47</f>
        <v>0</v>
      </c>
      <c r="O47" s="16">
        <v>0</v>
      </c>
      <c r="P47" s="16" t="s">
        <v>80</v>
      </c>
      <c r="V47" s="19" t="s">
        <v>61</v>
      </c>
      <c r="X47" s="53" t="s">
        <v>114</v>
      </c>
      <c r="Y47" s="53" t="s">
        <v>168</v>
      </c>
      <c r="Z47" s="13" t="s">
        <v>115</v>
      </c>
      <c r="AA47" s="13" t="s">
        <v>80</v>
      </c>
      <c r="AJ47" s="4" t="s">
        <v>149</v>
      </c>
      <c r="AK47" s="4" t="s">
        <v>84</v>
      </c>
    </row>
    <row r="48" spans="1:37">
      <c r="A48" s="11">
        <v>23</v>
      </c>
      <c r="B48" s="12" t="s">
        <v>111</v>
      </c>
      <c r="C48" s="13" t="s">
        <v>170</v>
      </c>
      <c r="D48" s="14" t="s">
        <v>171</v>
      </c>
      <c r="E48" s="15">
        <v>6</v>
      </c>
      <c r="F48" s="16" t="s">
        <v>108</v>
      </c>
      <c r="I48" s="17">
        <f>ROUND(E48*G48,2)</f>
        <v>0</v>
      </c>
      <c r="J48" s="17">
        <f>ROUND(E48*G48,2)</f>
        <v>0</v>
      </c>
      <c r="L48" s="18">
        <f>E48*K48</f>
        <v>0</v>
      </c>
      <c r="N48" s="15">
        <f>E48*M48</f>
        <v>0</v>
      </c>
      <c r="O48" s="16">
        <v>0</v>
      </c>
      <c r="P48" s="16" t="s">
        <v>80</v>
      </c>
      <c r="V48" s="19" t="s">
        <v>61</v>
      </c>
      <c r="X48" s="53" t="s">
        <v>114</v>
      </c>
      <c r="Y48" s="53" t="s">
        <v>170</v>
      </c>
      <c r="Z48" s="13" t="s">
        <v>115</v>
      </c>
      <c r="AA48" s="13" t="s">
        <v>80</v>
      </c>
      <c r="AJ48" s="4" t="s">
        <v>149</v>
      </c>
      <c r="AK48" s="4" t="s">
        <v>84</v>
      </c>
    </row>
    <row r="49" spans="1:37">
      <c r="A49" s="11">
        <v>24</v>
      </c>
      <c r="B49" s="12" t="s">
        <v>111</v>
      </c>
      <c r="C49" s="13" t="s">
        <v>172</v>
      </c>
      <c r="D49" s="14" t="s">
        <v>173</v>
      </c>
      <c r="E49" s="15">
        <v>1.7999999999999999E-2</v>
      </c>
      <c r="F49" s="16" t="s">
        <v>174</v>
      </c>
      <c r="I49" s="17">
        <f>ROUND(E49*G49,2)</f>
        <v>0</v>
      </c>
      <c r="J49" s="17">
        <f>ROUND(E49*G49,2)</f>
        <v>0</v>
      </c>
      <c r="L49" s="18">
        <f>E49*K49</f>
        <v>0</v>
      </c>
      <c r="N49" s="15">
        <f>E49*M49</f>
        <v>0</v>
      </c>
      <c r="O49" s="16">
        <v>0</v>
      </c>
      <c r="P49" s="16" t="s">
        <v>80</v>
      </c>
      <c r="V49" s="19" t="s">
        <v>61</v>
      </c>
      <c r="X49" s="53" t="s">
        <v>114</v>
      </c>
      <c r="Y49" s="53" t="s">
        <v>172</v>
      </c>
      <c r="Z49" s="13" t="s">
        <v>115</v>
      </c>
      <c r="AA49" s="13" t="s">
        <v>80</v>
      </c>
      <c r="AJ49" s="4" t="s">
        <v>149</v>
      </c>
      <c r="AK49" s="4" t="s">
        <v>84</v>
      </c>
    </row>
    <row r="50" spans="1:37">
      <c r="A50" s="11">
        <v>25</v>
      </c>
      <c r="B50" s="12" t="s">
        <v>111</v>
      </c>
      <c r="C50" s="13" t="s">
        <v>175</v>
      </c>
      <c r="D50" s="14" t="s">
        <v>157</v>
      </c>
      <c r="E50" s="15">
        <v>18</v>
      </c>
      <c r="F50" s="16" t="s">
        <v>108</v>
      </c>
      <c r="I50" s="17">
        <f>ROUND(E50*G50,2)</f>
        <v>0</v>
      </c>
      <c r="J50" s="17">
        <f>ROUND(E50*G50,2)</f>
        <v>0</v>
      </c>
      <c r="L50" s="18">
        <f>E50*K50</f>
        <v>0</v>
      </c>
      <c r="N50" s="15">
        <f>E50*M50</f>
        <v>0</v>
      </c>
      <c r="O50" s="16">
        <v>0</v>
      </c>
      <c r="P50" s="16" t="s">
        <v>80</v>
      </c>
      <c r="V50" s="19" t="s">
        <v>61</v>
      </c>
      <c r="X50" s="53" t="s">
        <v>114</v>
      </c>
      <c r="Y50" s="53" t="s">
        <v>175</v>
      </c>
      <c r="Z50" s="13" t="s">
        <v>115</v>
      </c>
      <c r="AA50" s="13" t="s">
        <v>80</v>
      </c>
      <c r="AJ50" s="4" t="s">
        <v>149</v>
      </c>
      <c r="AK50" s="4" t="s">
        <v>84</v>
      </c>
    </row>
    <row r="51" spans="1:37">
      <c r="A51" s="11">
        <v>26</v>
      </c>
      <c r="B51" s="12" t="s">
        <v>140</v>
      </c>
      <c r="C51" s="13" t="s">
        <v>176</v>
      </c>
      <c r="D51" s="14" t="s">
        <v>177</v>
      </c>
      <c r="E51" s="15">
        <v>100.75</v>
      </c>
      <c r="F51" s="16" t="s">
        <v>143</v>
      </c>
      <c r="H51" s="17">
        <f>ROUND(E51*G51,2)</f>
        <v>0</v>
      </c>
      <c r="J51" s="17">
        <f>ROUND(E51*G51,2)</f>
        <v>0</v>
      </c>
      <c r="L51" s="18">
        <f>E51*K51</f>
        <v>0</v>
      </c>
      <c r="N51" s="15">
        <f>E51*M51</f>
        <v>0</v>
      </c>
      <c r="O51" s="16">
        <v>0</v>
      </c>
      <c r="P51" s="16" t="s">
        <v>80</v>
      </c>
      <c r="V51" s="19" t="s">
        <v>144</v>
      </c>
      <c r="X51" s="53" t="s">
        <v>178</v>
      </c>
      <c r="Y51" s="53" t="s">
        <v>176</v>
      </c>
      <c r="Z51" s="13" t="s">
        <v>110</v>
      </c>
      <c r="AJ51" s="4" t="s">
        <v>146</v>
      </c>
      <c r="AK51" s="4" t="s">
        <v>84</v>
      </c>
    </row>
    <row r="52" spans="1:37">
      <c r="A52" s="11">
        <v>27</v>
      </c>
      <c r="B52" s="12" t="s">
        <v>140</v>
      </c>
      <c r="C52" s="13" t="s">
        <v>179</v>
      </c>
      <c r="D52" s="14" t="s">
        <v>180</v>
      </c>
      <c r="E52" s="15">
        <v>129.75</v>
      </c>
      <c r="F52" s="16" t="s">
        <v>143</v>
      </c>
      <c r="H52" s="17">
        <f>ROUND(E52*G52,2)</f>
        <v>0</v>
      </c>
      <c r="J52" s="17">
        <f>ROUND(E52*G52,2)</f>
        <v>0</v>
      </c>
      <c r="L52" s="18">
        <f>E52*K52</f>
        <v>0</v>
      </c>
      <c r="N52" s="15">
        <f>E52*M52</f>
        <v>0</v>
      </c>
      <c r="O52" s="16">
        <v>0</v>
      </c>
      <c r="P52" s="16" t="s">
        <v>80</v>
      </c>
      <c r="V52" s="19" t="s">
        <v>144</v>
      </c>
      <c r="X52" s="53" t="s">
        <v>181</v>
      </c>
      <c r="Y52" s="53" t="s">
        <v>179</v>
      </c>
      <c r="Z52" s="13" t="s">
        <v>110</v>
      </c>
      <c r="AJ52" s="4" t="s">
        <v>146</v>
      </c>
      <c r="AK52" s="4" t="s">
        <v>84</v>
      </c>
    </row>
    <row r="53" spans="1:37">
      <c r="A53" s="11">
        <v>28</v>
      </c>
      <c r="B53" s="12" t="s">
        <v>140</v>
      </c>
      <c r="C53" s="13" t="s">
        <v>182</v>
      </c>
      <c r="D53" s="14" t="s">
        <v>183</v>
      </c>
      <c r="E53" s="15">
        <v>16</v>
      </c>
      <c r="F53" s="16" t="s">
        <v>184</v>
      </c>
      <c r="H53" s="17">
        <f>ROUND(E53*G53,2)</f>
        <v>0</v>
      </c>
      <c r="J53" s="17">
        <f>ROUND(E53*G53,2)</f>
        <v>0</v>
      </c>
      <c r="L53" s="18">
        <f>E53*K53</f>
        <v>0</v>
      </c>
      <c r="N53" s="15">
        <f>E53*M53</f>
        <v>0</v>
      </c>
      <c r="O53" s="16">
        <v>0</v>
      </c>
      <c r="P53" s="16" t="s">
        <v>80</v>
      </c>
      <c r="V53" s="19" t="s">
        <v>144</v>
      </c>
      <c r="X53" s="53" t="s">
        <v>185</v>
      </c>
      <c r="Y53" s="53" t="s">
        <v>182</v>
      </c>
      <c r="Z53" s="13" t="s">
        <v>186</v>
      </c>
      <c r="AJ53" s="4" t="s">
        <v>146</v>
      </c>
      <c r="AK53" s="4" t="s">
        <v>84</v>
      </c>
    </row>
    <row r="54" spans="1:37">
      <c r="A54" s="11">
        <v>29</v>
      </c>
      <c r="B54" s="12" t="s">
        <v>111</v>
      </c>
      <c r="C54" s="13" t="s">
        <v>187</v>
      </c>
      <c r="D54" s="14" t="s">
        <v>188</v>
      </c>
      <c r="E54" s="15">
        <v>2</v>
      </c>
      <c r="F54" s="16" t="s">
        <v>108</v>
      </c>
      <c r="I54" s="17">
        <f>ROUND(E54*G54,2)</f>
        <v>0</v>
      </c>
      <c r="J54" s="17">
        <f>ROUND(E54*G54,2)</f>
        <v>0</v>
      </c>
      <c r="L54" s="18">
        <f>E54*K54</f>
        <v>0</v>
      </c>
      <c r="N54" s="15">
        <f>E54*M54</f>
        <v>0</v>
      </c>
      <c r="O54" s="16">
        <v>0</v>
      </c>
      <c r="P54" s="16" t="s">
        <v>80</v>
      </c>
      <c r="V54" s="19" t="s">
        <v>61</v>
      </c>
      <c r="X54" s="53" t="s">
        <v>114</v>
      </c>
      <c r="Y54" s="53" t="s">
        <v>187</v>
      </c>
      <c r="Z54" s="13" t="s">
        <v>115</v>
      </c>
      <c r="AA54" s="13" t="s">
        <v>80</v>
      </c>
      <c r="AJ54" s="4" t="s">
        <v>149</v>
      </c>
      <c r="AK54" s="4" t="s">
        <v>84</v>
      </c>
    </row>
    <row r="55" spans="1:37">
      <c r="A55" s="11">
        <v>30</v>
      </c>
      <c r="B55" s="12" t="s">
        <v>111</v>
      </c>
      <c r="C55" s="13" t="s">
        <v>189</v>
      </c>
      <c r="D55" s="14" t="s">
        <v>190</v>
      </c>
      <c r="E55" s="15">
        <v>3</v>
      </c>
      <c r="F55" s="16" t="s">
        <v>191</v>
      </c>
      <c r="I55" s="17">
        <f>ROUND(E55*G55,2)</f>
        <v>0</v>
      </c>
      <c r="J55" s="17">
        <f>ROUND(E55*G55,2)</f>
        <v>0</v>
      </c>
      <c r="L55" s="18">
        <f>E55*K55</f>
        <v>0</v>
      </c>
      <c r="N55" s="15">
        <f>E55*M55</f>
        <v>0</v>
      </c>
      <c r="O55" s="16">
        <v>0</v>
      </c>
      <c r="P55" s="16" t="s">
        <v>80</v>
      </c>
      <c r="V55" s="19" t="s">
        <v>61</v>
      </c>
      <c r="X55" s="53" t="s">
        <v>114</v>
      </c>
      <c r="Y55" s="53" t="s">
        <v>189</v>
      </c>
      <c r="Z55" s="13" t="s">
        <v>115</v>
      </c>
      <c r="AA55" s="13" t="s">
        <v>80</v>
      </c>
      <c r="AJ55" s="4" t="s">
        <v>149</v>
      </c>
      <c r="AK55" s="4" t="s">
        <v>84</v>
      </c>
    </row>
    <row r="56" spans="1:37">
      <c r="A56" s="11">
        <v>31</v>
      </c>
      <c r="B56" s="12" t="s">
        <v>140</v>
      </c>
      <c r="C56" s="13" t="s">
        <v>192</v>
      </c>
      <c r="D56" s="14" t="s">
        <v>193</v>
      </c>
      <c r="E56" s="15">
        <v>0.13500000000000001</v>
      </c>
      <c r="F56" s="16" t="s">
        <v>133</v>
      </c>
      <c r="H56" s="17">
        <f>ROUND(E56*G56,2)</f>
        <v>0</v>
      </c>
      <c r="J56" s="17">
        <f>ROUND(E56*G56,2)</f>
        <v>0</v>
      </c>
      <c r="L56" s="18">
        <f>E56*K56</f>
        <v>0</v>
      </c>
      <c r="N56" s="15">
        <f>E56*M56</f>
        <v>0</v>
      </c>
      <c r="O56" s="16">
        <v>0</v>
      </c>
      <c r="P56" s="16" t="s">
        <v>80</v>
      </c>
      <c r="V56" s="19" t="s">
        <v>144</v>
      </c>
      <c r="X56" s="53" t="s">
        <v>194</v>
      </c>
      <c r="Y56" s="53" t="s">
        <v>192</v>
      </c>
      <c r="Z56" s="13" t="s">
        <v>186</v>
      </c>
      <c r="AJ56" s="4" t="s">
        <v>146</v>
      </c>
      <c r="AK56" s="4" t="s">
        <v>84</v>
      </c>
    </row>
    <row r="57" spans="1:37">
      <c r="D57" s="54" t="s">
        <v>195</v>
      </c>
      <c r="E57" s="55">
        <f>J57</f>
        <v>0</v>
      </c>
      <c r="H57" s="55">
        <f>SUM(H37:H56)</f>
        <v>0</v>
      </c>
      <c r="I57" s="55">
        <f>SUM(I37:I56)</f>
        <v>0</v>
      </c>
      <c r="J57" s="55">
        <f>SUM(J37:J56)</f>
        <v>0</v>
      </c>
      <c r="L57" s="56">
        <f>SUM(L37:L56)</f>
        <v>0.13500000000000001</v>
      </c>
      <c r="N57" s="57">
        <f>SUM(N37:N56)</f>
        <v>0</v>
      </c>
      <c r="W57" s="15">
        <f>SUM(W37:W56)</f>
        <v>0</v>
      </c>
    </row>
    <row r="59" spans="1:37">
      <c r="D59" s="54" t="s">
        <v>196</v>
      </c>
      <c r="E59" s="55">
        <f>J59</f>
        <v>0</v>
      </c>
      <c r="H59" s="55">
        <f>+H57</f>
        <v>0</v>
      </c>
      <c r="I59" s="55">
        <f>+I57</f>
        <v>0</v>
      </c>
      <c r="J59" s="55">
        <f>+J57</f>
        <v>0</v>
      </c>
      <c r="L59" s="56">
        <f>+L57</f>
        <v>0.13500000000000001</v>
      </c>
      <c r="N59" s="57">
        <f>+N57</f>
        <v>0</v>
      </c>
      <c r="W59" s="15">
        <f>+W57</f>
        <v>0</v>
      </c>
    </row>
    <row r="61" spans="1:37">
      <c r="D61" s="58" t="s">
        <v>197</v>
      </c>
      <c r="E61" s="55">
        <f>J61</f>
        <v>0</v>
      </c>
      <c r="H61" s="55">
        <f>+H35+H59</f>
        <v>0</v>
      </c>
      <c r="I61" s="55">
        <f>+I35+I59</f>
        <v>0</v>
      </c>
      <c r="J61" s="55">
        <f>+J35+J59</f>
        <v>0</v>
      </c>
      <c r="L61" s="56">
        <f>+L35+L59</f>
        <v>8.3056399999999986</v>
      </c>
      <c r="N61" s="57">
        <f>+N35+N59</f>
        <v>0</v>
      </c>
      <c r="W61" s="15">
        <f>+W35+W59</f>
        <v>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User</cp:lastModifiedBy>
  <cp:revision>2</cp:revision>
  <cp:lastPrinted>2019-05-20T14:23:00Z</cp:lastPrinted>
  <dcterms:created xsi:type="dcterms:W3CDTF">1999-04-06T07:39:00Z</dcterms:created>
  <dcterms:modified xsi:type="dcterms:W3CDTF">2022-07-12T08:37:44Z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