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730" windowHeight="11760" tabRatio="500"/>
  </bookViews>
  <sheets>
    <sheet name="Zadanie" sheetId="3" r:id="rId1"/>
  </sheets>
  <definedNames>
    <definedName name="_xlnm._FilterDatabase">#REF!</definedName>
    <definedName name="fakt1R">#REF!</definedName>
    <definedName name="_xlnm.Print_Titles" localSheetId="0">Zadanie!$8:$10</definedName>
    <definedName name="_xlnm.Print_Area" localSheetId="0">Zadanie!$A:$AH</definedName>
  </definedNames>
  <calcPr calcId="145621"/>
</workbook>
</file>

<file path=xl/calcChain.xml><?xml version="1.0" encoding="utf-8"?>
<calcChain xmlns="http://schemas.openxmlformats.org/spreadsheetml/2006/main">
  <c r="W75" i="3" l="1"/>
  <c r="E75" i="3"/>
  <c r="N75" i="3"/>
  <c r="L75" i="3"/>
  <c r="J75" i="3"/>
  <c r="I75" i="3"/>
  <c r="H75" i="3"/>
  <c r="W73" i="3"/>
  <c r="E73" i="3"/>
  <c r="N73" i="3"/>
  <c r="L73" i="3"/>
  <c r="J73" i="3"/>
  <c r="I73" i="3"/>
  <c r="H73" i="3"/>
  <c r="W71" i="3"/>
  <c r="E71" i="3"/>
  <c r="N71" i="3"/>
  <c r="L71" i="3"/>
  <c r="J71" i="3"/>
  <c r="I71" i="3"/>
  <c r="H71" i="3"/>
  <c r="N70" i="3"/>
  <c r="L70" i="3"/>
  <c r="J70" i="3"/>
  <c r="H70" i="3"/>
  <c r="N69" i="3"/>
  <c r="L69" i="3"/>
  <c r="J69" i="3"/>
  <c r="I69" i="3"/>
  <c r="N68" i="3"/>
  <c r="L68" i="3"/>
  <c r="J68" i="3"/>
  <c r="H68" i="3"/>
  <c r="N67" i="3"/>
  <c r="L67" i="3"/>
  <c r="J67" i="3"/>
  <c r="I67" i="3"/>
  <c r="N66" i="3"/>
  <c r="L66" i="3"/>
  <c r="J66" i="3"/>
  <c r="I66" i="3"/>
  <c r="N65" i="3"/>
  <c r="L65" i="3"/>
  <c r="J65" i="3"/>
  <c r="I65" i="3"/>
  <c r="N64" i="3"/>
  <c r="L64" i="3"/>
  <c r="J64" i="3"/>
  <c r="I64" i="3"/>
  <c r="N63" i="3"/>
  <c r="L63" i="3"/>
  <c r="J63" i="3"/>
  <c r="H63" i="3"/>
  <c r="N62" i="3"/>
  <c r="L62" i="3"/>
  <c r="J62" i="3"/>
  <c r="I62" i="3"/>
  <c r="N61" i="3"/>
  <c r="L61" i="3"/>
  <c r="J61" i="3"/>
  <c r="I61" i="3"/>
  <c r="N60" i="3"/>
  <c r="L60" i="3"/>
  <c r="J60" i="3"/>
  <c r="I60" i="3"/>
  <c r="N59" i="3"/>
  <c r="L59" i="3"/>
  <c r="J59" i="3"/>
  <c r="H59" i="3"/>
  <c r="N58" i="3"/>
  <c r="L58" i="3"/>
  <c r="J58" i="3"/>
  <c r="H58" i="3"/>
  <c r="N57" i="3"/>
  <c r="L57" i="3"/>
  <c r="J57" i="3"/>
  <c r="H57" i="3"/>
  <c r="W54" i="3"/>
  <c r="E54" i="3"/>
  <c r="N54" i="3"/>
  <c r="L54" i="3"/>
  <c r="J54" i="3"/>
  <c r="I54" i="3"/>
  <c r="H54" i="3"/>
  <c r="N53" i="3"/>
  <c r="L53" i="3"/>
  <c r="J53" i="3"/>
  <c r="H53" i="3"/>
  <c r="N52" i="3"/>
  <c r="L52" i="3"/>
  <c r="J52" i="3"/>
  <c r="H52" i="3"/>
  <c r="N51" i="3"/>
  <c r="L51" i="3"/>
  <c r="J51" i="3"/>
  <c r="H51" i="3"/>
  <c r="N50" i="3"/>
  <c r="L50" i="3"/>
  <c r="J50" i="3"/>
  <c r="H50" i="3"/>
  <c r="N49" i="3"/>
  <c r="L49" i="3"/>
  <c r="J49" i="3"/>
  <c r="H49" i="3"/>
  <c r="N48" i="3"/>
  <c r="L48" i="3"/>
  <c r="J48" i="3"/>
  <c r="H48" i="3"/>
  <c r="N47" i="3"/>
  <c r="L47" i="3"/>
  <c r="J47" i="3"/>
  <c r="H47" i="3"/>
  <c r="N46" i="3"/>
  <c r="L46" i="3"/>
  <c r="J46" i="3"/>
  <c r="H46" i="3"/>
  <c r="N45" i="3"/>
  <c r="L45" i="3"/>
  <c r="J45" i="3"/>
  <c r="H45" i="3"/>
  <c r="N44" i="3"/>
  <c r="L44" i="3"/>
  <c r="J44" i="3"/>
  <c r="H44" i="3"/>
  <c r="N43" i="3"/>
  <c r="L43" i="3"/>
  <c r="J43" i="3"/>
  <c r="H43" i="3"/>
  <c r="N42" i="3"/>
  <c r="L42" i="3"/>
  <c r="J42" i="3"/>
  <c r="H42" i="3"/>
  <c r="W39" i="3"/>
  <c r="E39" i="3"/>
  <c r="N39" i="3"/>
  <c r="L39" i="3"/>
  <c r="J39" i="3"/>
  <c r="I39" i="3"/>
  <c r="H39" i="3"/>
  <c r="N38" i="3"/>
  <c r="L38" i="3"/>
  <c r="J38" i="3"/>
  <c r="H38" i="3"/>
  <c r="N37" i="3"/>
  <c r="L37" i="3"/>
  <c r="J37" i="3"/>
  <c r="H37" i="3"/>
  <c r="N36" i="3"/>
  <c r="L36" i="3"/>
  <c r="J36" i="3"/>
  <c r="H36" i="3"/>
  <c r="N35" i="3"/>
  <c r="L35" i="3"/>
  <c r="J35" i="3"/>
  <c r="H35" i="3"/>
  <c r="N34" i="3"/>
  <c r="L34" i="3"/>
  <c r="J34" i="3"/>
  <c r="H34" i="3"/>
  <c r="N33" i="3"/>
  <c r="L33" i="3"/>
  <c r="J33" i="3"/>
  <c r="H33" i="3"/>
  <c r="N32" i="3"/>
  <c r="L32" i="3"/>
  <c r="J32" i="3"/>
  <c r="H32" i="3"/>
  <c r="W29" i="3"/>
  <c r="E29" i="3"/>
  <c r="N29" i="3"/>
  <c r="L29" i="3"/>
  <c r="J29" i="3"/>
  <c r="I29" i="3"/>
  <c r="H29" i="3"/>
  <c r="N28" i="3"/>
  <c r="L28" i="3"/>
  <c r="J28" i="3"/>
  <c r="I28" i="3"/>
  <c r="N27" i="3"/>
  <c r="L27" i="3"/>
  <c r="J27" i="3"/>
  <c r="H27" i="3"/>
  <c r="N26" i="3"/>
  <c r="L26" i="3"/>
  <c r="J26" i="3"/>
  <c r="H26" i="3"/>
  <c r="W23" i="3"/>
  <c r="E23" i="3"/>
  <c r="N23" i="3"/>
  <c r="L23" i="3"/>
  <c r="J23" i="3"/>
  <c r="I23" i="3"/>
  <c r="H23" i="3"/>
  <c r="N22" i="3"/>
  <c r="L22" i="3"/>
  <c r="J22" i="3"/>
  <c r="I22" i="3"/>
  <c r="N21" i="3"/>
  <c r="L21" i="3"/>
  <c r="J21" i="3"/>
  <c r="H21" i="3"/>
  <c r="N20" i="3"/>
  <c r="L20" i="3"/>
  <c r="J20" i="3"/>
  <c r="H20" i="3"/>
  <c r="W17" i="3"/>
  <c r="E17" i="3"/>
  <c r="N17" i="3"/>
  <c r="L17" i="3"/>
  <c r="J17" i="3"/>
  <c r="I17" i="3"/>
  <c r="H17" i="3"/>
  <c r="N16" i="3"/>
  <c r="L16" i="3"/>
  <c r="J16" i="3"/>
  <c r="H16" i="3"/>
  <c r="N15" i="3"/>
  <c r="L15" i="3"/>
  <c r="J15" i="3"/>
  <c r="I15" i="3"/>
  <c r="N14" i="3"/>
  <c r="L14" i="3"/>
  <c r="J14" i="3"/>
  <c r="H14" i="3"/>
</calcChain>
</file>

<file path=xl/sharedStrings.xml><?xml version="1.0" encoding="utf-8"?>
<sst xmlns="http://schemas.openxmlformats.org/spreadsheetml/2006/main" count="580" uniqueCount="223">
  <si>
    <t>DPH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</si>
  <si>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</si>
  <si>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</si>
  <si>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</si>
  <si>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</si>
  <si>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</si>
  <si>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</si>
  <si>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</si>
  <si>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</si>
  <si>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</si>
  <si>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</si>
  <si>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</si>
  <si>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</si>
  <si>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</si>
  <si>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</si>
  <si>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</si>
  <si>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</si>
  <si>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</si>
  <si>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</si>
  <si>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</si>
  <si>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</si>
  <si>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</si>
  <si>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</si>
  <si>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</si>
  <si>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</si>
  <si>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</si>
  <si>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</si>
  <si>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</si>
  <si>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</si>
  <si>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</si>
  <si>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</si>
  <si>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</si>
  <si>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</si>
  <si>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</si>
  <si>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</si>
  <si>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</si>
  <si>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</si>
  <si>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</si>
  <si>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</si>
  <si>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</si>
  <si>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</si>
  <si>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</si>
  <si>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</si>
  <si>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</si>
  <si>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</si>
  <si>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</si>
  <si>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</si>
  <si>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</si>
  <si>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</si>
  <si>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</si>
  <si>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</si>
  <si>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</si>
  <si>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</si>
  <si>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</si>
  <si>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</si>
  <si>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</si>
  <si>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</si>
  <si>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</si>
  <si>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pre tlač</t>
  </si>
  <si>
    <t>produkcie</t>
  </si>
  <si>
    <t>ceny</t>
  </si>
  <si>
    <t>D</t>
  </si>
  <si>
    <t xml:space="preserve">Odberateľ: MESTO NITRA </t>
  </si>
  <si>
    <t xml:space="preserve">Spracoval: SOAR - ING. BÁRTA JIŘÍ                  </t>
  </si>
  <si>
    <t xml:space="preserve">Projektant: SOAR - ING. BÁRTA JIŘÍ </t>
  </si>
  <si>
    <t xml:space="preserve">JKSO : </t>
  </si>
  <si>
    <t>Dátum: 28.06.2022</t>
  </si>
  <si>
    <t>Stavba : REK. OBJEKTU A ZMENA UŽÍVANIA OBJEKTU  2.etapa -núdzové bývanie</t>
  </si>
  <si>
    <t>Objekt :SO 01 DVOJDOM</t>
  </si>
  <si>
    <t>Časť : UK</t>
  </si>
  <si>
    <t>Zaradenie</t>
  </si>
  <si>
    <t>pre KL</t>
  </si>
  <si>
    <t>Lev0</t>
  </si>
  <si>
    <t>pozícia</t>
  </si>
  <si>
    <t>PRÁCE A DODÁVKY PSV</t>
  </si>
  <si>
    <t>713 - Izolácie tepelné</t>
  </si>
  <si>
    <t>713</t>
  </si>
  <si>
    <t>713401204</t>
  </si>
  <si>
    <t>Montáž rúrok z PE hr. 15-20 mm, vnút. priemer do 38</t>
  </si>
  <si>
    <t>m</t>
  </si>
  <si>
    <t xml:space="preserve">                    </t>
  </si>
  <si>
    <t>I</t>
  </si>
  <si>
    <t>71340-1204</t>
  </si>
  <si>
    <t xml:space="preserve">  .  .  </t>
  </si>
  <si>
    <t>IK</t>
  </si>
  <si>
    <t>S</t>
  </si>
  <si>
    <t>MAT</t>
  </si>
  <si>
    <t>283771209</t>
  </si>
  <si>
    <t>Izolácia potrubie IZOFLEX R 28/20</t>
  </si>
  <si>
    <t/>
  </si>
  <si>
    <t>IZ</t>
  </si>
  <si>
    <t>998713101</t>
  </si>
  <si>
    <t>Presun hmôt pre izolácie tepelné v objektoch výšky do 6 m</t>
  </si>
  <si>
    <t>t</t>
  </si>
  <si>
    <t>99871-3101</t>
  </si>
  <si>
    <t>45.32.11</t>
  </si>
  <si>
    <t xml:space="preserve">713 - Izolácie tepelné  spolu: </t>
  </si>
  <si>
    <t>731 - Kotolne</t>
  </si>
  <si>
    <t>731</t>
  </si>
  <si>
    <t>731200825</t>
  </si>
  <si>
    <t>Demontáž kotlov ocel. na kvap. alebo plyn. palivo do 40 kW</t>
  </si>
  <si>
    <t>kus</t>
  </si>
  <si>
    <t>73120-0825</t>
  </si>
  <si>
    <t>45.11.11</t>
  </si>
  <si>
    <t>731314828</t>
  </si>
  <si>
    <t>Montáž kotla nástenného na plyn kondenzačného vyhotovenie turbo do 28 kW</t>
  </si>
  <si>
    <t>súbor</t>
  </si>
  <si>
    <t>73131-4828</t>
  </si>
  <si>
    <t>484174301</t>
  </si>
  <si>
    <t>Kotol plynový PROTHERM CONDES 12 KKO+ 120 S bojler</t>
  </si>
  <si>
    <t xml:space="preserve">731 - Kotolne  spolu: </t>
  </si>
  <si>
    <t>732 - Strojovne</t>
  </si>
  <si>
    <t>732331512</t>
  </si>
  <si>
    <t>Nádoby expanzné tlakové s membránou Expanzomat I 12 l</t>
  </si>
  <si>
    <t>73233-1512</t>
  </si>
  <si>
    <t>45.33.11</t>
  </si>
  <si>
    <t>732429111</t>
  </si>
  <si>
    <t>Montáž čerpadiel obehových špirál. DN 25</t>
  </si>
  <si>
    <t>73242-9111</t>
  </si>
  <si>
    <t>4261F0324</t>
  </si>
  <si>
    <t>Obehové čerpadlo WILLO dn 25</t>
  </si>
  <si>
    <t xml:space="preserve">732 - Strojovne  spolu: </t>
  </si>
  <si>
    <t>733 - Rozvod potrubia</t>
  </si>
  <si>
    <t>733110808</t>
  </si>
  <si>
    <t>Demontáž potrubia z ocel. rúrok závitových do DN 50</t>
  </si>
  <si>
    <t>73311-0808</t>
  </si>
  <si>
    <t>733111305</t>
  </si>
  <si>
    <t>Potrubie z rúrok závit. zváraných bežných nízkotlak. DN 25</t>
  </si>
  <si>
    <t>73311-1305</t>
  </si>
  <si>
    <t>733165316</t>
  </si>
  <si>
    <t>Potrubie z rúrok REHAU RAUTITAN stabil DN 16,2x2,6 mm v tyčiach</t>
  </si>
  <si>
    <t>73316-5316</t>
  </si>
  <si>
    <t>733165320</t>
  </si>
  <si>
    <t>Potrubie z rúrok REHAU RAUTITAN stabil DN 20,00x2,9 mm v tyčiach</t>
  </si>
  <si>
    <t>73316-5320</t>
  </si>
  <si>
    <t>733165325</t>
  </si>
  <si>
    <t>Potrubie z rúrok REHAU RAUTITAN stabil DN 25,0x3,7 mm v tyčiach</t>
  </si>
  <si>
    <t>73316-5325</t>
  </si>
  <si>
    <t>733390802</t>
  </si>
  <si>
    <t>Demontáž potrubia plastového do d 50</t>
  </si>
  <si>
    <t>73339-0802</t>
  </si>
  <si>
    <t>998733101</t>
  </si>
  <si>
    <t>Presun hmôt pre potrubie UK v objektoch výšky do 6 m</t>
  </si>
  <si>
    <t>99873-3101</t>
  </si>
  <si>
    <t xml:space="preserve">733 - Rozvod potrubia  spolu: </t>
  </si>
  <si>
    <t>734 - Armatúry</t>
  </si>
  <si>
    <t>734211112</t>
  </si>
  <si>
    <t>Ventil odvzdušňovací závitový vykur. telies V 4320 G 1/4</t>
  </si>
  <si>
    <t>73421-1112</t>
  </si>
  <si>
    <t>734220103</t>
  </si>
  <si>
    <t>Ventil závitový regulačný priamy G 5/4 PN 20 do 100°C vyvažovací</t>
  </si>
  <si>
    <t>73422-0103</t>
  </si>
  <si>
    <t>734222612</t>
  </si>
  <si>
    <t>Ventil regul. závit. s hlavicou termost. ovlád. V4262A G 1/2</t>
  </si>
  <si>
    <t>73422-2612</t>
  </si>
  <si>
    <t>734231215</t>
  </si>
  <si>
    <t>Ventily uzavieracie závitové Ve 3001 G 1</t>
  </si>
  <si>
    <t>73423-1215</t>
  </si>
  <si>
    <t>734242414</t>
  </si>
  <si>
    <t>Ventily spätné závitové priame R 60 GIACOMINI PN 16 do 110°C G 1</t>
  </si>
  <si>
    <t>73424-2414</t>
  </si>
  <si>
    <t>734261412</t>
  </si>
  <si>
    <t>Skrutkovanie regulačné radiátorové rohové G 1/2 bez vypúšťania</t>
  </si>
  <si>
    <t>73426-1412</t>
  </si>
  <si>
    <t>734291113</t>
  </si>
  <si>
    <t>Kohúty plniace a vypúšťacie G 1/2</t>
  </si>
  <si>
    <t>73429-1113</t>
  </si>
  <si>
    <t>734291215</t>
  </si>
  <si>
    <t>Filter závitový PICAL G 1</t>
  </si>
  <si>
    <t>73429-1215</t>
  </si>
  <si>
    <t>734292725</t>
  </si>
  <si>
    <t>Kohút guľový priamy G 1 PN 42 do 185°C vnútorný závit s vypúšťaním</t>
  </si>
  <si>
    <t>73429-2725</t>
  </si>
  <si>
    <t>734300813</t>
  </si>
  <si>
    <t>Demontáž horúcovodných armatúr, ventilov do DN 40</t>
  </si>
  <si>
    <t>73430-0813</t>
  </si>
  <si>
    <t>734411111</t>
  </si>
  <si>
    <t>Teplomery s ochranným púzdrom priame typ 160 prev. A</t>
  </si>
  <si>
    <t>73441-1111</t>
  </si>
  <si>
    <t>998734101</t>
  </si>
  <si>
    <t>Presun hmôt pre armatúry UK v objektoch výšky do 6 m</t>
  </si>
  <si>
    <t>99873-4101</t>
  </si>
  <si>
    <t xml:space="preserve">734 - Armatúry  spolu: </t>
  </si>
  <si>
    <t>735 - Vykurovacie telesá</t>
  </si>
  <si>
    <t>735121810</t>
  </si>
  <si>
    <t>Demontáž vykurovacích telies oceľových článkových</t>
  </si>
  <si>
    <t>m2</t>
  </si>
  <si>
    <t>73512-1810</t>
  </si>
  <si>
    <t>735151821</t>
  </si>
  <si>
    <t>Demontáž vykurovacích telies panelových dvojrad. do 1500 mm</t>
  </si>
  <si>
    <t>73515-1821</t>
  </si>
  <si>
    <t>735159639</t>
  </si>
  <si>
    <t>Montáž vyhr. telies oc.doskové dvojité bez odvzd. KORAD-21K Hdo600/Ldo2000mm</t>
  </si>
  <si>
    <t>73515-9639</t>
  </si>
  <si>
    <t>484521031</t>
  </si>
  <si>
    <t>Teleso vyh.doskové dvojité s 1xkonverkt. typ 21K s krytmi H600 L700 Korad P90</t>
  </si>
  <si>
    <t>28.22.11</t>
  </si>
  <si>
    <t>484521071</t>
  </si>
  <si>
    <t>Teleso vyh.doskové dvojité s 1xkonverkt. typ 21K s krytmi H600 L1100 Korad P90</t>
  </si>
  <si>
    <t>484521111</t>
  </si>
  <si>
    <t>Teleso vyh.doskové dvojité s 1xkonverkt. typ 21K s krytmi H600 L1500 Korad P90</t>
  </si>
  <si>
    <t>735159641</t>
  </si>
  <si>
    <t>Montáž vyhr. telies oc.doskové dvojité bez odvzd. KORAD-21K Hdo900/Ldo2000mm</t>
  </si>
  <si>
    <t>73515-9641</t>
  </si>
  <si>
    <t>484531459</t>
  </si>
  <si>
    <t>Teleso vyh.doskové dvojité s 1xkonvekt. typ 21K s krytmi H900 L500 Korad P90</t>
  </si>
  <si>
    <t>484531461</t>
  </si>
  <si>
    <t>Teleso vyh.doskové dvojité s 1xkonvekt. typ 21K s krytmi H900 L600 Korad P90</t>
  </si>
  <si>
    <t>484531481</t>
  </si>
  <si>
    <t>Teleso vyh.doskové dvojité s 1xkonvekt. typ 21K s krytmi H900 L800 Korad P90</t>
  </si>
  <si>
    <t>484531491</t>
  </si>
  <si>
    <t>Teleso vyh.doskové dvojité s 1xkonvekt. typ 21K s krytmi H900 L900 Korad P90</t>
  </si>
  <si>
    <t>735419310</t>
  </si>
  <si>
    <t>Montáž kúpeľňnového vykurov.rebríka dl. do 2000 mm</t>
  </si>
  <si>
    <t>73541-9310</t>
  </si>
  <si>
    <t>484531492</t>
  </si>
  <si>
    <t>Rebríkovy radiátor KORAD</t>
  </si>
  <si>
    <t>998735101</t>
  </si>
  <si>
    <t>Presun hmôt pre vykur. telesá UK v objektoch výšky do 6 m</t>
  </si>
  <si>
    <t>99873-5101</t>
  </si>
  <si>
    <t xml:space="preserve">735 - Vykurovacie telesá  spolu: </t>
  </si>
  <si>
    <t xml:space="preserve">PRÁCE A DODÁVKY PSV  spolu: </t>
  </si>
  <si>
    <t>Za rozpočet celkom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</si>
</sst>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6" formatCode="#,##0&quot; Sk&quot;;[Red]\-#,##0&quot; Sk&quot;"/>
    <numFmt numFmtId="167" formatCode="_-* #,##0&quot; Sk&quot;_-;\-* #,##0&quot; Sk&quot;_-;_-* &quot;- Sk&quot;_-;_-@_-"/>
    <numFmt numFmtId="181" formatCode="#,##0.0000"/>
    <numFmt numFmtId="183" formatCode="#,##0.00000"/>
    <numFmt numFmtId="184" formatCode="#,##0.000"/>
    <numFmt numFmtId="185" formatCode="#,##0.0"/>
  </numFmts>
  <fonts count="16">
    <font>
      <sz val="10"/>
      <name val="Arial"/>
      <charset val="238"/>
    </font>
    <font>
      <sz val="8"/>
      <name val="Arial Narrow"/>
      <charset val="238"/>
    </font>
    <font>
      <b/>
      <sz val="8"/>
      <name val="Arial Narrow"/>
      <charset val="238"/>
    </font>
    <font>
      <sz val="8"/>
      <color rgb="FFFFFFFF"/>
      <name val="Arial Narrow"/>
      <charset val="238"/>
    </font>
    <font>
      <b/>
      <sz val="8"/>
      <color rgb="FFFFFFFF"/>
      <name val="Arial Narrow"/>
      <charset val="238"/>
    </font>
    <font>
      <sz val="8"/>
      <color rgb="FF0000FF"/>
      <name val="Arial Narrow"/>
      <charset val="238"/>
    </font>
    <font>
      <b/>
      <sz val="7"/>
      <name val="Letter Gothic CE"/>
      <charset val="238"/>
    </font>
    <font>
      <sz val="10"/>
      <name val="Arial CE"/>
      <charset val="238"/>
    </font>
    <font>
      <sz val="11"/>
      <color rgb="FF000000"/>
      <name val="Calibri"/>
      <charset val="238"/>
    </font>
    <font>
      <sz val="11"/>
      <color rgb="FFFFFFFF"/>
      <name val="Calibri"/>
      <charset val="238"/>
    </font>
    <font>
      <b/>
      <sz val="11"/>
      <color rgb="FF000000"/>
      <name val="Calibri"/>
      <charset val="238"/>
    </font>
    <font>
      <b/>
      <sz val="18"/>
      <color rgb="FF333399"/>
      <name val="Cambria"/>
      <charset val="238"/>
    </font>
    <font>
      <sz val="11"/>
      <color rgb="FFFF0000"/>
      <name val="Calibri"/>
      <charset val="238"/>
    </font>
    <font>
      <sz val="10"/>
      <name val="Arial"/>
      <charset val="238"/>
    </font>
    <font>
      <b/>
      <sz val="8"/>
      <name val="Arial Narrow"/>
      <family val="2"/>
      <charset val="238"/>
    </font>
    <font>
      <b/>
      <sz val="10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A0E0E0"/>
        <bgColor rgb="FFA6CAF0"/>
      </patternFill>
    </fill>
    <fill>
      <patternFill patternType="solid">
        <fgColor rgb="FFA6CAF0"/>
        <bgColor rgb="FFA0E0E0"/>
      </patternFill>
    </fill>
    <fill>
      <patternFill patternType="solid">
        <fgColor rgb="FFFFFFC0"/>
        <bgColor rgb="FFFFFF99"/>
      </patternFill>
    </fill>
    <fill>
      <patternFill patternType="solid">
        <fgColor rgb="FFFF8080"/>
        <bgColor rgb="FFFF99CC"/>
      </patternFill>
    </fill>
    <fill>
      <patternFill patternType="solid">
        <fgColor rgb="FFC0C0C0"/>
        <bgColor rgb="FFA6CAF0"/>
      </patternFill>
    </fill>
    <fill>
      <patternFill patternType="solid">
        <fgColor rgb="FFFFFF99"/>
        <bgColor rgb="FFFFFFC0"/>
      </patternFill>
    </fill>
    <fill>
      <patternFill patternType="solid">
        <fgColor rgb="FFCC9CCC"/>
        <bgColor rgb="FFFF99CC"/>
      </patternFill>
    </fill>
    <fill>
      <patternFill patternType="solid">
        <fgColor rgb="FF996666"/>
        <bgColor rgb="FF666699"/>
      </patternFill>
    </fill>
    <fill>
      <patternFill patternType="solid">
        <fgColor rgb="FF999933"/>
        <bgColor rgb="FF969696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rgb="FF3333CC"/>
      </top>
      <bottom style="double">
        <color rgb="FF3333CC"/>
      </bottom>
      <diagonal/>
    </border>
  </borders>
  <cellStyleXfs count="32">
    <xf numFmtId="0" fontId="0" fillId="0" borderId="0"/>
    <xf numFmtId="0" fontId="7" fillId="0" borderId="0"/>
    <xf numFmtId="0" fontId="13" fillId="0" borderId="0" applyBorder="0">
      <alignment vertical="center"/>
    </xf>
    <xf numFmtId="0" fontId="8" fillId="4" borderId="0" applyBorder="0" applyProtection="0"/>
    <xf numFmtId="167" fontId="13" fillId="0" borderId="0" applyBorder="0" applyProtection="0"/>
    <xf numFmtId="0" fontId="8" fillId="2" borderId="0" applyBorder="0" applyProtection="0"/>
    <xf numFmtId="0" fontId="8" fillId="2" borderId="0" applyBorder="0" applyProtection="0"/>
    <xf numFmtId="166" fontId="6" fillId="0" borderId="8"/>
    <xf numFmtId="0" fontId="8" fillId="3" borderId="0" applyBorder="0" applyProtection="0"/>
    <xf numFmtId="0" fontId="8" fillId="5" borderId="0" applyBorder="0" applyProtection="0"/>
    <xf numFmtId="0" fontId="13" fillId="0" borderId="8"/>
    <xf numFmtId="0" fontId="6" fillId="0" borderId="8">
      <alignment vertical="center"/>
    </xf>
    <xf numFmtId="0" fontId="8" fillId="6" borderId="0" applyBorder="0" applyProtection="0"/>
    <xf numFmtId="0" fontId="8" fillId="2" borderId="0" applyBorder="0" applyProtection="0"/>
    <xf numFmtId="0" fontId="8" fillId="4" borderId="0" applyBorder="0" applyProtection="0"/>
    <xf numFmtId="0" fontId="8" fillId="5" borderId="0" applyBorder="0" applyProtection="0"/>
    <xf numFmtId="0" fontId="8" fillId="7" borderId="0" applyBorder="0" applyProtection="0"/>
    <xf numFmtId="0" fontId="8" fillId="8" borderId="0" applyBorder="0" applyProtection="0"/>
    <xf numFmtId="0" fontId="8" fillId="4" borderId="0" applyBorder="0" applyProtection="0"/>
    <xf numFmtId="0" fontId="9" fillId="2" borderId="0" applyBorder="0" applyProtection="0"/>
    <xf numFmtId="0" fontId="9" fillId="9" borderId="0" applyBorder="0" applyProtection="0"/>
    <xf numFmtId="0" fontId="9" fillId="10" borderId="0" applyBorder="0" applyProtection="0"/>
    <xf numFmtId="0" fontId="9" fillId="8" borderId="0" applyBorder="0" applyProtection="0"/>
    <xf numFmtId="0" fontId="9" fillId="2" borderId="0" applyBorder="0" applyProtection="0"/>
    <xf numFmtId="0" fontId="9" fillId="5" borderId="0" applyBorder="0" applyProtection="0"/>
    <xf numFmtId="0" fontId="10" fillId="0" borderId="9" applyProtection="0"/>
    <xf numFmtId="0" fontId="7" fillId="0" borderId="0"/>
    <xf numFmtId="0" fontId="11" fillId="0" borderId="0" applyBorder="0" applyProtection="0"/>
    <xf numFmtId="0" fontId="7" fillId="0" borderId="0"/>
    <xf numFmtId="0" fontId="6" fillId="0" borderId="0" applyBorder="0">
      <alignment vertical="center"/>
    </xf>
    <xf numFmtId="0" fontId="12" fillId="0" borderId="0" applyBorder="0" applyProtection="0"/>
    <xf numFmtId="0" fontId="6" fillId="0" borderId="1">
      <alignment vertical="center"/>
    </xf>
  </cellStyleXfs>
  <cellXfs count="60">
    <xf numFmtId="0" fontId="0" fillId="0" borderId="0" xfId="0"/>
    <xf numFmtId="0" fontId="3" fillId="0" borderId="0" xfId="1" applyFont="1"/>
    <xf numFmtId="0" fontId="4" fillId="0" borderId="0" xfId="1" applyFont="1"/>
    <xf numFmtId="49" fontId="4" fillId="0" borderId="0" xfId="1" applyNumberFormat="1" applyFont="1"/>
    <xf numFmtId="0" fontId="1" fillId="0" borderId="0" xfId="0" applyFont="1" applyProtection="1"/>
    <xf numFmtId="4" fontId="1" fillId="0" borderId="0" xfId="0" applyNumberFormat="1" applyFont="1" applyProtection="1"/>
    <xf numFmtId="183" fontId="1" fillId="0" borderId="0" xfId="0" applyNumberFormat="1" applyFont="1" applyProtection="1"/>
    <xf numFmtId="184" fontId="1" fillId="0" borderId="0" xfId="0" applyNumberFormat="1" applyFont="1" applyProtection="1"/>
    <xf numFmtId="0" fontId="2" fillId="0" borderId="0" xfId="0" applyFont="1" applyProtection="1"/>
    <xf numFmtId="0" fontId="1" fillId="0" borderId="2" xfId="0" applyFont="1" applyBorder="1" applyAlignment="1" applyProtection="1">
      <alignment horizontal="center"/>
    </xf>
    <xf numFmtId="0" fontId="1" fillId="0" borderId="4" xfId="0" applyFont="1" applyBorder="1" applyAlignment="1" applyProtection="1">
      <alignment horizont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 wrapText="1"/>
    </xf>
    <xf numFmtId="184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83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0" fontId="1" fillId="0" borderId="0" xfId="0" applyFont="1" applyAlignment="1" applyProtection="1">
      <alignment horizontal="left" vertical="top"/>
    </xf>
    <xf numFmtId="181" fontId="1" fillId="0" borderId="0" xfId="0" applyNumberFormat="1" applyFont="1" applyAlignment="1" applyProtection="1">
      <alignment vertical="top"/>
    </xf>
    <xf numFmtId="0" fontId="1" fillId="0" borderId="0" xfId="0" applyFont="1"/>
    <xf numFmtId="49" fontId="1" fillId="0" borderId="0" xfId="0" applyNumberFormat="1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1" fillId="0" borderId="4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center"/>
    </xf>
    <xf numFmtId="0" fontId="5" fillId="0" borderId="5" xfId="0" applyFont="1" applyBorder="1" applyAlignment="1" applyProtection="1">
      <alignment horizontal="center"/>
      <protection locked="0"/>
    </xf>
    <xf numFmtId="0" fontId="5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left" vertical="top"/>
    </xf>
    <xf numFmtId="0" fontId="5" fillId="0" borderId="6" xfId="0" applyFont="1" applyBorder="1" applyAlignment="1" applyProtection="1">
      <alignment horizontal="center"/>
      <protection locked="0"/>
    </xf>
    <xf numFmtId="0" fontId="5" fillId="0" borderId="4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center"/>
      <protection locked="0"/>
    </xf>
    <xf numFmtId="184" fontId="1" fillId="0" borderId="4" xfId="0" applyNumberFormat="1" applyFont="1" applyBorder="1" applyProtection="1"/>
    <xf numFmtId="0" fontId="1" fillId="0" borderId="4" xfId="0" applyFont="1" applyBorder="1" applyAlignment="1" applyProtection="1">
      <alignment horizontal="left" vertical="top"/>
    </xf>
    <xf numFmtId="49" fontId="3" fillId="0" borderId="0" xfId="1" applyNumberFormat="1" applyFont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right" wrapText="1"/>
    </xf>
    <xf numFmtId="185" fontId="3" fillId="0" borderId="0" xfId="0" applyNumberFormat="1" applyFont="1" applyAlignment="1">
      <alignment horizontal="right" wrapText="1"/>
    </xf>
    <xf numFmtId="4" fontId="3" fillId="0" borderId="0" xfId="0" applyNumberFormat="1" applyFont="1" applyAlignment="1">
      <alignment horizontal="right" wrapText="1"/>
    </xf>
    <xf numFmtId="184" fontId="3" fillId="0" borderId="0" xfId="0" applyNumberFormat="1" applyFont="1" applyAlignment="1">
      <alignment horizontal="right" wrapText="1"/>
    </xf>
    <xf numFmtId="181" fontId="3" fillId="0" borderId="0" xfId="0" applyNumberFormat="1" applyFont="1" applyAlignment="1">
      <alignment horizontal="right" wrapText="1"/>
    </xf>
    <xf numFmtId="49" fontId="1" fillId="0" borderId="2" xfId="0" applyNumberFormat="1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/>
    </xf>
    <xf numFmtId="49" fontId="1" fillId="0" borderId="4" xfId="0" applyNumberFormat="1" applyFont="1" applyBorder="1" applyAlignment="1" applyProtection="1">
      <alignment horizontal="left"/>
    </xf>
    <xf numFmtId="0" fontId="1" fillId="0" borderId="4" xfId="0" applyFont="1" applyBorder="1" applyProtection="1"/>
    <xf numFmtId="0" fontId="1" fillId="0" borderId="4" xfId="0" applyFont="1" applyBorder="1" applyAlignment="1" applyProtection="1">
      <alignment horizontal="right"/>
    </xf>
    <xf numFmtId="0" fontId="1" fillId="0" borderId="3" xfId="0" applyFont="1" applyBorder="1" applyAlignment="1" applyProtection="1">
      <alignment horizontal="center"/>
    </xf>
    <xf numFmtId="0" fontId="1" fillId="0" borderId="7" xfId="0" applyFont="1" applyBorder="1" applyAlignment="1" applyProtection="1">
      <alignment horizontal="center"/>
    </xf>
    <xf numFmtId="49" fontId="14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/>
    </xf>
    <xf numFmtId="49" fontId="1" fillId="0" borderId="0" xfId="0" applyNumberFormat="1" applyFont="1" applyAlignment="1" applyProtection="1">
      <alignment horizontal="right" vertical="top" wrapText="1"/>
    </xf>
    <xf numFmtId="4" fontId="14" fillId="0" borderId="0" xfId="0" applyNumberFormat="1" applyFont="1" applyAlignment="1" applyProtection="1">
      <alignment vertical="top"/>
    </xf>
    <xf numFmtId="183" fontId="14" fillId="0" borderId="0" xfId="0" applyNumberFormat="1" applyFont="1" applyAlignment="1" applyProtection="1">
      <alignment vertical="top"/>
    </xf>
    <xf numFmtId="184" fontId="14" fillId="0" borderId="0" xfId="0" applyNumberFormat="1" applyFont="1" applyAlignment="1" applyProtection="1">
      <alignment vertical="top"/>
    </xf>
    <xf numFmtId="49" fontId="14" fillId="0" borderId="0" xfId="0" applyNumberFormat="1" applyFont="1" applyAlignment="1" applyProtection="1">
      <alignment horizontal="left" vertical="top" wrapText="1"/>
    </xf>
    <xf numFmtId="0" fontId="15" fillId="0" borderId="0" xfId="0" applyFont="1" applyProtection="1"/>
  </cellXfs>
  <cellStyles count="32">
    <cellStyle name="1 000 Sk" xfId="11"/>
    <cellStyle name="1 000,-  Sk" xfId="2"/>
    <cellStyle name="1 000,- Kč" xfId="7"/>
    <cellStyle name="1 000,- Sk" xfId="10"/>
    <cellStyle name="1000 Sk_fakturuj99" xfId="4"/>
    <cellStyle name="20 % – Zvýraznění1" xfId="8"/>
    <cellStyle name="20 % – Zvýraznění2" xfId="9"/>
    <cellStyle name="20 % – Zvýraznění3" xfId="3"/>
    <cellStyle name="20 % – Zvýraznění4" xfId="12"/>
    <cellStyle name="20 % – Zvýraznění5" xfId="13"/>
    <cellStyle name="20 % – Zvýraznění6" xfId="14"/>
    <cellStyle name="40 % – Zvýraznění1" xfId="5"/>
    <cellStyle name="40 % – Zvýraznění2" xfId="15"/>
    <cellStyle name="40 % – Zvýraznění3" xfId="16"/>
    <cellStyle name="40 % – Zvýraznění4" xfId="17"/>
    <cellStyle name="40 % – Zvýraznění5" xfId="6"/>
    <cellStyle name="40 % – Zvýraznění6" xfId="18"/>
    <cellStyle name="60 % – Zvýraznění1" xfId="19"/>
    <cellStyle name="60 % – Zvýraznění2" xfId="20"/>
    <cellStyle name="60 % – Zvýraznění3" xfId="21"/>
    <cellStyle name="60 % – Zvýraznění4" xfId="22"/>
    <cellStyle name="60 % – Zvýraznění5" xfId="23"/>
    <cellStyle name="60 % – Zvýraznění6" xfId="24"/>
    <cellStyle name="Celkem" xfId="25"/>
    <cellStyle name="data" xfId="26"/>
    <cellStyle name="Název" xfId="27"/>
    <cellStyle name="Normálna" xfId="0" builtinId="0"/>
    <cellStyle name="normálne_fakturuj99" xfId="28"/>
    <cellStyle name="normálne_KLs" xfId="1"/>
    <cellStyle name="TEXT 1" xfId="29"/>
    <cellStyle name="Text upozornění" xfId="30"/>
    <cellStyle name="TEXT1" xfId="3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999933"/>
      <rgbColor rgb="00800080"/>
      <rgbColor rgb="00008080"/>
      <rgbColor rgb="00C0C0C0"/>
      <rgbColor rgb="00996666"/>
      <rgbColor rgb="009999FF"/>
      <rgbColor rgb="00993366"/>
      <rgbColor rgb="00FFFFC0"/>
      <rgbColor rgb="00CCFFFF"/>
      <rgbColor rgb="00660066"/>
      <rgbColor rgb="00FF8080"/>
      <rgbColor rgb="000066CC"/>
      <rgbColor rgb="00A0E0E0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A6CAF0"/>
      <rgbColor rgb="00FF99CC"/>
      <rgbColor rgb="00CC9CCC"/>
      <rgbColor rgb="00FFCC99"/>
      <rgbColor rgb="003333CC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75"/>
  <sheetViews>
    <sheetView showGridLines="0" tabSelected="1" workbookViewId="0">
      <pane xSplit="4" ySplit="10" topLeftCell="E11" activePane="bottomRight" state="frozen"/>
      <selection pane="topRight"/>
      <selection pane="bottomLeft"/>
      <selection pane="bottomRight" activeCell="D8" sqref="D8"/>
    </sheetView>
  </sheetViews>
  <sheetFormatPr defaultColWidth="9" defaultRowHeight="13.5"/>
  <cols>
    <col min="1" max="1" width="5.42578125" style="11" customWidth="1"/>
    <col min="2" max="2" width="3.7109375" style="12" customWidth="1"/>
    <col min="3" max="3" width="8.5703125" style="13" customWidth="1"/>
    <col min="4" max="4" width="45.7109375" style="14" customWidth="1"/>
    <col min="5" max="5" width="11.28515625" style="15" customWidth="1"/>
    <col min="6" max="6" width="5.85546875" style="16" customWidth="1"/>
    <col min="7" max="7" width="8.7109375" style="17" customWidth="1"/>
    <col min="8" max="10" width="9.7109375" style="17" customWidth="1"/>
    <col min="11" max="11" width="7.42578125" style="18" customWidth="1"/>
    <col min="12" max="12" width="8.28515625" style="18" customWidth="1"/>
    <col min="13" max="13" width="7.140625" style="15" customWidth="1"/>
    <col min="14" max="14" width="6.7109375" style="15" customWidth="1"/>
    <col min="15" max="15" width="3.5703125" style="16" hidden="1" customWidth="1"/>
    <col min="16" max="16" width="12.7109375" style="16" hidden="1" customWidth="1"/>
    <col min="17" max="19" width="11.28515625" style="15" hidden="1" customWidth="1"/>
    <col min="20" max="20" width="10.5703125" style="19" hidden="1" customWidth="1"/>
    <col min="21" max="21" width="10.28515625" style="19" hidden="1" customWidth="1"/>
    <col min="22" max="22" width="5.28515625" style="19" hidden="1" customWidth="1"/>
    <col min="23" max="23" width="9.140625" style="15" hidden="1" customWidth="1"/>
    <col min="24" max="25" width="11.85546875" style="20" hidden="1" customWidth="1"/>
    <col min="26" max="26" width="7.5703125" style="13" hidden="1" customWidth="1"/>
    <col min="27" max="27" width="12.7109375" style="13" hidden="1" customWidth="1"/>
    <col min="28" max="28" width="4.28515625" style="16" hidden="1" customWidth="1"/>
    <col min="29" max="30" width="2.7109375" style="16" hidden="1" customWidth="1"/>
    <col min="31" max="34" width="9.140625" style="21" hidden="1" customWidth="1"/>
    <col min="35" max="35" width="9.140625" style="4" customWidth="1"/>
    <col min="36" max="37" width="9.140625" style="4" hidden="1" customWidth="1"/>
    <col min="38" max="1024" width="9" style="22"/>
  </cols>
  <sheetData>
    <row r="1" spans="1:37" s="4" customFormat="1" ht="12.75" customHeight="1">
      <c r="A1" s="8" t="s">
        <v>62</v>
      </c>
      <c r="G1" s="5"/>
      <c r="I1" s="8" t="s">
        <v>63</v>
      </c>
      <c r="J1" s="5"/>
      <c r="K1" s="6"/>
      <c r="Q1" s="7"/>
      <c r="R1" s="7"/>
      <c r="S1" s="7"/>
      <c r="X1" s="20"/>
      <c r="Y1" s="20"/>
      <c r="Z1" s="38" t="s">
        <v>1</v>
      </c>
      <c r="AA1" s="38" t="s">
        <v>2</v>
      </c>
      <c r="AB1" s="1" t="s">
        <v>3</v>
      </c>
      <c r="AC1" s="1" t="s">
        <v>4</v>
      </c>
      <c r="AD1" s="1" t="s">
        <v>5</v>
      </c>
      <c r="AE1" s="39" t="s">
        <v>6</v>
      </c>
      <c r="AF1" s="40" t="s">
        <v>7</v>
      </c>
    </row>
    <row r="2" spans="1:37" s="4" customFormat="1" ht="12.75">
      <c r="A2" s="8" t="s">
        <v>64</v>
      </c>
      <c r="G2" s="5"/>
      <c r="H2" s="23"/>
      <c r="I2" s="8" t="s">
        <v>65</v>
      </c>
      <c r="J2" s="5"/>
      <c r="K2" s="6"/>
      <c r="Q2" s="7"/>
      <c r="R2" s="7"/>
      <c r="S2" s="7"/>
      <c r="X2" s="20"/>
      <c r="Y2" s="20"/>
      <c r="Z2" s="38" t="s">
        <v>8</v>
      </c>
      <c r="AA2" s="3" t="s">
        <v>9</v>
      </c>
      <c r="AB2" s="2" t="s">
        <v>10</v>
      </c>
      <c r="AC2" s="2"/>
      <c r="AD2" s="3"/>
      <c r="AE2" s="39">
        <v>1</v>
      </c>
      <c r="AF2" s="41">
        <v>123.5</v>
      </c>
    </row>
    <row r="3" spans="1:37" s="4" customFormat="1" ht="12.75">
      <c r="A3" s="8" t="s">
        <v>11</v>
      </c>
      <c r="G3" s="5"/>
      <c r="I3" s="8" t="s">
        <v>66</v>
      </c>
      <c r="J3" s="5"/>
      <c r="K3" s="6"/>
      <c r="Q3" s="7"/>
      <c r="R3" s="7"/>
      <c r="S3" s="7"/>
      <c r="X3" s="20"/>
      <c r="Y3" s="20"/>
      <c r="Z3" s="38" t="s">
        <v>12</v>
      </c>
      <c r="AA3" s="3" t="s">
        <v>13</v>
      </c>
      <c r="AB3" s="2" t="s">
        <v>10</v>
      </c>
      <c r="AC3" s="2" t="s">
        <v>14</v>
      </c>
      <c r="AD3" s="3" t="s">
        <v>15</v>
      </c>
      <c r="AE3" s="39">
        <v>2</v>
      </c>
      <c r="AF3" s="42">
        <v>123.46</v>
      </c>
    </row>
    <row r="4" spans="1:37" s="4" customFormat="1" ht="12.75">
      <c r="Q4" s="7"/>
      <c r="R4" s="7"/>
      <c r="S4" s="7"/>
      <c r="X4" s="20"/>
      <c r="Y4" s="20"/>
      <c r="Z4" s="38" t="s">
        <v>16</v>
      </c>
      <c r="AA4" s="3" t="s">
        <v>17</v>
      </c>
      <c r="AB4" s="2" t="s">
        <v>10</v>
      </c>
      <c r="AC4" s="2"/>
      <c r="AD4" s="3"/>
      <c r="AE4" s="39">
        <v>3</v>
      </c>
      <c r="AF4" s="43">
        <v>123.45699999999999</v>
      </c>
    </row>
    <row r="5" spans="1:37" s="4" customFormat="1" ht="12.75">
      <c r="A5" s="8" t="s">
        <v>67</v>
      </c>
      <c r="Q5" s="7"/>
      <c r="R5" s="7"/>
      <c r="S5" s="7"/>
      <c r="X5" s="20"/>
      <c r="Y5" s="20"/>
      <c r="Z5" s="38" t="s">
        <v>18</v>
      </c>
      <c r="AA5" s="3" t="s">
        <v>13</v>
      </c>
      <c r="AB5" s="2" t="s">
        <v>10</v>
      </c>
      <c r="AC5" s="2" t="s">
        <v>14</v>
      </c>
      <c r="AD5" s="3" t="s">
        <v>15</v>
      </c>
      <c r="AE5" s="39">
        <v>4</v>
      </c>
      <c r="AF5" s="44">
        <v>123.4567</v>
      </c>
    </row>
    <row r="6" spans="1:37" s="4" customFormat="1" ht="12.75">
      <c r="A6" s="8" t="s">
        <v>68</v>
      </c>
      <c r="Q6" s="7"/>
      <c r="R6" s="7"/>
      <c r="S6" s="7"/>
      <c r="X6" s="20"/>
      <c r="Y6" s="20"/>
      <c r="Z6" s="23"/>
      <c r="AA6" s="23"/>
      <c r="AE6" s="39" t="s">
        <v>19</v>
      </c>
      <c r="AF6" s="42">
        <v>123.46</v>
      </c>
    </row>
    <row r="7" spans="1:37" s="4" customFormat="1" ht="12.75">
      <c r="A7" s="8" t="s">
        <v>69</v>
      </c>
      <c r="Q7" s="7"/>
      <c r="R7" s="7"/>
      <c r="S7" s="7"/>
      <c r="X7" s="20"/>
      <c r="Y7" s="20"/>
      <c r="Z7" s="23"/>
      <c r="AA7" s="23"/>
    </row>
    <row r="8" spans="1:37" s="4" customFormat="1">
      <c r="B8" s="24"/>
      <c r="C8" s="25"/>
      <c r="D8" s="59" t="s">
        <v>46</v>
      </c>
      <c r="E8" s="7"/>
      <c r="G8" s="5"/>
      <c r="H8" s="5"/>
      <c r="I8" s="5"/>
      <c r="J8" s="5"/>
      <c r="K8" s="6"/>
      <c r="L8" s="6"/>
      <c r="M8" s="7"/>
      <c r="N8" s="7"/>
      <c r="Q8" s="7"/>
      <c r="R8" s="7"/>
      <c r="S8" s="7"/>
      <c r="X8" s="20"/>
      <c r="Y8" s="20"/>
      <c r="Z8" s="23"/>
      <c r="AA8" s="23"/>
      <c r="AE8" s="16"/>
      <c r="AF8" s="16"/>
      <c r="AG8" s="16"/>
      <c r="AH8" s="16"/>
    </row>
    <row r="9" spans="1:37">
      <c r="A9" s="9" t="s">
        <v>20</v>
      </c>
      <c r="B9" s="9" t="s">
        <v>21</v>
      </c>
      <c r="C9" s="9" t="s">
        <v>22</v>
      </c>
      <c r="D9" s="9" t="s">
        <v>23</v>
      </c>
      <c r="E9" s="9" t="s">
        <v>24</v>
      </c>
      <c r="F9" s="9" t="s">
        <v>25</v>
      </c>
      <c r="G9" s="9" t="s">
        <v>26</v>
      </c>
      <c r="H9" s="9" t="s">
        <v>27</v>
      </c>
      <c r="I9" s="9" t="s">
        <v>28</v>
      </c>
      <c r="J9" s="9" t="s">
        <v>29</v>
      </c>
      <c r="K9" s="50" t="s">
        <v>30</v>
      </c>
      <c r="L9" s="50"/>
      <c r="M9" s="51" t="s">
        <v>31</v>
      </c>
      <c r="N9" s="51"/>
      <c r="O9" s="9" t="s">
        <v>0</v>
      </c>
      <c r="P9" s="27" t="s">
        <v>32</v>
      </c>
      <c r="Q9" s="9" t="s">
        <v>24</v>
      </c>
      <c r="R9" s="9" t="s">
        <v>24</v>
      </c>
      <c r="S9" s="27" t="s">
        <v>24</v>
      </c>
      <c r="T9" s="29" t="s">
        <v>33</v>
      </c>
      <c r="U9" s="30" t="s">
        <v>34</v>
      </c>
      <c r="V9" s="31" t="s">
        <v>35</v>
      </c>
      <c r="W9" s="9" t="s">
        <v>36</v>
      </c>
      <c r="X9" s="32" t="s">
        <v>22</v>
      </c>
      <c r="Y9" s="32" t="s">
        <v>22</v>
      </c>
      <c r="Z9" s="45" t="s">
        <v>37</v>
      </c>
      <c r="AA9" s="45" t="s">
        <v>38</v>
      </c>
      <c r="AB9" s="9" t="s">
        <v>35</v>
      </c>
      <c r="AC9" s="9" t="s">
        <v>39</v>
      </c>
      <c r="AD9" s="9" t="s">
        <v>40</v>
      </c>
      <c r="AE9" s="46" t="s">
        <v>41</v>
      </c>
      <c r="AF9" s="46" t="s">
        <v>42</v>
      </c>
      <c r="AG9" s="46" t="s">
        <v>24</v>
      </c>
      <c r="AH9" s="46" t="s">
        <v>43</v>
      </c>
      <c r="AJ9" s="4" t="s">
        <v>70</v>
      </c>
      <c r="AK9" s="4" t="s">
        <v>72</v>
      </c>
    </row>
    <row r="10" spans="1:37">
      <c r="A10" s="10" t="s">
        <v>44</v>
      </c>
      <c r="B10" s="10" t="s">
        <v>45</v>
      </c>
      <c r="C10" s="26"/>
      <c r="D10" s="10" t="s">
        <v>46</v>
      </c>
      <c r="E10" s="10" t="s">
        <v>47</v>
      </c>
      <c r="F10" s="10" t="s">
        <v>48</v>
      </c>
      <c r="G10" s="10" t="s">
        <v>49</v>
      </c>
      <c r="H10" s="10"/>
      <c r="I10" s="10" t="s">
        <v>50</v>
      </c>
      <c r="J10" s="10"/>
      <c r="K10" s="10" t="s">
        <v>26</v>
      </c>
      <c r="L10" s="10" t="s">
        <v>29</v>
      </c>
      <c r="M10" s="28" t="s">
        <v>26</v>
      </c>
      <c r="N10" s="10" t="s">
        <v>29</v>
      </c>
      <c r="O10" s="10" t="s">
        <v>51</v>
      </c>
      <c r="P10" s="28"/>
      <c r="Q10" s="10" t="s">
        <v>52</v>
      </c>
      <c r="R10" s="10" t="s">
        <v>53</v>
      </c>
      <c r="S10" s="28" t="s">
        <v>54</v>
      </c>
      <c r="T10" s="33" t="s">
        <v>55</v>
      </c>
      <c r="U10" s="34" t="s">
        <v>56</v>
      </c>
      <c r="V10" s="35" t="s">
        <v>57</v>
      </c>
      <c r="W10" s="36"/>
      <c r="X10" s="37" t="s">
        <v>58</v>
      </c>
      <c r="Y10" s="37"/>
      <c r="Z10" s="47" t="s">
        <v>59</v>
      </c>
      <c r="AA10" s="47" t="s">
        <v>44</v>
      </c>
      <c r="AB10" s="10" t="s">
        <v>60</v>
      </c>
      <c r="AC10" s="48"/>
      <c r="AD10" s="48"/>
      <c r="AE10" s="49"/>
      <c r="AF10" s="49"/>
      <c r="AG10" s="49"/>
      <c r="AH10" s="49"/>
      <c r="AJ10" s="4" t="s">
        <v>71</v>
      </c>
      <c r="AK10" s="4" t="s">
        <v>73</v>
      </c>
    </row>
    <row r="12" spans="1:37">
      <c r="B12" s="52" t="s">
        <v>74</v>
      </c>
    </row>
    <row r="13" spans="1:37">
      <c r="B13" s="13" t="s">
        <v>75</v>
      </c>
    </row>
    <row r="14" spans="1:37">
      <c r="A14" s="11">
        <v>1</v>
      </c>
      <c r="B14" s="12" t="s">
        <v>76</v>
      </c>
      <c r="C14" s="13" t="s">
        <v>77</v>
      </c>
      <c r="D14" s="14" t="s">
        <v>78</v>
      </c>
      <c r="E14" s="15">
        <v>238</v>
      </c>
      <c r="F14" s="16" t="s">
        <v>79</v>
      </c>
      <c r="H14" s="17">
        <f>ROUND(E14*G14,2)</f>
        <v>0</v>
      </c>
      <c r="J14" s="17">
        <f>ROUND(E14*G14,2)</f>
        <v>0</v>
      </c>
      <c r="K14" s="18">
        <v>2.0000000000000002E-5</v>
      </c>
      <c r="L14" s="18">
        <f>E14*K14</f>
        <v>4.7600000000000003E-3</v>
      </c>
      <c r="N14" s="15">
        <f>E14*M14</f>
        <v>0</v>
      </c>
      <c r="O14" s="16">
        <v>0</v>
      </c>
      <c r="P14" s="16" t="s">
        <v>80</v>
      </c>
      <c r="V14" s="19" t="s">
        <v>81</v>
      </c>
      <c r="X14" s="53" t="s">
        <v>82</v>
      </c>
      <c r="Y14" s="53" t="s">
        <v>77</v>
      </c>
      <c r="Z14" s="13" t="s">
        <v>83</v>
      </c>
      <c r="AJ14" s="4" t="s">
        <v>84</v>
      </c>
      <c r="AK14" s="4" t="s">
        <v>85</v>
      </c>
    </row>
    <row r="15" spans="1:37">
      <c r="A15" s="11">
        <v>2</v>
      </c>
      <c r="B15" s="12" t="s">
        <v>86</v>
      </c>
      <c r="C15" s="13" t="s">
        <v>87</v>
      </c>
      <c r="D15" s="14" t="s">
        <v>88</v>
      </c>
      <c r="E15" s="15">
        <v>238</v>
      </c>
      <c r="F15" s="16" t="s">
        <v>79</v>
      </c>
      <c r="I15" s="17">
        <f>ROUND(E15*G15,2)</f>
        <v>0</v>
      </c>
      <c r="J15" s="17">
        <f>ROUND(E15*G15,2)</f>
        <v>0</v>
      </c>
      <c r="L15" s="18">
        <f>E15*K15</f>
        <v>0</v>
      </c>
      <c r="N15" s="15">
        <f>E15*M15</f>
        <v>0</v>
      </c>
      <c r="O15" s="16">
        <v>0</v>
      </c>
      <c r="P15" s="16" t="s">
        <v>80</v>
      </c>
      <c r="V15" s="19" t="s">
        <v>61</v>
      </c>
      <c r="X15" s="53" t="s">
        <v>89</v>
      </c>
      <c r="Y15" s="53" t="s">
        <v>87</v>
      </c>
      <c r="Z15" s="13" t="s">
        <v>83</v>
      </c>
      <c r="AA15" s="13" t="s">
        <v>80</v>
      </c>
      <c r="AJ15" s="4" t="s">
        <v>90</v>
      </c>
      <c r="AK15" s="4" t="s">
        <v>85</v>
      </c>
    </row>
    <row r="16" spans="1:37">
      <c r="A16" s="11">
        <v>3</v>
      </c>
      <c r="B16" s="12" t="s">
        <v>76</v>
      </c>
      <c r="C16" s="13" t="s">
        <v>91</v>
      </c>
      <c r="D16" s="14" t="s">
        <v>92</v>
      </c>
      <c r="E16" s="15">
        <v>5.0000000000000001E-3</v>
      </c>
      <c r="F16" s="16" t="s">
        <v>93</v>
      </c>
      <c r="H16" s="17">
        <f>ROUND(E16*G16,2)</f>
        <v>0</v>
      </c>
      <c r="J16" s="17">
        <f>ROUND(E16*G16,2)</f>
        <v>0</v>
      </c>
      <c r="L16" s="18">
        <f>E16*K16</f>
        <v>0</v>
      </c>
      <c r="N16" s="15">
        <f>E16*M16</f>
        <v>0</v>
      </c>
      <c r="O16" s="16">
        <v>0</v>
      </c>
      <c r="P16" s="16" t="s">
        <v>80</v>
      </c>
      <c r="V16" s="19" t="s">
        <v>81</v>
      </c>
      <c r="X16" s="53" t="s">
        <v>94</v>
      </c>
      <c r="Y16" s="53" t="s">
        <v>91</v>
      </c>
      <c r="Z16" s="13" t="s">
        <v>95</v>
      </c>
      <c r="AJ16" s="4" t="s">
        <v>84</v>
      </c>
      <c r="AK16" s="4" t="s">
        <v>85</v>
      </c>
    </row>
    <row r="17" spans="1:37">
      <c r="D17" s="54" t="s">
        <v>96</v>
      </c>
      <c r="E17" s="55">
        <f>J17</f>
        <v>0</v>
      </c>
      <c r="H17" s="55">
        <f>SUM(H12:H16)</f>
        <v>0</v>
      </c>
      <c r="I17" s="55">
        <f>SUM(I12:I16)</f>
        <v>0</v>
      </c>
      <c r="J17" s="55">
        <f>SUM(J12:J16)</f>
        <v>0</v>
      </c>
      <c r="L17" s="56">
        <f>SUM(L12:L16)</f>
        <v>4.7600000000000003E-3</v>
      </c>
      <c r="N17" s="57">
        <f>SUM(N12:N16)</f>
        <v>0</v>
      </c>
      <c r="W17" s="15">
        <f>SUM(W12:W16)</f>
        <v>0</v>
      </c>
    </row>
    <row r="19" spans="1:37">
      <c r="B19" s="13" t="s">
        <v>97</v>
      </c>
    </row>
    <row r="20" spans="1:37">
      <c r="A20" s="11">
        <v>4</v>
      </c>
      <c r="B20" s="12" t="s">
        <v>98</v>
      </c>
      <c r="C20" s="13" t="s">
        <v>99</v>
      </c>
      <c r="D20" s="14" t="s">
        <v>100</v>
      </c>
      <c r="E20" s="15">
        <v>2</v>
      </c>
      <c r="F20" s="16" t="s">
        <v>101</v>
      </c>
      <c r="H20" s="17">
        <f>ROUND(E20*G20,2)</f>
        <v>0</v>
      </c>
      <c r="J20" s="17">
        <f>ROUND(E20*G20,2)</f>
        <v>0</v>
      </c>
      <c r="K20" s="18">
        <v>1.0000000000000001E-5</v>
      </c>
      <c r="L20" s="18">
        <f>E20*K20</f>
        <v>2.0000000000000002E-5</v>
      </c>
      <c r="M20" s="15">
        <v>0.30599999999999999</v>
      </c>
      <c r="N20" s="15">
        <f>E20*M20</f>
        <v>0.61199999999999999</v>
      </c>
      <c r="O20" s="16">
        <v>0</v>
      </c>
      <c r="P20" s="16" t="s">
        <v>80</v>
      </c>
      <c r="V20" s="19" t="s">
        <v>81</v>
      </c>
      <c r="X20" s="53" t="s">
        <v>102</v>
      </c>
      <c r="Y20" s="53" t="s">
        <v>99</v>
      </c>
      <c r="Z20" s="13" t="s">
        <v>103</v>
      </c>
      <c r="AJ20" s="4" t="s">
        <v>84</v>
      </c>
      <c r="AK20" s="4" t="s">
        <v>85</v>
      </c>
    </row>
    <row r="21" spans="1:37" ht="25.5">
      <c r="A21" s="11">
        <v>5</v>
      </c>
      <c r="B21" s="12" t="s">
        <v>98</v>
      </c>
      <c r="C21" s="13" t="s">
        <v>104</v>
      </c>
      <c r="D21" s="14" t="s">
        <v>105</v>
      </c>
      <c r="E21" s="15">
        <v>2</v>
      </c>
      <c r="F21" s="16" t="s">
        <v>106</v>
      </c>
      <c r="H21" s="17">
        <f>ROUND(E21*G21,2)</f>
        <v>0</v>
      </c>
      <c r="J21" s="17">
        <f>ROUND(E21*G21,2)</f>
        <v>0</v>
      </c>
      <c r="L21" s="18">
        <f>E21*K21</f>
        <v>0</v>
      </c>
      <c r="N21" s="15">
        <f>E21*M21</f>
        <v>0</v>
      </c>
      <c r="O21" s="16">
        <v>0</v>
      </c>
      <c r="P21" s="16" t="s">
        <v>80</v>
      </c>
      <c r="V21" s="19" t="s">
        <v>81</v>
      </c>
      <c r="X21" s="53" t="s">
        <v>107</v>
      </c>
      <c r="Y21" s="53" t="s">
        <v>104</v>
      </c>
      <c r="Z21" s="13" t="s">
        <v>83</v>
      </c>
      <c r="AJ21" s="4" t="s">
        <v>84</v>
      </c>
      <c r="AK21" s="4" t="s">
        <v>85</v>
      </c>
    </row>
    <row r="22" spans="1:37">
      <c r="A22" s="11">
        <v>6</v>
      </c>
      <c r="B22" s="12" t="s">
        <v>86</v>
      </c>
      <c r="C22" s="13" t="s">
        <v>108</v>
      </c>
      <c r="D22" s="14" t="s">
        <v>109</v>
      </c>
      <c r="E22" s="15">
        <v>2</v>
      </c>
      <c r="F22" s="16" t="s">
        <v>101</v>
      </c>
      <c r="I22" s="17">
        <f>ROUND(E22*G22,2)</f>
        <v>0</v>
      </c>
      <c r="J22" s="17">
        <f>ROUND(E22*G22,2)</f>
        <v>0</v>
      </c>
      <c r="L22" s="18">
        <f>E22*K22</f>
        <v>0</v>
      </c>
      <c r="N22" s="15">
        <f>E22*M22</f>
        <v>0</v>
      </c>
      <c r="O22" s="16">
        <v>0</v>
      </c>
      <c r="P22" s="16" t="s">
        <v>80</v>
      </c>
      <c r="V22" s="19" t="s">
        <v>61</v>
      </c>
      <c r="X22" s="53" t="s">
        <v>89</v>
      </c>
      <c r="Y22" s="53" t="s">
        <v>108</v>
      </c>
      <c r="Z22" s="13" t="s">
        <v>83</v>
      </c>
      <c r="AA22" s="13" t="s">
        <v>80</v>
      </c>
      <c r="AJ22" s="4" t="s">
        <v>90</v>
      </c>
      <c r="AK22" s="4" t="s">
        <v>85</v>
      </c>
    </row>
    <row r="23" spans="1:37">
      <c r="D23" s="54" t="s">
        <v>110</v>
      </c>
      <c r="E23" s="55">
        <f>J23</f>
        <v>0</v>
      </c>
      <c r="H23" s="55">
        <f>SUM(H19:H22)</f>
        <v>0</v>
      </c>
      <c r="I23" s="55">
        <f>SUM(I19:I22)</f>
        <v>0</v>
      </c>
      <c r="J23" s="55">
        <f>SUM(J19:J22)</f>
        <v>0</v>
      </c>
      <c r="L23" s="56">
        <f>SUM(L19:L22)</f>
        <v>2.0000000000000002E-5</v>
      </c>
      <c r="N23" s="57">
        <f>SUM(N19:N22)</f>
        <v>0.61199999999999999</v>
      </c>
      <c r="W23" s="15">
        <f>SUM(W19:W22)</f>
        <v>0</v>
      </c>
    </row>
    <row r="25" spans="1:37">
      <c r="B25" s="13" t="s">
        <v>111</v>
      </c>
    </row>
    <row r="26" spans="1:37">
      <c r="A26" s="11">
        <v>7</v>
      </c>
      <c r="B26" s="12" t="s">
        <v>98</v>
      </c>
      <c r="C26" s="13" t="s">
        <v>112</v>
      </c>
      <c r="D26" s="14" t="s">
        <v>113</v>
      </c>
      <c r="E26" s="15">
        <v>2</v>
      </c>
      <c r="F26" s="16" t="s">
        <v>106</v>
      </c>
      <c r="H26" s="17">
        <f>ROUND(E26*G26,2)</f>
        <v>0</v>
      </c>
      <c r="J26" s="17">
        <f>ROUND(E26*G26,2)</f>
        <v>0</v>
      </c>
      <c r="K26" s="18">
        <v>6.0499999999999998E-3</v>
      </c>
      <c r="L26" s="18">
        <f>E26*K26</f>
        <v>1.21E-2</v>
      </c>
      <c r="N26" s="15">
        <f>E26*M26</f>
        <v>0</v>
      </c>
      <c r="O26" s="16">
        <v>0</v>
      </c>
      <c r="P26" s="16" t="s">
        <v>80</v>
      </c>
      <c r="V26" s="19" t="s">
        <v>81</v>
      </c>
      <c r="X26" s="53" t="s">
        <v>114</v>
      </c>
      <c r="Y26" s="53" t="s">
        <v>112</v>
      </c>
      <c r="Z26" s="13" t="s">
        <v>115</v>
      </c>
      <c r="AJ26" s="4" t="s">
        <v>84</v>
      </c>
      <c r="AK26" s="4" t="s">
        <v>85</v>
      </c>
    </row>
    <row r="27" spans="1:37">
      <c r="A27" s="11">
        <v>8</v>
      </c>
      <c r="B27" s="12" t="s">
        <v>98</v>
      </c>
      <c r="C27" s="13" t="s">
        <v>116</v>
      </c>
      <c r="D27" s="14" t="s">
        <v>117</v>
      </c>
      <c r="E27" s="15">
        <v>2</v>
      </c>
      <c r="F27" s="16" t="s">
        <v>106</v>
      </c>
      <c r="H27" s="17">
        <f>ROUND(E27*G27,2)</f>
        <v>0</v>
      </c>
      <c r="J27" s="17">
        <f>ROUND(E27*G27,2)</f>
        <v>0</v>
      </c>
      <c r="L27" s="18">
        <f>E27*K27</f>
        <v>0</v>
      </c>
      <c r="N27" s="15">
        <f>E27*M27</f>
        <v>0</v>
      </c>
      <c r="O27" s="16">
        <v>0</v>
      </c>
      <c r="P27" s="16" t="s">
        <v>80</v>
      </c>
      <c r="V27" s="19" t="s">
        <v>81</v>
      </c>
      <c r="X27" s="53" t="s">
        <v>118</v>
      </c>
      <c r="Y27" s="53" t="s">
        <v>116</v>
      </c>
      <c r="Z27" s="13" t="s">
        <v>115</v>
      </c>
      <c r="AJ27" s="4" t="s">
        <v>84</v>
      </c>
      <c r="AK27" s="4" t="s">
        <v>85</v>
      </c>
    </row>
    <row r="28" spans="1:37">
      <c r="A28" s="11">
        <v>9</v>
      </c>
      <c r="B28" s="12" t="s">
        <v>86</v>
      </c>
      <c r="C28" s="13" t="s">
        <v>119</v>
      </c>
      <c r="D28" s="14" t="s">
        <v>120</v>
      </c>
      <c r="E28" s="15">
        <v>2</v>
      </c>
      <c r="F28" s="16" t="s">
        <v>101</v>
      </c>
      <c r="I28" s="17">
        <f>ROUND(E28*G28,2)</f>
        <v>0</v>
      </c>
      <c r="J28" s="17">
        <f>ROUND(E28*G28,2)</f>
        <v>0</v>
      </c>
      <c r="L28" s="18">
        <f>E28*K28</f>
        <v>0</v>
      </c>
      <c r="N28" s="15">
        <f>E28*M28</f>
        <v>0</v>
      </c>
      <c r="O28" s="16">
        <v>0</v>
      </c>
      <c r="P28" s="16" t="s">
        <v>80</v>
      </c>
      <c r="V28" s="19" t="s">
        <v>61</v>
      </c>
      <c r="X28" s="53" t="s">
        <v>89</v>
      </c>
      <c r="Y28" s="53" t="s">
        <v>119</v>
      </c>
      <c r="Z28" s="13" t="s">
        <v>83</v>
      </c>
      <c r="AA28" s="13" t="s">
        <v>80</v>
      </c>
      <c r="AJ28" s="4" t="s">
        <v>90</v>
      </c>
      <c r="AK28" s="4" t="s">
        <v>85</v>
      </c>
    </row>
    <row r="29" spans="1:37">
      <c r="D29" s="54" t="s">
        <v>121</v>
      </c>
      <c r="E29" s="55">
        <f>J29</f>
        <v>0</v>
      </c>
      <c r="H29" s="55">
        <f>SUM(H25:H28)</f>
        <v>0</v>
      </c>
      <c r="I29" s="55">
        <f>SUM(I25:I28)</f>
        <v>0</v>
      </c>
      <c r="J29" s="55">
        <f>SUM(J25:J28)</f>
        <v>0</v>
      </c>
      <c r="L29" s="56">
        <f>SUM(L25:L28)</f>
        <v>1.21E-2</v>
      </c>
      <c r="N29" s="57">
        <f>SUM(N25:N28)</f>
        <v>0</v>
      </c>
      <c r="W29" s="15">
        <f>SUM(W25:W28)</f>
        <v>0</v>
      </c>
    </row>
    <row r="31" spans="1:37">
      <c r="B31" s="13" t="s">
        <v>122</v>
      </c>
    </row>
    <row r="32" spans="1:37">
      <c r="A32" s="11">
        <v>10</v>
      </c>
      <c r="B32" s="12" t="s">
        <v>98</v>
      </c>
      <c r="C32" s="13" t="s">
        <v>123</v>
      </c>
      <c r="D32" s="14" t="s">
        <v>124</v>
      </c>
      <c r="E32" s="15">
        <v>90</v>
      </c>
      <c r="F32" s="16" t="s">
        <v>79</v>
      </c>
      <c r="H32" s="17">
        <f>ROUND(E32*G32,2)</f>
        <v>0</v>
      </c>
      <c r="J32" s="17">
        <f>ROUND(E32*G32,2)</f>
        <v>0</v>
      </c>
      <c r="K32" s="18">
        <v>6.9999999999999994E-5</v>
      </c>
      <c r="L32" s="18">
        <f>E32*K32</f>
        <v>6.2999999999999992E-3</v>
      </c>
      <c r="M32" s="15">
        <v>5.0000000000000001E-3</v>
      </c>
      <c r="N32" s="15">
        <f>E32*M32</f>
        <v>0.45</v>
      </c>
      <c r="O32" s="16">
        <v>0</v>
      </c>
      <c r="P32" s="16" t="s">
        <v>80</v>
      </c>
      <c r="V32" s="19" t="s">
        <v>81</v>
      </c>
      <c r="X32" s="53" t="s">
        <v>125</v>
      </c>
      <c r="Y32" s="53" t="s">
        <v>123</v>
      </c>
      <c r="Z32" s="13" t="s">
        <v>115</v>
      </c>
      <c r="AJ32" s="4" t="s">
        <v>84</v>
      </c>
      <c r="AK32" s="4" t="s">
        <v>85</v>
      </c>
    </row>
    <row r="33" spans="1:37">
      <c r="A33" s="11">
        <v>11</v>
      </c>
      <c r="B33" s="12" t="s">
        <v>98</v>
      </c>
      <c r="C33" s="13" t="s">
        <v>126</v>
      </c>
      <c r="D33" s="14" t="s">
        <v>127</v>
      </c>
      <c r="E33" s="15">
        <v>20</v>
      </c>
      <c r="F33" s="16" t="s">
        <v>79</v>
      </c>
      <c r="H33" s="17">
        <f>ROUND(E33*G33,2)</f>
        <v>0</v>
      </c>
      <c r="J33" s="17">
        <f>ROUND(E33*G33,2)</f>
        <v>0</v>
      </c>
      <c r="K33" s="18">
        <v>2.8E-3</v>
      </c>
      <c r="L33" s="18">
        <f>E33*K33</f>
        <v>5.6000000000000001E-2</v>
      </c>
      <c r="N33" s="15">
        <f>E33*M33</f>
        <v>0</v>
      </c>
      <c r="O33" s="16">
        <v>0</v>
      </c>
      <c r="P33" s="16" t="s">
        <v>80</v>
      </c>
      <c r="V33" s="19" t="s">
        <v>81</v>
      </c>
      <c r="X33" s="53" t="s">
        <v>128</v>
      </c>
      <c r="Y33" s="53" t="s">
        <v>126</v>
      </c>
      <c r="Z33" s="13" t="s">
        <v>115</v>
      </c>
      <c r="AJ33" s="4" t="s">
        <v>84</v>
      </c>
      <c r="AK33" s="4" t="s">
        <v>85</v>
      </c>
    </row>
    <row r="34" spans="1:37">
      <c r="A34" s="11">
        <v>12</v>
      </c>
      <c r="B34" s="12" t="s">
        <v>98</v>
      </c>
      <c r="C34" s="13" t="s">
        <v>129</v>
      </c>
      <c r="D34" s="14" t="s">
        <v>130</v>
      </c>
      <c r="E34" s="15">
        <v>68</v>
      </c>
      <c r="F34" s="16" t="s">
        <v>79</v>
      </c>
      <c r="H34" s="17">
        <f>ROUND(E34*G34,2)</f>
        <v>0</v>
      </c>
      <c r="J34" s="17">
        <f>ROUND(E34*G34,2)</f>
        <v>0</v>
      </c>
      <c r="K34" s="18">
        <v>2.4000000000000001E-4</v>
      </c>
      <c r="L34" s="18">
        <f>E34*K34</f>
        <v>1.6320000000000001E-2</v>
      </c>
      <c r="N34" s="15">
        <f>E34*M34</f>
        <v>0</v>
      </c>
      <c r="O34" s="16">
        <v>0</v>
      </c>
      <c r="P34" s="16" t="s">
        <v>80</v>
      </c>
      <c r="V34" s="19" t="s">
        <v>81</v>
      </c>
      <c r="X34" s="53" t="s">
        <v>131</v>
      </c>
      <c r="Y34" s="53" t="s">
        <v>129</v>
      </c>
      <c r="Z34" s="13" t="s">
        <v>83</v>
      </c>
      <c r="AJ34" s="4" t="s">
        <v>84</v>
      </c>
      <c r="AK34" s="4" t="s">
        <v>85</v>
      </c>
    </row>
    <row r="35" spans="1:37">
      <c r="A35" s="11">
        <v>13</v>
      </c>
      <c r="B35" s="12" t="s">
        <v>98</v>
      </c>
      <c r="C35" s="13" t="s">
        <v>132</v>
      </c>
      <c r="D35" s="14" t="s">
        <v>133</v>
      </c>
      <c r="E35" s="15">
        <v>104</v>
      </c>
      <c r="F35" s="16" t="s">
        <v>79</v>
      </c>
      <c r="H35" s="17">
        <f>ROUND(E35*G35,2)</f>
        <v>0</v>
      </c>
      <c r="J35" s="17">
        <f>ROUND(E35*G35,2)</f>
        <v>0</v>
      </c>
      <c r="K35" s="18">
        <v>3.3E-4</v>
      </c>
      <c r="L35" s="18">
        <f>E35*K35</f>
        <v>3.4320000000000003E-2</v>
      </c>
      <c r="N35" s="15">
        <f>E35*M35</f>
        <v>0</v>
      </c>
      <c r="O35" s="16">
        <v>0</v>
      </c>
      <c r="P35" s="16" t="s">
        <v>80</v>
      </c>
      <c r="V35" s="19" t="s">
        <v>81</v>
      </c>
      <c r="X35" s="53" t="s">
        <v>134</v>
      </c>
      <c r="Y35" s="53" t="s">
        <v>132</v>
      </c>
      <c r="Z35" s="13" t="s">
        <v>83</v>
      </c>
      <c r="AJ35" s="4" t="s">
        <v>84</v>
      </c>
      <c r="AK35" s="4" t="s">
        <v>85</v>
      </c>
    </row>
    <row r="36" spans="1:37">
      <c r="A36" s="11">
        <v>14</v>
      </c>
      <c r="B36" s="12" t="s">
        <v>98</v>
      </c>
      <c r="C36" s="13" t="s">
        <v>135</v>
      </c>
      <c r="D36" s="14" t="s">
        <v>136</v>
      </c>
      <c r="E36" s="15">
        <v>46</v>
      </c>
      <c r="F36" s="16" t="s">
        <v>79</v>
      </c>
      <c r="H36" s="17">
        <f>ROUND(E36*G36,2)</f>
        <v>0</v>
      </c>
      <c r="J36" s="17">
        <f>ROUND(E36*G36,2)</f>
        <v>0</v>
      </c>
      <c r="K36" s="18">
        <v>5.2999999999999998E-4</v>
      </c>
      <c r="L36" s="18">
        <f>E36*K36</f>
        <v>2.4379999999999999E-2</v>
      </c>
      <c r="N36" s="15">
        <f>E36*M36</f>
        <v>0</v>
      </c>
      <c r="O36" s="16">
        <v>0</v>
      </c>
      <c r="P36" s="16" t="s">
        <v>80</v>
      </c>
      <c r="V36" s="19" t="s">
        <v>81</v>
      </c>
      <c r="X36" s="53" t="s">
        <v>137</v>
      </c>
      <c r="Y36" s="53" t="s">
        <v>135</v>
      </c>
      <c r="Z36" s="13" t="s">
        <v>83</v>
      </c>
      <c r="AJ36" s="4" t="s">
        <v>84</v>
      </c>
      <c r="AK36" s="4" t="s">
        <v>85</v>
      </c>
    </row>
    <row r="37" spans="1:37">
      <c r="A37" s="11">
        <v>15</v>
      </c>
      <c r="B37" s="12" t="s">
        <v>98</v>
      </c>
      <c r="C37" s="13" t="s">
        <v>138</v>
      </c>
      <c r="D37" s="14" t="s">
        <v>139</v>
      </c>
      <c r="E37" s="15">
        <v>80</v>
      </c>
      <c r="F37" s="16" t="s">
        <v>79</v>
      </c>
      <c r="H37" s="17">
        <f>ROUND(E37*G37,2)</f>
        <v>0</v>
      </c>
      <c r="J37" s="17">
        <f>ROUND(E37*G37,2)</f>
        <v>0</v>
      </c>
      <c r="L37" s="18">
        <f>E37*K37</f>
        <v>0</v>
      </c>
      <c r="M37" s="15">
        <v>3.0000000000000001E-3</v>
      </c>
      <c r="N37" s="15">
        <f>E37*M37</f>
        <v>0.24</v>
      </c>
      <c r="O37" s="16">
        <v>0</v>
      </c>
      <c r="P37" s="16" t="s">
        <v>80</v>
      </c>
      <c r="V37" s="19" t="s">
        <v>81</v>
      </c>
      <c r="X37" s="53" t="s">
        <v>140</v>
      </c>
      <c r="Y37" s="53" t="s">
        <v>138</v>
      </c>
      <c r="Z37" s="13" t="s">
        <v>115</v>
      </c>
      <c r="AJ37" s="4" t="s">
        <v>84</v>
      </c>
      <c r="AK37" s="4" t="s">
        <v>85</v>
      </c>
    </row>
    <row r="38" spans="1:37">
      <c r="A38" s="11">
        <v>16</v>
      </c>
      <c r="B38" s="12" t="s">
        <v>98</v>
      </c>
      <c r="C38" s="13" t="s">
        <v>141</v>
      </c>
      <c r="D38" s="14" t="s">
        <v>142</v>
      </c>
      <c r="E38" s="15">
        <v>0.13700000000000001</v>
      </c>
      <c r="F38" s="16" t="s">
        <v>93</v>
      </c>
      <c r="H38" s="17">
        <f>ROUND(E38*G38,2)</f>
        <v>0</v>
      </c>
      <c r="J38" s="17">
        <f>ROUND(E38*G38,2)</f>
        <v>0</v>
      </c>
      <c r="L38" s="18">
        <f>E38*K38</f>
        <v>0</v>
      </c>
      <c r="N38" s="15">
        <f>E38*M38</f>
        <v>0</v>
      </c>
      <c r="O38" s="16">
        <v>0</v>
      </c>
      <c r="P38" s="16" t="s">
        <v>80</v>
      </c>
      <c r="V38" s="19" t="s">
        <v>81</v>
      </c>
      <c r="X38" s="53" t="s">
        <v>143</v>
      </c>
      <c r="Y38" s="53" t="s">
        <v>141</v>
      </c>
      <c r="Z38" s="13" t="s">
        <v>115</v>
      </c>
      <c r="AJ38" s="4" t="s">
        <v>84</v>
      </c>
      <c r="AK38" s="4" t="s">
        <v>85</v>
      </c>
    </row>
    <row r="39" spans="1:37">
      <c r="D39" s="54" t="s">
        <v>144</v>
      </c>
      <c r="E39" s="55">
        <f>J39</f>
        <v>0</v>
      </c>
      <c r="H39" s="55">
        <f>SUM(H31:H38)</f>
        <v>0</v>
      </c>
      <c r="I39" s="55">
        <f>SUM(I31:I38)</f>
        <v>0</v>
      </c>
      <c r="J39" s="55">
        <f>SUM(J31:J38)</f>
        <v>0</v>
      </c>
      <c r="L39" s="56">
        <f>SUM(L31:L38)</f>
        <v>0.13732</v>
      </c>
      <c r="N39" s="57">
        <f>SUM(N31:N38)</f>
        <v>0.69</v>
      </c>
      <c r="W39" s="15">
        <f>SUM(W31:W38)</f>
        <v>0</v>
      </c>
    </row>
    <row r="41" spans="1:37">
      <c r="B41" s="13" t="s">
        <v>145</v>
      </c>
    </row>
    <row r="42" spans="1:37">
      <c r="A42" s="11">
        <v>17</v>
      </c>
      <c r="B42" s="12" t="s">
        <v>98</v>
      </c>
      <c r="C42" s="13" t="s">
        <v>146</v>
      </c>
      <c r="D42" s="14" t="s">
        <v>147</v>
      </c>
      <c r="E42" s="15">
        <v>23</v>
      </c>
      <c r="F42" s="16" t="s">
        <v>101</v>
      </c>
      <c r="H42" s="17">
        <f>ROUND(E42*G42,2)</f>
        <v>0</v>
      </c>
      <c r="J42" s="17">
        <f>ROUND(E42*G42,2)</f>
        <v>0</v>
      </c>
      <c r="K42" s="18">
        <v>1.2999999999999999E-4</v>
      </c>
      <c r="L42" s="18">
        <f>E42*K42</f>
        <v>2.9899999999999996E-3</v>
      </c>
      <c r="N42" s="15">
        <f>E42*M42</f>
        <v>0</v>
      </c>
      <c r="O42" s="16">
        <v>0</v>
      </c>
      <c r="P42" s="16" t="s">
        <v>80</v>
      </c>
      <c r="V42" s="19" t="s">
        <v>81</v>
      </c>
      <c r="X42" s="53" t="s">
        <v>148</v>
      </c>
      <c r="Y42" s="53" t="s">
        <v>146</v>
      </c>
      <c r="Z42" s="13" t="s">
        <v>115</v>
      </c>
      <c r="AJ42" s="4" t="s">
        <v>84</v>
      </c>
      <c r="AK42" s="4" t="s">
        <v>85</v>
      </c>
    </row>
    <row r="43" spans="1:37">
      <c r="A43" s="11">
        <v>18</v>
      </c>
      <c r="B43" s="12" t="s">
        <v>98</v>
      </c>
      <c r="C43" s="13" t="s">
        <v>149</v>
      </c>
      <c r="D43" s="14" t="s">
        <v>150</v>
      </c>
      <c r="E43" s="15">
        <v>2</v>
      </c>
      <c r="F43" s="16" t="s">
        <v>101</v>
      </c>
      <c r="H43" s="17">
        <f>ROUND(E43*G43,2)</f>
        <v>0</v>
      </c>
      <c r="J43" s="17">
        <f>ROUND(E43*G43,2)</f>
        <v>0</v>
      </c>
      <c r="K43" s="18">
        <v>6.9999999999999999E-4</v>
      </c>
      <c r="L43" s="18">
        <f>E43*K43</f>
        <v>1.4E-3</v>
      </c>
      <c r="N43" s="15">
        <f>E43*M43</f>
        <v>0</v>
      </c>
      <c r="O43" s="16">
        <v>0</v>
      </c>
      <c r="P43" s="16" t="s">
        <v>80</v>
      </c>
      <c r="V43" s="19" t="s">
        <v>81</v>
      </c>
      <c r="X43" s="53" t="s">
        <v>151</v>
      </c>
      <c r="Y43" s="53" t="s">
        <v>149</v>
      </c>
      <c r="Z43" s="13" t="s">
        <v>83</v>
      </c>
      <c r="AJ43" s="4" t="s">
        <v>84</v>
      </c>
      <c r="AK43" s="4" t="s">
        <v>85</v>
      </c>
    </row>
    <row r="44" spans="1:37">
      <c r="A44" s="11">
        <v>19</v>
      </c>
      <c r="B44" s="12" t="s">
        <v>98</v>
      </c>
      <c r="C44" s="13" t="s">
        <v>152</v>
      </c>
      <c r="D44" s="14" t="s">
        <v>153</v>
      </c>
      <c r="E44" s="15">
        <v>23</v>
      </c>
      <c r="F44" s="16" t="s">
        <v>101</v>
      </c>
      <c r="H44" s="17">
        <f>ROUND(E44*G44,2)</f>
        <v>0</v>
      </c>
      <c r="J44" s="17">
        <f>ROUND(E44*G44,2)</f>
        <v>0</v>
      </c>
      <c r="L44" s="18">
        <f>E44*K44</f>
        <v>0</v>
      </c>
      <c r="N44" s="15">
        <f>E44*M44</f>
        <v>0</v>
      </c>
      <c r="O44" s="16">
        <v>0</v>
      </c>
      <c r="P44" s="16" t="s">
        <v>80</v>
      </c>
      <c r="V44" s="19" t="s">
        <v>81</v>
      </c>
      <c r="X44" s="53" t="s">
        <v>154</v>
      </c>
      <c r="Y44" s="53" t="s">
        <v>152</v>
      </c>
      <c r="Z44" s="13" t="s">
        <v>115</v>
      </c>
      <c r="AJ44" s="4" t="s">
        <v>84</v>
      </c>
      <c r="AK44" s="4" t="s">
        <v>85</v>
      </c>
    </row>
    <row r="45" spans="1:37">
      <c r="A45" s="11">
        <v>20</v>
      </c>
      <c r="B45" s="12" t="s">
        <v>98</v>
      </c>
      <c r="C45" s="13" t="s">
        <v>155</v>
      </c>
      <c r="D45" s="14" t="s">
        <v>156</v>
      </c>
      <c r="E45" s="15">
        <v>40</v>
      </c>
      <c r="F45" s="16" t="s">
        <v>101</v>
      </c>
      <c r="H45" s="17">
        <f>ROUND(E45*G45,2)</f>
        <v>0</v>
      </c>
      <c r="J45" s="17">
        <f>ROUND(E45*G45,2)</f>
        <v>0</v>
      </c>
      <c r="K45" s="18">
        <v>7.2999999999999996E-4</v>
      </c>
      <c r="L45" s="18">
        <f>E45*K45</f>
        <v>2.9199999999999997E-2</v>
      </c>
      <c r="N45" s="15">
        <f>E45*M45</f>
        <v>0</v>
      </c>
      <c r="O45" s="16">
        <v>0</v>
      </c>
      <c r="P45" s="16" t="s">
        <v>80</v>
      </c>
      <c r="V45" s="19" t="s">
        <v>81</v>
      </c>
      <c r="X45" s="53" t="s">
        <v>157</v>
      </c>
      <c r="Y45" s="53" t="s">
        <v>155</v>
      </c>
      <c r="Z45" s="13" t="s">
        <v>115</v>
      </c>
      <c r="AJ45" s="4" t="s">
        <v>84</v>
      </c>
      <c r="AK45" s="4" t="s">
        <v>85</v>
      </c>
    </row>
    <row r="46" spans="1:37">
      <c r="A46" s="11">
        <v>21</v>
      </c>
      <c r="B46" s="12" t="s">
        <v>98</v>
      </c>
      <c r="C46" s="13" t="s">
        <v>158</v>
      </c>
      <c r="D46" s="14" t="s">
        <v>159</v>
      </c>
      <c r="E46" s="15">
        <v>2</v>
      </c>
      <c r="F46" s="16" t="s">
        <v>101</v>
      </c>
      <c r="H46" s="17">
        <f>ROUND(E46*G46,2)</f>
        <v>0</v>
      </c>
      <c r="J46" s="17">
        <f>ROUND(E46*G46,2)</f>
        <v>0</v>
      </c>
      <c r="K46" s="18">
        <v>3.0000000000000001E-5</v>
      </c>
      <c r="L46" s="18">
        <f>E46*K46</f>
        <v>6.0000000000000002E-5</v>
      </c>
      <c r="N46" s="15">
        <f>E46*M46</f>
        <v>0</v>
      </c>
      <c r="O46" s="16">
        <v>0</v>
      </c>
      <c r="P46" s="16" t="s">
        <v>80</v>
      </c>
      <c r="V46" s="19" t="s">
        <v>81</v>
      </c>
      <c r="X46" s="53" t="s">
        <v>160</v>
      </c>
      <c r="Y46" s="53" t="s">
        <v>158</v>
      </c>
      <c r="Z46" s="13" t="s">
        <v>83</v>
      </c>
      <c r="AJ46" s="4" t="s">
        <v>84</v>
      </c>
      <c r="AK46" s="4" t="s">
        <v>85</v>
      </c>
    </row>
    <row r="47" spans="1:37">
      <c r="A47" s="11">
        <v>22</v>
      </c>
      <c r="B47" s="12" t="s">
        <v>98</v>
      </c>
      <c r="C47" s="13" t="s">
        <v>161</v>
      </c>
      <c r="D47" s="14" t="s">
        <v>162</v>
      </c>
      <c r="E47" s="15">
        <v>23</v>
      </c>
      <c r="F47" s="16" t="s">
        <v>101</v>
      </c>
      <c r="H47" s="17">
        <f>ROUND(E47*G47,2)</f>
        <v>0</v>
      </c>
      <c r="J47" s="17">
        <f>ROUND(E47*G47,2)</f>
        <v>0</v>
      </c>
      <c r="K47" s="18">
        <v>2.7E-4</v>
      </c>
      <c r="L47" s="18">
        <f>E47*K47</f>
        <v>6.2100000000000002E-3</v>
      </c>
      <c r="N47" s="15">
        <f>E47*M47</f>
        <v>0</v>
      </c>
      <c r="O47" s="16">
        <v>0</v>
      </c>
      <c r="P47" s="16" t="s">
        <v>80</v>
      </c>
      <c r="V47" s="19" t="s">
        <v>81</v>
      </c>
      <c r="X47" s="53" t="s">
        <v>163</v>
      </c>
      <c r="Y47" s="53" t="s">
        <v>161</v>
      </c>
      <c r="Z47" s="13" t="s">
        <v>83</v>
      </c>
      <c r="AJ47" s="4" t="s">
        <v>84</v>
      </c>
      <c r="AK47" s="4" t="s">
        <v>85</v>
      </c>
    </row>
    <row r="48" spans="1:37">
      <c r="A48" s="11">
        <v>23</v>
      </c>
      <c r="B48" s="12" t="s">
        <v>98</v>
      </c>
      <c r="C48" s="13" t="s">
        <v>164</v>
      </c>
      <c r="D48" s="14" t="s">
        <v>165</v>
      </c>
      <c r="E48" s="15">
        <v>23</v>
      </c>
      <c r="F48" s="16" t="s">
        <v>101</v>
      </c>
      <c r="H48" s="17">
        <f>ROUND(E48*G48,2)</f>
        <v>0</v>
      </c>
      <c r="J48" s="17">
        <f>ROUND(E48*G48,2)</f>
        <v>0</v>
      </c>
      <c r="K48" s="18">
        <v>4.6000000000000001E-4</v>
      </c>
      <c r="L48" s="18">
        <f>E48*K48</f>
        <v>1.0580000000000001E-2</v>
      </c>
      <c r="N48" s="15">
        <f>E48*M48</f>
        <v>0</v>
      </c>
      <c r="O48" s="16">
        <v>0</v>
      </c>
      <c r="P48" s="16" t="s">
        <v>80</v>
      </c>
      <c r="V48" s="19" t="s">
        <v>81</v>
      </c>
      <c r="X48" s="53" t="s">
        <v>166</v>
      </c>
      <c r="Y48" s="53" t="s">
        <v>164</v>
      </c>
      <c r="Z48" s="13" t="s">
        <v>115</v>
      </c>
      <c r="AJ48" s="4" t="s">
        <v>84</v>
      </c>
      <c r="AK48" s="4" t="s">
        <v>85</v>
      </c>
    </row>
    <row r="49" spans="1:37">
      <c r="A49" s="11">
        <v>24</v>
      </c>
      <c r="B49" s="12" t="s">
        <v>98</v>
      </c>
      <c r="C49" s="13" t="s">
        <v>167</v>
      </c>
      <c r="D49" s="14" t="s">
        <v>168</v>
      </c>
      <c r="E49" s="15">
        <v>2</v>
      </c>
      <c r="F49" s="16" t="s">
        <v>101</v>
      </c>
      <c r="H49" s="17">
        <f>ROUND(E49*G49,2)</f>
        <v>0</v>
      </c>
      <c r="J49" s="17">
        <f>ROUND(E49*G49,2)</f>
        <v>0</v>
      </c>
      <c r="K49" s="18">
        <v>5.0000000000000001E-4</v>
      </c>
      <c r="L49" s="18">
        <f>E49*K49</f>
        <v>1E-3</v>
      </c>
      <c r="N49" s="15">
        <f>E49*M49</f>
        <v>0</v>
      </c>
      <c r="O49" s="16">
        <v>0</v>
      </c>
      <c r="P49" s="16" t="s">
        <v>80</v>
      </c>
      <c r="V49" s="19" t="s">
        <v>81</v>
      </c>
      <c r="X49" s="53" t="s">
        <v>169</v>
      </c>
      <c r="Y49" s="53" t="s">
        <v>167</v>
      </c>
      <c r="Z49" s="13" t="s">
        <v>115</v>
      </c>
      <c r="AJ49" s="4" t="s">
        <v>84</v>
      </c>
      <c r="AK49" s="4" t="s">
        <v>85</v>
      </c>
    </row>
    <row r="50" spans="1:37">
      <c r="A50" s="11">
        <v>25</v>
      </c>
      <c r="B50" s="12" t="s">
        <v>98</v>
      </c>
      <c r="C50" s="13" t="s">
        <v>170</v>
      </c>
      <c r="D50" s="14" t="s">
        <v>171</v>
      </c>
      <c r="E50" s="15">
        <v>10</v>
      </c>
      <c r="F50" s="16" t="s">
        <v>101</v>
      </c>
      <c r="H50" s="17">
        <f>ROUND(E50*G50,2)</f>
        <v>0</v>
      </c>
      <c r="J50" s="17">
        <f>ROUND(E50*G50,2)</f>
        <v>0</v>
      </c>
      <c r="K50" s="18">
        <v>5.6999999999999998E-4</v>
      </c>
      <c r="L50" s="18">
        <f>E50*K50</f>
        <v>5.7000000000000002E-3</v>
      </c>
      <c r="N50" s="15">
        <f>E50*M50</f>
        <v>0</v>
      </c>
      <c r="O50" s="16">
        <v>0</v>
      </c>
      <c r="P50" s="16" t="s">
        <v>80</v>
      </c>
      <c r="V50" s="19" t="s">
        <v>81</v>
      </c>
      <c r="X50" s="53" t="s">
        <v>172</v>
      </c>
      <c r="Y50" s="53" t="s">
        <v>170</v>
      </c>
      <c r="Z50" s="13" t="s">
        <v>83</v>
      </c>
      <c r="AJ50" s="4" t="s">
        <v>84</v>
      </c>
      <c r="AK50" s="4" t="s">
        <v>85</v>
      </c>
    </row>
    <row r="51" spans="1:37">
      <c r="A51" s="11">
        <v>26</v>
      </c>
      <c r="B51" s="12" t="s">
        <v>98</v>
      </c>
      <c r="C51" s="13" t="s">
        <v>173</v>
      </c>
      <c r="D51" s="14" t="s">
        <v>174</v>
      </c>
      <c r="E51" s="15">
        <v>80</v>
      </c>
      <c r="F51" s="16" t="s">
        <v>101</v>
      </c>
      <c r="H51" s="17">
        <f>ROUND(E51*G51,2)</f>
        <v>0</v>
      </c>
      <c r="J51" s="17">
        <f>ROUND(E51*G51,2)</f>
        <v>0</v>
      </c>
      <c r="K51" s="18">
        <v>3.0000000000000001E-5</v>
      </c>
      <c r="L51" s="18">
        <f>E51*K51</f>
        <v>2.4000000000000002E-3</v>
      </c>
      <c r="M51" s="15">
        <v>3.0000000000000001E-3</v>
      </c>
      <c r="N51" s="15">
        <f>E51*M51</f>
        <v>0.24</v>
      </c>
      <c r="O51" s="16">
        <v>0</v>
      </c>
      <c r="P51" s="16" t="s">
        <v>80</v>
      </c>
      <c r="V51" s="19" t="s">
        <v>81</v>
      </c>
      <c r="X51" s="53" t="s">
        <v>175</v>
      </c>
      <c r="Y51" s="53" t="s">
        <v>173</v>
      </c>
      <c r="Z51" s="13" t="s">
        <v>103</v>
      </c>
      <c r="AJ51" s="4" t="s">
        <v>84</v>
      </c>
      <c r="AK51" s="4" t="s">
        <v>85</v>
      </c>
    </row>
    <row r="52" spans="1:37">
      <c r="A52" s="11">
        <v>27</v>
      </c>
      <c r="B52" s="12" t="s">
        <v>98</v>
      </c>
      <c r="C52" s="13" t="s">
        <v>176</v>
      </c>
      <c r="D52" s="14" t="s">
        <v>177</v>
      </c>
      <c r="E52" s="15">
        <v>6</v>
      </c>
      <c r="F52" s="16" t="s">
        <v>101</v>
      </c>
      <c r="H52" s="17">
        <f>ROUND(E52*G52,2)</f>
        <v>0</v>
      </c>
      <c r="J52" s="17">
        <f>ROUND(E52*G52,2)</f>
        <v>0</v>
      </c>
      <c r="K52" s="18">
        <v>6.4000000000000005E-4</v>
      </c>
      <c r="L52" s="18">
        <f>E52*K52</f>
        <v>3.8400000000000005E-3</v>
      </c>
      <c r="N52" s="15">
        <f>E52*M52</f>
        <v>0</v>
      </c>
      <c r="O52" s="16">
        <v>0</v>
      </c>
      <c r="P52" s="16" t="s">
        <v>80</v>
      </c>
      <c r="V52" s="19" t="s">
        <v>81</v>
      </c>
      <c r="X52" s="53" t="s">
        <v>178</v>
      </c>
      <c r="Y52" s="53" t="s">
        <v>176</v>
      </c>
      <c r="Z52" s="13" t="s">
        <v>115</v>
      </c>
      <c r="AJ52" s="4" t="s">
        <v>84</v>
      </c>
      <c r="AK52" s="4" t="s">
        <v>85</v>
      </c>
    </row>
    <row r="53" spans="1:37">
      <c r="A53" s="11">
        <v>28</v>
      </c>
      <c r="B53" s="12" t="s">
        <v>98</v>
      </c>
      <c r="C53" s="13" t="s">
        <v>179</v>
      </c>
      <c r="D53" s="14" t="s">
        <v>180</v>
      </c>
      <c r="E53" s="15">
        <v>6.3E-2</v>
      </c>
      <c r="F53" s="16" t="s">
        <v>93</v>
      </c>
      <c r="H53" s="17">
        <f>ROUND(E53*G53,2)</f>
        <v>0</v>
      </c>
      <c r="J53" s="17">
        <f>ROUND(E53*G53,2)</f>
        <v>0</v>
      </c>
      <c r="L53" s="18">
        <f>E53*K53</f>
        <v>0</v>
      </c>
      <c r="N53" s="15">
        <f>E53*M53</f>
        <v>0</v>
      </c>
      <c r="O53" s="16">
        <v>0</v>
      </c>
      <c r="P53" s="16" t="s">
        <v>80</v>
      </c>
      <c r="V53" s="19" t="s">
        <v>81</v>
      </c>
      <c r="X53" s="53" t="s">
        <v>181</v>
      </c>
      <c r="Y53" s="53" t="s">
        <v>179</v>
      </c>
      <c r="Z53" s="13" t="s">
        <v>115</v>
      </c>
      <c r="AJ53" s="4" t="s">
        <v>84</v>
      </c>
      <c r="AK53" s="4" t="s">
        <v>85</v>
      </c>
    </row>
    <row r="54" spans="1:37">
      <c r="D54" s="54" t="s">
        <v>182</v>
      </c>
      <c r="E54" s="55">
        <f>J54</f>
        <v>0</v>
      </c>
      <c r="H54" s="55">
        <f>SUM(H41:H53)</f>
        <v>0</v>
      </c>
      <c r="I54" s="55">
        <f>SUM(I41:I53)</f>
        <v>0</v>
      </c>
      <c r="J54" s="55">
        <f>SUM(J41:J53)</f>
        <v>0</v>
      </c>
      <c r="L54" s="56">
        <f>SUM(L41:L53)</f>
        <v>6.3379999999999992E-2</v>
      </c>
      <c r="N54" s="57">
        <f>SUM(N41:N53)</f>
        <v>0.24</v>
      </c>
      <c r="W54" s="15">
        <f>SUM(W41:W53)</f>
        <v>0</v>
      </c>
    </row>
    <row r="56" spans="1:37">
      <c r="B56" s="13" t="s">
        <v>183</v>
      </c>
    </row>
    <row r="57" spans="1:37">
      <c r="A57" s="11">
        <v>29</v>
      </c>
      <c r="B57" s="12" t="s">
        <v>98</v>
      </c>
      <c r="C57" s="13" t="s">
        <v>184</v>
      </c>
      <c r="D57" s="14" t="s">
        <v>185</v>
      </c>
      <c r="E57" s="15">
        <v>3</v>
      </c>
      <c r="F57" s="16" t="s">
        <v>186</v>
      </c>
      <c r="H57" s="17">
        <f>ROUND(E57*G57,2)</f>
        <v>0</v>
      </c>
      <c r="J57" s="17">
        <f>ROUND(E57*G57,2)</f>
        <v>0</v>
      </c>
      <c r="L57" s="18">
        <f>E57*K57</f>
        <v>0</v>
      </c>
      <c r="M57" s="15">
        <v>0.01</v>
      </c>
      <c r="N57" s="15">
        <f>E57*M57</f>
        <v>0.03</v>
      </c>
      <c r="O57" s="16">
        <v>0</v>
      </c>
      <c r="P57" s="16" t="s">
        <v>80</v>
      </c>
      <c r="V57" s="19" t="s">
        <v>81</v>
      </c>
      <c r="X57" s="53" t="s">
        <v>187</v>
      </c>
      <c r="Y57" s="53" t="s">
        <v>184</v>
      </c>
      <c r="Z57" s="13" t="s">
        <v>115</v>
      </c>
      <c r="AJ57" s="4" t="s">
        <v>84</v>
      </c>
      <c r="AK57" s="4" t="s">
        <v>85</v>
      </c>
    </row>
    <row r="58" spans="1:37">
      <c r="A58" s="11">
        <v>30</v>
      </c>
      <c r="B58" s="12" t="s">
        <v>98</v>
      </c>
      <c r="C58" s="13" t="s">
        <v>188</v>
      </c>
      <c r="D58" s="14" t="s">
        <v>189</v>
      </c>
      <c r="E58" s="15">
        <v>21</v>
      </c>
      <c r="F58" s="16" t="s">
        <v>101</v>
      </c>
      <c r="H58" s="17">
        <f>ROUND(E58*G58,2)</f>
        <v>0</v>
      </c>
      <c r="J58" s="17">
        <f>ROUND(E58*G58,2)</f>
        <v>0</v>
      </c>
      <c r="K58" s="18">
        <v>1E-4</v>
      </c>
      <c r="L58" s="18">
        <f>E58*K58</f>
        <v>2.1000000000000003E-3</v>
      </c>
      <c r="M58" s="15">
        <v>2.4E-2</v>
      </c>
      <c r="N58" s="15">
        <f>E58*M58</f>
        <v>0.504</v>
      </c>
      <c r="O58" s="16">
        <v>0</v>
      </c>
      <c r="P58" s="16" t="s">
        <v>80</v>
      </c>
      <c r="V58" s="19" t="s">
        <v>81</v>
      </c>
      <c r="X58" s="53" t="s">
        <v>190</v>
      </c>
      <c r="Y58" s="53" t="s">
        <v>188</v>
      </c>
      <c r="Z58" s="13" t="s">
        <v>115</v>
      </c>
      <c r="AJ58" s="4" t="s">
        <v>84</v>
      </c>
      <c r="AK58" s="4" t="s">
        <v>85</v>
      </c>
    </row>
    <row r="59" spans="1:37" ht="25.5">
      <c r="A59" s="11">
        <v>31</v>
      </c>
      <c r="B59" s="12" t="s">
        <v>98</v>
      </c>
      <c r="C59" s="13" t="s">
        <v>191</v>
      </c>
      <c r="D59" s="14" t="s">
        <v>192</v>
      </c>
      <c r="E59" s="15">
        <v>10</v>
      </c>
      <c r="F59" s="16" t="s">
        <v>101</v>
      </c>
      <c r="H59" s="17">
        <f>ROUND(E59*G59,2)</f>
        <v>0</v>
      </c>
      <c r="J59" s="17">
        <f>ROUND(E59*G59,2)</f>
        <v>0</v>
      </c>
      <c r="K59" s="18">
        <v>1.3999999999999999E-4</v>
      </c>
      <c r="L59" s="18">
        <f>E59*K59</f>
        <v>1.3999999999999998E-3</v>
      </c>
      <c r="N59" s="15">
        <f>E59*M59</f>
        <v>0</v>
      </c>
      <c r="O59" s="16">
        <v>0</v>
      </c>
      <c r="P59" s="16" t="s">
        <v>80</v>
      </c>
      <c r="V59" s="19" t="s">
        <v>81</v>
      </c>
      <c r="X59" s="53" t="s">
        <v>193</v>
      </c>
      <c r="Y59" s="53" t="s">
        <v>191</v>
      </c>
      <c r="Z59" s="13" t="s">
        <v>115</v>
      </c>
      <c r="AJ59" s="4" t="s">
        <v>84</v>
      </c>
      <c r="AK59" s="4" t="s">
        <v>85</v>
      </c>
    </row>
    <row r="60" spans="1:37" ht="25.5">
      <c r="A60" s="11">
        <v>32</v>
      </c>
      <c r="B60" s="12" t="s">
        <v>86</v>
      </c>
      <c r="C60" s="13" t="s">
        <v>194</v>
      </c>
      <c r="D60" s="14" t="s">
        <v>195</v>
      </c>
      <c r="E60" s="15">
        <v>4</v>
      </c>
      <c r="F60" s="16" t="s">
        <v>101</v>
      </c>
      <c r="I60" s="17">
        <f>ROUND(E60*G60,2)</f>
        <v>0</v>
      </c>
      <c r="J60" s="17">
        <f>ROUND(E60*G60,2)</f>
        <v>0</v>
      </c>
      <c r="K60" s="18">
        <v>2.1700000000000001E-2</v>
      </c>
      <c r="L60" s="18">
        <f>E60*K60</f>
        <v>8.6800000000000002E-2</v>
      </c>
      <c r="N60" s="15">
        <f>E60*M60</f>
        <v>0</v>
      </c>
      <c r="O60" s="16">
        <v>0</v>
      </c>
      <c r="P60" s="16" t="s">
        <v>80</v>
      </c>
      <c r="V60" s="19" t="s">
        <v>61</v>
      </c>
      <c r="X60" s="53" t="s">
        <v>194</v>
      </c>
      <c r="Y60" s="53" t="s">
        <v>194</v>
      </c>
      <c r="Z60" s="13" t="s">
        <v>196</v>
      </c>
      <c r="AA60" s="13" t="s">
        <v>80</v>
      </c>
      <c r="AJ60" s="4" t="s">
        <v>90</v>
      </c>
      <c r="AK60" s="4" t="s">
        <v>85</v>
      </c>
    </row>
    <row r="61" spans="1:37" ht="25.5">
      <c r="A61" s="11">
        <v>33</v>
      </c>
      <c r="B61" s="12" t="s">
        <v>86</v>
      </c>
      <c r="C61" s="13" t="s">
        <v>197</v>
      </c>
      <c r="D61" s="14" t="s">
        <v>198</v>
      </c>
      <c r="E61" s="15">
        <v>5</v>
      </c>
      <c r="F61" s="16" t="s">
        <v>101</v>
      </c>
      <c r="I61" s="17">
        <f>ROUND(E61*G61,2)</f>
        <v>0</v>
      </c>
      <c r="J61" s="17">
        <f>ROUND(E61*G61,2)</f>
        <v>0</v>
      </c>
      <c r="K61" s="18">
        <v>3.4099999999999998E-2</v>
      </c>
      <c r="L61" s="18">
        <f>E61*K61</f>
        <v>0.17049999999999998</v>
      </c>
      <c r="N61" s="15">
        <f>E61*M61</f>
        <v>0</v>
      </c>
      <c r="O61" s="16">
        <v>0</v>
      </c>
      <c r="P61" s="16" t="s">
        <v>80</v>
      </c>
      <c r="V61" s="19" t="s">
        <v>61</v>
      </c>
      <c r="X61" s="53" t="s">
        <v>197</v>
      </c>
      <c r="Y61" s="53" t="s">
        <v>197</v>
      </c>
      <c r="Z61" s="13" t="s">
        <v>196</v>
      </c>
      <c r="AA61" s="13" t="s">
        <v>80</v>
      </c>
      <c r="AJ61" s="4" t="s">
        <v>90</v>
      </c>
      <c r="AK61" s="4" t="s">
        <v>85</v>
      </c>
    </row>
    <row r="62" spans="1:37" ht="25.5">
      <c r="A62" s="11">
        <v>34</v>
      </c>
      <c r="B62" s="12" t="s">
        <v>86</v>
      </c>
      <c r="C62" s="13" t="s">
        <v>199</v>
      </c>
      <c r="D62" s="14" t="s">
        <v>200</v>
      </c>
      <c r="E62" s="15">
        <v>1</v>
      </c>
      <c r="F62" s="16" t="s">
        <v>101</v>
      </c>
      <c r="I62" s="17">
        <f>ROUND(E62*G62,2)</f>
        <v>0</v>
      </c>
      <c r="J62" s="17">
        <f>ROUND(E62*G62,2)</f>
        <v>0</v>
      </c>
      <c r="K62" s="18">
        <v>4.65E-2</v>
      </c>
      <c r="L62" s="18">
        <f>E62*K62</f>
        <v>4.65E-2</v>
      </c>
      <c r="N62" s="15">
        <f>E62*M62</f>
        <v>0</v>
      </c>
      <c r="O62" s="16">
        <v>0</v>
      </c>
      <c r="P62" s="16" t="s">
        <v>80</v>
      </c>
      <c r="V62" s="19" t="s">
        <v>61</v>
      </c>
      <c r="X62" s="53" t="s">
        <v>199</v>
      </c>
      <c r="Y62" s="53" t="s">
        <v>199</v>
      </c>
      <c r="Z62" s="13" t="s">
        <v>196</v>
      </c>
      <c r="AA62" s="13" t="s">
        <v>80</v>
      </c>
      <c r="AJ62" s="4" t="s">
        <v>90</v>
      </c>
      <c r="AK62" s="4" t="s">
        <v>85</v>
      </c>
    </row>
    <row r="63" spans="1:37" ht="25.5">
      <c r="A63" s="11">
        <v>35</v>
      </c>
      <c r="B63" s="12" t="s">
        <v>98</v>
      </c>
      <c r="C63" s="13" t="s">
        <v>201</v>
      </c>
      <c r="D63" s="14" t="s">
        <v>202</v>
      </c>
      <c r="E63" s="15">
        <v>9</v>
      </c>
      <c r="F63" s="16" t="s">
        <v>101</v>
      </c>
      <c r="H63" s="17">
        <f>ROUND(E63*G63,2)</f>
        <v>0</v>
      </c>
      <c r="J63" s="17">
        <f>ROUND(E63*G63,2)</f>
        <v>0</v>
      </c>
      <c r="K63" s="18">
        <v>1.3999999999999999E-4</v>
      </c>
      <c r="L63" s="18">
        <f>E63*K63</f>
        <v>1.2599999999999998E-3</v>
      </c>
      <c r="N63" s="15">
        <f>E63*M63</f>
        <v>0</v>
      </c>
      <c r="O63" s="16">
        <v>0</v>
      </c>
      <c r="P63" s="16" t="s">
        <v>80</v>
      </c>
      <c r="V63" s="19" t="s">
        <v>81</v>
      </c>
      <c r="X63" s="53" t="s">
        <v>203</v>
      </c>
      <c r="Y63" s="53" t="s">
        <v>201</v>
      </c>
      <c r="Z63" s="13" t="s">
        <v>115</v>
      </c>
      <c r="AJ63" s="4" t="s">
        <v>84</v>
      </c>
      <c r="AK63" s="4" t="s">
        <v>85</v>
      </c>
    </row>
    <row r="64" spans="1:37" ht="25.5">
      <c r="A64" s="11">
        <v>36</v>
      </c>
      <c r="B64" s="12" t="s">
        <v>86</v>
      </c>
      <c r="C64" s="13" t="s">
        <v>204</v>
      </c>
      <c r="D64" s="14" t="s">
        <v>205</v>
      </c>
      <c r="E64" s="15">
        <v>1</v>
      </c>
      <c r="F64" s="16" t="s">
        <v>101</v>
      </c>
      <c r="I64" s="17">
        <f>ROUND(E64*G64,2)</f>
        <v>0</v>
      </c>
      <c r="J64" s="17">
        <f>ROUND(E64*G64,2)</f>
        <v>0</v>
      </c>
      <c r="K64" s="18">
        <v>2.3029999999999998E-2</v>
      </c>
      <c r="L64" s="18">
        <f>E64*K64</f>
        <v>2.3029999999999998E-2</v>
      </c>
      <c r="N64" s="15">
        <f>E64*M64</f>
        <v>0</v>
      </c>
      <c r="O64" s="16">
        <v>0</v>
      </c>
      <c r="P64" s="16" t="s">
        <v>80</v>
      </c>
      <c r="V64" s="19" t="s">
        <v>61</v>
      </c>
      <c r="X64" s="53" t="s">
        <v>204</v>
      </c>
      <c r="Y64" s="53" t="s">
        <v>204</v>
      </c>
      <c r="Z64" s="13" t="s">
        <v>196</v>
      </c>
      <c r="AA64" s="13" t="s">
        <v>80</v>
      </c>
      <c r="AJ64" s="4" t="s">
        <v>90</v>
      </c>
      <c r="AK64" s="4" t="s">
        <v>85</v>
      </c>
    </row>
    <row r="65" spans="1:37" ht="25.5">
      <c r="A65" s="11">
        <v>37</v>
      </c>
      <c r="B65" s="12" t="s">
        <v>86</v>
      </c>
      <c r="C65" s="13" t="s">
        <v>206</v>
      </c>
      <c r="D65" s="14" t="s">
        <v>207</v>
      </c>
      <c r="E65" s="15">
        <v>2</v>
      </c>
      <c r="F65" s="16" t="s">
        <v>101</v>
      </c>
      <c r="I65" s="17">
        <f>ROUND(E65*G65,2)</f>
        <v>0</v>
      </c>
      <c r="J65" s="17">
        <f>ROUND(E65*G65,2)</f>
        <v>0</v>
      </c>
      <c r="K65" s="18">
        <v>2.7629999999999998E-2</v>
      </c>
      <c r="L65" s="18">
        <f>E65*K65</f>
        <v>5.5259999999999997E-2</v>
      </c>
      <c r="N65" s="15">
        <f>E65*M65</f>
        <v>0</v>
      </c>
      <c r="O65" s="16">
        <v>0</v>
      </c>
      <c r="P65" s="16" t="s">
        <v>80</v>
      </c>
      <c r="V65" s="19" t="s">
        <v>61</v>
      </c>
      <c r="X65" s="53" t="s">
        <v>206</v>
      </c>
      <c r="Y65" s="53" t="s">
        <v>206</v>
      </c>
      <c r="Z65" s="13" t="s">
        <v>196</v>
      </c>
      <c r="AA65" s="13" t="s">
        <v>80</v>
      </c>
      <c r="AJ65" s="4" t="s">
        <v>90</v>
      </c>
      <c r="AK65" s="4" t="s">
        <v>85</v>
      </c>
    </row>
    <row r="66" spans="1:37" ht="25.5">
      <c r="A66" s="11">
        <v>38</v>
      </c>
      <c r="B66" s="12" t="s">
        <v>86</v>
      </c>
      <c r="C66" s="13" t="s">
        <v>208</v>
      </c>
      <c r="D66" s="14" t="s">
        <v>209</v>
      </c>
      <c r="E66" s="15">
        <v>1</v>
      </c>
      <c r="F66" s="16" t="s">
        <v>101</v>
      </c>
      <c r="I66" s="17">
        <f>ROUND(E66*G66,2)</f>
        <v>0</v>
      </c>
      <c r="J66" s="17">
        <f>ROUND(E66*G66,2)</f>
        <v>0</v>
      </c>
      <c r="K66" s="18">
        <v>3.6839999999999998E-2</v>
      </c>
      <c r="L66" s="18">
        <f>E66*K66</f>
        <v>3.6839999999999998E-2</v>
      </c>
      <c r="N66" s="15">
        <f>E66*M66</f>
        <v>0</v>
      </c>
      <c r="O66" s="16">
        <v>0</v>
      </c>
      <c r="P66" s="16" t="s">
        <v>80</v>
      </c>
      <c r="V66" s="19" t="s">
        <v>61</v>
      </c>
      <c r="X66" s="53" t="s">
        <v>208</v>
      </c>
      <c r="Y66" s="53" t="s">
        <v>208</v>
      </c>
      <c r="Z66" s="13" t="s">
        <v>196</v>
      </c>
      <c r="AA66" s="13" t="s">
        <v>80</v>
      </c>
      <c r="AJ66" s="4" t="s">
        <v>90</v>
      </c>
      <c r="AK66" s="4" t="s">
        <v>85</v>
      </c>
    </row>
    <row r="67" spans="1:37" ht="25.5">
      <c r="A67" s="11">
        <v>39</v>
      </c>
      <c r="B67" s="12" t="s">
        <v>86</v>
      </c>
      <c r="C67" s="13" t="s">
        <v>210</v>
      </c>
      <c r="D67" s="14" t="s">
        <v>211</v>
      </c>
      <c r="E67" s="15">
        <v>5</v>
      </c>
      <c r="F67" s="16" t="s">
        <v>101</v>
      </c>
      <c r="I67" s="17">
        <f>ROUND(E67*G67,2)</f>
        <v>0</v>
      </c>
      <c r="J67" s="17">
        <f>ROUND(E67*G67,2)</f>
        <v>0</v>
      </c>
      <c r="K67" s="18">
        <v>4.1450000000000001E-2</v>
      </c>
      <c r="L67" s="18">
        <f>E67*K67</f>
        <v>0.20724999999999999</v>
      </c>
      <c r="N67" s="15">
        <f>E67*M67</f>
        <v>0</v>
      </c>
      <c r="O67" s="16">
        <v>0</v>
      </c>
      <c r="P67" s="16" t="s">
        <v>80</v>
      </c>
      <c r="V67" s="19" t="s">
        <v>61</v>
      </c>
      <c r="X67" s="53" t="s">
        <v>210</v>
      </c>
      <c r="Y67" s="53" t="s">
        <v>210</v>
      </c>
      <c r="Z67" s="13" t="s">
        <v>196</v>
      </c>
      <c r="AA67" s="13" t="s">
        <v>80</v>
      </c>
      <c r="AJ67" s="4" t="s">
        <v>90</v>
      </c>
      <c r="AK67" s="4" t="s">
        <v>85</v>
      </c>
    </row>
    <row r="68" spans="1:37">
      <c r="A68" s="11">
        <v>40</v>
      </c>
      <c r="B68" s="12" t="s">
        <v>98</v>
      </c>
      <c r="C68" s="13" t="s">
        <v>212</v>
      </c>
      <c r="D68" s="14" t="s">
        <v>213</v>
      </c>
      <c r="E68" s="15">
        <v>1</v>
      </c>
      <c r="F68" s="16" t="s">
        <v>106</v>
      </c>
      <c r="H68" s="17">
        <f>ROUND(E68*G68,2)</f>
        <v>0</v>
      </c>
      <c r="J68" s="17">
        <f>ROUND(E68*G68,2)</f>
        <v>0</v>
      </c>
      <c r="K68" s="18">
        <v>2.1000000000000001E-4</v>
      </c>
      <c r="L68" s="18">
        <f>E68*K68</f>
        <v>2.1000000000000001E-4</v>
      </c>
      <c r="N68" s="15">
        <f>E68*M68</f>
        <v>0</v>
      </c>
      <c r="O68" s="16">
        <v>0</v>
      </c>
      <c r="P68" s="16" t="s">
        <v>80</v>
      </c>
      <c r="V68" s="19" t="s">
        <v>81</v>
      </c>
      <c r="X68" s="53" t="s">
        <v>214</v>
      </c>
      <c r="Y68" s="53" t="s">
        <v>212</v>
      </c>
      <c r="Z68" s="13" t="s">
        <v>115</v>
      </c>
      <c r="AJ68" s="4" t="s">
        <v>84</v>
      </c>
      <c r="AK68" s="4" t="s">
        <v>85</v>
      </c>
    </row>
    <row r="69" spans="1:37">
      <c r="A69" s="11">
        <v>41</v>
      </c>
      <c r="B69" s="12" t="s">
        <v>86</v>
      </c>
      <c r="C69" s="13" t="s">
        <v>215</v>
      </c>
      <c r="D69" s="14" t="s">
        <v>216</v>
      </c>
      <c r="E69" s="15">
        <v>1</v>
      </c>
      <c r="F69" s="16" t="s">
        <v>101</v>
      </c>
      <c r="I69" s="17">
        <f>ROUND(E69*G69,2)</f>
        <v>0</v>
      </c>
      <c r="J69" s="17">
        <f>ROUND(E69*G69,2)</f>
        <v>0</v>
      </c>
      <c r="L69" s="18">
        <f>E69*K69</f>
        <v>0</v>
      </c>
      <c r="N69" s="15">
        <f>E69*M69</f>
        <v>0</v>
      </c>
      <c r="O69" s="16">
        <v>0</v>
      </c>
      <c r="P69" s="16" t="s">
        <v>80</v>
      </c>
      <c r="V69" s="19" t="s">
        <v>61</v>
      </c>
      <c r="X69" s="53" t="s">
        <v>89</v>
      </c>
      <c r="Y69" s="53" t="s">
        <v>215</v>
      </c>
      <c r="Z69" s="13" t="s">
        <v>83</v>
      </c>
      <c r="AA69" s="13" t="s">
        <v>80</v>
      </c>
      <c r="AJ69" s="4" t="s">
        <v>90</v>
      </c>
      <c r="AK69" s="4" t="s">
        <v>85</v>
      </c>
    </row>
    <row r="70" spans="1:37">
      <c r="A70" s="11">
        <v>42</v>
      </c>
      <c r="B70" s="12" t="s">
        <v>98</v>
      </c>
      <c r="C70" s="13" t="s">
        <v>217</v>
      </c>
      <c r="D70" s="14" t="s">
        <v>218</v>
      </c>
      <c r="E70" s="15">
        <v>0.63100000000000001</v>
      </c>
      <c r="F70" s="16" t="s">
        <v>93</v>
      </c>
      <c r="H70" s="17">
        <f>ROUND(E70*G70,2)</f>
        <v>0</v>
      </c>
      <c r="J70" s="17">
        <f>ROUND(E70*G70,2)</f>
        <v>0</v>
      </c>
      <c r="L70" s="18">
        <f>E70*K70</f>
        <v>0</v>
      </c>
      <c r="N70" s="15">
        <f>E70*M70</f>
        <v>0</v>
      </c>
      <c r="O70" s="16">
        <v>0</v>
      </c>
      <c r="P70" s="16" t="s">
        <v>80</v>
      </c>
      <c r="V70" s="19" t="s">
        <v>81</v>
      </c>
      <c r="X70" s="53" t="s">
        <v>219</v>
      </c>
      <c r="Y70" s="53" t="s">
        <v>217</v>
      </c>
      <c r="Z70" s="13" t="s">
        <v>115</v>
      </c>
      <c r="AJ70" s="4" t="s">
        <v>84</v>
      </c>
      <c r="AK70" s="4" t="s">
        <v>85</v>
      </c>
    </row>
    <row r="71" spans="1:37">
      <c r="D71" s="54" t="s">
        <v>220</v>
      </c>
      <c r="E71" s="55">
        <f>J71</f>
        <v>0</v>
      </c>
      <c r="H71" s="55">
        <f>SUM(H56:H70)</f>
        <v>0</v>
      </c>
      <c r="I71" s="55">
        <f>SUM(I56:I70)</f>
        <v>0</v>
      </c>
      <c r="J71" s="55">
        <f>SUM(J56:J70)</f>
        <v>0</v>
      </c>
      <c r="L71" s="56">
        <f>SUM(L56:L70)</f>
        <v>0.63114999999999988</v>
      </c>
      <c r="N71" s="57">
        <f>SUM(N56:N70)</f>
        <v>0.53400000000000003</v>
      </c>
      <c r="W71" s="15">
        <f>SUM(W56:W70)</f>
        <v>0</v>
      </c>
    </row>
    <row r="73" spans="1:37">
      <c r="D73" s="54" t="s">
        <v>221</v>
      </c>
      <c r="E73" s="55">
        <f>J73</f>
        <v>0</v>
      </c>
      <c r="H73" s="55">
        <f>+H17+H23+H29+H39+H54+H71</f>
        <v>0</v>
      </c>
      <c r="I73" s="55">
        <f>+I17+I23+I29+I39+I54+I71</f>
        <v>0</v>
      </c>
      <c r="J73" s="55">
        <f>+J17+J23+J29+J39+J54+J71</f>
        <v>0</v>
      </c>
      <c r="L73" s="56">
        <f>+L17+L23+L29+L39+L54+L71</f>
        <v>0.84872999999999987</v>
      </c>
      <c r="N73" s="57">
        <f>+N17+N23+N29+N39+N54+N71</f>
        <v>2.0760000000000001</v>
      </c>
      <c r="W73" s="15">
        <f>+W17+W23+W29+W39+W54+W71</f>
        <v>0</v>
      </c>
    </row>
    <row r="75" spans="1:37">
      <c r="D75" s="58" t="s">
        <v>222</v>
      </c>
      <c r="E75" s="55">
        <f>J75</f>
        <v>0</v>
      </c>
      <c r="H75" s="55">
        <f>+H73</f>
        <v>0</v>
      </c>
      <c r="I75" s="55">
        <f>+I73</f>
        <v>0</v>
      </c>
      <c r="J75" s="55">
        <f>+J73</f>
        <v>0</v>
      </c>
      <c r="L75" s="56">
        <f>+L73</f>
        <v>0.84872999999999987</v>
      </c>
      <c r="N75" s="57">
        <f>+N73</f>
        <v>2.0760000000000001</v>
      </c>
      <c r="W75" s="15">
        <f>+W73</f>
        <v>0</v>
      </c>
    </row>
  </sheetData>
  <mergeCells count="2">
    <mergeCell ref="K9:L9"/>
    <mergeCell ref="M9:N9"/>
  </mergeCells>
  <pageMargins left="0.2" right="9.0277777777777804E-2" top="0.62916666666666698" bottom="0.59027777777777801" header="0.51180555555555496" footer="0.35416666666666702"/>
  <pageSetup paperSize="9" scale="92" firstPageNumber="0" orientation="landscape" useFirstPageNumber="1" horizontalDpi="300" verticalDpi="300" r:id="rId1"/>
  <headerFooter>
    <oddFooter>&amp;R&amp;"Arial Narrow,Bežné"&amp;8Strana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Zadanie</vt:lpstr>
      <vt:lpstr>Zadanie!Názvy_tlače</vt:lpstr>
      <vt:lpstr>Zadanie!Oblasť_tlače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User</cp:lastModifiedBy>
  <cp:revision>2</cp:revision>
  <cp:lastPrinted>2019-05-20T14:23:00Z</cp:lastPrinted>
  <dcterms:created xsi:type="dcterms:W3CDTF">1999-04-06T07:39:00Z</dcterms:created>
  <dcterms:modified xsi:type="dcterms:W3CDTF">2022-07-12T07:11:32Z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1033-11.2.0.9232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