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_PDIVEST\Akcie\Vernosť\Vjazd a parkovisko Vernosť\"/>
    </mc:Choice>
  </mc:AlternateContent>
  <bookViews>
    <workbookView xWindow="-120" yWindow="-120" windowWidth="29040" windowHeight="15720"/>
  </bookViews>
  <sheets>
    <sheet name="Sheet1" sheetId="1" r:id="rId1"/>
  </sheets>
  <definedNames>
    <definedName name="_xlnm.Print_Area" localSheetId="0">Sheet1!$A$1:$H$38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1" l="1"/>
  <c r="F29" i="1"/>
  <c r="F20" i="1"/>
  <c r="F19" i="1"/>
  <c r="F18" i="1"/>
  <c r="F16" i="1"/>
  <c r="F5" i="1"/>
  <c r="F21" i="1"/>
  <c r="F24" i="1"/>
  <c r="F14" i="1"/>
  <c r="F10" i="1"/>
  <c r="H34" i="1"/>
  <c r="F22" i="1" l="1"/>
  <c r="H15" i="1" s="1"/>
  <c r="H12" i="1"/>
  <c r="H2" i="1"/>
  <c r="H25" i="1" l="1"/>
  <c r="H1" i="1" s="1"/>
  <c r="H37" i="1" s="1"/>
  <c r="H38" i="1" l="1"/>
  <c r="H39" i="1" s="1"/>
</calcChain>
</file>

<file path=xl/sharedStrings.xml><?xml version="1.0" encoding="utf-8"?>
<sst xmlns="http://schemas.openxmlformats.org/spreadsheetml/2006/main" count="138" uniqueCount="87">
  <si>
    <t>D</t>
  </si>
  <si>
    <t>9</t>
  </si>
  <si>
    <t>Ostatné konštrukcie a práce-búranie</t>
  </si>
  <si>
    <t>Komunikácie</t>
  </si>
  <si>
    <t>1</t>
  </si>
  <si>
    <t>Zemné práce</t>
  </si>
  <si>
    <t>99</t>
  </si>
  <si>
    <t>Presun hmôt HSV</t>
  </si>
  <si>
    <r>
      <rPr>
        <b/>
        <sz val="10"/>
        <rFont val="Arial CE"/>
        <family val="2"/>
        <charset val="238"/>
      </rPr>
      <t>K</t>
    </r>
  </si>
  <si>
    <t>113107112</t>
  </si>
  <si>
    <t>Odstránenie krytu v ploche do 200m2 z kameniva ťaženého, hr.100-200mm, -0,24000t</t>
  </si>
  <si>
    <t>m2</t>
  </si>
  <si>
    <t>113107141</t>
  </si>
  <si>
    <t>Odstránenie krytu v ploche do 200 m2 asfaltového, hr. vrstvy do 50 mm, -0,03800t</t>
  </si>
  <si>
    <t>113107231</t>
  </si>
  <si>
    <t>Odstránenie krytu v ploche nad 200 m2 z betónu prostého, hr. vrstvy do 150 mm, -0,22500t</t>
  </si>
  <si>
    <t>113206111</t>
  </si>
  <si>
    <t>Vytrhanie obrúb betónových, s vybúraním lôžka, z krajníkov alebo obrubníkov stojatých, -0,14500t</t>
  </si>
  <si>
    <t>m</t>
  </si>
  <si>
    <t>m3</t>
  </si>
  <si>
    <t>122201101</t>
  </si>
  <si>
    <t>122201109</t>
  </si>
  <si>
    <t>Odkopávky a prekopávky nezapažené. Príplatok k cenám za lepivost’ horniny</t>
  </si>
  <si>
    <t>162701112</t>
  </si>
  <si>
    <t>Vodorovné premiestnenie výkopku po spevnenej ceste, horniny tr.1-4 do 15000 m</t>
  </si>
  <si>
    <t>171209002</t>
  </si>
  <si>
    <t>Poplatok za skladovanie - zemina a kamenivo (17 05) ostatné</t>
  </si>
  <si>
    <t>t</t>
  </si>
  <si>
    <r>
      <rPr>
        <i/>
        <sz val="10"/>
        <rFont val="Arial CE"/>
        <family val="2"/>
        <charset val="238"/>
      </rPr>
      <t>M</t>
    </r>
  </si>
  <si>
    <t>181101102</t>
  </si>
  <si>
    <t>Úprava pláne v zárezoch v hornine 1-4 so zhutněním</t>
  </si>
  <si>
    <r>
      <rPr>
        <i/>
        <sz val="10"/>
        <rFont val="Arial CE"/>
        <family val="2"/>
        <charset val="238"/>
      </rPr>
      <t>ks</t>
    </r>
  </si>
  <si>
    <t>289971211</t>
  </si>
  <si>
    <t>Zhotovenie vrstvy z geotextílie na upravenom povrchu v sklone do 1 : 5 , šírky od 0 do 3 m</t>
  </si>
  <si>
    <r>
      <rPr>
        <i/>
        <sz val="10"/>
        <rFont val="Arial CE"/>
        <family val="2"/>
        <charset val="238"/>
      </rPr>
      <t>6936650001</t>
    </r>
  </si>
  <si>
    <r>
      <rPr>
        <i/>
        <sz val="10"/>
        <rFont val="Arial CE"/>
        <family val="2"/>
        <charset val="238"/>
      </rPr>
      <t>Separačno-výstužná geotextília</t>
    </r>
  </si>
  <si>
    <r>
      <rPr>
        <i/>
        <sz val="10"/>
        <rFont val="Arial CE"/>
        <family val="2"/>
        <charset val="238"/>
      </rPr>
      <t>m2</t>
    </r>
  </si>
  <si>
    <t>564761111</t>
  </si>
  <si>
    <t>Podklad alebo kryt z kameniva hrubého drveného veľ. 32-63 mm s rozprestretím a zhutn.hr.200 mm</t>
  </si>
  <si>
    <t>564841111P</t>
  </si>
  <si>
    <t>K</t>
  </si>
  <si>
    <t>573211111</t>
  </si>
  <si>
    <t>Postrek asfaltový spojovací bez posypu kamenivom z asfaltu cestného v množstve od 0, 50 do 0,70 kq/m2</t>
  </si>
  <si>
    <t>577141112</t>
  </si>
  <si>
    <t>577161114</t>
  </si>
  <si>
    <t>Betón asfaltový po zhutnění l.tr. strednozrnný AC 11 (ABS) alebo hrubozrnný AC 16 (ABH) hr.70mm</t>
  </si>
  <si>
    <t>596911212C</t>
  </si>
  <si>
    <t>Kladenie zámkovej dlažby hr.8cm nad 20 m2</t>
  </si>
  <si>
    <r>
      <rPr>
        <i/>
        <sz val="10"/>
        <rFont val="Arial CE"/>
        <family val="2"/>
        <charset val="238"/>
      </rPr>
      <t>5922912401</t>
    </r>
  </si>
  <si>
    <t>596912112L</t>
  </si>
  <si>
    <t>Kladenie dlažby z vegetačných tvárnic s lôžkom veľkosti do 0, 25 m2 hr. 8 cm nad 20 m2</t>
  </si>
  <si>
    <r>
      <rPr>
        <i/>
        <sz val="10"/>
        <rFont val="Arial CE"/>
        <family val="2"/>
        <charset val="238"/>
      </rPr>
      <t>5922902795</t>
    </r>
  </si>
  <si>
    <r>
      <rPr>
        <i/>
        <sz val="10"/>
        <rFont val="Arial CE"/>
        <family val="2"/>
        <charset val="238"/>
      </rPr>
      <t>Zatrávňovacia dlažba 40/60/8 cm, sivá</t>
    </r>
  </si>
  <si>
    <t>40447140421</t>
  </si>
  <si>
    <t>914001121D</t>
  </si>
  <si>
    <t>Dočasné dopravné značenie</t>
  </si>
  <si>
    <t>sub</t>
  </si>
  <si>
    <t>917862111C</t>
  </si>
  <si>
    <t>Osadenie cest. obrub, betón, stojatého s bočnou oporou z betónu prostého tr. C 10/12, 5 do lôžka</t>
  </si>
  <si>
    <r>
      <rPr>
        <i/>
        <sz val="10"/>
        <rFont val="Arial CE"/>
        <family val="2"/>
        <charset val="238"/>
      </rPr>
      <t>5922924900</t>
    </r>
  </si>
  <si>
    <r>
      <rPr>
        <i/>
        <sz val="10"/>
        <rFont val="Arial CE"/>
        <family val="2"/>
        <charset val="238"/>
      </rPr>
      <t>Obrubník cestný so skosením 100x26x15 cm farba sivá</t>
    </r>
  </si>
  <si>
    <t>917862111CZ</t>
  </si>
  <si>
    <t>Osadenie cest. obrub, betón, stojatého zapustného s bočnou oporou z betónu prostého tr. C 10/12, 5 do lôžka</t>
  </si>
  <si>
    <r>
      <rPr>
        <i/>
        <sz val="10"/>
        <rFont val="Arial CE"/>
        <family val="2"/>
        <charset val="238"/>
      </rPr>
      <t>5922925100</t>
    </r>
  </si>
  <si>
    <r>
      <rPr>
        <i/>
        <sz val="10"/>
        <rFont val="Arial CE"/>
        <family val="2"/>
        <charset val="238"/>
      </rPr>
      <t>Obrubník cestný bez skosenia 100x26x15 cm farba sivá</t>
    </r>
  </si>
  <si>
    <t>919735111</t>
  </si>
  <si>
    <t>Rezanie existujúceho asfaltového krytu alebo podkladu hĺbky do 50 mm</t>
  </si>
  <si>
    <t>919735123</t>
  </si>
  <si>
    <t>Rezanie betónového krytu alebo podkladu tr. nad C 12/15 hr. nad 100 do 150 mm</t>
  </si>
  <si>
    <t>998223011</t>
  </si>
  <si>
    <t>Presun hmôt pre pozemné komunikácie s krytom dláždeným (822 2.3, 822 5.3) akejkoľvek dĺžkv objektu</t>
  </si>
  <si>
    <t>392,917</t>
  </si>
  <si>
    <r>
      <rPr>
        <b/>
        <sz val="12"/>
        <rFont val="Arial CE"/>
        <family val="2"/>
        <charset val="238"/>
      </rPr>
      <t>D</t>
    </r>
  </si>
  <si>
    <r>
      <rPr>
        <b/>
        <sz val="12"/>
        <rFont val="Arial CE"/>
        <family val="2"/>
        <charset val="238"/>
      </rPr>
      <t>HSV</t>
    </r>
  </si>
  <si>
    <r>
      <rPr>
        <b/>
        <sz val="12"/>
        <rFont val="Arial CE"/>
        <family val="2"/>
        <charset val="238"/>
      </rPr>
      <t>Práce a dodávky HSV</t>
    </r>
  </si>
  <si>
    <r>
      <rPr>
        <i/>
        <sz val="12"/>
        <rFont val="Arial CE"/>
        <family val="2"/>
        <charset val="238"/>
      </rPr>
      <t>2</t>
    </r>
  </si>
  <si>
    <r>
      <rPr>
        <b/>
        <sz val="12"/>
        <rFont val="Arial CE"/>
        <family val="2"/>
        <charset val="238"/>
      </rPr>
      <t>Zakladanie</t>
    </r>
  </si>
  <si>
    <r>
      <rPr>
        <b/>
        <i/>
        <sz val="12"/>
        <rFont val="Arial CE"/>
        <family val="2"/>
        <charset val="238"/>
      </rPr>
      <t>5</t>
    </r>
  </si>
  <si>
    <t>Podklad zo štrkodrviny s rozprestrením a zhutněním, hr.po zhutnění 100-120 mm</t>
  </si>
  <si>
    <t>SPOLU BEZ DPH:</t>
  </si>
  <si>
    <t>Odkopávka a prekopávka nezapažená v hornine 3, do 100 m3</t>
  </si>
  <si>
    <t>Betón asfaltový po zhutnění l.tr. strednozrnný AC 11  hrubozrnný AC 16AB hr.50mm</t>
  </si>
  <si>
    <t>Zámková dlažba, sivá hr. 8 cm(HAKA / KLASIKO)</t>
  </si>
  <si>
    <t>Trvalé dopravné značenie</t>
  </si>
  <si>
    <t>súb</t>
  </si>
  <si>
    <t>DPH 20%:</t>
  </si>
  <si>
    <t>SPOLU S DPH: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</si>
</sst>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0" x14ac:knownFonts="1">
    <font>
      <sz val="10"/>
      <name val="Arial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i/>
      <sz val="10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"/>
      <family val="2"/>
      <charset val="238"/>
    </font>
    <font>
      <i/>
      <sz val="12"/>
      <name val="Arial CE"/>
      <family val="2"/>
      <charset val="238"/>
    </font>
    <font>
      <b/>
      <i/>
      <sz val="12"/>
      <name val="Arial CE"/>
      <family val="2"/>
      <charset val="238"/>
    </font>
    <font>
      <b/>
      <sz val="14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64" fontId="0" fillId="0" borderId="0" xfId="0" applyNumberFormat="1"/>
    <xf numFmtId="0" fontId="2" fillId="0" borderId="8" xfId="0" applyFont="1" applyBorder="1" applyAlignment="1">
      <alignment horizontal="right" vertical="center"/>
    </xf>
    <xf numFmtId="0" fontId="2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left" wrapText="1"/>
    </xf>
    <xf numFmtId="0" fontId="2" fillId="0" borderId="8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right" vertical="top"/>
    </xf>
    <xf numFmtId="0" fontId="2" fillId="0" borderId="8" xfId="0" applyFont="1" applyBorder="1" applyAlignment="1">
      <alignment horizontal="left" vertical="top"/>
    </xf>
    <xf numFmtId="0" fontId="2" fillId="0" borderId="8" xfId="0" applyFont="1" applyBorder="1" applyAlignment="1">
      <alignment horizontal="center" vertical="top"/>
    </xf>
    <xf numFmtId="0" fontId="2" fillId="0" borderId="8" xfId="0" applyFont="1" applyBorder="1" applyAlignment="1">
      <alignment horizontal="left" vertical="center" indent="1"/>
    </xf>
    <xf numFmtId="0" fontId="2" fillId="0" borderId="8" xfId="0" applyFont="1" applyBorder="1" applyAlignment="1">
      <alignment horizontal="left" vertical="top" indent="1"/>
    </xf>
    <xf numFmtId="0" fontId="2" fillId="0" borderId="8" xfId="0" applyFont="1" applyBorder="1" applyAlignment="1">
      <alignment horizontal="left" indent="1"/>
    </xf>
    <xf numFmtId="0" fontId="2" fillId="0" borderId="0" xfId="0" applyFont="1"/>
    <xf numFmtId="0" fontId="2" fillId="0" borderId="7" xfId="0" applyFont="1" applyBorder="1"/>
    <xf numFmtId="164" fontId="2" fillId="0" borderId="7" xfId="0" applyNumberFormat="1" applyFont="1" applyBorder="1"/>
    <xf numFmtId="0" fontId="4" fillId="0" borderId="1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164" fontId="4" fillId="0" borderId="6" xfId="0" applyNumberFormat="1" applyFont="1" applyBorder="1" applyAlignment="1">
      <alignment horizontal="left" vertical="top" indent="4"/>
    </xf>
    <xf numFmtId="0" fontId="6" fillId="0" borderId="0" xfId="0" applyFont="1"/>
    <xf numFmtId="0" fontId="5" fillId="0" borderId="7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top" indent="1"/>
    </xf>
    <xf numFmtId="164" fontId="5" fillId="0" borderId="7" xfId="0" applyNumberFormat="1" applyFont="1" applyBorder="1" applyAlignment="1">
      <alignment horizontal="left" vertical="top" indent="4"/>
    </xf>
    <xf numFmtId="164" fontId="5" fillId="0" borderId="7" xfId="0" applyNumberFormat="1" applyFont="1" applyBorder="1" applyAlignment="1">
      <alignment horizontal="right"/>
    </xf>
    <xf numFmtId="0" fontId="5" fillId="0" borderId="0" xfId="0" applyFont="1"/>
    <xf numFmtId="0" fontId="4" fillId="0" borderId="7" xfId="0" applyFont="1" applyBorder="1" applyAlignment="1">
      <alignment horizontal="left" vertical="top"/>
    </xf>
    <xf numFmtId="0" fontId="4" fillId="0" borderId="7" xfId="0" applyFont="1" applyBorder="1" applyAlignment="1">
      <alignment horizontal="left"/>
    </xf>
    <xf numFmtId="164" fontId="4" fillId="0" borderId="7" xfId="0" applyNumberFormat="1" applyFont="1" applyBorder="1" applyAlignment="1">
      <alignment horizontal="left" vertical="top" indent="4"/>
    </xf>
    <xf numFmtId="0" fontId="5" fillId="0" borderId="7" xfId="0" applyFont="1" applyBorder="1" applyAlignment="1">
      <alignment horizontal="left"/>
    </xf>
    <xf numFmtId="0" fontId="5" fillId="0" borderId="7" xfId="0" applyFont="1" applyBorder="1" applyAlignment="1">
      <alignment horizontal="right" vertical="top"/>
    </xf>
    <xf numFmtId="164" fontId="5" fillId="0" borderId="7" xfId="0" applyNumberFormat="1" applyFont="1" applyBorder="1" applyAlignment="1">
      <alignment horizontal="left" vertical="top"/>
    </xf>
    <xf numFmtId="164" fontId="5" fillId="0" borderId="2" xfId="0" applyNumberFormat="1" applyFont="1" applyBorder="1" applyAlignment="1">
      <alignment horizontal="right"/>
    </xf>
    <xf numFmtId="164" fontId="9" fillId="0" borderId="11" xfId="0" applyNumberFormat="1" applyFont="1" applyBorder="1"/>
    <xf numFmtId="2" fontId="4" fillId="0" borderId="5" xfId="0" applyNumberFormat="1" applyFont="1" applyBorder="1" applyAlignment="1">
      <alignment horizontal="left" vertical="top" indent="1"/>
    </xf>
    <xf numFmtId="2" fontId="5" fillId="0" borderId="7" xfId="0" applyNumberFormat="1" applyFont="1" applyBorder="1" applyAlignment="1">
      <alignment horizontal="left" vertical="top" indent="1"/>
    </xf>
    <xf numFmtId="2" fontId="2" fillId="0" borderId="8" xfId="0" applyNumberFormat="1" applyFont="1" applyBorder="1" applyAlignment="1">
      <alignment horizontal="right" vertical="center"/>
    </xf>
    <xf numFmtId="2" fontId="2" fillId="0" borderId="8" xfId="0" applyNumberFormat="1" applyFont="1" applyBorder="1" applyAlignment="1">
      <alignment horizontal="right"/>
    </xf>
    <xf numFmtId="2" fontId="4" fillId="0" borderId="7" xfId="0" applyNumberFormat="1" applyFont="1" applyBorder="1" applyAlignment="1">
      <alignment horizontal="left" vertical="top" indent="1"/>
    </xf>
    <xf numFmtId="2" fontId="2" fillId="0" borderId="8" xfId="0" applyNumberFormat="1" applyFont="1" applyBorder="1" applyAlignment="1">
      <alignment horizontal="right" vertical="top"/>
    </xf>
    <xf numFmtId="2" fontId="5" fillId="0" borderId="7" xfId="0" applyNumberFormat="1" applyFont="1" applyBorder="1" applyAlignment="1">
      <alignment horizontal="left" vertical="top"/>
    </xf>
    <xf numFmtId="2" fontId="2" fillId="0" borderId="7" xfId="0" applyNumberFormat="1" applyFont="1" applyBorder="1"/>
    <xf numFmtId="2" fontId="0" fillId="0" borderId="0" xfId="0" applyNumberFormat="1"/>
    <xf numFmtId="0" fontId="3" fillId="0" borderId="8" xfId="0" applyFont="1" applyBorder="1" applyAlignment="1">
      <alignment horizontal="left" vertical="top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zoomScaleNormal="100" workbookViewId="0">
      <selection activeCell="I35" sqref="I35"/>
    </sheetView>
  </sheetViews>
  <sheetFormatPr defaultRowHeight="12.75" x14ac:dyDescent="0.2"/>
  <cols>
    <col min="1" max="1" width="3" bestFit="1" customWidth="1"/>
    <col min="2" max="2" width="2.7109375" bestFit="1" customWidth="1"/>
    <col min="3" max="3" width="11.85546875" customWidth="1"/>
    <col min="4" max="4" width="52"/>
    <col min="5" max="5" width="5.28515625" bestFit="1" customWidth="1"/>
    <col min="6" max="6" width="8" style="47" bestFit="1" customWidth="1"/>
    <col min="7" max="7" width="13" style="1"/>
    <col min="8" max="8" width="23" style="1"/>
    <col min="10" max="10" width="10.7109375" bestFit="1" customWidth="1"/>
  </cols>
  <sheetData>
    <row r="1" spans="1:8" s="24" customFormat="1" ht="15.75" x14ac:dyDescent="0.25">
      <c r="A1" s="20"/>
      <c r="B1" s="21" t="s">
        <v>72</v>
      </c>
      <c r="C1" s="22" t="s">
        <v>73</v>
      </c>
      <c r="D1" s="22" t="s">
        <v>74</v>
      </c>
      <c r="E1" s="20"/>
      <c r="F1" s="39"/>
      <c r="G1" s="23"/>
      <c r="H1" s="37">
        <f>H2+H12+H15+H25+H34</f>
        <v>0</v>
      </c>
    </row>
    <row r="2" spans="1:8" s="30" customFormat="1" ht="15.75" x14ac:dyDescent="0.25">
      <c r="A2" s="25"/>
      <c r="B2" s="26" t="s">
        <v>0</v>
      </c>
      <c r="C2" s="26" t="s">
        <v>4</v>
      </c>
      <c r="D2" s="26" t="s">
        <v>5</v>
      </c>
      <c r="E2" s="25"/>
      <c r="F2" s="40"/>
      <c r="G2" s="28"/>
      <c r="H2" s="29">
        <f>SUM(H3:H11)</f>
        <v>0</v>
      </c>
    </row>
    <row r="3" spans="1:8" ht="25.5" x14ac:dyDescent="0.2">
      <c r="A3" s="2">
        <v>1</v>
      </c>
      <c r="B3" s="3" t="s">
        <v>8</v>
      </c>
      <c r="C3" s="3" t="s">
        <v>9</v>
      </c>
      <c r="D3" s="4" t="s">
        <v>10</v>
      </c>
      <c r="E3" s="5" t="s">
        <v>11</v>
      </c>
      <c r="F3" s="41">
        <v>82.5</v>
      </c>
      <c r="G3" s="6">
        <v>1.5</v>
      </c>
      <c r="H3" s="6">
        <v>0</v>
      </c>
    </row>
    <row r="4" spans="1:8" ht="25.5" x14ac:dyDescent="0.2">
      <c r="A4" s="2">
        <v>2</v>
      </c>
      <c r="B4" s="3" t="s">
        <v>8</v>
      </c>
      <c r="C4" s="3" t="s">
        <v>12</v>
      </c>
      <c r="D4" s="4" t="s">
        <v>13</v>
      </c>
      <c r="E4" s="5" t="s">
        <v>11</v>
      </c>
      <c r="F4" s="41">
        <v>32.57</v>
      </c>
      <c r="G4" s="6">
        <v>1.9</v>
      </c>
      <c r="H4" s="6">
        <v>0</v>
      </c>
    </row>
    <row r="5" spans="1:8" ht="25.5" x14ac:dyDescent="0.2">
      <c r="A5" s="2">
        <v>3</v>
      </c>
      <c r="B5" s="3" t="s">
        <v>8</v>
      </c>
      <c r="C5" s="3" t="s">
        <v>14</v>
      </c>
      <c r="D5" s="4" t="s">
        <v>15</v>
      </c>
      <c r="E5" s="5" t="s">
        <v>11</v>
      </c>
      <c r="F5" s="41">
        <f>F3-F4</f>
        <v>49.93</v>
      </c>
      <c r="G5" s="7">
        <v>2.2000000000000002</v>
      </c>
      <c r="H5" s="6">
        <v>0</v>
      </c>
    </row>
    <row r="6" spans="1:8" ht="25.5" x14ac:dyDescent="0.2">
      <c r="A6" s="2">
        <v>4</v>
      </c>
      <c r="B6" s="3" t="s">
        <v>8</v>
      </c>
      <c r="C6" s="3" t="s">
        <v>16</v>
      </c>
      <c r="D6" s="4" t="s">
        <v>17</v>
      </c>
      <c r="E6" s="5" t="s">
        <v>18</v>
      </c>
      <c r="F6" s="41">
        <v>14</v>
      </c>
      <c r="G6" s="6">
        <v>4.5</v>
      </c>
      <c r="H6" s="6">
        <v>0</v>
      </c>
    </row>
    <row r="7" spans="1:8" ht="25.5" x14ac:dyDescent="0.2">
      <c r="A7" s="2">
        <v>5</v>
      </c>
      <c r="B7" s="3" t="s">
        <v>8</v>
      </c>
      <c r="C7" s="3" t="s">
        <v>20</v>
      </c>
      <c r="D7" s="4" t="s">
        <v>80</v>
      </c>
      <c r="E7" s="5" t="s">
        <v>19</v>
      </c>
      <c r="F7" s="41">
        <v>228.32</v>
      </c>
      <c r="G7" s="6">
        <v>4.5</v>
      </c>
      <c r="H7" s="6">
        <v>0</v>
      </c>
    </row>
    <row r="8" spans="1:8" ht="25.5" x14ac:dyDescent="0.2">
      <c r="A8" s="2">
        <v>6</v>
      </c>
      <c r="B8" s="3" t="s">
        <v>8</v>
      </c>
      <c r="C8" s="3" t="s">
        <v>21</v>
      </c>
      <c r="D8" s="4" t="s">
        <v>22</v>
      </c>
      <c r="E8" s="5" t="s">
        <v>19</v>
      </c>
      <c r="F8" s="41">
        <v>228.32</v>
      </c>
      <c r="G8" s="7">
        <v>2.2000000000000002</v>
      </c>
      <c r="H8" s="6">
        <v>0</v>
      </c>
    </row>
    <row r="9" spans="1:8" ht="25.5" x14ac:dyDescent="0.2">
      <c r="A9" s="2">
        <v>7</v>
      </c>
      <c r="B9" s="3" t="s">
        <v>8</v>
      </c>
      <c r="C9" s="3" t="s">
        <v>23</v>
      </c>
      <c r="D9" s="4" t="s">
        <v>24</v>
      </c>
      <c r="E9" s="5" t="s">
        <v>19</v>
      </c>
      <c r="F9" s="41">
        <v>228.32</v>
      </c>
      <c r="G9" s="6">
        <v>8.77</v>
      </c>
      <c r="H9" s="6">
        <v>0</v>
      </c>
    </row>
    <row r="10" spans="1:8" ht="25.5" x14ac:dyDescent="0.2">
      <c r="A10" s="2">
        <v>8</v>
      </c>
      <c r="B10" s="3" t="s">
        <v>8</v>
      </c>
      <c r="C10" s="3" t="s">
        <v>25</v>
      </c>
      <c r="D10" s="4" t="s">
        <v>26</v>
      </c>
      <c r="E10" s="5" t="s">
        <v>27</v>
      </c>
      <c r="F10" s="41">
        <f>1.8*F9</f>
        <v>410.976</v>
      </c>
      <c r="G10" s="6">
        <v>3.5</v>
      </c>
      <c r="H10" s="6">
        <v>0</v>
      </c>
    </row>
    <row r="11" spans="1:8" x14ac:dyDescent="0.2">
      <c r="A11" s="2">
        <v>9</v>
      </c>
      <c r="B11" s="12" t="s">
        <v>8</v>
      </c>
      <c r="C11" s="3" t="s">
        <v>29</v>
      </c>
      <c r="D11" s="12" t="s">
        <v>30</v>
      </c>
      <c r="E11" s="10" t="s">
        <v>11</v>
      </c>
      <c r="F11" s="42">
        <v>636.79999999999995</v>
      </c>
      <c r="G11" s="6">
        <v>0.35</v>
      </c>
      <c r="H11" s="6">
        <v>0</v>
      </c>
    </row>
    <row r="12" spans="1:8" s="24" customFormat="1" ht="15.75" x14ac:dyDescent="0.25">
      <c r="A12" s="31"/>
      <c r="B12" s="32" t="s">
        <v>72</v>
      </c>
      <c r="C12" s="32" t="s">
        <v>75</v>
      </c>
      <c r="D12" s="32" t="s">
        <v>76</v>
      </c>
      <c r="E12" s="31"/>
      <c r="F12" s="43"/>
      <c r="G12" s="33"/>
      <c r="H12" s="29">
        <f>SUM(H13:H14)</f>
        <v>0</v>
      </c>
    </row>
    <row r="13" spans="1:8" ht="25.5" x14ac:dyDescent="0.2">
      <c r="A13" s="2">
        <v>10</v>
      </c>
      <c r="B13" s="3" t="s">
        <v>8</v>
      </c>
      <c r="C13" s="3" t="s">
        <v>32</v>
      </c>
      <c r="D13" s="4" t="s">
        <v>33</v>
      </c>
      <c r="E13" s="5" t="s">
        <v>11</v>
      </c>
      <c r="F13" s="41">
        <v>636.79999999999995</v>
      </c>
      <c r="G13" s="7">
        <v>0.22</v>
      </c>
      <c r="H13" s="6">
        <v>0</v>
      </c>
    </row>
    <row r="14" spans="1:8" x14ac:dyDescent="0.2">
      <c r="A14" s="11">
        <v>11</v>
      </c>
      <c r="B14" s="12" t="s">
        <v>28</v>
      </c>
      <c r="C14" s="12" t="s">
        <v>34</v>
      </c>
      <c r="D14" s="12" t="s">
        <v>35</v>
      </c>
      <c r="E14" s="13" t="s">
        <v>36</v>
      </c>
      <c r="F14" s="44">
        <f>1.05*F13</f>
        <v>668.64</v>
      </c>
      <c r="G14" s="6">
        <v>0.77</v>
      </c>
      <c r="H14" s="6">
        <v>0</v>
      </c>
    </row>
    <row r="15" spans="1:8" s="30" customFormat="1" ht="15.75" x14ac:dyDescent="0.25">
      <c r="A15" s="25"/>
      <c r="B15" s="34" t="s">
        <v>0</v>
      </c>
      <c r="C15" s="34" t="s">
        <v>77</v>
      </c>
      <c r="D15" s="34" t="s">
        <v>3</v>
      </c>
      <c r="E15" s="25"/>
      <c r="F15" s="40"/>
      <c r="G15" s="28"/>
      <c r="H15" s="29">
        <f>SUM(H16:H24)</f>
        <v>0</v>
      </c>
    </row>
    <row r="16" spans="1:8" ht="25.5" x14ac:dyDescent="0.2">
      <c r="A16" s="2">
        <v>12</v>
      </c>
      <c r="B16" s="3" t="s">
        <v>8</v>
      </c>
      <c r="C16" s="3" t="s">
        <v>37</v>
      </c>
      <c r="D16" s="8" t="s">
        <v>38</v>
      </c>
      <c r="E16" s="5" t="s">
        <v>11</v>
      </c>
      <c r="F16" s="41">
        <f>F13</f>
        <v>636.79999999999995</v>
      </c>
      <c r="G16" s="7">
        <v>5.95</v>
      </c>
      <c r="H16" s="6">
        <v>0</v>
      </c>
    </row>
    <row r="17" spans="1:8" ht="25.5" x14ac:dyDescent="0.2">
      <c r="A17" s="2">
        <v>13</v>
      </c>
      <c r="B17" s="3" t="s">
        <v>8</v>
      </c>
      <c r="C17" s="3" t="s">
        <v>39</v>
      </c>
      <c r="D17" s="8" t="s">
        <v>78</v>
      </c>
      <c r="E17" s="5" t="s">
        <v>11</v>
      </c>
      <c r="F17" s="41">
        <v>636.79999999999995</v>
      </c>
      <c r="G17" s="6">
        <v>3.95</v>
      </c>
      <c r="H17" s="6">
        <v>0</v>
      </c>
    </row>
    <row r="18" spans="1:8" ht="25.5" x14ac:dyDescent="0.2">
      <c r="A18" s="2">
        <v>14</v>
      </c>
      <c r="B18" s="3" t="s">
        <v>40</v>
      </c>
      <c r="C18" s="3" t="s">
        <v>41</v>
      </c>
      <c r="D18" s="4" t="s">
        <v>42</v>
      </c>
      <c r="E18" s="14" t="s">
        <v>11</v>
      </c>
      <c r="F18" s="41">
        <f>F3</f>
        <v>82.5</v>
      </c>
      <c r="G18" s="7">
        <v>0.88</v>
      </c>
      <c r="H18" s="6">
        <v>0</v>
      </c>
    </row>
    <row r="19" spans="1:8" ht="25.5" x14ac:dyDescent="0.2">
      <c r="A19" s="2">
        <v>15</v>
      </c>
      <c r="B19" s="3" t="s">
        <v>40</v>
      </c>
      <c r="C19" s="3" t="s">
        <v>43</v>
      </c>
      <c r="D19" s="8" t="s">
        <v>81</v>
      </c>
      <c r="E19" s="14" t="s">
        <v>11</v>
      </c>
      <c r="F19" s="41">
        <f>F3</f>
        <v>82.5</v>
      </c>
      <c r="G19" s="7">
        <v>10.5</v>
      </c>
      <c r="H19" s="6">
        <v>0</v>
      </c>
    </row>
    <row r="20" spans="1:8" ht="25.5" x14ac:dyDescent="0.2">
      <c r="A20" s="2">
        <v>16</v>
      </c>
      <c r="B20" s="3" t="s">
        <v>40</v>
      </c>
      <c r="C20" s="3" t="s">
        <v>44</v>
      </c>
      <c r="D20" s="4" t="s">
        <v>45</v>
      </c>
      <c r="E20" s="14" t="s">
        <v>11</v>
      </c>
      <c r="F20" s="41">
        <f>F3</f>
        <v>82.5</v>
      </c>
      <c r="G20" s="7">
        <v>12.5</v>
      </c>
      <c r="H20" s="6">
        <v>0</v>
      </c>
    </row>
    <row r="21" spans="1:8" x14ac:dyDescent="0.2">
      <c r="A21" s="2">
        <v>17</v>
      </c>
      <c r="B21" s="12" t="s">
        <v>40</v>
      </c>
      <c r="C21" s="12" t="s">
        <v>46</v>
      </c>
      <c r="D21" s="12" t="s">
        <v>47</v>
      </c>
      <c r="E21" s="15" t="s">
        <v>11</v>
      </c>
      <c r="F21" s="44">
        <f>F17-F18-F23</f>
        <v>285.54999999999995</v>
      </c>
      <c r="G21" s="7">
        <v>10.55</v>
      </c>
      <c r="H21" s="6">
        <v>0</v>
      </c>
    </row>
    <row r="22" spans="1:8" x14ac:dyDescent="0.2">
      <c r="A22" s="2">
        <v>18</v>
      </c>
      <c r="B22" s="12" t="s">
        <v>28</v>
      </c>
      <c r="C22" s="12" t="s">
        <v>48</v>
      </c>
      <c r="D22" s="48" t="s">
        <v>82</v>
      </c>
      <c r="E22" s="15" t="s">
        <v>36</v>
      </c>
      <c r="F22" s="44">
        <f>1.05*F21</f>
        <v>299.82749999999999</v>
      </c>
      <c r="G22" s="7">
        <v>8.33</v>
      </c>
      <c r="H22" s="6">
        <v>0</v>
      </c>
    </row>
    <row r="23" spans="1:8" ht="25.5" x14ac:dyDescent="0.2">
      <c r="A23" s="2">
        <v>19</v>
      </c>
      <c r="B23" s="3" t="s">
        <v>40</v>
      </c>
      <c r="C23" s="3" t="s">
        <v>49</v>
      </c>
      <c r="D23" s="4" t="s">
        <v>50</v>
      </c>
      <c r="E23" s="14" t="s">
        <v>11</v>
      </c>
      <c r="F23" s="41">
        <v>268.75</v>
      </c>
      <c r="G23" s="7">
        <v>10.55</v>
      </c>
      <c r="H23" s="6">
        <v>0</v>
      </c>
    </row>
    <row r="24" spans="1:8" x14ac:dyDescent="0.2">
      <c r="A24" s="2">
        <v>20</v>
      </c>
      <c r="B24" s="9" t="s">
        <v>28</v>
      </c>
      <c r="C24" s="9" t="s">
        <v>51</v>
      </c>
      <c r="D24" s="9" t="s">
        <v>52</v>
      </c>
      <c r="E24" s="16" t="s">
        <v>36</v>
      </c>
      <c r="F24" s="42">
        <f>1.05*F23</f>
        <v>282.1875</v>
      </c>
      <c r="G24" s="6">
        <v>8.5</v>
      </c>
      <c r="H24" s="6">
        <v>0</v>
      </c>
    </row>
    <row r="25" spans="1:8" s="30" customFormat="1" ht="15.75" x14ac:dyDescent="0.25">
      <c r="A25" s="35"/>
      <c r="B25" s="34" t="s">
        <v>0</v>
      </c>
      <c r="C25" s="34" t="s">
        <v>1</v>
      </c>
      <c r="D25" s="34" t="s">
        <v>2</v>
      </c>
      <c r="E25" s="27"/>
      <c r="F25" s="45"/>
      <c r="G25" s="36"/>
      <c r="H25" s="29">
        <f>SUM(H26:H33)</f>
        <v>0</v>
      </c>
    </row>
    <row r="26" spans="1:8" x14ac:dyDescent="0.2">
      <c r="A26" s="2">
        <v>21</v>
      </c>
      <c r="B26" s="3" t="s">
        <v>40</v>
      </c>
      <c r="C26" s="3" t="s">
        <v>53</v>
      </c>
      <c r="D26" s="4" t="s">
        <v>83</v>
      </c>
      <c r="E26" s="14" t="s">
        <v>84</v>
      </c>
      <c r="F26" s="41">
        <v>1</v>
      </c>
      <c r="G26" s="7">
        <v>770</v>
      </c>
      <c r="H26" s="6">
        <v>0</v>
      </c>
    </row>
    <row r="27" spans="1:8" x14ac:dyDescent="0.2">
      <c r="A27" s="2">
        <v>22</v>
      </c>
      <c r="B27" s="12" t="s">
        <v>40</v>
      </c>
      <c r="C27" s="12" t="s">
        <v>54</v>
      </c>
      <c r="D27" s="12" t="s">
        <v>55</v>
      </c>
      <c r="E27" s="15" t="s">
        <v>56</v>
      </c>
      <c r="F27" s="42">
        <v>1</v>
      </c>
      <c r="G27" s="6">
        <v>50</v>
      </c>
      <c r="H27" s="6">
        <v>0</v>
      </c>
    </row>
    <row r="28" spans="1:8" ht="25.5" x14ac:dyDescent="0.2">
      <c r="A28" s="2">
        <v>23</v>
      </c>
      <c r="B28" s="3" t="s">
        <v>40</v>
      </c>
      <c r="C28" s="3" t="s">
        <v>57</v>
      </c>
      <c r="D28" s="8" t="s">
        <v>58</v>
      </c>
      <c r="E28" s="5" t="s">
        <v>18</v>
      </c>
      <c r="F28" s="41">
        <v>168.75</v>
      </c>
      <c r="G28" s="7">
        <v>10.85</v>
      </c>
      <c r="H28" s="6">
        <v>0</v>
      </c>
    </row>
    <row r="29" spans="1:8" x14ac:dyDescent="0.2">
      <c r="A29" s="2">
        <v>24</v>
      </c>
      <c r="B29" s="3" t="s">
        <v>28</v>
      </c>
      <c r="C29" s="3" t="s">
        <v>59</v>
      </c>
      <c r="D29" s="4" t="s">
        <v>60</v>
      </c>
      <c r="E29" s="14" t="s">
        <v>31</v>
      </c>
      <c r="F29" s="41">
        <f>1.03*F28</f>
        <v>173.8125</v>
      </c>
      <c r="G29" s="7">
        <v>4.5999999999999996</v>
      </c>
      <c r="H29" s="6">
        <v>0</v>
      </c>
    </row>
    <row r="30" spans="1:8" ht="25.5" x14ac:dyDescent="0.2">
      <c r="A30" s="2">
        <v>25</v>
      </c>
      <c r="B30" s="3" t="s">
        <v>40</v>
      </c>
      <c r="C30" s="3" t="s">
        <v>61</v>
      </c>
      <c r="D30" s="4" t="s">
        <v>62</v>
      </c>
      <c r="E30" s="5" t="s">
        <v>18</v>
      </c>
      <c r="F30" s="41">
        <v>55</v>
      </c>
      <c r="G30" s="7">
        <v>12.5</v>
      </c>
      <c r="H30" s="6">
        <v>0</v>
      </c>
    </row>
    <row r="31" spans="1:8" x14ac:dyDescent="0.2">
      <c r="A31" s="2">
        <v>26</v>
      </c>
      <c r="B31" s="3" t="s">
        <v>28</v>
      </c>
      <c r="C31" s="3" t="s">
        <v>63</v>
      </c>
      <c r="D31" s="4" t="s">
        <v>64</v>
      </c>
      <c r="E31" s="14" t="s">
        <v>31</v>
      </c>
      <c r="F31" s="41">
        <f>1.03*F30</f>
        <v>56.65</v>
      </c>
      <c r="G31" s="7">
        <v>4.8</v>
      </c>
      <c r="H31" s="6">
        <v>0</v>
      </c>
    </row>
    <row r="32" spans="1:8" ht="25.5" x14ac:dyDescent="0.2">
      <c r="A32" s="2">
        <v>27</v>
      </c>
      <c r="B32" s="3" t="s">
        <v>40</v>
      </c>
      <c r="C32" s="3" t="s">
        <v>65</v>
      </c>
      <c r="D32" s="8" t="s">
        <v>66</v>
      </c>
      <c r="E32" s="5" t="s">
        <v>18</v>
      </c>
      <c r="F32" s="41">
        <v>12.5</v>
      </c>
      <c r="G32" s="7">
        <v>2.2000000000000002</v>
      </c>
      <c r="H32" s="6">
        <v>0</v>
      </c>
    </row>
    <row r="33" spans="1:10" ht="25.5" x14ac:dyDescent="0.2">
      <c r="A33" s="2">
        <v>28</v>
      </c>
      <c r="B33" s="3" t="s">
        <v>40</v>
      </c>
      <c r="C33" s="3" t="s">
        <v>67</v>
      </c>
      <c r="D33" s="4" t="s">
        <v>68</v>
      </c>
      <c r="E33" s="5" t="s">
        <v>18</v>
      </c>
      <c r="F33" s="41">
        <v>12.5</v>
      </c>
      <c r="G33" s="7">
        <v>7.5</v>
      </c>
      <c r="H33" s="6">
        <v>0</v>
      </c>
    </row>
    <row r="34" spans="1:10" s="30" customFormat="1" ht="15.75" x14ac:dyDescent="0.25">
      <c r="A34" s="35"/>
      <c r="B34" s="25" t="s">
        <v>0</v>
      </c>
      <c r="C34" s="25" t="s">
        <v>6</v>
      </c>
      <c r="D34" s="25" t="s">
        <v>7</v>
      </c>
      <c r="E34" s="27"/>
      <c r="F34" s="40"/>
      <c r="G34" s="28"/>
      <c r="H34" s="29">
        <f>H35</f>
        <v>0</v>
      </c>
    </row>
    <row r="35" spans="1:10" ht="25.5" x14ac:dyDescent="0.2">
      <c r="A35" s="2">
        <v>29</v>
      </c>
      <c r="B35" s="3" t="s">
        <v>40</v>
      </c>
      <c r="C35" s="3" t="s">
        <v>69</v>
      </c>
      <c r="D35" s="8" t="s">
        <v>70</v>
      </c>
      <c r="E35" s="5" t="s">
        <v>27</v>
      </c>
      <c r="F35" s="41" t="s">
        <v>71</v>
      </c>
      <c r="G35" s="7">
        <v>0.55000000000000004</v>
      </c>
      <c r="H35" s="6">
        <v>0</v>
      </c>
    </row>
    <row r="36" spans="1:10" ht="13.5" thickBot="1" x14ac:dyDescent="0.25">
      <c r="A36" s="18"/>
      <c r="B36" s="18"/>
      <c r="C36" s="18"/>
      <c r="D36" s="18"/>
      <c r="E36" s="18"/>
      <c r="F36" s="46"/>
      <c r="G36" s="19"/>
      <c r="H36" s="19"/>
    </row>
    <row r="37" spans="1:10" ht="18.75" thickBot="1" x14ac:dyDescent="0.3">
      <c r="A37" s="17"/>
      <c r="B37" s="17"/>
      <c r="C37" s="17"/>
      <c r="D37" s="17"/>
      <c r="E37" s="49" t="s">
        <v>79</v>
      </c>
      <c r="F37" s="50"/>
      <c r="G37" s="50"/>
      <c r="H37" s="38">
        <f>H1</f>
        <v>0</v>
      </c>
    </row>
    <row r="38" spans="1:10" ht="18.75" thickBot="1" x14ac:dyDescent="0.3">
      <c r="E38" s="49" t="s">
        <v>85</v>
      </c>
      <c r="F38" s="50"/>
      <c r="G38" s="50"/>
      <c r="H38" s="38">
        <f>0.2*H37</f>
        <v>0</v>
      </c>
    </row>
    <row r="39" spans="1:10" ht="18.75" thickBot="1" x14ac:dyDescent="0.3">
      <c r="E39" s="49" t="s">
        <v>86</v>
      </c>
      <c r="F39" s="50"/>
      <c r="G39" s="50"/>
      <c r="H39" s="38">
        <f>H37+H38</f>
        <v>0</v>
      </c>
      <c r="J39" s="1"/>
    </row>
  </sheetData>
  <mergeCells count="3">
    <mergeCell ref="E37:G37"/>
    <mergeCell ref="E38:G38"/>
    <mergeCell ref="E39:G39"/>
  </mergeCells>
  <pageMargins left="0.25" right="0.25" top="0.75" bottom="0.75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Sheet1</vt:lpstr>
      <vt:lpstr>Sheet1!Oblasť_tlače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JR. raucina</dc:creator>
  <cp:lastModifiedBy>ingrid IR. remenarova</cp:lastModifiedBy>
  <cp:lastPrinted>2021-11-04T15:20:23Z</cp:lastPrinted>
  <dcterms:created xsi:type="dcterms:W3CDTF">2021-10-28T05:36:09Z</dcterms:created>
  <dcterms:modified xsi:type="dcterms:W3CDTF">2022-07-06T07:11:17Z</dcterms:modified>
</cp:coreProperties>
</file>