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\Súťažné podklady LS Koškovce VC 18 , VC19\Výzva č.18\"/>
    </mc:Choice>
  </mc:AlternateContent>
  <bookViews>
    <workbookView xWindow="0" yWindow="0" windowWidth="28800" windowHeight="118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ponuka'!$A$1:$O$39</definedName>
  </definedNames>
  <calcPr calcId="162913"/>
</workbook>
</file>

<file path=xl/calcChain.xml><?xml version="1.0" encoding="utf-8"?>
<calcChain xmlns="http://schemas.openxmlformats.org/spreadsheetml/2006/main">
  <c r="G22" i="1" l="1"/>
  <c r="G20" i="1" l="1"/>
  <c r="G21" i="1"/>
  <c r="O20" i="1" l="1"/>
  <c r="O21" i="1"/>
  <c r="L24" i="1" l="1"/>
  <c r="G17" i="1"/>
  <c r="O17" i="1" s="1"/>
  <c r="G16" i="1"/>
  <c r="O16" i="1" s="1"/>
  <c r="G15" i="1" l="1"/>
  <c r="O15" i="1" s="1"/>
  <c r="G14" i="1"/>
  <c r="O14" i="1" s="1"/>
  <c r="G13" i="1"/>
  <c r="O13" i="1" s="1"/>
  <c r="G12" i="1"/>
  <c r="G18" i="1"/>
  <c r="O18" i="1" s="1"/>
  <c r="O12" i="1" l="1"/>
  <c r="P24" i="1" l="1"/>
  <c r="G19" i="1" l="1"/>
  <c r="O22" i="1"/>
  <c r="O19" i="1" l="1"/>
  <c r="O24" i="1" s="1"/>
  <c r="G23" i="1"/>
  <c r="O26" i="1" l="1"/>
  <c r="O25" i="1" s="1"/>
</calcChain>
</file>

<file path=xl/sharedStrings.xml><?xml version="1.0" encoding="utf-8"?>
<sst xmlns="http://schemas.openxmlformats.org/spreadsheetml/2006/main" count="139" uniqueCount="91">
  <si>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</si>
  <si>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</si>
  <si>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</si>
  <si>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</si>
  <si>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</si>
  <si>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</si>
  <si>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</si>
  <si>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</si>
  <si>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</si>
  <si>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</si>
  <si>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</si>
  <si>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</si>
  <si>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</si>
  <si>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</si>
  <si>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</si>
  <si>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</si>
  <si>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</si>
  <si>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</si>
  <si>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</si>
  <si>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</si>
  <si>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</si>
  <si>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</si>
  <si>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</si>
  <si>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</si>
  <si>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</si>
  <si>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</si>
  <si>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</si>
  <si>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</si>
  <si>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</si>
  <si>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</si>
  <si>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</si>
  <si>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</si>
  <si>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</si>
  <si>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</si>
  <si>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</si>
  <si>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</si>
  <si>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</si>
  <si>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</si>
  <si>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</si>
  <si>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</si>
  <si>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</si>
  <si>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</si>
  <si>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</si>
  <si>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</si>
  <si>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</si>
  <si>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</si>
  <si>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</si>
  <si>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</si>
  <si>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</si>
  <si>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</si>
  <si>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</si>
  <si>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</si>
  <si>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</si>
  <si>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</si>
  <si>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</si>
  <si>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</si>
  <si>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</si>
  <si>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</si>
  <si>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</si>
  <si>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</si>
  <si>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</si>
  <si>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</si>
  <si>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</si>
  <si>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</si>
  <si>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</si>
  <si>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</si>
  <si>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</si>
  <si>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</si>
  <si>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</si>
  <si>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</si>
  <si>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</si>
  <si>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1,2,4a,6,7 - výroba SKM</t>
  </si>
  <si>
    <t>1,2,4a,6,7 - výroba Sort.</t>
  </si>
  <si>
    <r>
      <t>m</t>
    </r>
    <r>
      <rPr>
        <b/>
        <vertAlign val="superscript"/>
        <sz val="9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</si>
  <si>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Lesy SR š.p. organizačná zložka OZ Vihorlat</t>
  </si>
  <si>
    <t>VU+</t>
  </si>
  <si>
    <t>VU-</t>
  </si>
  <si>
    <t>1,2,4a,4d,6,7 - výroba SKM</t>
  </si>
  <si>
    <t>1,2,4a,4d,6,7 - výroba Sort.</t>
  </si>
  <si>
    <t>Veské</t>
  </si>
  <si>
    <t>1,2,4a,4d,6,7 - výroba SKM.</t>
  </si>
  <si>
    <t>LA081-..30A0</t>
  </si>
  <si>
    <t>50/900</t>
  </si>
  <si>
    <t>LA081-..35B0</t>
  </si>
  <si>
    <t>LA081-..56B0</t>
  </si>
  <si>
    <t>LA081-..80B0</t>
  </si>
  <si>
    <t>50/400</t>
  </si>
  <si>
    <t>LA081-..80C0</t>
  </si>
  <si>
    <t>50/300</t>
  </si>
  <si>
    <t>75/400</t>
  </si>
  <si>
    <t>Lesnícke služby v ťažbovom procese na organzačnej zložke OZ Vihorlat, LS Koškovce VC 2 Veské výzva č.18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</si>
</sst>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6" fillId="3" borderId="36" xfId="0" applyFont="1" applyFill="1" applyBorder="1" applyAlignment="1" applyProtection="1">
      <alignment horizontal="center" vertical="center"/>
    </xf>
    <xf numFmtId="3" fontId="10" fillId="3" borderId="39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39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7" fillId="0" borderId="44" xfId="0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10" fillId="3" borderId="39" xfId="0" applyFont="1" applyFill="1" applyBorder="1" applyAlignment="1" applyProtection="1">
      <alignment horizontal="center" vertical="center"/>
    </xf>
    <xf numFmtId="0" fontId="16" fillId="3" borderId="39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view="pageBreakPreview" topLeftCell="A16" zoomScaleNormal="100" zoomScaleSheetLayoutView="100" workbookViewId="0">
      <selection activeCell="P11" sqref="P1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5" t="s">
        <v>63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 t="s">
        <v>68</v>
      </c>
      <c r="N1" s="60"/>
      <c r="O1" s="14"/>
    </row>
    <row r="2" spans="1:16" ht="11.2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15" t="s">
        <v>69</v>
      </c>
      <c r="N2" s="60"/>
      <c r="O2" s="14"/>
    </row>
    <row r="3" spans="1:16" ht="18" x14ac:dyDescent="0.25">
      <c r="A3" s="16" t="s">
        <v>0</v>
      </c>
      <c r="B3" s="55"/>
      <c r="C3" s="128" t="s">
        <v>90</v>
      </c>
      <c r="D3" s="129"/>
      <c r="E3" s="129"/>
      <c r="F3" s="129"/>
      <c r="G3" s="129"/>
      <c r="H3" s="129"/>
      <c r="I3" s="129"/>
      <c r="J3" s="129"/>
      <c r="K3" s="129"/>
      <c r="L3" s="55"/>
      <c r="M3" s="60"/>
      <c r="N3" s="13"/>
      <c r="O3" s="14"/>
    </row>
    <row r="4" spans="1:16" ht="10.5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13"/>
      <c r="O4" s="14"/>
    </row>
    <row r="5" spans="1:16" x14ac:dyDescent="0.25">
      <c r="A5" s="17"/>
      <c r="B5" s="17"/>
      <c r="C5" s="17"/>
      <c r="D5" s="17"/>
      <c r="E5" s="117"/>
      <c r="F5" s="117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118" t="s">
        <v>74</v>
      </c>
      <c r="C6" s="118"/>
      <c r="D6" s="118"/>
      <c r="E6" s="118"/>
      <c r="F6" s="118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56"/>
      <c r="B7" s="119"/>
      <c r="C7" s="119"/>
      <c r="D7" s="119"/>
      <c r="E7" s="119"/>
      <c r="F7" s="119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115" t="s">
        <v>65</v>
      </c>
      <c r="B8" s="116"/>
      <c r="C8" s="61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34" t="s">
        <v>8</v>
      </c>
      <c r="B9" s="120" t="s">
        <v>2</v>
      </c>
      <c r="C9" s="123" t="s">
        <v>53</v>
      </c>
      <c r="D9" s="124"/>
      <c r="E9" s="125" t="s">
        <v>3</v>
      </c>
      <c r="F9" s="126"/>
      <c r="G9" s="127"/>
      <c r="H9" s="106" t="s">
        <v>4</v>
      </c>
      <c r="I9" s="90" t="s">
        <v>5</v>
      </c>
      <c r="J9" s="109" t="s">
        <v>6</v>
      </c>
      <c r="K9" s="112" t="s">
        <v>7</v>
      </c>
      <c r="L9" s="90" t="s">
        <v>54</v>
      </c>
      <c r="M9" s="90" t="s">
        <v>60</v>
      </c>
      <c r="N9" s="93" t="s">
        <v>58</v>
      </c>
      <c r="O9" s="96" t="s">
        <v>59</v>
      </c>
    </row>
    <row r="10" spans="1:16" ht="21.75" customHeight="1" x14ac:dyDescent="0.25">
      <c r="A10" s="21"/>
      <c r="B10" s="121"/>
      <c r="C10" s="99" t="s">
        <v>67</v>
      </c>
      <c r="D10" s="100"/>
      <c r="E10" s="99" t="s">
        <v>9</v>
      </c>
      <c r="F10" s="91" t="s">
        <v>10</v>
      </c>
      <c r="G10" s="90" t="s">
        <v>11</v>
      </c>
      <c r="H10" s="107"/>
      <c r="I10" s="91"/>
      <c r="J10" s="110"/>
      <c r="K10" s="113"/>
      <c r="L10" s="91"/>
      <c r="M10" s="91"/>
      <c r="N10" s="94"/>
      <c r="O10" s="97"/>
    </row>
    <row r="11" spans="1:16" ht="50.25" customHeight="1" thickBot="1" x14ac:dyDescent="0.3">
      <c r="A11" s="39"/>
      <c r="B11" s="122"/>
      <c r="C11" s="101"/>
      <c r="D11" s="102"/>
      <c r="E11" s="101"/>
      <c r="F11" s="92"/>
      <c r="G11" s="92"/>
      <c r="H11" s="108"/>
      <c r="I11" s="92"/>
      <c r="J11" s="111"/>
      <c r="K11" s="114"/>
      <c r="L11" s="92"/>
      <c r="M11" s="92"/>
      <c r="N11" s="95"/>
      <c r="O11" s="98"/>
    </row>
    <row r="12" spans="1:16" x14ac:dyDescent="0.25">
      <c r="A12" s="62" t="s">
        <v>79</v>
      </c>
      <c r="B12" s="65" t="s">
        <v>81</v>
      </c>
      <c r="C12" s="103" t="s">
        <v>77</v>
      </c>
      <c r="D12" s="104"/>
      <c r="E12" s="51">
        <v>9.1999999999999993</v>
      </c>
      <c r="F12" s="51">
        <v>1.57</v>
      </c>
      <c r="G12" s="51">
        <f t="shared" ref="G12:G18" si="0">E12+F12</f>
        <v>10.77</v>
      </c>
      <c r="H12" s="57" t="s">
        <v>76</v>
      </c>
      <c r="I12" s="44">
        <v>20</v>
      </c>
      <c r="J12" s="44">
        <v>0.24</v>
      </c>
      <c r="K12" s="48" t="s">
        <v>82</v>
      </c>
      <c r="L12" s="45">
        <v>257.94</v>
      </c>
      <c r="M12" s="45" t="s">
        <v>70</v>
      </c>
      <c r="N12" s="46"/>
      <c r="O12" s="47">
        <f t="shared" ref="O12:O22" si="1">SUM(N12*G12)</f>
        <v>0</v>
      </c>
      <c r="P12" s="12"/>
    </row>
    <row r="13" spans="1:16" x14ac:dyDescent="0.25">
      <c r="A13" s="63" t="s">
        <v>79</v>
      </c>
      <c r="B13" s="65" t="s">
        <v>81</v>
      </c>
      <c r="C13" s="70" t="s">
        <v>78</v>
      </c>
      <c r="D13" s="71"/>
      <c r="E13" s="52">
        <v>0</v>
      </c>
      <c r="F13" s="52">
        <v>61.01</v>
      </c>
      <c r="G13" s="52">
        <f t="shared" si="0"/>
        <v>61.01</v>
      </c>
      <c r="H13" s="54" t="s">
        <v>76</v>
      </c>
      <c r="I13" s="23">
        <v>20</v>
      </c>
      <c r="J13" s="23">
        <v>0.24</v>
      </c>
      <c r="K13" s="49" t="s">
        <v>82</v>
      </c>
      <c r="L13" s="36">
        <v>1631.41</v>
      </c>
      <c r="M13" s="36" t="s">
        <v>70</v>
      </c>
      <c r="N13" s="37"/>
      <c r="O13" s="24">
        <f t="shared" si="1"/>
        <v>0</v>
      </c>
      <c r="P13" s="12"/>
    </row>
    <row r="14" spans="1:16" x14ac:dyDescent="0.25">
      <c r="A14" s="63" t="s">
        <v>79</v>
      </c>
      <c r="B14" s="65" t="s">
        <v>83</v>
      </c>
      <c r="C14" s="70" t="s">
        <v>78</v>
      </c>
      <c r="D14" s="71"/>
      <c r="E14" s="52">
        <v>0</v>
      </c>
      <c r="F14" s="52">
        <v>39.909999999999997</v>
      </c>
      <c r="G14" s="52">
        <f t="shared" si="0"/>
        <v>39.909999999999997</v>
      </c>
      <c r="H14" s="54" t="s">
        <v>76</v>
      </c>
      <c r="I14" s="23">
        <v>50</v>
      </c>
      <c r="J14" s="23">
        <v>0.14000000000000001</v>
      </c>
      <c r="K14" s="49" t="s">
        <v>82</v>
      </c>
      <c r="L14" s="36">
        <v>1326.61</v>
      </c>
      <c r="M14" s="36" t="s">
        <v>70</v>
      </c>
      <c r="N14" s="37"/>
      <c r="O14" s="24">
        <f t="shared" si="1"/>
        <v>0</v>
      </c>
      <c r="P14" s="12"/>
    </row>
    <row r="15" spans="1:16" x14ac:dyDescent="0.25">
      <c r="A15" s="63" t="s">
        <v>79</v>
      </c>
      <c r="B15" s="65" t="s">
        <v>84</v>
      </c>
      <c r="C15" s="70" t="s">
        <v>71</v>
      </c>
      <c r="D15" s="71"/>
      <c r="E15" s="52">
        <v>0</v>
      </c>
      <c r="F15" s="52">
        <v>38.43</v>
      </c>
      <c r="G15" s="52">
        <f t="shared" si="0"/>
        <v>38.43</v>
      </c>
      <c r="H15" s="54" t="s">
        <v>75</v>
      </c>
      <c r="I15" s="23">
        <v>5</v>
      </c>
      <c r="J15" s="23">
        <v>0.9</v>
      </c>
      <c r="K15" s="49">
        <v>570</v>
      </c>
      <c r="L15" s="36">
        <v>621.03</v>
      </c>
      <c r="M15" s="36" t="s">
        <v>70</v>
      </c>
      <c r="N15" s="37"/>
      <c r="O15" s="24">
        <f t="shared" si="1"/>
        <v>0</v>
      </c>
      <c r="P15" s="12"/>
    </row>
    <row r="16" spans="1:16" x14ac:dyDescent="0.25">
      <c r="A16" s="63" t="s">
        <v>79</v>
      </c>
      <c r="B16" s="65" t="s">
        <v>84</v>
      </c>
      <c r="C16" s="70" t="s">
        <v>72</v>
      </c>
      <c r="D16" s="71"/>
      <c r="E16" s="52">
        <v>0</v>
      </c>
      <c r="F16" s="52">
        <v>25.62</v>
      </c>
      <c r="G16" s="52">
        <f t="shared" si="0"/>
        <v>25.62</v>
      </c>
      <c r="H16" s="54" t="s">
        <v>75</v>
      </c>
      <c r="I16" s="23">
        <v>5</v>
      </c>
      <c r="J16" s="23">
        <v>0.9</v>
      </c>
      <c r="K16" s="49">
        <v>570</v>
      </c>
      <c r="L16" s="36">
        <v>475.51</v>
      </c>
      <c r="M16" s="36" t="s">
        <v>70</v>
      </c>
      <c r="N16" s="37"/>
      <c r="O16" s="24">
        <f t="shared" si="1"/>
        <v>0</v>
      </c>
      <c r="P16" s="12"/>
    </row>
    <row r="17" spans="1:16" x14ac:dyDescent="0.25">
      <c r="A17" s="63" t="s">
        <v>79</v>
      </c>
      <c r="B17" s="65" t="s">
        <v>85</v>
      </c>
      <c r="C17" s="70" t="s">
        <v>80</v>
      </c>
      <c r="D17" s="71"/>
      <c r="E17" s="52">
        <v>3.12</v>
      </c>
      <c r="F17" s="52">
        <v>0.79</v>
      </c>
      <c r="G17" s="52">
        <f t="shared" si="0"/>
        <v>3.91</v>
      </c>
      <c r="H17" s="54" t="s">
        <v>37</v>
      </c>
      <c r="I17" s="23">
        <v>10</v>
      </c>
      <c r="J17" s="23">
        <v>0.52</v>
      </c>
      <c r="K17" s="49" t="s">
        <v>86</v>
      </c>
      <c r="L17" s="36">
        <v>71.28</v>
      </c>
      <c r="M17" s="36" t="s">
        <v>70</v>
      </c>
      <c r="N17" s="37"/>
      <c r="O17" s="24">
        <f t="shared" si="1"/>
        <v>0</v>
      </c>
      <c r="P17" s="12"/>
    </row>
    <row r="18" spans="1:16" x14ac:dyDescent="0.25">
      <c r="A18" s="22" t="s">
        <v>79</v>
      </c>
      <c r="B18" s="65" t="s">
        <v>85</v>
      </c>
      <c r="C18" s="70" t="s">
        <v>78</v>
      </c>
      <c r="D18" s="71"/>
      <c r="E18" s="52">
        <v>0</v>
      </c>
      <c r="F18" s="52">
        <v>0.98</v>
      </c>
      <c r="G18" s="52">
        <f t="shared" si="0"/>
        <v>0.98</v>
      </c>
      <c r="H18" s="54" t="s">
        <v>37</v>
      </c>
      <c r="I18" s="23">
        <v>10</v>
      </c>
      <c r="J18" s="23">
        <v>0.52</v>
      </c>
      <c r="K18" s="49" t="s">
        <v>86</v>
      </c>
      <c r="L18" s="36">
        <v>20.260000000000002</v>
      </c>
      <c r="M18" s="36" t="s">
        <v>70</v>
      </c>
      <c r="N18" s="37"/>
      <c r="O18" s="24">
        <f t="shared" si="1"/>
        <v>0</v>
      </c>
      <c r="P18" s="12"/>
    </row>
    <row r="19" spans="1:16" x14ac:dyDescent="0.25">
      <c r="A19" s="22" t="s">
        <v>79</v>
      </c>
      <c r="B19" s="65" t="s">
        <v>87</v>
      </c>
      <c r="C19" s="70" t="s">
        <v>80</v>
      </c>
      <c r="D19" s="71"/>
      <c r="E19" s="52">
        <v>1.3</v>
      </c>
      <c r="F19" s="52">
        <v>0</v>
      </c>
      <c r="G19" s="52">
        <f t="shared" ref="G19:G22" si="2">E19+F19</f>
        <v>1.3</v>
      </c>
      <c r="H19" s="54" t="s">
        <v>37</v>
      </c>
      <c r="I19" s="23">
        <v>15</v>
      </c>
      <c r="J19" s="23">
        <v>0.5</v>
      </c>
      <c r="K19" s="49" t="s">
        <v>88</v>
      </c>
      <c r="L19" s="36">
        <v>24.3</v>
      </c>
      <c r="M19" s="36" t="s">
        <v>73</v>
      </c>
      <c r="N19" s="37"/>
      <c r="O19" s="24">
        <f t="shared" si="1"/>
        <v>0</v>
      </c>
      <c r="P19" s="12"/>
    </row>
    <row r="20" spans="1:16" x14ac:dyDescent="0.25">
      <c r="A20" s="64" t="s">
        <v>79</v>
      </c>
      <c r="B20" s="65" t="s">
        <v>87</v>
      </c>
      <c r="C20" s="70" t="s">
        <v>78</v>
      </c>
      <c r="D20" s="71"/>
      <c r="E20" s="52">
        <v>0.04</v>
      </c>
      <c r="F20" s="52">
        <v>11.68</v>
      </c>
      <c r="G20" s="52">
        <f t="shared" si="2"/>
        <v>11.719999999999999</v>
      </c>
      <c r="H20" s="54" t="s">
        <v>37</v>
      </c>
      <c r="I20" s="23">
        <v>15</v>
      </c>
      <c r="J20" s="23">
        <v>0.5</v>
      </c>
      <c r="K20" s="49" t="s">
        <v>88</v>
      </c>
      <c r="L20" s="36">
        <v>250.81</v>
      </c>
      <c r="M20" s="36" t="s">
        <v>70</v>
      </c>
      <c r="N20" s="37"/>
      <c r="O20" s="24">
        <f t="shared" si="1"/>
        <v>0</v>
      </c>
      <c r="P20" s="12"/>
    </row>
    <row r="21" spans="1:16" x14ac:dyDescent="0.25">
      <c r="A21" s="63" t="s">
        <v>79</v>
      </c>
      <c r="B21" s="65" t="s">
        <v>85</v>
      </c>
      <c r="C21" s="70" t="s">
        <v>80</v>
      </c>
      <c r="D21" s="71"/>
      <c r="E21" s="52">
        <v>7.76</v>
      </c>
      <c r="F21" s="52">
        <v>0.53</v>
      </c>
      <c r="G21" s="52">
        <f t="shared" si="2"/>
        <v>8.2899999999999991</v>
      </c>
      <c r="H21" s="54" t="s">
        <v>76</v>
      </c>
      <c r="I21" s="23">
        <v>10</v>
      </c>
      <c r="J21" s="23">
        <v>0.4</v>
      </c>
      <c r="K21" s="49" t="s">
        <v>89</v>
      </c>
      <c r="L21" s="36">
        <v>189.09</v>
      </c>
      <c r="M21" s="36" t="s">
        <v>73</v>
      </c>
      <c r="N21" s="37"/>
      <c r="O21" s="24">
        <f t="shared" si="1"/>
        <v>0</v>
      </c>
      <c r="P21" s="12"/>
    </row>
    <row r="22" spans="1:16" x14ac:dyDescent="0.25">
      <c r="A22" s="63" t="s">
        <v>79</v>
      </c>
      <c r="B22" s="65" t="s">
        <v>85</v>
      </c>
      <c r="C22" s="70" t="s">
        <v>78</v>
      </c>
      <c r="D22" s="71"/>
      <c r="E22" s="52">
        <v>0</v>
      </c>
      <c r="F22" s="52">
        <v>3.55</v>
      </c>
      <c r="G22" s="52">
        <f t="shared" si="2"/>
        <v>3.55</v>
      </c>
      <c r="H22" s="54" t="s">
        <v>76</v>
      </c>
      <c r="I22" s="23">
        <v>10</v>
      </c>
      <c r="J22" s="23">
        <v>0.4</v>
      </c>
      <c r="K22" s="49" t="s">
        <v>89</v>
      </c>
      <c r="L22" s="36">
        <v>90.95</v>
      </c>
      <c r="M22" s="36" t="s">
        <v>73</v>
      </c>
      <c r="N22" s="37"/>
      <c r="O22" s="24">
        <f t="shared" si="1"/>
        <v>0</v>
      </c>
      <c r="P22" s="12"/>
    </row>
    <row r="23" spans="1:16" ht="15.75" thickBot="1" x14ac:dyDescent="0.3">
      <c r="A23" s="40"/>
      <c r="B23" s="41"/>
      <c r="C23" s="42"/>
      <c r="D23" s="50"/>
      <c r="E23" s="53"/>
      <c r="F23" s="53"/>
      <c r="G23" s="53">
        <f>SUM(G12:G22)</f>
        <v>205.49</v>
      </c>
      <c r="H23" s="42"/>
      <c r="I23" s="41"/>
      <c r="J23" s="41"/>
      <c r="K23" s="42"/>
      <c r="L23" s="38"/>
      <c r="M23" s="43"/>
      <c r="N23" s="43"/>
      <c r="O23" s="38"/>
      <c r="P23" s="12"/>
    </row>
    <row r="24" spans="1:16" ht="15.75" thickBot="1" x14ac:dyDescent="0.3">
      <c r="A24" s="35"/>
      <c r="B24" s="26"/>
      <c r="C24" s="26"/>
      <c r="D24" s="26"/>
      <c r="E24" s="26"/>
      <c r="F24" s="26"/>
      <c r="G24" s="26"/>
      <c r="H24" s="26"/>
      <c r="I24" s="26"/>
      <c r="J24" s="72" t="s">
        <v>13</v>
      </c>
      <c r="K24" s="72"/>
      <c r="L24" s="28">
        <f>SUM(L12:L22)</f>
        <v>4959.1900000000005</v>
      </c>
      <c r="M24" s="27"/>
      <c r="N24" s="29" t="s">
        <v>14</v>
      </c>
      <c r="O24" s="25">
        <f>SUM(O12:O22)</f>
        <v>0</v>
      </c>
      <c r="P24" s="12" t="e">
        <f>IF(#REF!&gt;#REF!,"prekročená cena","nižšia ako stanovená")</f>
        <v>#REF!</v>
      </c>
    </row>
    <row r="25" spans="1:16" ht="15.75" thickBot="1" x14ac:dyDescent="0.3">
      <c r="A25" s="66" t="s">
        <v>15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  <c r="O25" s="25">
        <f>O26-O24</f>
        <v>0</v>
      </c>
      <c r="P25" s="12"/>
    </row>
    <row r="26" spans="1:16" ht="15.75" thickBot="1" x14ac:dyDescent="0.3">
      <c r="A26" s="66" t="s">
        <v>16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8"/>
      <c r="O26" s="25">
        <f>IF("nie"=MID(I34,1,3),O24,(O24*1.2))</f>
        <v>0</v>
      </c>
      <c r="P26" s="12"/>
    </row>
    <row r="27" spans="1:16" x14ac:dyDescent="0.25">
      <c r="A27" s="79" t="s">
        <v>17</v>
      </c>
      <c r="B27" s="79"/>
      <c r="C27" s="7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12"/>
    </row>
    <row r="28" spans="1:16" x14ac:dyDescent="0.25">
      <c r="A28" s="69" t="s">
        <v>64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12"/>
    </row>
    <row r="29" spans="1:16" x14ac:dyDescent="0.25">
      <c r="A29" s="59" t="s">
        <v>57</v>
      </c>
      <c r="B29" s="59"/>
      <c r="C29" s="59"/>
      <c r="D29" s="59"/>
      <c r="E29" s="59"/>
      <c r="F29" s="59"/>
      <c r="G29" s="58" t="s">
        <v>55</v>
      </c>
      <c r="H29" s="59"/>
      <c r="I29" s="59"/>
      <c r="J29" s="31"/>
      <c r="K29" s="31"/>
      <c r="L29" s="31"/>
      <c r="M29" s="31"/>
      <c r="N29" s="31"/>
      <c r="O29" s="31"/>
      <c r="P29" s="12"/>
    </row>
    <row r="30" spans="1:16" x14ac:dyDescent="0.25">
      <c r="A30" s="81" t="s">
        <v>66</v>
      </c>
      <c r="B30" s="82"/>
      <c r="C30" s="82"/>
      <c r="D30" s="82"/>
      <c r="E30" s="83"/>
      <c r="F30" s="80" t="s">
        <v>56</v>
      </c>
      <c r="G30" s="32" t="s">
        <v>18</v>
      </c>
      <c r="H30" s="73"/>
      <c r="I30" s="74"/>
      <c r="J30" s="74"/>
      <c r="K30" s="74"/>
      <c r="L30" s="74"/>
      <c r="M30" s="74"/>
      <c r="N30" s="74"/>
      <c r="O30" s="75"/>
      <c r="P30" s="12"/>
    </row>
    <row r="31" spans="1:16" x14ac:dyDescent="0.25">
      <c r="A31" s="84"/>
      <c r="B31" s="85"/>
      <c r="C31" s="85"/>
      <c r="D31" s="85"/>
      <c r="E31" s="86"/>
      <c r="F31" s="80"/>
      <c r="G31" s="32" t="s">
        <v>19</v>
      </c>
      <c r="H31" s="73"/>
      <c r="I31" s="74"/>
      <c r="J31" s="74"/>
      <c r="K31" s="74"/>
      <c r="L31" s="74"/>
      <c r="M31" s="74"/>
      <c r="N31" s="74"/>
      <c r="O31" s="75"/>
      <c r="P31" s="12"/>
    </row>
    <row r="32" spans="1:16" x14ac:dyDescent="0.25">
      <c r="A32" s="84"/>
      <c r="B32" s="85"/>
      <c r="C32" s="85"/>
      <c r="D32" s="85"/>
      <c r="E32" s="86"/>
      <c r="F32" s="80"/>
      <c r="G32" s="32" t="s">
        <v>20</v>
      </c>
      <c r="H32" s="73"/>
      <c r="I32" s="74"/>
      <c r="J32" s="74"/>
      <c r="K32" s="74"/>
      <c r="L32" s="74"/>
      <c r="M32" s="74"/>
      <c r="N32" s="74"/>
      <c r="O32" s="75"/>
      <c r="P32" s="12"/>
    </row>
    <row r="33" spans="1:16" x14ac:dyDescent="0.25">
      <c r="A33" s="84"/>
      <c r="B33" s="85"/>
      <c r="C33" s="85"/>
      <c r="D33" s="85"/>
      <c r="E33" s="86"/>
      <c r="F33" s="80"/>
      <c r="G33" s="32" t="s">
        <v>21</v>
      </c>
      <c r="H33" s="73"/>
      <c r="I33" s="74"/>
      <c r="J33" s="74"/>
      <c r="K33" s="74"/>
      <c r="L33" s="74"/>
      <c r="M33" s="74"/>
      <c r="N33" s="74"/>
      <c r="O33" s="75"/>
      <c r="P33" s="12"/>
    </row>
    <row r="34" spans="1:16" x14ac:dyDescent="0.25">
      <c r="A34" s="84"/>
      <c r="B34" s="85"/>
      <c r="C34" s="85"/>
      <c r="D34" s="85"/>
      <c r="E34" s="86"/>
      <c r="F34" s="80"/>
      <c r="G34" s="32" t="s">
        <v>22</v>
      </c>
      <c r="H34" s="73"/>
      <c r="I34" s="74"/>
      <c r="J34" s="74"/>
      <c r="K34" s="74"/>
      <c r="L34" s="74"/>
      <c r="M34" s="74"/>
      <c r="N34" s="74"/>
      <c r="O34" s="75"/>
      <c r="P34" s="12"/>
    </row>
    <row r="35" spans="1:16" x14ac:dyDescent="0.25">
      <c r="A35" s="84"/>
      <c r="B35" s="85"/>
      <c r="C35" s="85"/>
      <c r="D35" s="85"/>
      <c r="E35" s="86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2"/>
    </row>
    <row r="36" spans="1:16" x14ac:dyDescent="0.25">
      <c r="A36" s="84"/>
      <c r="B36" s="85"/>
      <c r="C36" s="85"/>
      <c r="D36" s="85"/>
      <c r="E36" s="8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2"/>
    </row>
    <row r="37" spans="1:16" x14ac:dyDescent="0.25">
      <c r="A37" s="87"/>
      <c r="B37" s="88"/>
      <c r="C37" s="88"/>
      <c r="D37" s="88"/>
      <c r="E37" s="89"/>
      <c r="F37" s="31"/>
      <c r="G37" s="17"/>
      <c r="H37" s="17"/>
      <c r="I37" s="17"/>
      <c r="J37" s="17" t="s">
        <v>23</v>
      </c>
      <c r="K37" s="17"/>
      <c r="L37" s="76"/>
      <c r="M37" s="77"/>
      <c r="N37" s="78"/>
      <c r="O37" s="17"/>
    </row>
    <row r="38" spans="1:16" x14ac:dyDescent="0.25">
      <c r="A38" s="31"/>
      <c r="B38" s="31"/>
      <c r="C38" s="31"/>
      <c r="D38" s="31"/>
      <c r="E38" s="31"/>
      <c r="F38" s="31"/>
      <c r="G38" s="17"/>
      <c r="H38" s="17"/>
      <c r="I38" s="17"/>
      <c r="J38" s="17"/>
      <c r="K38" s="17"/>
      <c r="L38" s="17"/>
      <c r="M38" s="17"/>
      <c r="N38" s="17"/>
      <c r="O38" s="17"/>
    </row>
    <row r="39" spans="1:16" x14ac:dyDescent="0.25">
      <c r="A39" s="20"/>
      <c r="B39" s="20"/>
      <c r="C39" s="20"/>
      <c r="D39" s="20"/>
      <c r="E39" s="20"/>
      <c r="F39" s="20"/>
      <c r="G39" s="17"/>
      <c r="H39" s="17"/>
      <c r="I39" s="17"/>
      <c r="J39" s="17"/>
      <c r="K39" s="17"/>
      <c r="L39" s="17"/>
      <c r="M39" s="17"/>
      <c r="N39" s="17"/>
      <c r="O39" s="17"/>
    </row>
    <row r="41" spans="1:16" ht="25.5" customHeight="1" x14ac:dyDescent="0.25"/>
    <row r="42" spans="1:16" ht="15" customHeight="1" x14ac:dyDescent="0.25"/>
    <row r="44" spans="1:16" ht="18" customHeight="1" x14ac:dyDescent="0.25"/>
  </sheetData>
  <sheetProtection selectLockedCells="1"/>
  <mergeCells count="45"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C12:D12"/>
    <mergeCell ref="C18:D18"/>
    <mergeCell ref="C13:D13"/>
    <mergeCell ref="C14:D14"/>
    <mergeCell ref="C15:D15"/>
    <mergeCell ref="L9:L11"/>
    <mergeCell ref="N9:N11"/>
    <mergeCell ref="O9:O11"/>
    <mergeCell ref="C10:D11"/>
    <mergeCell ref="E10:E11"/>
    <mergeCell ref="F10:F11"/>
    <mergeCell ref="G10:G11"/>
    <mergeCell ref="M9:M11"/>
    <mergeCell ref="H34:O34"/>
    <mergeCell ref="L37:N37"/>
    <mergeCell ref="A27:C27"/>
    <mergeCell ref="F30:F34"/>
    <mergeCell ref="H30:O30"/>
    <mergeCell ref="H31:O31"/>
    <mergeCell ref="H32:O32"/>
    <mergeCell ref="H33:O33"/>
    <mergeCell ref="A30:E37"/>
    <mergeCell ref="A26:N26"/>
    <mergeCell ref="A28:O28"/>
    <mergeCell ref="C16:D16"/>
    <mergeCell ref="C17:D17"/>
    <mergeCell ref="C20:D20"/>
    <mergeCell ref="C21:D21"/>
    <mergeCell ref="C22:D22"/>
    <mergeCell ref="J24:K24"/>
    <mergeCell ref="A25:N25"/>
    <mergeCell ref="C19:D1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2" t="s">
        <v>51</v>
      </c>
      <c r="M2" s="132"/>
    </row>
    <row r="3" spans="1:14" x14ac:dyDescent="0.25">
      <c r="A3" s="5" t="s">
        <v>25</v>
      </c>
      <c r="B3" s="133" t="s">
        <v>26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4" x14ac:dyDescent="0.25">
      <c r="A4" s="5" t="s">
        <v>27</v>
      </c>
      <c r="B4" s="133" t="s">
        <v>28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4" x14ac:dyDescent="0.25">
      <c r="A5" s="5" t="s">
        <v>8</v>
      </c>
      <c r="B5" s="133" t="s">
        <v>29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x14ac:dyDescent="0.25">
      <c r="A6" s="5" t="s">
        <v>2</v>
      </c>
      <c r="B6" s="133" t="s">
        <v>30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4" x14ac:dyDescent="0.25">
      <c r="A7" s="6" t="s">
        <v>31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1"/>
    </row>
    <row r="8" spans="1:14" x14ac:dyDescent="0.25">
      <c r="A8" s="5" t="s">
        <v>12</v>
      </c>
      <c r="B8" s="133" t="s">
        <v>32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</row>
    <row r="9" spans="1:14" x14ac:dyDescent="0.25">
      <c r="A9" s="7" t="s">
        <v>33</v>
      </c>
      <c r="B9" s="133" t="s">
        <v>34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4" x14ac:dyDescent="0.25">
      <c r="A10" s="7" t="s">
        <v>35</v>
      </c>
      <c r="B10" s="133" t="s">
        <v>36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</row>
    <row r="11" spans="1:14" x14ac:dyDescent="0.25">
      <c r="A11" s="8" t="s">
        <v>37</v>
      </c>
      <c r="B11" s="133" t="s">
        <v>38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1:14" x14ac:dyDescent="0.25">
      <c r="A12" s="9" t="s">
        <v>39</v>
      </c>
      <c r="B12" s="133" t="s">
        <v>40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14" ht="24" customHeight="1" x14ac:dyDescent="0.25">
      <c r="A13" s="8" t="s">
        <v>41</v>
      </c>
      <c r="B13" s="133" t="s">
        <v>42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</row>
    <row r="14" spans="1:14" ht="16.5" customHeight="1" x14ac:dyDescent="0.25">
      <c r="A14" s="8" t="s">
        <v>5</v>
      </c>
      <c r="B14" s="133" t="s">
        <v>52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14" x14ac:dyDescent="0.25">
      <c r="A15" s="8" t="s">
        <v>43</v>
      </c>
      <c r="B15" s="133" t="s">
        <v>44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4" ht="38.25" x14ac:dyDescent="0.25">
      <c r="A16" s="10" t="s">
        <v>45</v>
      </c>
      <c r="B16" s="133" t="s">
        <v>46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</row>
    <row r="17" spans="1:14" ht="28.5" customHeight="1" x14ac:dyDescent="0.25">
      <c r="A17" s="10" t="s">
        <v>47</v>
      </c>
      <c r="B17" s="133" t="s">
        <v>48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14" ht="27" customHeight="1" x14ac:dyDescent="0.25">
      <c r="A18" s="11" t="s">
        <v>49</v>
      </c>
      <c r="B18" s="133" t="s">
        <v>50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  <row r="19" spans="1:14" ht="75" customHeight="1" x14ac:dyDescent="0.25">
      <c r="A19" s="33" t="s">
        <v>61</v>
      </c>
      <c r="B19" s="134" t="s">
        <v>62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2020-12-16T07:24:06Z</cp:lastPrinted>
  <dcterms:created xsi:type="dcterms:W3CDTF">2012-08-13T12:29:09Z</dcterms:created>
  <dcterms:modified xsi:type="dcterms:W3CDTF">2022-08-19T07:21:38Z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