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tin.Orenic\Desktop\VC 2023 - 2026\Pačuta\"/>
    </mc:Choice>
  </mc:AlternateContent>
  <bookViews>
    <workbookView xWindow="0" yWindow="0" windowWidth="21570" windowHeight="8055" firstSheet="4" activeTab="7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62913"/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H12" i="18" s="1"/>
  <c r="D19" i="18" s="1"/>
  <c r="G10" i="18"/>
  <c r="H9" i="18"/>
  <c r="G9" i="18"/>
  <c r="H8" i="18"/>
  <c r="G8" i="18"/>
  <c r="H11" i="17"/>
  <c r="G11" i="17"/>
  <c r="H10" i="17"/>
  <c r="H12" i="17" s="1"/>
  <c r="D19" i="17" s="1"/>
  <c r="G10" i="17"/>
  <c r="H9" i="17"/>
  <c r="G9" i="17"/>
  <c r="H8" i="17"/>
  <c r="G8" i="17"/>
  <c r="H11" i="16"/>
  <c r="G11" i="16"/>
  <c r="H10" i="16"/>
  <c r="H12" i="16" s="1"/>
  <c r="D19" i="16" s="1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H12" i="14" s="1"/>
  <c r="D19" i="14" s="1"/>
  <c r="G10" i="14"/>
  <c r="H9" i="14"/>
  <c r="G9" i="14"/>
  <c r="H8" i="14"/>
  <c r="G8" i="14"/>
  <c r="H11" i="13"/>
  <c r="G11" i="13"/>
  <c r="H10" i="13"/>
  <c r="H12" i="13" s="1"/>
  <c r="D19" i="13" s="1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H12" i="4" s="1"/>
  <c r="D19" i="4" s="1"/>
  <c r="G10" i="4"/>
  <c r="H9" i="4"/>
  <c r="G9" i="4"/>
  <c r="H8" i="4"/>
  <c r="G8" i="4"/>
  <c r="G19" i="30" l="1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<sst xmlns="http://schemas.openxmlformats.org/spreadsheetml/2006/main" count="2150" uniqueCount="96">
  <si>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</si>
  <si>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</si>
  <si>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</si>
  <si>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</si>
  <si>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</si>
  <si>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</si>
  <si>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</si>
  <si>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</si>
  <si>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</si>
  <si>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</si>
  <si>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</si>
  <si>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</si>
  <si>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</si>
  <si>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</si>
  <si>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</si>
  <si>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</si>
  <si>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</si>
  <si>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</si>
  <si>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</si>
  <si>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</si>
  <si>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</si>
  <si>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</si>
  <si>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</si>
  <si>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</si>
  <si>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</si>
  <si>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</si>
  <si>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</si>
  <si>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</si>
  <si>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</si>
  <si>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</si>
  <si>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</si>
  <si>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</si>
  <si>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</si>
  <si>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</si>
  <si>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</si>
  <si>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</si>
  <si>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</si>
  <si>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</si>
  <si>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</si>
  <si>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</si>
  <si>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</si>
  <si>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</si>
  <si>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</si>
  <si>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</si>
  <si>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</si>
  <si>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</si>
  <si>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</si>
  <si>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</si>
  <si>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</si>
  <si>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</si>
  <si>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</si>
  <si>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</si>
  <si>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</si>
  <si>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</si>
  <si>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</si>
  <si>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</si>
  <si>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</si>
  <si>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</si>
  <si>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</si>
  <si>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</si>
  <si>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</si>
  <si>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</si>
  <si>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</si>
  <si>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</si>
  <si>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</si>
  <si>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</si>
  <si>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</si>
  <si>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</si>
  <si>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</si>
  <si>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</si>
  <si>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</si>
  <si>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</si>
  <si>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</si>
  <si>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</si>
  <si>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</si>
  <si>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</si>
  <si>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</si>
  <si>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</si>
  <si>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</si>
  <si>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</si>
  <si>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</si>
  <si>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</si>
  <si>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</si>
  <si>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</si>
  <si>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</si>
  <si>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>Názov predmetu zákazky:Lesnícke služby v ťažbovom procese na organizačnej zložke OZ Vihorlat  na obdobie 2023 - 2026  časť „47“ - VC 47 Oľšava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</si>
  <si>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</si>
  <si>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</si>
  <si>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</si>
  <si>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</si>
  <si>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Milan Pačuta ml.</t>
  </si>
  <si>
    <t>Soľ 120, 094 35  Soľ</t>
  </si>
  <si>
    <t>Milan Pačuta</t>
  </si>
  <si>
    <t>SK36 0200 0000 0013 4149 1756</t>
  </si>
  <si>
    <t>SK1041103910</t>
  </si>
  <si>
    <t>tazbadreva369@gmail.com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</si>
</sst>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azbadreva369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  <c r="I12" s="19"/>
    </row>
    <row r="13" spans="1:11" x14ac:dyDescent="0.2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25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25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7"/>
      <c r="D21" s="57"/>
      <c r="E21" s="57"/>
      <c r="F21" s="57"/>
      <c r="G21" s="57"/>
      <c r="H21" s="57"/>
    </row>
    <row r="22" spans="2:8" ht="22.5" customHeight="1" x14ac:dyDescent="0.25">
      <c r="B22" s="30" t="s">
        <v>3</v>
      </c>
      <c r="C22" s="57"/>
      <c r="D22" s="57"/>
      <c r="E22" s="57"/>
      <c r="F22" s="57"/>
      <c r="G22" s="57"/>
      <c r="H22" s="57"/>
    </row>
    <row r="23" spans="2:8" ht="22.5" customHeight="1" x14ac:dyDescent="0.25">
      <c r="B23" s="25" t="s">
        <v>9</v>
      </c>
      <c r="C23" s="57"/>
      <c r="D23" s="57"/>
      <c r="E23" s="57"/>
      <c r="F23" s="57"/>
      <c r="G23" s="57"/>
      <c r="H23" s="57"/>
    </row>
    <row r="24" spans="2:8" ht="22.5" customHeight="1" x14ac:dyDescent="0.25">
      <c r="B24" s="17" t="s">
        <v>17</v>
      </c>
      <c r="C24" s="57"/>
      <c r="D24" s="57"/>
      <c r="E24" s="57"/>
      <c r="F24" s="57"/>
      <c r="G24" s="57"/>
      <c r="H24" s="57"/>
    </row>
    <row r="25" spans="2:8" ht="22.5" customHeight="1" x14ac:dyDescent="0.25">
      <c r="B25" s="17" t="s">
        <v>18</v>
      </c>
      <c r="C25" s="57"/>
      <c r="D25" s="57"/>
      <c r="E25" s="57"/>
      <c r="F25" s="57"/>
      <c r="G25" s="57"/>
      <c r="H25" s="57"/>
    </row>
    <row r="26" spans="2:8" ht="22.5" customHeight="1" x14ac:dyDescent="0.25">
      <c r="B26" s="17" t="s">
        <v>19</v>
      </c>
      <c r="C26" s="57"/>
      <c r="D26" s="57"/>
      <c r="E26" s="57"/>
      <c r="F26" s="57"/>
      <c r="G26" s="57"/>
      <c r="H26" s="57"/>
    </row>
    <row r="27" spans="2:8" ht="22.5" customHeight="1" x14ac:dyDescent="0.25">
      <c r="B27" s="17" t="s">
        <v>20</v>
      </c>
      <c r="C27" s="57"/>
      <c r="D27" s="57"/>
      <c r="E27" s="57"/>
      <c r="F27" s="57"/>
      <c r="G27" s="57"/>
      <c r="H27" s="57"/>
    </row>
    <row r="28" spans="2:8" ht="22.5" customHeight="1" x14ac:dyDescent="0.25">
      <c r="B28" s="17" t="s">
        <v>15</v>
      </c>
      <c r="C28" s="57"/>
      <c r="D28" s="57"/>
      <c r="E28" s="57"/>
      <c r="F28" s="57"/>
      <c r="G28" s="57"/>
      <c r="H28" s="57"/>
    </row>
    <row r="29" spans="2:8" ht="22.5" customHeight="1" x14ac:dyDescent="0.25">
      <c r="B29" s="17" t="s">
        <v>16</v>
      </c>
      <c r="C29" s="57"/>
      <c r="D29" s="57"/>
      <c r="E29" s="57"/>
      <c r="F29" s="57"/>
      <c r="G29" s="57"/>
      <c r="H29" s="57"/>
    </row>
    <row r="30" spans="2:8" ht="22.5" customHeight="1" x14ac:dyDescent="0.25">
      <c r="B30" s="17" t="s">
        <v>21</v>
      </c>
      <c r="C30" s="57"/>
      <c r="D30" s="57"/>
      <c r="E30" s="57"/>
      <c r="F30" s="57"/>
      <c r="G30" s="57"/>
      <c r="H30" s="57"/>
    </row>
    <row r="31" spans="2:8" ht="22.5" customHeight="1" x14ac:dyDescent="0.25">
      <c r="B31" s="25" t="s">
        <v>8</v>
      </c>
      <c r="C31" s="57"/>
      <c r="D31" s="57"/>
      <c r="E31" s="57"/>
      <c r="F31" s="57"/>
      <c r="G31" s="57"/>
      <c r="H31" s="57"/>
    </row>
    <row r="32" spans="2:8" ht="22.5" customHeight="1" x14ac:dyDescent="0.25">
      <c r="B32" s="25" t="s">
        <v>10</v>
      </c>
      <c r="C32" s="57"/>
      <c r="D32" s="57"/>
      <c r="E32" s="57"/>
      <c r="F32" s="57"/>
      <c r="G32" s="57"/>
      <c r="H32" s="5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15" sqref="J1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opLeftCell="A7" workbookViewId="0">
      <selection activeCell="C15" sqref="C15:G1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68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69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70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workbookViewId="0">
      <selection activeCell="K32" sqref="K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</v>
      </c>
      <c r="D8" s="28">
        <v>42.47</v>
      </c>
      <c r="E8" s="36">
        <v>44</v>
      </c>
      <c r="F8" s="37" t="s">
        <v>30</v>
      </c>
      <c r="G8" s="38">
        <f t="shared" ref="G8:G11" si="0">IFERROR( ROUND(E8/D8,3)," ")</f>
        <v>1.036</v>
      </c>
      <c r="H8" s="39">
        <f>C8*E8</f>
        <v>17600</v>
      </c>
    </row>
    <row r="9" spans="1:8" ht="18.75" x14ac:dyDescent="0.25">
      <c r="A9" s="16">
        <v>2</v>
      </c>
      <c r="B9" s="17" t="s">
        <v>26</v>
      </c>
      <c r="C9" s="29">
        <v>2200</v>
      </c>
      <c r="D9" s="28">
        <v>30.4</v>
      </c>
      <c r="E9" s="36">
        <v>30.4</v>
      </c>
      <c r="F9" s="37" t="s">
        <v>31</v>
      </c>
      <c r="G9" s="38">
        <f t="shared" si="0"/>
        <v>1</v>
      </c>
      <c r="H9" s="39">
        <f t="shared" ref="H9:H11" si="1">C9*E9</f>
        <v>66880</v>
      </c>
    </row>
    <row r="10" spans="1:8" ht="18.75" x14ac:dyDescent="0.25">
      <c r="A10" s="16">
        <v>3</v>
      </c>
      <c r="B10" s="17" t="s">
        <v>24</v>
      </c>
      <c r="C10" s="29">
        <v>17500</v>
      </c>
      <c r="D10" s="28">
        <v>21.32</v>
      </c>
      <c r="E10" s="36">
        <v>21.3</v>
      </c>
      <c r="F10" s="37" t="s">
        <v>32</v>
      </c>
      <c r="G10" s="38">
        <f t="shared" si="0"/>
        <v>0.999</v>
      </c>
      <c r="H10" s="39">
        <f t="shared" si="1"/>
        <v>372750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>
        <v>22.4</v>
      </c>
      <c r="F11" s="37" t="s">
        <v>33</v>
      </c>
      <c r="G11" s="38">
        <f t="shared" si="0"/>
        <v>0.997</v>
      </c>
      <c r="H11" s="39">
        <f t="shared" si="1"/>
        <v>23520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480750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480750</v>
      </c>
      <c r="E19" s="42">
        <f>IF(OR(C16="áno",C16="ano"),D19*0.2,0)</f>
        <v>96150</v>
      </c>
      <c r="F19" s="43"/>
      <c r="G19" s="44">
        <f>D19+E19</f>
        <v>576900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 t="s">
        <v>90</v>
      </c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 t="s">
        <v>91</v>
      </c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 t="s">
        <v>92</v>
      </c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 t="s">
        <v>93</v>
      </c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68">
        <v>35343613</v>
      </c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 t="s">
        <v>94</v>
      </c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>
        <v>1041103910</v>
      </c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 t="s">
        <v>92</v>
      </c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68">
        <v>908084861</v>
      </c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69" t="s">
        <v>95</v>
      </c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70">
        <v>44844</v>
      </c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hyperlinks>
    <hyperlink ref="C30" r:id="rId1"/>
  </hyperlinks>
  <pageMargins left="0.7" right="0.7" top="0.75" bottom="0.75" header="0.3" footer="0.3"/>
  <pageSetup paperSize="9" scale="59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75" x14ac:dyDescent="0.25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75" x14ac:dyDescent="0.25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75" x14ac:dyDescent="0.25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75" x14ac:dyDescent="0.25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75" x14ac:dyDescent="0.25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75" x14ac:dyDescent="0.25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75" x14ac:dyDescent="0.25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75" x14ac:dyDescent="0.25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75" x14ac:dyDescent="0.25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75" x14ac:dyDescent="0.25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75" x14ac:dyDescent="0.25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Martin.Orenic</cp:lastModifiedBy>
  <cp:lastPrinted>2022-10-10T13:23:46Z</cp:lastPrinted>
  <dcterms:created xsi:type="dcterms:W3CDTF">2012-03-14T10:26:47Z</dcterms:created>
  <dcterms:modified xsi:type="dcterms:W3CDTF">2022-10-10T14:11:13Z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