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ponuka'!$G$48:$G$48</definedName>
    <definedName name="DodavatelICO">'rozsah zákazky a cenová ponuka'!$G$47:$G$47</definedName>
    <definedName name="DodavatelICpreDPH">'rozsah zákazky a cenová ponuka'!$H$49:$H$49</definedName>
    <definedName name="DodavatelNazov">'rozsah zákazky a cenová ponuka'!$G$45:$G$45</definedName>
    <definedName name="DodavatelSidlo">'rozsah zákazky a cenová ponuka'!$G$46:$G$46</definedName>
    <definedName name="DPH">'rozsah zákazky a cenová ponuka'!$O$40:$O$40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_xlnm.Print_Area" localSheetId="0">'rozsah zákazky a cenová ponuka'!$A$1:$P$53</definedName>
    <definedName name="Opis">'rozsah zákazky a cenová ponuka'!$C$10:$C$10</definedName>
    <definedName name="PlatcaDPH">'rozsah zákazky a cenová ponuka'!$C$44:$C$44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ponuka'!$O$39:$O$39</definedName>
    <definedName name="SumCenaSDPH">'rozsah zákazky a cenová ponuka'!$O$41:$O$41</definedName>
    <definedName name="SumCenaZaJPRL">'rozsah zákazky a cenová ponuka'!$L$39:$L$39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<sst xmlns="http://schemas.openxmlformats.org/spreadsheetml/2006/main" count="265" uniqueCount="138">
  <si>
    <t>Názov predmetu zákazky</t>
  </si>
  <si>
    <t>Lesnícke služby v ťažbovom procese na OZ Sever, LS Turčianske Teplice</t>
  </si>
  <si>
    <t>Objednávateľ</t>
  </si>
  <si>
    <t>LESY Slovenskej republiky, štátny podnik Organizačná zložka OZ Sever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</si>
  <si>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</si>
  <si>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</si>
  <si>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</si>
  <si>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</si>
  <si>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</si>
  <si>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</si>
  <si>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</si>
  <si>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</si>
  <si>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</si>
  <si>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</si>
  <si>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</si>
  <si>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</si>
  <si>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</si>
  <si>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</si>
  <si>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</si>
  <si>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</si>
  <si>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</si>
  <si>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</si>
  <si>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</si>
  <si>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</si>
  <si>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</si>
  <si>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</si>
  <si>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</si>
  <si>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</si>
  <si>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</si>
  <si>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</si>
  <si>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</si>
  <si>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</si>
  <si>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</si>
  <si>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Háje</t>
  </si>
  <si>
    <t>LP009-.184B0</t>
  </si>
  <si>
    <t>VU-50</t>
  </si>
  <si>
    <t>30</t>
  </si>
  <si>
    <t>- | - | 1400</t>
  </si>
  <si>
    <t>m3</t>
  </si>
  <si>
    <t>LP009-.189C0</t>
  </si>
  <si>
    <t>40</t>
  </si>
  <si>
    <t>- | - | 830</t>
  </si>
  <si>
    <t>Sklené</t>
  </si>
  <si>
    <t>LP009-.505C2</t>
  </si>
  <si>
    <t>20</t>
  </si>
  <si>
    <t>- | - | 441</t>
  </si>
  <si>
    <t>LP009-.523B0</t>
  </si>
  <si>
    <t>15</t>
  </si>
  <si>
    <t>- | - | 1200</t>
  </si>
  <si>
    <t>LP009-.527B1</t>
  </si>
  <si>
    <t>25</t>
  </si>
  <si>
    <t>- | - | 1022</t>
  </si>
  <si>
    <t>LP009-.536.2</t>
  </si>
  <si>
    <t>45</t>
  </si>
  <si>
    <t>- | - | 1175</t>
  </si>
  <si>
    <t>NV</t>
  </si>
  <si>
    <t>- | 720 | -</t>
  </si>
  <si>
    <t>LP009-.537.3</t>
  </si>
  <si>
    <t>- | - | 515</t>
  </si>
  <si>
    <t>LP009-.539A2</t>
  </si>
  <si>
    <t>35</t>
  </si>
  <si>
    <t>- | - | 405</t>
  </si>
  <si>
    <t>LP009-.542.2</t>
  </si>
  <si>
    <t>- | - | 430</t>
  </si>
  <si>
    <t>LP009-.552B2</t>
  </si>
  <si>
    <t>- | - | 1108</t>
  </si>
  <si>
    <t>LP009-.568.3</t>
  </si>
  <si>
    <t>LP009-.569.2</t>
  </si>
  <si>
    <t>- | - | 645</t>
  </si>
  <si>
    <t>LP009-.569.3</t>
  </si>
  <si>
    <t>- | - | 765</t>
  </si>
  <si>
    <t>Kriváň</t>
  </si>
  <si>
    <t>LP009-.284A3</t>
  </si>
  <si>
    <t>0</t>
  </si>
  <si>
    <t>- | - | 900</t>
  </si>
  <si>
    <t>LP009-.284B3</t>
  </si>
  <si>
    <t>LP009-.423B2</t>
  </si>
  <si>
    <t>- | - | 350</t>
  </si>
  <si>
    <t>LP009-.424A1</t>
  </si>
  <si>
    <t>- | - | 300</t>
  </si>
  <si>
    <t>LP009-.442.1</t>
  </si>
  <si>
    <t>- | - | 450</t>
  </si>
  <si>
    <t>LP009-.442.2</t>
  </si>
  <si>
    <t>LP009-.443.1</t>
  </si>
  <si>
    <t>- | - | 250</t>
  </si>
  <si>
    <t>LP009-.443.2</t>
  </si>
  <si>
    <t>LP009-.444A2</t>
  </si>
  <si>
    <t>- | - | 600</t>
  </si>
  <si>
    <t>LP009-.444A3</t>
  </si>
  <si>
    <t>- | - | 650</t>
  </si>
  <si>
    <t>LP009-.445B2</t>
  </si>
  <si>
    <t>- | - | 700</t>
  </si>
  <si>
    <t>LP009-.450B2</t>
  </si>
  <si>
    <t>- | - | 550</t>
  </si>
  <si>
    <t>Sokol</t>
  </si>
  <si>
    <t>EF032-..26A2</t>
  </si>
  <si>
    <t>- | - | 500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</si>
  <si>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</si>
  <si>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</si>
  <si>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</si>
  <si>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</si>
  <si>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</si>
  <si>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</si>
  <si>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</si>
  <si>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</si>
  <si>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</si>
  <si>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</si>
  <si>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</si>
  <si>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</si>
  <si>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</si>
  <si>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</si>
  <si>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</si>
  <si>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</si>
  <si>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</si>
  <si>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</si>
  <si>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</si>
  <si>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</si>
  <si>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</si>
  <si>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</si>
  <si>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</si>
  <si>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</si>
  <si>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</si>
  <si>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</si>
  <si>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</si>
  <si>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</si>
  <si>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</si>
  <si>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</si>
  <si>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</si>
  <si>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Rozsah zákazky a cenová ponuka dodávateľa</t>
  </si>
  <si>
    <t>príloha č. 1 Výzvy na predloženie ponuky</t>
  </si>
  <si>
    <t>príloha č. 4 Zmluvy o dielo</t>
  </si>
  <si>
    <t>Zmluva č.</t>
  </si>
  <si>
    <t>Ak dodávateľ nie je plátcom DPH uvedie v tabuľke " Dodávateľ" v riadku " IČ pre DPH"  -</t>
  </si>
  <si>
    <t>nie som plátcom DPH</t>
  </si>
  <si>
    <t>Číslo položky podľa časti " Opis predmetu zákazky" súťažných podkladov (pracovné činnosti sa vykonajú v poradí, v akom sú uvedené čísla položiek).</t>
  </si>
  <si>
    <t>časť "A" - Ťažba a výroba sortimentov harvestermi a ich vývoz forwardermi z porastu z lokality peň na vývozné alebo odvozné miesto. Veľkostná kategória - odsek ii. Malý s prevádzkovou hmotnosťou menšou ako 13 t, s výkonom motora menším ako 110 kW. Šírka stroja nad 2 000 mm.</t>
  </si>
  <si>
    <t>"detto"</t>
  </si>
  <si>
    <t>Termín realizácie 19.9.2022 - 15.12.2022, podmienky pracovísk pre harvester na pásovom podvozku. Objednávateľ na požiadanie dodávateľa prác umožní obhliadku porastov. Kontaktná osoba: Ing. Martin Martvoň (+421 918 334 964)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</si>
</sst>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8" fontId="1" fillId="0" borderId="0" applyNumberFormat="0">
      <alignment/>
      <protection/>
    </xf>
    <xf numFmtId="9" fontId="1" fillId="0" borderId="0" applyNumberFormat="0">
      <alignment/>
      <protection/>
    </xf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1" fontId="1" fillId="0" borderId="0" applyNumberFormat="0">
      <alignment/>
      <protection/>
    </xf>
    <xf numFmtId="169" fontId="1" fillId="0" borderId="0" applyNumberFormat="0">
      <alignment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0" fontId="1" fillId="0" borderId="0" applyNumberFormat="0">
      <alignment/>
      <protection/>
    </xf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horizontal="right" vertical="center" indent="1"/>
    </xf>
    <xf numFmtId="4" fontId="10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vertical="center"/>
    </xf>
    <xf numFmtId="0" fontId="12" fillId="34" borderId="0" xfId="0" applyFont="1" applyFill="1" applyAlignment="1" applyProtection="1">
      <alignment/>
      <protection/>
    </xf>
    <xf numFmtId="0" fontId="11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12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36" borderId="18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49" fontId="2" fillId="37" borderId="10" xfId="0" applyNumberFormat="1" applyFont="1" applyFill="1" applyBorder="1" applyAlignment="1" applyProtection="1">
      <alignment horizontal="left"/>
      <protection locked="0"/>
    </xf>
    <xf numFmtId="0" fontId="0" fillId="35" borderId="18" xfId="0" applyNumberFormat="1" applyFill="1" applyBorder="1" applyAlignment="1">
      <alignment horizont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14" fillId="34" borderId="27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/>
    </xf>
    <xf numFmtId="0" fontId="14" fillId="34" borderId="29" xfId="0" applyFont="1" applyFill="1" applyBorder="1" applyAlignment="1" applyProtection="1">
      <alignment horizontal="center" vertical="center" wrapText="1"/>
      <protection/>
    </xf>
    <xf numFmtId="0" fontId="14" fillId="34" borderId="30" xfId="0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/>
      <protection/>
    </xf>
    <xf numFmtId="0" fontId="13" fillId="34" borderId="32" xfId="0" applyFont="1" applyFill="1" applyBorder="1" applyAlignment="1" applyProtection="1">
      <alignment horizontal="center"/>
      <protection/>
    </xf>
    <xf numFmtId="0" fontId="0" fillId="0" borderId="25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/>
    </xf>
    <xf numFmtId="0" fontId="2" fillId="37" borderId="1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21" xfId="0" applyNumberFormat="1" applyBorder="1" applyAlignment="1">
      <alignment horizontal="center"/>
    </xf>
    <xf numFmtId="0" fontId="1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SheetLayoutView="100" zoomScalePageLayoutView="0" workbookViewId="0" topLeftCell="A1">
      <selection activeCell="N9" sqref="N9:N11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6" max="16" width="1.28515625" style="0" customWidth="1"/>
    <col min="17" max="17" width="9.421875" style="0" customWidth="1"/>
  </cols>
  <sheetData>
    <row r="1" spans="1:15" ht="18.75" customHeight="1">
      <c r="A1" s="44" t="s">
        <v>128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35" t="s">
        <v>129</v>
      </c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130</v>
      </c>
      <c r="O2" s="3"/>
    </row>
    <row r="3" spans="1:15" ht="18.75" customHeight="1">
      <c r="A3" s="4" t="s">
        <v>0</v>
      </c>
      <c r="B3" s="1"/>
      <c r="C3" s="36" t="s">
        <v>1</v>
      </c>
      <c r="D3" s="37"/>
      <c r="E3" s="37"/>
      <c r="F3" s="37"/>
      <c r="G3" s="38"/>
      <c r="H3" s="38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4.25">
      <c r="D5" s="45"/>
      <c r="E5" s="45"/>
      <c r="F5" s="5"/>
    </row>
    <row r="6" spans="1:6" ht="15" customHeight="1">
      <c r="A6" s="6" t="s">
        <v>2</v>
      </c>
      <c r="B6" s="46" t="s">
        <v>3</v>
      </c>
      <c r="C6" s="46"/>
      <c r="D6" s="46"/>
      <c r="E6" s="46"/>
      <c r="F6" s="5"/>
    </row>
    <row r="7" spans="1:6" ht="6" customHeight="1" thickBot="1">
      <c r="A7" s="5"/>
      <c r="B7" s="47"/>
      <c r="C7" s="47"/>
      <c r="D7" s="47"/>
      <c r="E7" s="47"/>
      <c r="F7" s="5"/>
    </row>
    <row r="8" spans="1:6" ht="16.5" customHeight="1" thickBot="1">
      <c r="A8" s="69" t="s">
        <v>131</v>
      </c>
      <c r="B8" s="70"/>
      <c r="C8" s="7"/>
      <c r="F8" s="5"/>
    </row>
    <row r="9" spans="1:15" ht="21" customHeight="1" thickBot="1">
      <c r="A9" s="48" t="s">
        <v>4</v>
      </c>
      <c r="B9" s="49" t="s">
        <v>5</v>
      </c>
      <c r="C9" s="8" t="s">
        <v>6</v>
      </c>
      <c r="D9" s="50" t="s">
        <v>7</v>
      </c>
      <c r="E9" s="50"/>
      <c r="F9" s="50"/>
      <c r="G9" s="51" t="s">
        <v>8</v>
      </c>
      <c r="H9" s="50" t="s">
        <v>9</v>
      </c>
      <c r="I9" s="50" t="s">
        <v>10</v>
      </c>
      <c r="J9" s="50"/>
      <c r="K9" s="64" t="s">
        <v>11</v>
      </c>
      <c r="L9" s="50" t="s">
        <v>12</v>
      </c>
      <c r="M9" s="50" t="s">
        <v>13</v>
      </c>
      <c r="N9" s="52" t="s">
        <v>14</v>
      </c>
      <c r="O9" s="53" t="s">
        <v>15</v>
      </c>
    </row>
    <row r="10" spans="1:15" ht="21.75" customHeight="1" thickBot="1">
      <c r="A10" s="48"/>
      <c r="B10" s="49"/>
      <c r="C10" s="54" t="s">
        <v>134</v>
      </c>
      <c r="D10" s="56" t="s">
        <v>16</v>
      </c>
      <c r="E10" s="57" t="s">
        <v>17</v>
      </c>
      <c r="F10" s="50" t="s">
        <v>18</v>
      </c>
      <c r="G10" s="51"/>
      <c r="H10" s="50"/>
      <c r="I10" s="57" t="s">
        <v>16</v>
      </c>
      <c r="J10" s="55" t="s">
        <v>17</v>
      </c>
      <c r="K10" s="64"/>
      <c r="L10" s="50"/>
      <c r="M10" s="50"/>
      <c r="N10" s="52"/>
      <c r="O10" s="53"/>
    </row>
    <row r="11" spans="1:21" ht="50.25" customHeight="1" thickBot="1">
      <c r="A11" s="48"/>
      <c r="B11" s="49"/>
      <c r="C11" s="55"/>
      <c r="D11" s="55"/>
      <c r="E11" s="57"/>
      <c r="F11" s="50"/>
      <c r="G11" s="51"/>
      <c r="H11" s="50"/>
      <c r="I11" s="57"/>
      <c r="J11" s="55"/>
      <c r="K11" s="64"/>
      <c r="L11" s="50"/>
      <c r="M11" s="50"/>
      <c r="N11" s="52"/>
      <c r="O11" s="53"/>
      <c r="T11" s="65"/>
      <c r="U11" s="66"/>
    </row>
    <row r="12" spans="1:21" ht="119.25" thickBot="1">
      <c r="A12" s="9" t="s">
        <v>33</v>
      </c>
      <c r="B12" s="10" t="s">
        <v>34</v>
      </c>
      <c r="C12" s="42" t="s">
        <v>135</v>
      </c>
      <c r="D12" s="11">
        <v>131</v>
      </c>
      <c r="E12" s="11">
        <v>0</v>
      </c>
      <c r="F12" s="11">
        <f aca="true" t="shared" si="0" ref="F12:F38">SUM(D12,E12)</f>
        <v>131</v>
      </c>
      <c r="G12" s="12" t="s">
        <v>35</v>
      </c>
      <c r="H12" s="13" t="s">
        <v>36</v>
      </c>
      <c r="I12" s="14">
        <v>0.09</v>
      </c>
      <c r="J12" s="14">
        <v>0</v>
      </c>
      <c r="K12" s="15" t="s">
        <v>37</v>
      </c>
      <c r="L12" s="16">
        <v>4028.3889</v>
      </c>
      <c r="M12" s="17" t="s">
        <v>38</v>
      </c>
      <c r="N12" s="17"/>
      <c r="O12" s="16">
        <f aca="true" t="shared" si="1" ref="O12:O38">F12*N12</f>
        <v>0</v>
      </c>
      <c r="T12" s="67"/>
      <c r="U12" s="68"/>
    </row>
    <row r="13" spans="1:15" ht="14.25">
      <c r="A13" s="9" t="s">
        <v>33</v>
      </c>
      <c r="B13" s="10" t="s">
        <v>39</v>
      </c>
      <c r="C13" s="41" t="s">
        <v>136</v>
      </c>
      <c r="D13" s="11">
        <v>150</v>
      </c>
      <c r="E13" s="11">
        <v>73</v>
      </c>
      <c r="F13" s="11">
        <f t="shared" si="0"/>
        <v>223</v>
      </c>
      <c r="G13" s="12" t="s">
        <v>35</v>
      </c>
      <c r="H13" s="13" t="s">
        <v>40</v>
      </c>
      <c r="I13" s="14">
        <v>0.2</v>
      </c>
      <c r="J13" s="14">
        <v>0.1</v>
      </c>
      <c r="K13" s="15" t="s">
        <v>41</v>
      </c>
      <c r="L13" s="16">
        <v>5351.5877</v>
      </c>
      <c r="M13" s="17" t="s">
        <v>38</v>
      </c>
      <c r="N13" s="17"/>
      <c r="O13" s="16">
        <f t="shared" si="1"/>
        <v>0</v>
      </c>
    </row>
    <row r="14" spans="1:15" ht="14.25">
      <c r="A14" s="9" t="s">
        <v>42</v>
      </c>
      <c r="B14" s="10" t="s">
        <v>43</v>
      </c>
      <c r="C14" s="41" t="s">
        <v>136</v>
      </c>
      <c r="D14" s="11">
        <v>170</v>
      </c>
      <c r="E14" s="11">
        <v>0</v>
      </c>
      <c r="F14" s="11">
        <f t="shared" si="0"/>
        <v>170</v>
      </c>
      <c r="G14" s="12" t="s">
        <v>35</v>
      </c>
      <c r="H14" s="13" t="s">
        <v>44</v>
      </c>
      <c r="I14" s="14">
        <v>0.24</v>
      </c>
      <c r="J14" s="14">
        <v>0</v>
      </c>
      <c r="K14" s="15" t="s">
        <v>45</v>
      </c>
      <c r="L14" s="16">
        <v>3400.6528</v>
      </c>
      <c r="M14" s="17" t="s">
        <v>38</v>
      </c>
      <c r="N14" s="17"/>
      <c r="O14" s="16">
        <f t="shared" si="1"/>
        <v>0</v>
      </c>
    </row>
    <row r="15" spans="1:15" ht="14.25">
      <c r="A15" s="9" t="s">
        <v>42</v>
      </c>
      <c r="B15" s="10" t="s">
        <v>46</v>
      </c>
      <c r="C15" s="41" t="s">
        <v>136</v>
      </c>
      <c r="D15" s="11">
        <v>55</v>
      </c>
      <c r="E15" s="11">
        <v>0</v>
      </c>
      <c r="F15" s="11">
        <f t="shared" si="0"/>
        <v>55</v>
      </c>
      <c r="G15" s="12" t="s">
        <v>35</v>
      </c>
      <c r="H15" s="13" t="s">
        <v>47</v>
      </c>
      <c r="I15" s="14">
        <v>0.14</v>
      </c>
      <c r="J15" s="14">
        <v>0</v>
      </c>
      <c r="K15" s="15" t="s">
        <v>48</v>
      </c>
      <c r="L15" s="16">
        <v>1338.7319</v>
      </c>
      <c r="M15" s="17" t="s">
        <v>38</v>
      </c>
      <c r="N15" s="17"/>
      <c r="O15" s="16">
        <f t="shared" si="1"/>
        <v>0</v>
      </c>
    </row>
    <row r="16" spans="1:15" ht="14.25">
      <c r="A16" s="9" t="s">
        <v>42</v>
      </c>
      <c r="B16" s="10" t="s">
        <v>49</v>
      </c>
      <c r="C16" s="41" t="s">
        <v>136</v>
      </c>
      <c r="D16" s="11">
        <v>205</v>
      </c>
      <c r="E16" s="11">
        <v>0</v>
      </c>
      <c r="F16" s="11">
        <f t="shared" si="0"/>
        <v>205</v>
      </c>
      <c r="G16" s="12" t="s">
        <v>35</v>
      </c>
      <c r="H16" s="13" t="s">
        <v>50</v>
      </c>
      <c r="I16" s="14">
        <v>0.24</v>
      </c>
      <c r="J16" s="14">
        <v>0</v>
      </c>
      <c r="K16" s="15" t="s">
        <v>51</v>
      </c>
      <c r="L16" s="16">
        <v>4425.5277</v>
      </c>
      <c r="M16" s="17" t="s">
        <v>38</v>
      </c>
      <c r="N16" s="17"/>
      <c r="O16" s="16">
        <f t="shared" si="1"/>
        <v>0</v>
      </c>
    </row>
    <row r="17" spans="1:15" ht="14.25">
      <c r="A17" s="9" t="s">
        <v>42</v>
      </c>
      <c r="B17" s="10" t="s">
        <v>52</v>
      </c>
      <c r="C17" s="41" t="s">
        <v>136</v>
      </c>
      <c r="D17" s="11">
        <v>450</v>
      </c>
      <c r="E17" s="11">
        <v>0</v>
      </c>
      <c r="F17" s="11">
        <f t="shared" si="0"/>
        <v>450</v>
      </c>
      <c r="G17" s="12" t="s">
        <v>35</v>
      </c>
      <c r="H17" s="13" t="s">
        <v>53</v>
      </c>
      <c r="I17" s="14">
        <v>0.11</v>
      </c>
      <c r="J17" s="14">
        <v>0</v>
      </c>
      <c r="K17" s="15" t="s">
        <v>54</v>
      </c>
      <c r="L17" s="16">
        <v>10953.261</v>
      </c>
      <c r="M17" s="17" t="s">
        <v>38</v>
      </c>
      <c r="N17" s="17"/>
      <c r="O17" s="16">
        <f t="shared" si="1"/>
        <v>0</v>
      </c>
    </row>
    <row r="18" spans="1:15" ht="14.25">
      <c r="A18" s="9" t="s">
        <v>42</v>
      </c>
      <c r="B18" s="10" t="s">
        <v>52</v>
      </c>
      <c r="C18" s="41" t="s">
        <v>136</v>
      </c>
      <c r="D18" s="11">
        <v>28</v>
      </c>
      <c r="E18" s="11">
        <v>0</v>
      </c>
      <c r="F18" s="11">
        <f t="shared" si="0"/>
        <v>28</v>
      </c>
      <c r="G18" s="12" t="s">
        <v>55</v>
      </c>
      <c r="H18" s="13" t="s">
        <v>53</v>
      </c>
      <c r="I18" s="14">
        <v>0.11</v>
      </c>
      <c r="J18" s="14">
        <v>0</v>
      </c>
      <c r="K18" s="15" t="s">
        <v>56</v>
      </c>
      <c r="L18" s="16">
        <v>638.6262</v>
      </c>
      <c r="M18" s="17" t="s">
        <v>38</v>
      </c>
      <c r="N18" s="17"/>
      <c r="O18" s="16">
        <f t="shared" si="1"/>
        <v>0</v>
      </c>
    </row>
    <row r="19" spans="1:15" ht="14.25">
      <c r="A19" s="9" t="s">
        <v>42</v>
      </c>
      <c r="B19" s="10" t="s">
        <v>57</v>
      </c>
      <c r="C19" s="41" t="s">
        <v>136</v>
      </c>
      <c r="D19" s="11">
        <v>84</v>
      </c>
      <c r="E19" s="11">
        <v>0</v>
      </c>
      <c r="F19" s="11">
        <f t="shared" si="0"/>
        <v>84</v>
      </c>
      <c r="G19" s="12" t="s">
        <v>35</v>
      </c>
      <c r="H19" s="13" t="s">
        <v>36</v>
      </c>
      <c r="I19" s="14">
        <v>0.14</v>
      </c>
      <c r="J19" s="14">
        <v>0</v>
      </c>
      <c r="K19" s="15" t="s">
        <v>58</v>
      </c>
      <c r="L19" s="16">
        <v>1949.5627</v>
      </c>
      <c r="M19" s="17" t="s">
        <v>38</v>
      </c>
      <c r="N19" s="17"/>
      <c r="O19" s="16">
        <f t="shared" si="1"/>
        <v>0</v>
      </c>
    </row>
    <row r="20" spans="1:15" ht="14.25">
      <c r="A20" s="9" t="s">
        <v>42</v>
      </c>
      <c r="B20" s="10" t="s">
        <v>59</v>
      </c>
      <c r="C20" s="41" t="s">
        <v>136</v>
      </c>
      <c r="D20" s="11">
        <v>100</v>
      </c>
      <c r="E20" s="11">
        <v>5</v>
      </c>
      <c r="F20" s="11">
        <f t="shared" si="0"/>
        <v>105</v>
      </c>
      <c r="G20" s="12" t="s">
        <v>35</v>
      </c>
      <c r="H20" s="13" t="s">
        <v>60</v>
      </c>
      <c r="I20" s="14">
        <v>0.2</v>
      </c>
      <c r="J20" s="14">
        <v>0.029999999999999995</v>
      </c>
      <c r="K20" s="15" t="s">
        <v>61</v>
      </c>
      <c r="L20" s="16">
        <v>2183.0908</v>
      </c>
      <c r="M20" s="17" t="s">
        <v>38</v>
      </c>
      <c r="N20" s="17"/>
      <c r="O20" s="16">
        <f t="shared" si="1"/>
        <v>0</v>
      </c>
    </row>
    <row r="21" spans="1:15" ht="14.25">
      <c r="A21" s="9" t="s">
        <v>42</v>
      </c>
      <c r="B21" s="10" t="s">
        <v>62</v>
      </c>
      <c r="C21" s="41" t="s">
        <v>136</v>
      </c>
      <c r="D21" s="11">
        <v>70</v>
      </c>
      <c r="E21" s="11">
        <v>0</v>
      </c>
      <c r="F21" s="11">
        <f t="shared" si="0"/>
        <v>70</v>
      </c>
      <c r="G21" s="12" t="s">
        <v>35</v>
      </c>
      <c r="H21" s="13" t="s">
        <v>44</v>
      </c>
      <c r="I21" s="14">
        <v>0.17</v>
      </c>
      <c r="J21" s="14">
        <v>0</v>
      </c>
      <c r="K21" s="15" t="s">
        <v>63</v>
      </c>
      <c r="L21" s="16">
        <v>1624.6356</v>
      </c>
      <c r="M21" s="17" t="s">
        <v>38</v>
      </c>
      <c r="N21" s="17"/>
      <c r="O21" s="16">
        <f t="shared" si="1"/>
        <v>0</v>
      </c>
    </row>
    <row r="22" spans="1:15" ht="14.25">
      <c r="A22" s="9" t="s">
        <v>42</v>
      </c>
      <c r="B22" s="10" t="s">
        <v>64</v>
      </c>
      <c r="C22" s="41" t="s">
        <v>136</v>
      </c>
      <c r="D22" s="11">
        <v>195</v>
      </c>
      <c r="E22" s="11">
        <v>5</v>
      </c>
      <c r="F22" s="11">
        <f t="shared" si="0"/>
        <v>200</v>
      </c>
      <c r="G22" s="12" t="s">
        <v>35</v>
      </c>
      <c r="H22" s="13" t="s">
        <v>60</v>
      </c>
      <c r="I22" s="14">
        <v>0.21</v>
      </c>
      <c r="J22" s="14">
        <v>0.029999999999999995</v>
      </c>
      <c r="K22" s="15" t="s">
        <v>65</v>
      </c>
      <c r="L22" s="16">
        <v>4403.6701</v>
      </c>
      <c r="M22" s="17" t="s">
        <v>38</v>
      </c>
      <c r="N22" s="17"/>
      <c r="O22" s="16">
        <f t="shared" si="1"/>
        <v>0</v>
      </c>
    </row>
    <row r="23" spans="1:15" ht="14.25">
      <c r="A23" s="9" t="s">
        <v>42</v>
      </c>
      <c r="B23" s="10" t="s">
        <v>66</v>
      </c>
      <c r="C23" s="41" t="s">
        <v>136</v>
      </c>
      <c r="D23" s="11">
        <v>250</v>
      </c>
      <c r="E23" s="11">
        <v>0</v>
      </c>
      <c r="F23" s="11">
        <f t="shared" si="0"/>
        <v>250</v>
      </c>
      <c r="G23" s="12" t="s">
        <v>35</v>
      </c>
      <c r="H23" s="13" t="s">
        <v>44</v>
      </c>
      <c r="I23" s="14">
        <v>0.11000000000000001</v>
      </c>
      <c r="J23" s="14">
        <v>0</v>
      </c>
      <c r="K23" s="15" t="s">
        <v>61</v>
      </c>
      <c r="L23" s="16">
        <v>5802.27</v>
      </c>
      <c r="M23" s="17" t="s">
        <v>38</v>
      </c>
      <c r="N23" s="17"/>
      <c r="O23" s="16">
        <f t="shared" si="1"/>
        <v>0</v>
      </c>
    </row>
    <row r="24" spans="1:15" ht="14.25">
      <c r="A24" s="9" t="s">
        <v>42</v>
      </c>
      <c r="B24" s="10" t="s">
        <v>67</v>
      </c>
      <c r="C24" s="41" t="s">
        <v>136</v>
      </c>
      <c r="D24" s="11">
        <v>90</v>
      </c>
      <c r="E24" s="11">
        <v>0</v>
      </c>
      <c r="F24" s="11">
        <f t="shared" si="0"/>
        <v>90</v>
      </c>
      <c r="G24" s="12" t="s">
        <v>35</v>
      </c>
      <c r="H24" s="13" t="s">
        <v>44</v>
      </c>
      <c r="I24" s="14">
        <v>0.21</v>
      </c>
      <c r="J24" s="14">
        <v>0</v>
      </c>
      <c r="K24" s="15" t="s">
        <v>68</v>
      </c>
      <c r="L24" s="16">
        <v>1841.0796</v>
      </c>
      <c r="M24" s="17" t="s">
        <v>38</v>
      </c>
      <c r="N24" s="17"/>
      <c r="O24" s="16">
        <f t="shared" si="1"/>
        <v>0</v>
      </c>
    </row>
    <row r="25" spans="1:15" ht="14.25">
      <c r="A25" s="9" t="s">
        <v>42</v>
      </c>
      <c r="B25" s="10" t="s">
        <v>69</v>
      </c>
      <c r="C25" s="41" t="s">
        <v>136</v>
      </c>
      <c r="D25" s="11">
        <v>50</v>
      </c>
      <c r="E25" s="11">
        <v>0</v>
      </c>
      <c r="F25" s="11">
        <f t="shared" si="0"/>
        <v>50</v>
      </c>
      <c r="G25" s="12" t="s">
        <v>35</v>
      </c>
      <c r="H25" s="13" t="s">
        <v>44</v>
      </c>
      <c r="I25" s="14">
        <v>0.15</v>
      </c>
      <c r="J25" s="14">
        <v>0</v>
      </c>
      <c r="K25" s="15" t="s">
        <v>70</v>
      </c>
      <c r="L25" s="16">
        <v>1183.084</v>
      </c>
      <c r="M25" s="17" t="s">
        <v>38</v>
      </c>
      <c r="N25" s="17"/>
      <c r="O25" s="16">
        <f t="shared" si="1"/>
        <v>0</v>
      </c>
    </row>
    <row r="26" spans="1:15" ht="14.25">
      <c r="A26" s="9" t="s">
        <v>71</v>
      </c>
      <c r="B26" s="10" t="s">
        <v>72</v>
      </c>
      <c r="C26" s="41" t="s">
        <v>136</v>
      </c>
      <c r="D26" s="11">
        <v>30</v>
      </c>
      <c r="E26" s="11">
        <v>0</v>
      </c>
      <c r="F26" s="11">
        <f t="shared" si="0"/>
        <v>30</v>
      </c>
      <c r="G26" s="12" t="s">
        <v>35</v>
      </c>
      <c r="H26" s="13" t="s">
        <v>73</v>
      </c>
      <c r="I26" s="14">
        <v>0.2</v>
      </c>
      <c r="J26" s="14">
        <v>0</v>
      </c>
      <c r="K26" s="15" t="s">
        <v>74</v>
      </c>
      <c r="L26" s="16">
        <v>634.0602</v>
      </c>
      <c r="M26" s="17" t="s">
        <v>38</v>
      </c>
      <c r="N26" s="17"/>
      <c r="O26" s="16">
        <f t="shared" si="1"/>
        <v>0</v>
      </c>
    </row>
    <row r="27" spans="1:15" ht="14.25">
      <c r="A27" s="9" t="s">
        <v>71</v>
      </c>
      <c r="B27" s="10" t="s">
        <v>75</v>
      </c>
      <c r="C27" s="41" t="s">
        <v>136</v>
      </c>
      <c r="D27" s="11">
        <v>50</v>
      </c>
      <c r="E27" s="11">
        <v>0</v>
      </c>
      <c r="F27" s="11">
        <f t="shared" si="0"/>
        <v>50</v>
      </c>
      <c r="G27" s="12" t="s">
        <v>35</v>
      </c>
      <c r="H27" s="13" t="s">
        <v>73</v>
      </c>
      <c r="I27" s="14">
        <v>0.2</v>
      </c>
      <c r="J27" s="14">
        <v>0</v>
      </c>
      <c r="K27" s="15" t="s">
        <v>74</v>
      </c>
      <c r="L27" s="16">
        <v>1056.767</v>
      </c>
      <c r="M27" s="17" t="s">
        <v>38</v>
      </c>
      <c r="N27" s="17"/>
      <c r="O27" s="16">
        <f t="shared" si="1"/>
        <v>0</v>
      </c>
    </row>
    <row r="28" spans="1:15" ht="14.25">
      <c r="A28" s="9" t="s">
        <v>71</v>
      </c>
      <c r="B28" s="10" t="s">
        <v>76</v>
      </c>
      <c r="C28" s="41" t="s">
        <v>136</v>
      </c>
      <c r="D28" s="11">
        <v>50</v>
      </c>
      <c r="E28" s="11">
        <v>0</v>
      </c>
      <c r="F28" s="11">
        <f t="shared" si="0"/>
        <v>50</v>
      </c>
      <c r="G28" s="12" t="s">
        <v>35</v>
      </c>
      <c r="H28" s="13" t="s">
        <v>50</v>
      </c>
      <c r="I28" s="14">
        <v>0.15</v>
      </c>
      <c r="J28" s="14">
        <v>0</v>
      </c>
      <c r="K28" s="15" t="s">
        <v>77</v>
      </c>
      <c r="L28" s="16">
        <v>1160.454</v>
      </c>
      <c r="M28" s="17" t="s">
        <v>38</v>
      </c>
      <c r="N28" s="17"/>
      <c r="O28" s="16">
        <f t="shared" si="1"/>
        <v>0</v>
      </c>
    </row>
    <row r="29" spans="1:15" ht="14.25">
      <c r="A29" s="9" t="s">
        <v>71</v>
      </c>
      <c r="B29" s="10" t="s">
        <v>78</v>
      </c>
      <c r="C29" s="41" t="s">
        <v>136</v>
      </c>
      <c r="D29" s="11">
        <v>60</v>
      </c>
      <c r="E29" s="11">
        <v>0</v>
      </c>
      <c r="F29" s="11">
        <f t="shared" si="0"/>
        <v>60</v>
      </c>
      <c r="G29" s="12" t="s">
        <v>35</v>
      </c>
      <c r="H29" s="13" t="s">
        <v>44</v>
      </c>
      <c r="I29" s="14">
        <v>0.15</v>
      </c>
      <c r="J29" s="14">
        <v>0</v>
      </c>
      <c r="K29" s="15" t="s">
        <v>79</v>
      </c>
      <c r="L29" s="16">
        <v>1324.6548</v>
      </c>
      <c r="M29" s="17" t="s">
        <v>38</v>
      </c>
      <c r="N29" s="17"/>
      <c r="O29" s="16">
        <f t="shared" si="1"/>
        <v>0</v>
      </c>
    </row>
    <row r="30" spans="1:15" ht="14.25">
      <c r="A30" s="9" t="s">
        <v>71</v>
      </c>
      <c r="B30" s="10" t="s">
        <v>80</v>
      </c>
      <c r="C30" s="41" t="s">
        <v>136</v>
      </c>
      <c r="D30" s="11">
        <v>175</v>
      </c>
      <c r="E30" s="11">
        <v>15</v>
      </c>
      <c r="F30" s="11">
        <f t="shared" si="0"/>
        <v>190</v>
      </c>
      <c r="G30" s="12" t="s">
        <v>35</v>
      </c>
      <c r="H30" s="13" t="s">
        <v>44</v>
      </c>
      <c r="I30" s="14">
        <v>0.27</v>
      </c>
      <c r="J30" s="14">
        <v>0.06</v>
      </c>
      <c r="K30" s="15" t="s">
        <v>81</v>
      </c>
      <c r="L30" s="16">
        <v>4021.6364</v>
      </c>
      <c r="M30" s="17" t="s">
        <v>38</v>
      </c>
      <c r="N30" s="17"/>
      <c r="O30" s="16">
        <f t="shared" si="1"/>
        <v>0</v>
      </c>
    </row>
    <row r="31" spans="1:15" ht="14.25">
      <c r="A31" s="9" t="s">
        <v>71</v>
      </c>
      <c r="B31" s="10" t="s">
        <v>82</v>
      </c>
      <c r="C31" s="41" t="s">
        <v>136</v>
      </c>
      <c r="D31" s="11">
        <v>60</v>
      </c>
      <c r="E31" s="11">
        <v>0</v>
      </c>
      <c r="F31" s="11">
        <f t="shared" si="0"/>
        <v>60</v>
      </c>
      <c r="G31" s="12" t="s">
        <v>35</v>
      </c>
      <c r="H31" s="13" t="s">
        <v>44</v>
      </c>
      <c r="I31" s="14">
        <v>0.15</v>
      </c>
      <c r="J31" s="14">
        <v>0</v>
      </c>
      <c r="K31" s="15" t="s">
        <v>81</v>
      </c>
      <c r="L31" s="16">
        <v>1392.5448</v>
      </c>
      <c r="M31" s="17" t="s">
        <v>38</v>
      </c>
      <c r="N31" s="17"/>
      <c r="O31" s="16">
        <f t="shared" si="1"/>
        <v>0</v>
      </c>
    </row>
    <row r="32" spans="1:15" ht="14.25">
      <c r="A32" s="9" t="s">
        <v>71</v>
      </c>
      <c r="B32" s="10" t="s">
        <v>83</v>
      </c>
      <c r="C32" s="41" t="s">
        <v>136</v>
      </c>
      <c r="D32" s="11">
        <v>130</v>
      </c>
      <c r="E32" s="11">
        <v>40</v>
      </c>
      <c r="F32" s="11">
        <f t="shared" si="0"/>
        <v>170</v>
      </c>
      <c r="G32" s="12" t="s">
        <v>35</v>
      </c>
      <c r="H32" s="13" t="s">
        <v>36</v>
      </c>
      <c r="I32" s="14">
        <v>0.19</v>
      </c>
      <c r="J32" s="14">
        <v>0.11999999999999998</v>
      </c>
      <c r="K32" s="15" t="s">
        <v>84</v>
      </c>
      <c r="L32" s="16">
        <v>3947.635</v>
      </c>
      <c r="M32" s="17" t="s">
        <v>38</v>
      </c>
      <c r="N32" s="17"/>
      <c r="O32" s="16">
        <f t="shared" si="1"/>
        <v>0</v>
      </c>
    </row>
    <row r="33" spans="1:15" ht="14.25">
      <c r="A33" s="9" t="s">
        <v>71</v>
      </c>
      <c r="B33" s="10" t="s">
        <v>85</v>
      </c>
      <c r="C33" s="41" t="s">
        <v>136</v>
      </c>
      <c r="D33" s="11">
        <v>40</v>
      </c>
      <c r="E33" s="11">
        <v>100</v>
      </c>
      <c r="F33" s="11">
        <f t="shared" si="0"/>
        <v>140</v>
      </c>
      <c r="G33" s="12" t="s">
        <v>35</v>
      </c>
      <c r="H33" s="13" t="s">
        <v>50</v>
      </c>
      <c r="I33" s="14">
        <v>0.27</v>
      </c>
      <c r="J33" s="14">
        <v>0.14</v>
      </c>
      <c r="K33" s="15" t="s">
        <v>84</v>
      </c>
      <c r="L33" s="16">
        <v>3466.8716</v>
      </c>
      <c r="M33" s="17" t="s">
        <v>38</v>
      </c>
      <c r="N33" s="17"/>
      <c r="O33" s="16">
        <f t="shared" si="1"/>
        <v>0</v>
      </c>
    </row>
    <row r="34" spans="1:15" ht="14.25">
      <c r="A34" s="9" t="s">
        <v>71</v>
      </c>
      <c r="B34" s="10" t="s">
        <v>86</v>
      </c>
      <c r="C34" s="41" t="s">
        <v>136</v>
      </c>
      <c r="D34" s="11">
        <v>100</v>
      </c>
      <c r="E34" s="11">
        <v>45</v>
      </c>
      <c r="F34" s="11">
        <f t="shared" si="0"/>
        <v>145</v>
      </c>
      <c r="G34" s="12" t="s">
        <v>35</v>
      </c>
      <c r="H34" s="13" t="s">
        <v>36</v>
      </c>
      <c r="I34" s="14">
        <v>0.23</v>
      </c>
      <c r="J34" s="14">
        <v>0.12</v>
      </c>
      <c r="K34" s="15" t="s">
        <v>87</v>
      </c>
      <c r="L34" s="16">
        <v>3283.9118</v>
      </c>
      <c r="M34" s="17" t="s">
        <v>38</v>
      </c>
      <c r="N34" s="17"/>
      <c r="O34" s="16">
        <f t="shared" si="1"/>
        <v>0</v>
      </c>
    </row>
    <row r="35" spans="1:15" ht="14.25">
      <c r="A35" s="9" t="s">
        <v>71</v>
      </c>
      <c r="B35" s="10" t="s">
        <v>88</v>
      </c>
      <c r="C35" s="41" t="s">
        <v>136</v>
      </c>
      <c r="D35" s="11">
        <v>80</v>
      </c>
      <c r="E35" s="11">
        <v>10</v>
      </c>
      <c r="F35" s="11">
        <f t="shared" si="0"/>
        <v>90</v>
      </c>
      <c r="G35" s="12" t="s">
        <v>35</v>
      </c>
      <c r="H35" s="13" t="s">
        <v>60</v>
      </c>
      <c r="I35" s="14">
        <v>0.18</v>
      </c>
      <c r="J35" s="14">
        <v>0.11</v>
      </c>
      <c r="K35" s="15" t="s">
        <v>89</v>
      </c>
      <c r="L35" s="16">
        <v>2184.9518</v>
      </c>
      <c r="M35" s="17" t="s">
        <v>38</v>
      </c>
      <c r="N35" s="17"/>
      <c r="O35" s="16">
        <f t="shared" si="1"/>
        <v>0</v>
      </c>
    </row>
    <row r="36" spans="1:15" ht="14.25">
      <c r="A36" s="9" t="s">
        <v>71</v>
      </c>
      <c r="B36" s="10" t="s">
        <v>90</v>
      </c>
      <c r="C36" s="41" t="s">
        <v>136</v>
      </c>
      <c r="D36" s="11">
        <v>150</v>
      </c>
      <c r="E36" s="11">
        <v>0</v>
      </c>
      <c r="F36" s="11">
        <f t="shared" si="0"/>
        <v>150</v>
      </c>
      <c r="G36" s="12" t="s">
        <v>35</v>
      </c>
      <c r="H36" s="13" t="s">
        <v>53</v>
      </c>
      <c r="I36" s="14">
        <v>0.2</v>
      </c>
      <c r="J36" s="14">
        <v>0</v>
      </c>
      <c r="K36" s="15" t="s">
        <v>91</v>
      </c>
      <c r="L36" s="16">
        <v>3068.466</v>
      </c>
      <c r="M36" s="17" t="s">
        <v>38</v>
      </c>
      <c r="N36" s="17"/>
      <c r="O36" s="16">
        <f t="shared" si="1"/>
        <v>0</v>
      </c>
    </row>
    <row r="37" spans="1:20" ht="14.25">
      <c r="A37" s="9" t="s">
        <v>71</v>
      </c>
      <c r="B37" s="10" t="s">
        <v>92</v>
      </c>
      <c r="C37" s="41" t="s">
        <v>136</v>
      </c>
      <c r="D37" s="11">
        <v>75</v>
      </c>
      <c r="E37" s="11">
        <v>0</v>
      </c>
      <c r="F37" s="11">
        <f t="shared" si="0"/>
        <v>75</v>
      </c>
      <c r="G37" s="12" t="s">
        <v>35</v>
      </c>
      <c r="H37" s="13" t="s">
        <v>60</v>
      </c>
      <c r="I37" s="14">
        <v>0.21</v>
      </c>
      <c r="J37" s="14">
        <v>0</v>
      </c>
      <c r="K37" s="15" t="s">
        <v>93</v>
      </c>
      <c r="L37" s="16">
        <v>1500.288</v>
      </c>
      <c r="M37" s="17" t="s">
        <v>38</v>
      </c>
      <c r="N37" s="17"/>
      <c r="O37" s="16">
        <f t="shared" si="1"/>
        <v>0</v>
      </c>
      <c r="T37" s="43"/>
    </row>
    <row r="38" spans="1:15" ht="14.25">
      <c r="A38" s="9" t="s">
        <v>94</v>
      </c>
      <c r="B38" s="10" t="s">
        <v>95</v>
      </c>
      <c r="C38" s="41" t="s">
        <v>136</v>
      </c>
      <c r="D38" s="11">
        <v>125</v>
      </c>
      <c r="E38" s="11">
        <v>0</v>
      </c>
      <c r="F38" s="11">
        <f t="shared" si="0"/>
        <v>125</v>
      </c>
      <c r="G38" s="12" t="s">
        <v>35</v>
      </c>
      <c r="H38" s="13" t="s">
        <v>36</v>
      </c>
      <c r="I38" s="14">
        <v>0.19000000000000003</v>
      </c>
      <c r="J38" s="14">
        <v>0</v>
      </c>
      <c r="K38" s="15" t="s">
        <v>96</v>
      </c>
      <c r="L38" s="16">
        <v>2901.135</v>
      </c>
      <c r="M38" s="17" t="s">
        <v>38</v>
      </c>
      <c r="N38" s="17"/>
      <c r="O38" s="16">
        <f t="shared" si="1"/>
        <v>0</v>
      </c>
    </row>
    <row r="39" spans="1:15" ht="14.25">
      <c r="A39" s="18"/>
      <c r="B39" s="19"/>
      <c r="C39" s="19"/>
      <c r="D39" s="19"/>
      <c r="E39" s="19"/>
      <c r="F39" s="19"/>
      <c r="G39" s="19"/>
      <c r="H39" s="19"/>
      <c r="I39" s="19"/>
      <c r="J39" s="60" t="s">
        <v>19</v>
      </c>
      <c r="K39" s="60"/>
      <c r="L39" s="20">
        <f>SUM(L12:L38)</f>
        <v>79067.5454</v>
      </c>
      <c r="M39" s="21"/>
      <c r="N39" s="22" t="s">
        <v>20</v>
      </c>
      <c r="O39" s="20">
        <f>SUM(O12:O38)</f>
        <v>0</v>
      </c>
    </row>
    <row r="40" spans="1:15" ht="14.25">
      <c r="A40" s="61" t="s">
        <v>21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20">
        <f>O41-O39</f>
        <v>0</v>
      </c>
    </row>
    <row r="41" spans="1:15" ht="14.25">
      <c r="A41" s="61" t="s">
        <v>22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20">
        <f>IF(C44="N",O39,(O39*1.2))</f>
        <v>0</v>
      </c>
    </row>
    <row r="42" spans="1:15" ht="14.25">
      <c r="A42" s="62" t="s">
        <v>23</v>
      </c>
      <c r="B42" s="62"/>
      <c r="C42" s="6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4.25">
      <c r="A43" s="63" t="s">
        <v>24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25.5" customHeight="1">
      <c r="A44" s="39" t="s">
        <v>132</v>
      </c>
      <c r="B44" s="25"/>
      <c r="C44" s="25"/>
      <c r="D44" s="25"/>
      <c r="E44" s="25"/>
      <c r="F44" s="40" t="s">
        <v>133</v>
      </c>
      <c r="G44" s="25"/>
      <c r="H44" s="25"/>
      <c r="I44" s="25"/>
      <c r="J44" s="26"/>
      <c r="K44" s="26"/>
      <c r="L44" s="26"/>
      <c r="M44" s="26"/>
      <c r="N44" s="26"/>
      <c r="O44" s="26"/>
    </row>
    <row r="45" spans="1:15" ht="14.25">
      <c r="A45" s="71" t="s">
        <v>25</v>
      </c>
      <c r="B45" s="71"/>
      <c r="C45" s="71"/>
      <c r="D45" s="71"/>
      <c r="E45" s="72" t="s">
        <v>26</v>
      </c>
      <c r="F45" s="27" t="s">
        <v>27</v>
      </c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4.25">
      <c r="A46" s="74" t="s">
        <v>137</v>
      </c>
      <c r="B46" s="75"/>
      <c r="C46" s="75"/>
      <c r="D46" s="75"/>
      <c r="E46" s="72"/>
      <c r="F46" s="27" t="s">
        <v>28</v>
      </c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8" customHeight="1">
      <c r="A47" s="75"/>
      <c r="B47" s="75"/>
      <c r="C47" s="75"/>
      <c r="D47" s="75"/>
      <c r="E47" s="72"/>
      <c r="F47" s="27" t="s">
        <v>29</v>
      </c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4.25">
      <c r="A48" s="75"/>
      <c r="B48" s="75"/>
      <c r="C48" s="75"/>
      <c r="D48" s="75"/>
      <c r="E48" s="72"/>
      <c r="F48" s="27" t="s">
        <v>30</v>
      </c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4.25">
      <c r="A49" s="75"/>
      <c r="B49" s="75"/>
      <c r="C49" s="75"/>
      <c r="D49" s="75"/>
      <c r="E49" s="72"/>
      <c r="F49" s="76" t="s">
        <v>31</v>
      </c>
      <c r="G49" s="76"/>
      <c r="H49" s="58"/>
      <c r="I49" s="58"/>
      <c r="J49" s="58"/>
      <c r="K49" s="58"/>
      <c r="L49" s="58"/>
      <c r="M49" s="58"/>
      <c r="N49" s="58"/>
      <c r="O49" s="58"/>
    </row>
    <row r="50" spans="1:4" ht="14.25">
      <c r="A50" s="75"/>
      <c r="B50" s="75"/>
      <c r="C50" s="75"/>
      <c r="D50" s="75"/>
    </row>
    <row r="51" spans="1:15" ht="14.25">
      <c r="A51" s="75"/>
      <c r="B51" s="75"/>
      <c r="C51" s="75"/>
      <c r="D51" s="75"/>
      <c r="K51" s="59"/>
      <c r="L51" s="59"/>
      <c r="M51" s="59"/>
      <c r="N51" s="59"/>
      <c r="O51" s="59"/>
    </row>
    <row r="52" spans="1:15" ht="14.25">
      <c r="A52" s="75"/>
      <c r="B52" s="75"/>
      <c r="C52" s="75"/>
      <c r="D52" s="75"/>
      <c r="E52" s="26"/>
      <c r="I52" t="s">
        <v>32</v>
      </c>
      <c r="K52" s="59"/>
      <c r="L52" s="59"/>
      <c r="M52" s="59"/>
      <c r="N52" s="59"/>
      <c r="O52" s="59"/>
    </row>
    <row r="53" ht="14.25">
      <c r="E53" s="26"/>
    </row>
  </sheetData>
  <sheetProtection/>
  <mergeCells count="38">
    <mergeCell ref="T11:U12"/>
    <mergeCell ref="A8:B8"/>
    <mergeCell ref="A45:D45"/>
    <mergeCell ref="E45:E49"/>
    <mergeCell ref="G45:O45"/>
    <mergeCell ref="A46:D52"/>
    <mergeCell ref="G46:O46"/>
    <mergeCell ref="G47:O47"/>
    <mergeCell ref="G48:O48"/>
    <mergeCell ref="F49:G49"/>
    <mergeCell ref="H49:O49"/>
    <mergeCell ref="K51:O52"/>
    <mergeCell ref="J10:J11"/>
    <mergeCell ref="J39:K39"/>
    <mergeCell ref="A40:N40"/>
    <mergeCell ref="A41:N41"/>
    <mergeCell ref="A42:C42"/>
    <mergeCell ref="A43:O43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</mergeCells>
  <dataValidations count="1">
    <dataValidation type="custom" allowBlank="1" showErrorMessage="1" errorTitle="Chyba!" error="Môžete zadať maximálne 2 desatinné miesta" sqref="N12:N38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scale="78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4.25">
      <c r="A2" s="28" t="s">
        <v>97</v>
      </c>
      <c r="B2" s="24"/>
      <c r="C2" s="24"/>
      <c r="D2" s="23"/>
      <c r="E2" s="29"/>
      <c r="F2" s="29"/>
      <c r="L2" s="78" t="s">
        <v>98</v>
      </c>
      <c r="M2" s="78"/>
    </row>
    <row r="3" spans="1:14" ht="14.25">
      <c r="A3" s="30" t="s">
        <v>99</v>
      </c>
      <c r="B3" s="77" t="s">
        <v>100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4.25">
      <c r="A4" s="30" t="s">
        <v>101</v>
      </c>
      <c r="B4" s="77" t="s">
        <v>102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4.25">
      <c r="A5" s="30" t="s">
        <v>4</v>
      </c>
      <c r="B5" s="77" t="s">
        <v>103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4.25">
      <c r="A6" s="30" t="s">
        <v>104</v>
      </c>
      <c r="B6" s="77" t="s">
        <v>105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4.25">
      <c r="A7" s="32" t="s">
        <v>106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4.25">
      <c r="A8" s="30" t="s">
        <v>107</v>
      </c>
      <c r="B8" s="77" t="s">
        <v>108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4.25">
      <c r="A9" s="30" t="s">
        <v>109</v>
      </c>
      <c r="B9" s="77" t="s">
        <v>110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4.25">
      <c r="A10" s="30" t="s">
        <v>111</v>
      </c>
      <c r="B10" s="77" t="s">
        <v>112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>
      <c r="A11" s="33" t="s">
        <v>113</v>
      </c>
      <c r="B11" s="77" t="s">
        <v>114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customHeight="1">
      <c r="A12" s="34" t="s">
        <v>115</v>
      </c>
      <c r="B12" s="77" t="s">
        <v>116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24" customHeight="1">
      <c r="A13" s="33" t="s">
        <v>117</v>
      </c>
      <c r="B13" s="77" t="s">
        <v>118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6.5" customHeight="1">
      <c r="A14" s="33" t="s">
        <v>9</v>
      </c>
      <c r="B14" s="77" t="s">
        <v>119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4.25">
      <c r="A15" s="33" t="s">
        <v>120</v>
      </c>
      <c r="B15" s="77" t="s">
        <v>121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39">
      <c r="A16" s="31" t="s">
        <v>122</v>
      </c>
      <c r="B16" s="77" t="s">
        <v>123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8.5" customHeight="1">
      <c r="A17" s="31" t="s">
        <v>124</v>
      </c>
      <c r="B17" s="77" t="s">
        <v>125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7" customHeight="1">
      <c r="A18" s="33" t="s">
        <v>126</v>
      </c>
      <c r="B18" s="77" t="s">
        <v>127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Gajdos, Miroslav</dc:creator>
  <cp:keywords/>
  <dc:description/>
  <cp:lastModifiedBy>Dell</cp:lastModifiedBy>
  <cp:lastPrinted>2022-08-25T07:49:31Z</cp:lastPrinted>
  <dcterms:created xsi:type="dcterms:W3CDTF">2022-08-15T08:48:07Z</dcterms:created>
  <dcterms:modified xsi:type="dcterms:W3CDTF">2022-09-06T09:10:54Z</dcterms:modified>
  <cp:category/>
  <cp:version/>
  <cp:contentType/>
  <cp:contentStatus/>
</cp:coreProperties>
</file>