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3180" yWindow="1875" windowWidth="24330" windowHeight="14835" activeTab="1"/>
  </bookViews>
  <sheets>
    <sheet name="Rekapitulácia stavby" sheetId="1" r:id="rId1"/>
    <sheet name="01 - SZ Koliba-re..." sheetId="2" r:id="rId2"/>
  </sheets>
  <definedNames>
    <definedName name="_xlnm._FilterDatabase" localSheetId="1" hidden="1">'01 - SZ Koliba-re...'!$C$133:$K$380</definedName>
    <definedName name="_xlnm.Print_Titles" localSheetId="1">'01 - SZ Koliba-re...'!$133:$133</definedName>
    <definedName name="_xlnm.Print_Titles" localSheetId="0">'Rekapitulácia stavby'!$92:$92</definedName>
    <definedName name="_xlnm.Print_Area" localSheetId="1">'01 - SZ Koliba-re...'!$C$4:$J$76,'01 - SZ Koliba-re...'!$C$82:$J$115,'01 - SZ Koliba-re...'!$C$121:$K$380</definedName>
    <definedName name="_xlnm.Print_Area" localSheetId="0">'Rekapitulácia stavby'!$D$4:$AO$76,'Rekapitulácia stavby'!$C$82:$AQ$96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231" i="2" l="1"/>
  <c r="BK361" i="2"/>
  <c r="BK164" i="2" l="1"/>
  <c r="J37" i="2" l="1"/>
  <c r="J36" i="2"/>
  <c r="AY95" i="1" s="1"/>
  <c r="J35" i="2"/>
  <c r="AX95" i="1" s="1"/>
  <c r="BI380" i="2"/>
  <c r="BH380" i="2"/>
  <c r="BG380" i="2"/>
  <c r="BE380" i="2"/>
  <c r="T380" i="2"/>
  <c r="R380" i="2"/>
  <c r="P380" i="2"/>
  <c r="BK380" i="2"/>
  <c r="BF380" i="2"/>
  <c r="BI379" i="2"/>
  <c r="BH379" i="2"/>
  <c r="BG379" i="2"/>
  <c r="BE379" i="2"/>
  <c r="T379" i="2"/>
  <c r="R379" i="2"/>
  <c r="P379" i="2"/>
  <c r="BK379" i="2"/>
  <c r="BF379" i="2"/>
  <c r="BI378" i="2"/>
  <c r="BH378" i="2"/>
  <c r="BG378" i="2"/>
  <c r="BE378" i="2"/>
  <c r="T378" i="2"/>
  <c r="R378" i="2"/>
  <c r="P378" i="2"/>
  <c r="BK378" i="2"/>
  <c r="BF378" i="2"/>
  <c r="BI377" i="2"/>
  <c r="BH377" i="2"/>
  <c r="BG377" i="2"/>
  <c r="BE377" i="2"/>
  <c r="T377" i="2"/>
  <c r="R377" i="2"/>
  <c r="P377" i="2"/>
  <c r="BK377" i="2"/>
  <c r="BF377" i="2"/>
  <c r="BI376" i="2"/>
  <c r="BH376" i="2"/>
  <c r="BG376" i="2"/>
  <c r="BE376" i="2"/>
  <c r="T376" i="2"/>
  <c r="R376" i="2"/>
  <c r="P376" i="2"/>
  <c r="BK376" i="2"/>
  <c r="BF376" i="2"/>
  <c r="BI375" i="2"/>
  <c r="BH375" i="2"/>
  <c r="BG375" i="2"/>
  <c r="BE375" i="2"/>
  <c r="T375" i="2"/>
  <c r="R375" i="2"/>
  <c r="P375" i="2"/>
  <c r="BK375" i="2"/>
  <c r="BF375" i="2"/>
  <c r="BI374" i="2"/>
  <c r="BH374" i="2"/>
  <c r="BG374" i="2"/>
  <c r="BE374" i="2"/>
  <c r="T374" i="2"/>
  <c r="R374" i="2"/>
  <c r="P374" i="2"/>
  <c r="BK374" i="2"/>
  <c r="BF374" i="2"/>
  <c r="BI373" i="2"/>
  <c r="BH373" i="2"/>
  <c r="BG373" i="2"/>
  <c r="BE373" i="2"/>
  <c r="T373" i="2"/>
  <c r="R373" i="2"/>
  <c r="P373" i="2"/>
  <c r="BK373" i="2"/>
  <c r="BF373" i="2"/>
  <c r="BI372" i="2"/>
  <c r="BH372" i="2"/>
  <c r="BG372" i="2"/>
  <c r="BE372" i="2"/>
  <c r="T372" i="2"/>
  <c r="R372" i="2"/>
  <c r="P372" i="2"/>
  <c r="BK372" i="2"/>
  <c r="BF372" i="2"/>
  <c r="BI371" i="2"/>
  <c r="BH371" i="2"/>
  <c r="BG371" i="2"/>
  <c r="BE371" i="2"/>
  <c r="T371" i="2"/>
  <c r="R371" i="2"/>
  <c r="P371" i="2"/>
  <c r="BK371" i="2"/>
  <c r="BF371" i="2"/>
  <c r="BI370" i="2"/>
  <c r="BH370" i="2"/>
  <c r="BG370" i="2"/>
  <c r="BE370" i="2"/>
  <c r="T370" i="2"/>
  <c r="R370" i="2"/>
  <c r="P370" i="2"/>
  <c r="BK370" i="2"/>
  <c r="BF370" i="2"/>
  <c r="BI369" i="2"/>
  <c r="BH369" i="2"/>
  <c r="BG369" i="2"/>
  <c r="BE369" i="2"/>
  <c r="T369" i="2"/>
  <c r="R369" i="2"/>
  <c r="P369" i="2"/>
  <c r="BK369" i="2"/>
  <c r="BF369" i="2"/>
  <c r="BI368" i="2"/>
  <c r="BH368" i="2"/>
  <c r="BG368" i="2"/>
  <c r="BE368" i="2"/>
  <c r="T368" i="2"/>
  <c r="R368" i="2"/>
  <c r="P368" i="2"/>
  <c r="BK368" i="2"/>
  <c r="BF368" i="2"/>
  <c r="BI367" i="2"/>
  <c r="BH367" i="2"/>
  <c r="BG367" i="2"/>
  <c r="BE367" i="2"/>
  <c r="T367" i="2"/>
  <c r="R367" i="2"/>
  <c r="P367" i="2"/>
  <c r="BK367" i="2"/>
  <c r="BF367" i="2"/>
  <c r="BI366" i="2"/>
  <c r="BH366" i="2"/>
  <c r="BG366" i="2"/>
  <c r="BE366" i="2"/>
  <c r="T366" i="2"/>
  <c r="R366" i="2"/>
  <c r="P366" i="2"/>
  <c r="BK366" i="2"/>
  <c r="BF366" i="2"/>
  <c r="BI365" i="2"/>
  <c r="BH365" i="2"/>
  <c r="BG365" i="2"/>
  <c r="BE365" i="2"/>
  <c r="T365" i="2"/>
  <c r="R365" i="2"/>
  <c r="P365" i="2"/>
  <c r="BK365" i="2"/>
  <c r="BF365" i="2"/>
  <c r="BI364" i="2"/>
  <c r="BH364" i="2"/>
  <c r="BG364" i="2"/>
  <c r="BE364" i="2"/>
  <c r="T364" i="2"/>
  <c r="R364" i="2"/>
  <c r="P364" i="2"/>
  <c r="BK364" i="2"/>
  <c r="BF364" i="2"/>
  <c r="BI363" i="2"/>
  <c r="BH363" i="2"/>
  <c r="BG363" i="2"/>
  <c r="BE363" i="2"/>
  <c r="T363" i="2"/>
  <c r="R363" i="2"/>
  <c r="P363" i="2"/>
  <c r="BK363" i="2"/>
  <c r="BF363" i="2"/>
  <c r="BI360" i="2"/>
  <c r="BH360" i="2"/>
  <c r="BG360" i="2"/>
  <c r="BE360" i="2"/>
  <c r="T360" i="2"/>
  <c r="R360" i="2"/>
  <c r="P360" i="2"/>
  <c r="BK360" i="2"/>
  <c r="BF360" i="2"/>
  <c r="BI359" i="2"/>
  <c r="BH359" i="2"/>
  <c r="BG359" i="2"/>
  <c r="BE359" i="2"/>
  <c r="T359" i="2"/>
  <c r="R359" i="2"/>
  <c r="P359" i="2"/>
  <c r="BK359" i="2"/>
  <c r="BF359" i="2"/>
  <c r="BI358" i="2"/>
  <c r="BH358" i="2"/>
  <c r="BG358" i="2"/>
  <c r="BE358" i="2"/>
  <c r="T358" i="2"/>
  <c r="R358" i="2"/>
  <c r="P358" i="2"/>
  <c r="BK358" i="2"/>
  <c r="BF358" i="2"/>
  <c r="BI357" i="2"/>
  <c r="BH357" i="2"/>
  <c r="BG357" i="2"/>
  <c r="BE357" i="2"/>
  <c r="T357" i="2"/>
  <c r="R357" i="2"/>
  <c r="P357" i="2"/>
  <c r="BK357" i="2"/>
  <c r="BF357" i="2"/>
  <c r="BI356" i="2"/>
  <c r="BH356" i="2"/>
  <c r="BG356" i="2"/>
  <c r="BE356" i="2"/>
  <c r="T356" i="2"/>
  <c r="R356" i="2"/>
  <c r="P356" i="2"/>
  <c r="BK356" i="2"/>
  <c r="BF356" i="2"/>
  <c r="BI355" i="2"/>
  <c r="BH355" i="2"/>
  <c r="BG355" i="2"/>
  <c r="BE355" i="2"/>
  <c r="T355" i="2"/>
  <c r="R355" i="2"/>
  <c r="P355" i="2"/>
  <c r="BK355" i="2"/>
  <c r="BF355" i="2"/>
  <c r="BI354" i="2"/>
  <c r="BH354" i="2"/>
  <c r="BG354" i="2"/>
  <c r="BE354" i="2"/>
  <c r="T354" i="2"/>
  <c r="R354" i="2"/>
  <c r="P354" i="2"/>
  <c r="BK354" i="2"/>
  <c r="BF354" i="2"/>
  <c r="BI353" i="2"/>
  <c r="BH353" i="2"/>
  <c r="BG353" i="2"/>
  <c r="BE353" i="2"/>
  <c r="T353" i="2"/>
  <c r="R353" i="2"/>
  <c r="P353" i="2"/>
  <c r="BK353" i="2"/>
  <c r="BF353" i="2"/>
  <c r="BI352" i="2"/>
  <c r="BH352" i="2"/>
  <c r="BG352" i="2"/>
  <c r="BE352" i="2"/>
  <c r="T352" i="2"/>
  <c r="R352" i="2"/>
  <c r="P352" i="2"/>
  <c r="BK352" i="2"/>
  <c r="BF352" i="2"/>
  <c r="BI351" i="2"/>
  <c r="BH351" i="2"/>
  <c r="BG351" i="2"/>
  <c r="BE351" i="2"/>
  <c r="T351" i="2"/>
  <c r="R351" i="2"/>
  <c r="P351" i="2"/>
  <c r="BK351" i="2"/>
  <c r="BF351" i="2"/>
  <c r="BI350" i="2"/>
  <c r="BH350" i="2"/>
  <c r="BG350" i="2"/>
  <c r="BE350" i="2"/>
  <c r="T350" i="2"/>
  <c r="R350" i="2"/>
  <c r="P350" i="2"/>
  <c r="BK350" i="2"/>
  <c r="BF350" i="2"/>
  <c r="BI349" i="2"/>
  <c r="BH349" i="2"/>
  <c r="BG349" i="2"/>
  <c r="BE349" i="2"/>
  <c r="T349" i="2"/>
  <c r="R349" i="2"/>
  <c r="P349" i="2"/>
  <c r="BK349" i="2"/>
  <c r="BF349" i="2"/>
  <c r="BI348" i="2"/>
  <c r="BH348" i="2"/>
  <c r="BG348" i="2"/>
  <c r="BE348" i="2"/>
  <c r="T348" i="2"/>
  <c r="R348" i="2"/>
  <c r="P348" i="2"/>
  <c r="BK348" i="2"/>
  <c r="BF348" i="2"/>
  <c r="BI347" i="2"/>
  <c r="BH347" i="2"/>
  <c r="BG347" i="2"/>
  <c r="BE347" i="2"/>
  <c r="T347" i="2"/>
  <c r="R347" i="2"/>
  <c r="P347" i="2"/>
  <c r="BK347" i="2"/>
  <c r="BF347" i="2"/>
  <c r="BI346" i="2"/>
  <c r="BH346" i="2"/>
  <c r="BG346" i="2"/>
  <c r="BE346" i="2"/>
  <c r="T346" i="2"/>
  <c r="R346" i="2"/>
  <c r="P346" i="2"/>
  <c r="BK346" i="2"/>
  <c r="BF346" i="2"/>
  <c r="BI345" i="2"/>
  <c r="BH345" i="2"/>
  <c r="BG345" i="2"/>
  <c r="BE345" i="2"/>
  <c r="T345" i="2"/>
  <c r="R345" i="2"/>
  <c r="P345" i="2"/>
  <c r="BK345" i="2"/>
  <c r="BF345" i="2"/>
  <c r="BI344" i="2"/>
  <c r="BH344" i="2"/>
  <c r="BG344" i="2"/>
  <c r="BE344" i="2"/>
  <c r="T344" i="2"/>
  <c r="R344" i="2"/>
  <c r="P344" i="2"/>
  <c r="BK344" i="2"/>
  <c r="BF344" i="2"/>
  <c r="BI343" i="2"/>
  <c r="BH343" i="2"/>
  <c r="BG343" i="2"/>
  <c r="BE343" i="2"/>
  <c r="T343" i="2"/>
  <c r="R343" i="2"/>
  <c r="P343" i="2"/>
  <c r="BK343" i="2"/>
  <c r="BF343" i="2"/>
  <c r="BI342" i="2"/>
  <c r="BH342" i="2"/>
  <c r="BG342" i="2"/>
  <c r="BE342" i="2"/>
  <c r="T342" i="2"/>
  <c r="R342" i="2"/>
  <c r="P342" i="2"/>
  <c r="BK342" i="2"/>
  <c r="BF342" i="2"/>
  <c r="BI341" i="2"/>
  <c r="BH341" i="2"/>
  <c r="BG341" i="2"/>
  <c r="BE341" i="2"/>
  <c r="T341" i="2"/>
  <c r="R341" i="2"/>
  <c r="P341" i="2"/>
  <c r="BK341" i="2"/>
  <c r="BF341" i="2"/>
  <c r="BI340" i="2"/>
  <c r="BH340" i="2"/>
  <c r="BG340" i="2"/>
  <c r="BE340" i="2"/>
  <c r="T340" i="2"/>
  <c r="R340" i="2"/>
  <c r="P340" i="2"/>
  <c r="BK340" i="2"/>
  <c r="BF340" i="2"/>
  <c r="BI339" i="2"/>
  <c r="BH339" i="2"/>
  <c r="BG339" i="2"/>
  <c r="BE339" i="2"/>
  <c r="T339" i="2"/>
  <c r="R339" i="2"/>
  <c r="P339" i="2"/>
  <c r="BK339" i="2"/>
  <c r="BF339" i="2"/>
  <c r="BI338" i="2"/>
  <c r="BH338" i="2"/>
  <c r="BG338" i="2"/>
  <c r="BE338" i="2"/>
  <c r="T338" i="2"/>
  <c r="R338" i="2"/>
  <c r="P338" i="2"/>
  <c r="BK338" i="2"/>
  <c r="BF338" i="2"/>
  <c r="BI337" i="2"/>
  <c r="BH337" i="2"/>
  <c r="BG337" i="2"/>
  <c r="BE337" i="2"/>
  <c r="T337" i="2"/>
  <c r="R337" i="2"/>
  <c r="P337" i="2"/>
  <c r="BK337" i="2"/>
  <c r="BF337" i="2"/>
  <c r="BI336" i="2"/>
  <c r="BH336" i="2"/>
  <c r="BG336" i="2"/>
  <c r="BE336" i="2"/>
  <c r="T336" i="2"/>
  <c r="R336" i="2"/>
  <c r="P336" i="2"/>
  <c r="BK336" i="2"/>
  <c r="BF336" i="2"/>
  <c r="BI334" i="2"/>
  <c r="BH334" i="2"/>
  <c r="BG334" i="2"/>
  <c r="BE334" i="2"/>
  <c r="T334" i="2"/>
  <c r="R334" i="2"/>
  <c r="P334" i="2"/>
  <c r="BK334" i="2"/>
  <c r="BF334" i="2"/>
  <c r="BI333" i="2"/>
  <c r="BH333" i="2"/>
  <c r="BG333" i="2"/>
  <c r="BE333" i="2"/>
  <c r="T333" i="2"/>
  <c r="R333" i="2"/>
  <c r="P333" i="2"/>
  <c r="BK333" i="2"/>
  <c r="BF333" i="2"/>
  <c r="BI332" i="2"/>
  <c r="BH332" i="2"/>
  <c r="BG332" i="2"/>
  <c r="BE332" i="2"/>
  <c r="T332" i="2"/>
  <c r="R332" i="2"/>
  <c r="P332" i="2"/>
  <c r="BK332" i="2"/>
  <c r="BF332" i="2"/>
  <c r="BI331" i="2"/>
  <c r="BH331" i="2"/>
  <c r="BG331" i="2"/>
  <c r="BE331" i="2"/>
  <c r="T331" i="2"/>
  <c r="R331" i="2"/>
  <c r="P331" i="2"/>
  <c r="BK331" i="2"/>
  <c r="BF331" i="2"/>
  <c r="BI330" i="2"/>
  <c r="BH330" i="2"/>
  <c r="BG330" i="2"/>
  <c r="BE330" i="2"/>
  <c r="T330" i="2"/>
  <c r="R330" i="2"/>
  <c r="P330" i="2"/>
  <c r="BK330" i="2"/>
  <c r="BF330" i="2"/>
  <c r="BI329" i="2"/>
  <c r="BH329" i="2"/>
  <c r="BG329" i="2"/>
  <c r="BE329" i="2"/>
  <c r="T329" i="2"/>
  <c r="R329" i="2"/>
  <c r="P329" i="2"/>
  <c r="BK329" i="2"/>
  <c r="BF329" i="2"/>
  <c r="BI328" i="2"/>
  <c r="BH328" i="2"/>
  <c r="BG328" i="2"/>
  <c r="BE328" i="2"/>
  <c r="T328" i="2"/>
  <c r="R328" i="2"/>
  <c r="P328" i="2"/>
  <c r="BK328" i="2"/>
  <c r="BF328" i="2"/>
  <c r="BI327" i="2"/>
  <c r="BH327" i="2"/>
  <c r="BG327" i="2"/>
  <c r="BE327" i="2"/>
  <c r="T327" i="2"/>
  <c r="R327" i="2"/>
  <c r="P327" i="2"/>
  <c r="BK327" i="2"/>
  <c r="BF327" i="2"/>
  <c r="BI326" i="2"/>
  <c r="BH326" i="2"/>
  <c r="BG326" i="2"/>
  <c r="BE326" i="2"/>
  <c r="T326" i="2"/>
  <c r="R326" i="2"/>
  <c r="P326" i="2"/>
  <c r="BK326" i="2"/>
  <c r="BF326" i="2"/>
  <c r="BI325" i="2"/>
  <c r="BH325" i="2"/>
  <c r="BG325" i="2"/>
  <c r="BE325" i="2"/>
  <c r="T325" i="2"/>
  <c r="R325" i="2"/>
  <c r="P325" i="2"/>
  <c r="BK325" i="2"/>
  <c r="BF325" i="2"/>
  <c r="BI324" i="2"/>
  <c r="BH324" i="2"/>
  <c r="BG324" i="2"/>
  <c r="BE324" i="2"/>
  <c r="T324" i="2"/>
  <c r="R324" i="2"/>
  <c r="P324" i="2"/>
  <c r="BK324" i="2"/>
  <c r="BF324" i="2"/>
  <c r="BI322" i="2"/>
  <c r="BH322" i="2"/>
  <c r="BG322" i="2"/>
  <c r="BE322" i="2"/>
  <c r="T322" i="2"/>
  <c r="R322" i="2"/>
  <c r="P322" i="2"/>
  <c r="BK322" i="2"/>
  <c r="BF322" i="2"/>
  <c r="BI321" i="2"/>
  <c r="BH321" i="2"/>
  <c r="BG321" i="2"/>
  <c r="BE321" i="2"/>
  <c r="T321" i="2"/>
  <c r="R321" i="2"/>
  <c r="P321" i="2"/>
  <c r="BK321" i="2"/>
  <c r="BF321" i="2"/>
  <c r="BI320" i="2"/>
  <c r="BH320" i="2"/>
  <c r="BG320" i="2"/>
  <c r="BE320" i="2"/>
  <c r="T320" i="2"/>
  <c r="R320" i="2"/>
  <c r="P320" i="2"/>
  <c r="BK320" i="2"/>
  <c r="BF320" i="2"/>
  <c r="BI319" i="2"/>
  <c r="BH319" i="2"/>
  <c r="BG319" i="2"/>
  <c r="BE319" i="2"/>
  <c r="T319" i="2"/>
  <c r="R319" i="2"/>
  <c r="P319" i="2"/>
  <c r="BK319" i="2"/>
  <c r="BF319" i="2"/>
  <c r="BI318" i="2"/>
  <c r="BH318" i="2"/>
  <c r="BG318" i="2"/>
  <c r="BE318" i="2"/>
  <c r="T318" i="2"/>
  <c r="R318" i="2"/>
  <c r="P318" i="2"/>
  <c r="BK318" i="2"/>
  <c r="BF318" i="2"/>
  <c r="BI317" i="2"/>
  <c r="BH317" i="2"/>
  <c r="BG317" i="2"/>
  <c r="BE317" i="2"/>
  <c r="T317" i="2"/>
  <c r="R317" i="2"/>
  <c r="P317" i="2"/>
  <c r="BK317" i="2"/>
  <c r="BF317" i="2"/>
  <c r="BI316" i="2"/>
  <c r="BH316" i="2"/>
  <c r="BG316" i="2"/>
  <c r="BE316" i="2"/>
  <c r="T316" i="2"/>
  <c r="R316" i="2"/>
  <c r="P316" i="2"/>
  <c r="BK316" i="2"/>
  <c r="BF316" i="2"/>
  <c r="BI315" i="2"/>
  <c r="BH315" i="2"/>
  <c r="BG315" i="2"/>
  <c r="BE315" i="2"/>
  <c r="T315" i="2"/>
  <c r="R315" i="2"/>
  <c r="P315" i="2"/>
  <c r="BK315" i="2"/>
  <c r="BF315" i="2"/>
  <c r="BI314" i="2"/>
  <c r="BH314" i="2"/>
  <c r="BG314" i="2"/>
  <c r="BE314" i="2"/>
  <c r="T314" i="2"/>
  <c r="R314" i="2"/>
  <c r="P314" i="2"/>
  <c r="BK314" i="2"/>
  <c r="BF314" i="2"/>
  <c r="BI313" i="2"/>
  <c r="BH313" i="2"/>
  <c r="BG313" i="2"/>
  <c r="BE313" i="2"/>
  <c r="T313" i="2"/>
  <c r="R313" i="2"/>
  <c r="P313" i="2"/>
  <c r="BK313" i="2"/>
  <c r="BF313" i="2"/>
  <c r="BI312" i="2"/>
  <c r="BH312" i="2"/>
  <c r="BG312" i="2"/>
  <c r="BE312" i="2"/>
  <c r="T312" i="2"/>
  <c r="R312" i="2"/>
  <c r="P312" i="2"/>
  <c r="BK312" i="2"/>
  <c r="BF312" i="2"/>
  <c r="BI311" i="2"/>
  <c r="BH311" i="2"/>
  <c r="BG311" i="2"/>
  <c r="BE311" i="2"/>
  <c r="T311" i="2"/>
  <c r="R311" i="2"/>
  <c r="P311" i="2"/>
  <c r="BK311" i="2"/>
  <c r="BF311" i="2"/>
  <c r="BI310" i="2"/>
  <c r="BH310" i="2"/>
  <c r="BG310" i="2"/>
  <c r="BE310" i="2"/>
  <c r="T310" i="2"/>
  <c r="R310" i="2"/>
  <c r="P310" i="2"/>
  <c r="BK310" i="2"/>
  <c r="BF310" i="2"/>
  <c r="BI309" i="2"/>
  <c r="BH309" i="2"/>
  <c r="BG309" i="2"/>
  <c r="BE309" i="2"/>
  <c r="T309" i="2"/>
  <c r="R309" i="2"/>
  <c r="P309" i="2"/>
  <c r="BK309" i="2"/>
  <c r="BF309" i="2"/>
  <c r="BI308" i="2"/>
  <c r="BH308" i="2"/>
  <c r="BG308" i="2"/>
  <c r="BE308" i="2"/>
  <c r="T308" i="2"/>
  <c r="R308" i="2"/>
  <c r="P308" i="2"/>
  <c r="BK308" i="2"/>
  <c r="BF308" i="2"/>
  <c r="BI307" i="2"/>
  <c r="BH307" i="2"/>
  <c r="BG307" i="2"/>
  <c r="BE307" i="2"/>
  <c r="T307" i="2"/>
  <c r="R307" i="2"/>
  <c r="P307" i="2"/>
  <c r="BK307" i="2"/>
  <c r="BF307" i="2"/>
  <c r="BI306" i="2"/>
  <c r="BH306" i="2"/>
  <c r="BG306" i="2"/>
  <c r="BE306" i="2"/>
  <c r="T306" i="2"/>
  <c r="R306" i="2"/>
  <c r="P306" i="2"/>
  <c r="BK306" i="2"/>
  <c r="BF306" i="2"/>
  <c r="BI305" i="2"/>
  <c r="BH305" i="2"/>
  <c r="BG305" i="2"/>
  <c r="BE305" i="2"/>
  <c r="T305" i="2"/>
  <c r="R305" i="2"/>
  <c r="P305" i="2"/>
  <c r="BK305" i="2"/>
  <c r="BF305" i="2"/>
  <c r="BI304" i="2"/>
  <c r="BH304" i="2"/>
  <c r="BG304" i="2"/>
  <c r="BE304" i="2"/>
  <c r="T304" i="2"/>
  <c r="R304" i="2"/>
  <c r="P304" i="2"/>
  <c r="BK304" i="2"/>
  <c r="BF304" i="2"/>
  <c r="BI303" i="2"/>
  <c r="BH303" i="2"/>
  <c r="BG303" i="2"/>
  <c r="BE303" i="2"/>
  <c r="T303" i="2"/>
  <c r="R303" i="2"/>
  <c r="P303" i="2"/>
  <c r="BK303" i="2"/>
  <c r="BF303" i="2"/>
  <c r="BI302" i="2"/>
  <c r="BH302" i="2"/>
  <c r="BG302" i="2"/>
  <c r="BE302" i="2"/>
  <c r="T302" i="2"/>
  <c r="R302" i="2"/>
  <c r="P302" i="2"/>
  <c r="BK302" i="2"/>
  <c r="BF302" i="2"/>
  <c r="BI301" i="2"/>
  <c r="BH301" i="2"/>
  <c r="BG301" i="2"/>
  <c r="BE301" i="2"/>
  <c r="T301" i="2"/>
  <c r="R301" i="2"/>
  <c r="P301" i="2"/>
  <c r="BK301" i="2"/>
  <c r="BF301" i="2"/>
  <c r="BI300" i="2"/>
  <c r="BH300" i="2"/>
  <c r="BG300" i="2"/>
  <c r="BE300" i="2"/>
  <c r="T300" i="2"/>
  <c r="R300" i="2"/>
  <c r="P300" i="2"/>
  <c r="BK300" i="2"/>
  <c r="BF300" i="2"/>
  <c r="BI299" i="2"/>
  <c r="BH299" i="2"/>
  <c r="BG299" i="2"/>
  <c r="BE299" i="2"/>
  <c r="T299" i="2"/>
  <c r="R299" i="2"/>
  <c r="P299" i="2"/>
  <c r="BK299" i="2"/>
  <c r="BF299" i="2"/>
  <c r="BI298" i="2"/>
  <c r="BH298" i="2"/>
  <c r="BG298" i="2"/>
  <c r="BE298" i="2"/>
  <c r="T298" i="2"/>
  <c r="R298" i="2"/>
  <c r="P298" i="2"/>
  <c r="BK298" i="2"/>
  <c r="BF298" i="2"/>
  <c r="BI297" i="2"/>
  <c r="BH297" i="2"/>
  <c r="BG297" i="2"/>
  <c r="BE297" i="2"/>
  <c r="T297" i="2"/>
  <c r="R297" i="2"/>
  <c r="P297" i="2"/>
  <c r="BK297" i="2"/>
  <c r="BF297" i="2"/>
  <c r="BI296" i="2"/>
  <c r="BH296" i="2"/>
  <c r="BG296" i="2"/>
  <c r="BE296" i="2"/>
  <c r="T296" i="2"/>
  <c r="R296" i="2"/>
  <c r="P296" i="2"/>
  <c r="BK296" i="2"/>
  <c r="BF296" i="2"/>
  <c r="BI295" i="2"/>
  <c r="BH295" i="2"/>
  <c r="BG295" i="2"/>
  <c r="BE295" i="2"/>
  <c r="T295" i="2"/>
  <c r="R295" i="2"/>
  <c r="P295" i="2"/>
  <c r="BK295" i="2"/>
  <c r="BF295" i="2"/>
  <c r="BI294" i="2"/>
  <c r="BH294" i="2"/>
  <c r="BG294" i="2"/>
  <c r="BE294" i="2"/>
  <c r="T294" i="2"/>
  <c r="R294" i="2"/>
  <c r="P294" i="2"/>
  <c r="BK294" i="2"/>
  <c r="BF294" i="2"/>
  <c r="BI293" i="2"/>
  <c r="BH293" i="2"/>
  <c r="BG293" i="2"/>
  <c r="BE293" i="2"/>
  <c r="T293" i="2"/>
  <c r="R293" i="2"/>
  <c r="P293" i="2"/>
  <c r="BK293" i="2"/>
  <c r="BF293" i="2"/>
  <c r="BI292" i="2"/>
  <c r="BH292" i="2"/>
  <c r="BG292" i="2"/>
  <c r="BE292" i="2"/>
  <c r="T292" i="2"/>
  <c r="R292" i="2"/>
  <c r="P292" i="2"/>
  <c r="BK292" i="2"/>
  <c r="BF292" i="2"/>
  <c r="BI291" i="2"/>
  <c r="BH291" i="2"/>
  <c r="BG291" i="2"/>
  <c r="BE291" i="2"/>
  <c r="T291" i="2"/>
  <c r="R291" i="2"/>
  <c r="P291" i="2"/>
  <c r="BK291" i="2"/>
  <c r="BF291" i="2"/>
  <c r="BI290" i="2"/>
  <c r="BH290" i="2"/>
  <c r="BG290" i="2"/>
  <c r="BE290" i="2"/>
  <c r="T290" i="2"/>
  <c r="R290" i="2"/>
  <c r="P290" i="2"/>
  <c r="BK290" i="2"/>
  <c r="BF290" i="2"/>
  <c r="BI289" i="2"/>
  <c r="BH289" i="2"/>
  <c r="BG289" i="2"/>
  <c r="BE289" i="2"/>
  <c r="T289" i="2"/>
  <c r="R289" i="2"/>
  <c r="P289" i="2"/>
  <c r="BK289" i="2"/>
  <c r="BF289" i="2"/>
  <c r="BI288" i="2"/>
  <c r="BH288" i="2"/>
  <c r="BG288" i="2"/>
  <c r="BE288" i="2"/>
  <c r="T288" i="2"/>
  <c r="R288" i="2"/>
  <c r="P288" i="2"/>
  <c r="BK288" i="2"/>
  <c r="BF288" i="2"/>
  <c r="BI287" i="2"/>
  <c r="BH287" i="2"/>
  <c r="BG287" i="2"/>
  <c r="BE287" i="2"/>
  <c r="T287" i="2"/>
  <c r="R287" i="2"/>
  <c r="P287" i="2"/>
  <c r="BK287" i="2"/>
  <c r="BF287" i="2"/>
  <c r="BI286" i="2"/>
  <c r="BH286" i="2"/>
  <c r="BG286" i="2"/>
  <c r="BE286" i="2"/>
  <c r="T286" i="2"/>
  <c r="R286" i="2"/>
  <c r="P286" i="2"/>
  <c r="BK286" i="2"/>
  <c r="BF286" i="2"/>
  <c r="BI285" i="2"/>
  <c r="BH285" i="2"/>
  <c r="BG285" i="2"/>
  <c r="BE285" i="2"/>
  <c r="T285" i="2"/>
  <c r="R285" i="2"/>
  <c r="P285" i="2"/>
  <c r="BK285" i="2"/>
  <c r="BF285" i="2"/>
  <c r="BI284" i="2"/>
  <c r="BH284" i="2"/>
  <c r="BG284" i="2"/>
  <c r="BE284" i="2"/>
  <c r="T284" i="2"/>
  <c r="R284" i="2"/>
  <c r="P284" i="2"/>
  <c r="BK284" i="2"/>
  <c r="BF284" i="2"/>
  <c r="BI283" i="2"/>
  <c r="BH283" i="2"/>
  <c r="BG283" i="2"/>
  <c r="BE283" i="2"/>
  <c r="T283" i="2"/>
  <c r="R283" i="2"/>
  <c r="P283" i="2"/>
  <c r="BK283" i="2"/>
  <c r="BF283" i="2"/>
  <c r="BI282" i="2"/>
  <c r="BH282" i="2"/>
  <c r="BG282" i="2"/>
  <c r="BE282" i="2"/>
  <c r="T282" i="2"/>
  <c r="R282" i="2"/>
  <c r="P282" i="2"/>
  <c r="BK282" i="2"/>
  <c r="BF282" i="2"/>
  <c r="BI281" i="2"/>
  <c r="BH281" i="2"/>
  <c r="BG281" i="2"/>
  <c r="BE281" i="2"/>
  <c r="T281" i="2"/>
  <c r="R281" i="2"/>
  <c r="P281" i="2"/>
  <c r="BK281" i="2"/>
  <c r="BF281" i="2"/>
  <c r="BI280" i="2"/>
  <c r="BH280" i="2"/>
  <c r="BG280" i="2"/>
  <c r="BE280" i="2"/>
  <c r="T280" i="2"/>
  <c r="R280" i="2"/>
  <c r="P280" i="2"/>
  <c r="BK280" i="2"/>
  <c r="BF280" i="2"/>
  <c r="BI279" i="2"/>
  <c r="BH279" i="2"/>
  <c r="BG279" i="2"/>
  <c r="BE279" i="2"/>
  <c r="T279" i="2"/>
  <c r="R279" i="2"/>
  <c r="P279" i="2"/>
  <c r="BK279" i="2"/>
  <c r="BF279" i="2"/>
  <c r="BI278" i="2"/>
  <c r="BH278" i="2"/>
  <c r="BG278" i="2"/>
  <c r="BE278" i="2"/>
  <c r="T278" i="2"/>
  <c r="R278" i="2"/>
  <c r="P278" i="2"/>
  <c r="BK278" i="2"/>
  <c r="BF278" i="2"/>
  <c r="BI277" i="2"/>
  <c r="BH277" i="2"/>
  <c r="BG277" i="2"/>
  <c r="BE277" i="2"/>
  <c r="T277" i="2"/>
  <c r="R277" i="2"/>
  <c r="P277" i="2"/>
  <c r="BK277" i="2"/>
  <c r="BF277" i="2"/>
  <c r="BI276" i="2"/>
  <c r="BH276" i="2"/>
  <c r="BG276" i="2"/>
  <c r="BE276" i="2"/>
  <c r="T276" i="2"/>
  <c r="R276" i="2"/>
  <c r="P276" i="2"/>
  <c r="BK276" i="2"/>
  <c r="BF276" i="2"/>
  <c r="BI275" i="2"/>
  <c r="BH275" i="2"/>
  <c r="BG275" i="2"/>
  <c r="BE275" i="2"/>
  <c r="T275" i="2"/>
  <c r="R275" i="2"/>
  <c r="P275" i="2"/>
  <c r="BK275" i="2"/>
  <c r="BF275" i="2"/>
  <c r="BI274" i="2"/>
  <c r="BH274" i="2"/>
  <c r="BG274" i="2"/>
  <c r="BE274" i="2"/>
  <c r="T274" i="2"/>
  <c r="R274" i="2"/>
  <c r="P274" i="2"/>
  <c r="BK274" i="2"/>
  <c r="BF274" i="2"/>
  <c r="BI273" i="2"/>
  <c r="BH273" i="2"/>
  <c r="BG273" i="2"/>
  <c r="BE273" i="2"/>
  <c r="T273" i="2"/>
  <c r="R273" i="2"/>
  <c r="P273" i="2"/>
  <c r="BK273" i="2"/>
  <c r="BF273" i="2"/>
  <c r="BI272" i="2"/>
  <c r="BH272" i="2"/>
  <c r="BG272" i="2"/>
  <c r="BE272" i="2"/>
  <c r="T272" i="2"/>
  <c r="R272" i="2"/>
  <c r="P272" i="2"/>
  <c r="BK272" i="2"/>
  <c r="BF272" i="2"/>
  <c r="BI271" i="2"/>
  <c r="BH271" i="2"/>
  <c r="BG271" i="2"/>
  <c r="BE271" i="2"/>
  <c r="T271" i="2"/>
  <c r="R271" i="2"/>
  <c r="P271" i="2"/>
  <c r="BK271" i="2"/>
  <c r="BF271" i="2"/>
  <c r="BI270" i="2"/>
  <c r="BH270" i="2"/>
  <c r="BG270" i="2"/>
  <c r="BE270" i="2"/>
  <c r="T270" i="2"/>
  <c r="R270" i="2"/>
  <c r="P270" i="2"/>
  <c r="BK270" i="2"/>
  <c r="BF270" i="2"/>
  <c r="BI269" i="2"/>
  <c r="BH269" i="2"/>
  <c r="BG269" i="2"/>
  <c r="BE269" i="2"/>
  <c r="T269" i="2"/>
  <c r="R269" i="2"/>
  <c r="P269" i="2"/>
  <c r="BK269" i="2"/>
  <c r="BF269" i="2"/>
  <c r="BI268" i="2"/>
  <c r="BH268" i="2"/>
  <c r="BG268" i="2"/>
  <c r="BE268" i="2"/>
  <c r="T268" i="2"/>
  <c r="R268" i="2"/>
  <c r="P268" i="2"/>
  <c r="BK268" i="2"/>
  <c r="BF268" i="2"/>
  <c r="BI267" i="2"/>
  <c r="BH267" i="2"/>
  <c r="BG267" i="2"/>
  <c r="BE267" i="2"/>
  <c r="T267" i="2"/>
  <c r="R267" i="2"/>
  <c r="P267" i="2"/>
  <c r="BK267" i="2"/>
  <c r="BF267" i="2"/>
  <c r="BI266" i="2"/>
  <c r="BH266" i="2"/>
  <c r="BG266" i="2"/>
  <c r="BE266" i="2"/>
  <c r="T266" i="2"/>
  <c r="R266" i="2"/>
  <c r="P266" i="2"/>
  <c r="BK266" i="2"/>
  <c r="BF266" i="2"/>
  <c r="BI265" i="2"/>
  <c r="BH265" i="2"/>
  <c r="BG265" i="2"/>
  <c r="BE265" i="2"/>
  <c r="T265" i="2"/>
  <c r="R265" i="2"/>
  <c r="P265" i="2"/>
  <c r="BK265" i="2"/>
  <c r="BF265" i="2"/>
  <c r="BI264" i="2"/>
  <c r="BH264" i="2"/>
  <c r="BG264" i="2"/>
  <c r="BE264" i="2"/>
  <c r="T264" i="2"/>
  <c r="R264" i="2"/>
  <c r="P264" i="2"/>
  <c r="BK264" i="2"/>
  <c r="BF264" i="2"/>
  <c r="BI263" i="2"/>
  <c r="BH263" i="2"/>
  <c r="BG263" i="2"/>
  <c r="BE263" i="2"/>
  <c r="T263" i="2"/>
  <c r="R263" i="2"/>
  <c r="P263" i="2"/>
  <c r="BK263" i="2"/>
  <c r="BF263" i="2"/>
  <c r="BI262" i="2"/>
  <c r="BH262" i="2"/>
  <c r="BG262" i="2"/>
  <c r="BE262" i="2"/>
  <c r="T262" i="2"/>
  <c r="R262" i="2"/>
  <c r="P262" i="2"/>
  <c r="BK262" i="2"/>
  <c r="BF262" i="2"/>
  <c r="BI261" i="2"/>
  <c r="BH261" i="2"/>
  <c r="BG261" i="2"/>
  <c r="BE261" i="2"/>
  <c r="T261" i="2"/>
  <c r="R261" i="2"/>
  <c r="P261" i="2"/>
  <c r="BK261" i="2"/>
  <c r="BF261" i="2"/>
  <c r="BI260" i="2"/>
  <c r="BH260" i="2"/>
  <c r="BG260" i="2"/>
  <c r="BE260" i="2"/>
  <c r="T260" i="2"/>
  <c r="R260" i="2"/>
  <c r="P260" i="2"/>
  <c r="BK260" i="2"/>
  <c r="BF260" i="2"/>
  <c r="BI259" i="2"/>
  <c r="BH259" i="2"/>
  <c r="BG259" i="2"/>
  <c r="BE259" i="2"/>
  <c r="T259" i="2"/>
  <c r="R259" i="2"/>
  <c r="P259" i="2"/>
  <c r="BK259" i="2"/>
  <c r="BF259" i="2"/>
  <c r="BI258" i="2"/>
  <c r="BH258" i="2"/>
  <c r="BG258" i="2"/>
  <c r="BE258" i="2"/>
  <c r="T258" i="2"/>
  <c r="R258" i="2"/>
  <c r="P258" i="2"/>
  <c r="BK258" i="2"/>
  <c r="BF258" i="2"/>
  <c r="BI257" i="2"/>
  <c r="BH257" i="2"/>
  <c r="BG257" i="2"/>
  <c r="BE257" i="2"/>
  <c r="T257" i="2"/>
  <c r="R257" i="2"/>
  <c r="P257" i="2"/>
  <c r="BK257" i="2"/>
  <c r="BF257" i="2"/>
  <c r="BI256" i="2"/>
  <c r="BH256" i="2"/>
  <c r="BG256" i="2"/>
  <c r="BE256" i="2"/>
  <c r="T256" i="2"/>
  <c r="R256" i="2"/>
  <c r="P256" i="2"/>
  <c r="BK256" i="2"/>
  <c r="BF256" i="2"/>
  <c r="BI255" i="2"/>
  <c r="BH255" i="2"/>
  <c r="BG255" i="2"/>
  <c r="BE255" i="2"/>
  <c r="T255" i="2"/>
  <c r="R255" i="2"/>
  <c r="P255" i="2"/>
  <c r="BK255" i="2"/>
  <c r="BF255" i="2"/>
  <c r="BI254" i="2"/>
  <c r="BH254" i="2"/>
  <c r="BG254" i="2"/>
  <c r="BE254" i="2"/>
  <c r="T254" i="2"/>
  <c r="R254" i="2"/>
  <c r="P254" i="2"/>
  <c r="BK254" i="2"/>
  <c r="BF254" i="2"/>
  <c r="BI253" i="2"/>
  <c r="BH253" i="2"/>
  <c r="BG253" i="2"/>
  <c r="BE253" i="2"/>
  <c r="T253" i="2"/>
  <c r="R253" i="2"/>
  <c r="P253" i="2"/>
  <c r="BK253" i="2"/>
  <c r="BF253" i="2"/>
  <c r="BI252" i="2"/>
  <c r="BH252" i="2"/>
  <c r="BG252" i="2"/>
  <c r="BE252" i="2"/>
  <c r="T252" i="2"/>
  <c r="R252" i="2"/>
  <c r="P252" i="2"/>
  <c r="BK252" i="2"/>
  <c r="BF252" i="2"/>
  <c r="BI251" i="2"/>
  <c r="BH251" i="2"/>
  <c r="BG251" i="2"/>
  <c r="BE251" i="2"/>
  <c r="T251" i="2"/>
  <c r="R251" i="2"/>
  <c r="P251" i="2"/>
  <c r="BK251" i="2"/>
  <c r="BF251" i="2"/>
  <c r="BI250" i="2"/>
  <c r="BH250" i="2"/>
  <c r="BG250" i="2"/>
  <c r="BE250" i="2"/>
  <c r="T250" i="2"/>
  <c r="R250" i="2"/>
  <c r="P250" i="2"/>
  <c r="BK250" i="2"/>
  <c r="BF250" i="2"/>
  <c r="BI249" i="2"/>
  <c r="BH249" i="2"/>
  <c r="BG249" i="2"/>
  <c r="BE249" i="2"/>
  <c r="T249" i="2"/>
  <c r="R249" i="2"/>
  <c r="P249" i="2"/>
  <c r="BK249" i="2"/>
  <c r="BF249" i="2"/>
  <c r="BI248" i="2"/>
  <c r="BH248" i="2"/>
  <c r="BG248" i="2"/>
  <c r="BE248" i="2"/>
  <c r="T248" i="2"/>
  <c r="R248" i="2"/>
  <c r="P248" i="2"/>
  <c r="BK248" i="2"/>
  <c r="BF248" i="2"/>
  <c r="BI247" i="2"/>
  <c r="BH247" i="2"/>
  <c r="BG247" i="2"/>
  <c r="BE247" i="2"/>
  <c r="T247" i="2"/>
  <c r="R247" i="2"/>
  <c r="P247" i="2"/>
  <c r="BK247" i="2"/>
  <c r="BF247" i="2"/>
  <c r="BI246" i="2"/>
  <c r="BH246" i="2"/>
  <c r="BG246" i="2"/>
  <c r="BE246" i="2"/>
  <c r="T246" i="2"/>
  <c r="R246" i="2"/>
  <c r="P246" i="2"/>
  <c r="BK246" i="2"/>
  <c r="BF246" i="2"/>
  <c r="BI245" i="2"/>
  <c r="BH245" i="2"/>
  <c r="BG245" i="2"/>
  <c r="BE245" i="2"/>
  <c r="T245" i="2"/>
  <c r="R245" i="2"/>
  <c r="P245" i="2"/>
  <c r="BK245" i="2"/>
  <c r="BF245" i="2"/>
  <c r="BI244" i="2"/>
  <c r="BH244" i="2"/>
  <c r="BG244" i="2"/>
  <c r="BE244" i="2"/>
  <c r="T244" i="2"/>
  <c r="R244" i="2"/>
  <c r="P244" i="2"/>
  <c r="BK244" i="2"/>
  <c r="BF244" i="2"/>
  <c r="BI243" i="2"/>
  <c r="BH243" i="2"/>
  <c r="BG243" i="2"/>
  <c r="BE243" i="2"/>
  <c r="T243" i="2"/>
  <c r="R243" i="2"/>
  <c r="P243" i="2"/>
  <c r="BK243" i="2"/>
  <c r="BF243" i="2"/>
  <c r="BI242" i="2"/>
  <c r="BH242" i="2"/>
  <c r="BG242" i="2"/>
  <c r="BE242" i="2"/>
  <c r="T242" i="2"/>
  <c r="R242" i="2"/>
  <c r="P242" i="2"/>
  <c r="BK242" i="2"/>
  <c r="BF242" i="2"/>
  <c r="BI241" i="2"/>
  <c r="BH241" i="2"/>
  <c r="BG241" i="2"/>
  <c r="BE241" i="2"/>
  <c r="T241" i="2"/>
  <c r="R241" i="2"/>
  <c r="P241" i="2"/>
  <c r="BK241" i="2"/>
  <c r="BF241" i="2"/>
  <c r="BI240" i="2"/>
  <c r="BH240" i="2"/>
  <c r="BG240" i="2"/>
  <c r="BE240" i="2"/>
  <c r="T240" i="2"/>
  <c r="R240" i="2"/>
  <c r="P240" i="2"/>
  <c r="BK240" i="2"/>
  <c r="BF240" i="2"/>
  <c r="BI239" i="2"/>
  <c r="BH239" i="2"/>
  <c r="BG239" i="2"/>
  <c r="BE239" i="2"/>
  <c r="T239" i="2"/>
  <c r="R239" i="2"/>
  <c r="P239" i="2"/>
  <c r="BK239" i="2"/>
  <c r="BF239" i="2"/>
  <c r="BI238" i="2"/>
  <c r="BH238" i="2"/>
  <c r="BG238" i="2"/>
  <c r="BE238" i="2"/>
  <c r="T238" i="2"/>
  <c r="R238" i="2"/>
  <c r="P238" i="2"/>
  <c r="BK238" i="2"/>
  <c r="BF238" i="2"/>
  <c r="BI237" i="2"/>
  <c r="BH237" i="2"/>
  <c r="BG237" i="2"/>
  <c r="BE237" i="2"/>
  <c r="T237" i="2"/>
  <c r="R237" i="2"/>
  <c r="P237" i="2"/>
  <c r="BK237" i="2"/>
  <c r="BF237" i="2"/>
  <c r="BI236" i="2"/>
  <c r="BH236" i="2"/>
  <c r="BG236" i="2"/>
  <c r="BE236" i="2"/>
  <c r="T236" i="2"/>
  <c r="R236" i="2"/>
  <c r="P236" i="2"/>
  <c r="BK236" i="2"/>
  <c r="BF236" i="2"/>
  <c r="BI235" i="2"/>
  <c r="BH235" i="2"/>
  <c r="BG235" i="2"/>
  <c r="BE235" i="2"/>
  <c r="T235" i="2"/>
  <c r="R235" i="2"/>
  <c r="P235" i="2"/>
  <c r="BK235" i="2"/>
  <c r="BF235" i="2"/>
  <c r="BI234" i="2"/>
  <c r="BH234" i="2"/>
  <c r="BG234" i="2"/>
  <c r="BE234" i="2"/>
  <c r="T234" i="2"/>
  <c r="R234" i="2"/>
  <c r="P234" i="2"/>
  <c r="BK234" i="2"/>
  <c r="BF234" i="2"/>
  <c r="BI233" i="2"/>
  <c r="BH233" i="2"/>
  <c r="BG233" i="2"/>
  <c r="BE233" i="2"/>
  <c r="T233" i="2"/>
  <c r="R233" i="2"/>
  <c r="P233" i="2"/>
  <c r="BK233" i="2"/>
  <c r="BF233" i="2"/>
  <c r="BI232" i="2"/>
  <c r="BH232" i="2"/>
  <c r="BG232" i="2"/>
  <c r="BE232" i="2"/>
  <c r="T232" i="2"/>
  <c r="R232" i="2"/>
  <c r="P232" i="2"/>
  <c r="BK232" i="2"/>
  <c r="BF232" i="2"/>
  <c r="BI230" i="2"/>
  <c r="BH230" i="2"/>
  <c r="BG230" i="2"/>
  <c r="BE230" i="2"/>
  <c r="T230" i="2"/>
  <c r="R230" i="2"/>
  <c r="P230" i="2"/>
  <c r="BK230" i="2"/>
  <c r="BF230" i="2"/>
  <c r="BI229" i="2"/>
  <c r="BH229" i="2"/>
  <c r="BG229" i="2"/>
  <c r="BE229" i="2"/>
  <c r="T229" i="2"/>
  <c r="R229" i="2"/>
  <c r="P229" i="2"/>
  <c r="BK229" i="2"/>
  <c r="BF229" i="2"/>
  <c r="BI228" i="2"/>
  <c r="BH228" i="2"/>
  <c r="BG228" i="2"/>
  <c r="BE228" i="2"/>
  <c r="T228" i="2"/>
  <c r="R228" i="2"/>
  <c r="P228" i="2"/>
  <c r="BK228" i="2"/>
  <c r="BF228" i="2"/>
  <c r="BI227" i="2"/>
  <c r="BH227" i="2"/>
  <c r="BG227" i="2"/>
  <c r="BE227" i="2"/>
  <c r="T227" i="2"/>
  <c r="R227" i="2"/>
  <c r="P227" i="2"/>
  <c r="BK227" i="2"/>
  <c r="BF227" i="2"/>
  <c r="BI226" i="2"/>
  <c r="BH226" i="2"/>
  <c r="BG226" i="2"/>
  <c r="BE226" i="2"/>
  <c r="T226" i="2"/>
  <c r="R226" i="2"/>
  <c r="P226" i="2"/>
  <c r="BK226" i="2"/>
  <c r="BF226" i="2"/>
  <c r="BI224" i="2"/>
  <c r="BH224" i="2"/>
  <c r="BG224" i="2"/>
  <c r="BE224" i="2"/>
  <c r="T224" i="2"/>
  <c r="R224" i="2"/>
  <c r="P224" i="2"/>
  <c r="BK224" i="2"/>
  <c r="BF224" i="2"/>
  <c r="BI223" i="2"/>
  <c r="BH223" i="2"/>
  <c r="BG223" i="2"/>
  <c r="BE223" i="2"/>
  <c r="T223" i="2"/>
  <c r="R223" i="2"/>
  <c r="P223" i="2"/>
  <c r="BK223" i="2"/>
  <c r="BF223" i="2"/>
  <c r="BI220" i="2"/>
  <c r="BH220" i="2"/>
  <c r="BG220" i="2"/>
  <c r="BE220" i="2"/>
  <c r="T220" i="2"/>
  <c r="R220" i="2"/>
  <c r="P220" i="2"/>
  <c r="BK220" i="2"/>
  <c r="BI218" i="2"/>
  <c r="BH218" i="2"/>
  <c r="BG218" i="2"/>
  <c r="BE218" i="2"/>
  <c r="T218" i="2"/>
  <c r="T216" i="2" s="1"/>
  <c r="R218" i="2"/>
  <c r="R216" i="2" s="1"/>
  <c r="P218" i="2"/>
  <c r="P216" i="2" s="1"/>
  <c r="BK218" i="2"/>
  <c r="BK216" i="2" s="1"/>
  <c r="BF218" i="2"/>
  <c r="BI215" i="2"/>
  <c r="BH215" i="2"/>
  <c r="BG215" i="2"/>
  <c r="BE215" i="2"/>
  <c r="T215" i="2"/>
  <c r="R215" i="2"/>
  <c r="P215" i="2"/>
  <c r="BK215" i="2"/>
  <c r="BF215" i="2"/>
  <c r="BI214" i="2"/>
  <c r="BH214" i="2"/>
  <c r="BG214" i="2"/>
  <c r="BE214" i="2"/>
  <c r="T214" i="2"/>
  <c r="R214" i="2"/>
  <c r="P214" i="2"/>
  <c r="BK214" i="2"/>
  <c r="BF214" i="2"/>
  <c r="BI213" i="2"/>
  <c r="BH213" i="2"/>
  <c r="BG213" i="2"/>
  <c r="BE213" i="2"/>
  <c r="T213" i="2"/>
  <c r="R213" i="2"/>
  <c r="P213" i="2"/>
  <c r="BK213" i="2"/>
  <c r="BF213" i="2"/>
  <c r="BI211" i="2"/>
  <c r="BH211" i="2"/>
  <c r="BG211" i="2"/>
  <c r="BE211" i="2"/>
  <c r="T211" i="2"/>
  <c r="R211" i="2"/>
  <c r="P211" i="2"/>
  <c r="BK211" i="2"/>
  <c r="BF211" i="2"/>
  <c r="BI210" i="2"/>
  <c r="BH210" i="2"/>
  <c r="BG210" i="2"/>
  <c r="BE210" i="2"/>
  <c r="T210" i="2"/>
  <c r="R210" i="2"/>
  <c r="P210" i="2"/>
  <c r="BK210" i="2"/>
  <c r="BF210" i="2"/>
  <c r="BI209" i="2"/>
  <c r="BH209" i="2"/>
  <c r="BG209" i="2"/>
  <c r="BE209" i="2"/>
  <c r="T209" i="2"/>
  <c r="R209" i="2"/>
  <c r="P209" i="2"/>
  <c r="BK209" i="2"/>
  <c r="BF209" i="2"/>
  <c r="BI208" i="2"/>
  <c r="BH208" i="2"/>
  <c r="BG208" i="2"/>
  <c r="BE208" i="2"/>
  <c r="T208" i="2"/>
  <c r="R208" i="2"/>
  <c r="P208" i="2"/>
  <c r="BK208" i="2"/>
  <c r="BF208" i="2"/>
  <c r="BI206" i="2"/>
  <c r="BH206" i="2"/>
  <c r="BG206" i="2"/>
  <c r="BE206" i="2"/>
  <c r="T206" i="2"/>
  <c r="R206" i="2"/>
  <c r="P206" i="2"/>
  <c r="BK206" i="2"/>
  <c r="BF206" i="2"/>
  <c r="BI205" i="2"/>
  <c r="BH205" i="2"/>
  <c r="BG205" i="2"/>
  <c r="BE205" i="2"/>
  <c r="T205" i="2"/>
  <c r="R205" i="2"/>
  <c r="P205" i="2"/>
  <c r="BK205" i="2"/>
  <c r="BF205" i="2"/>
  <c r="BI204" i="2"/>
  <c r="BH204" i="2"/>
  <c r="BG204" i="2"/>
  <c r="BE204" i="2"/>
  <c r="T204" i="2"/>
  <c r="R204" i="2"/>
  <c r="P204" i="2"/>
  <c r="BK204" i="2"/>
  <c r="BF204" i="2"/>
  <c r="BI202" i="2"/>
  <c r="BH202" i="2"/>
  <c r="BG202" i="2"/>
  <c r="BE202" i="2"/>
  <c r="T202" i="2"/>
  <c r="R202" i="2"/>
  <c r="P202" i="2"/>
  <c r="BK202" i="2"/>
  <c r="BF202" i="2"/>
  <c r="BI200" i="2"/>
  <c r="BH200" i="2"/>
  <c r="BG200" i="2"/>
  <c r="BE200" i="2"/>
  <c r="T200" i="2"/>
  <c r="R200" i="2"/>
  <c r="P200" i="2"/>
  <c r="BK200" i="2"/>
  <c r="BI198" i="2"/>
  <c r="BH198" i="2"/>
  <c r="BG198" i="2"/>
  <c r="BE198" i="2"/>
  <c r="T198" i="2"/>
  <c r="R198" i="2"/>
  <c r="P198" i="2"/>
  <c r="BK198" i="2"/>
  <c r="BF198" i="2"/>
  <c r="BI194" i="2"/>
  <c r="BH194" i="2"/>
  <c r="BG194" i="2"/>
  <c r="BE194" i="2"/>
  <c r="T194" i="2"/>
  <c r="R194" i="2"/>
  <c r="P194" i="2"/>
  <c r="BK194" i="2"/>
  <c r="BF194" i="2"/>
  <c r="BI193" i="2"/>
  <c r="BH193" i="2"/>
  <c r="BG193" i="2"/>
  <c r="BE193" i="2"/>
  <c r="T193" i="2"/>
  <c r="R193" i="2"/>
  <c r="P193" i="2"/>
  <c r="BK193" i="2"/>
  <c r="BI191" i="2"/>
  <c r="BH191" i="2"/>
  <c r="BG191" i="2"/>
  <c r="BE191" i="2"/>
  <c r="T191" i="2"/>
  <c r="R191" i="2"/>
  <c r="P191" i="2"/>
  <c r="BK191" i="2"/>
  <c r="BF191" i="2"/>
  <c r="BI190" i="2"/>
  <c r="BH190" i="2"/>
  <c r="BG190" i="2"/>
  <c r="BE190" i="2"/>
  <c r="T190" i="2"/>
  <c r="R190" i="2"/>
  <c r="P190" i="2"/>
  <c r="BK190" i="2"/>
  <c r="BF190" i="2"/>
  <c r="BI188" i="2"/>
  <c r="BH188" i="2"/>
  <c r="BG188" i="2"/>
  <c r="BE188" i="2"/>
  <c r="T188" i="2"/>
  <c r="R188" i="2"/>
  <c r="P188" i="2"/>
  <c r="BK188" i="2"/>
  <c r="BF188" i="2"/>
  <c r="BI187" i="2"/>
  <c r="BH187" i="2"/>
  <c r="BG187" i="2"/>
  <c r="BE187" i="2"/>
  <c r="T187" i="2"/>
  <c r="R187" i="2"/>
  <c r="P187" i="2"/>
  <c r="BK187" i="2"/>
  <c r="BF187" i="2"/>
  <c r="BI186" i="2"/>
  <c r="BH186" i="2"/>
  <c r="BG186" i="2"/>
  <c r="BE186" i="2"/>
  <c r="T186" i="2"/>
  <c r="R186" i="2"/>
  <c r="P186" i="2"/>
  <c r="BK186" i="2"/>
  <c r="BF186" i="2"/>
  <c r="BI185" i="2"/>
  <c r="BH185" i="2"/>
  <c r="BG185" i="2"/>
  <c r="BE185" i="2"/>
  <c r="T185" i="2"/>
  <c r="R185" i="2"/>
  <c r="P185" i="2"/>
  <c r="BK185" i="2"/>
  <c r="BF185" i="2"/>
  <c r="BI184" i="2"/>
  <c r="BH184" i="2"/>
  <c r="BG184" i="2"/>
  <c r="BE184" i="2"/>
  <c r="T184" i="2"/>
  <c r="R184" i="2"/>
  <c r="P184" i="2"/>
  <c r="BK184" i="2"/>
  <c r="BF184" i="2"/>
  <c r="BI183" i="2"/>
  <c r="BH183" i="2"/>
  <c r="BG183" i="2"/>
  <c r="BE183" i="2"/>
  <c r="T183" i="2"/>
  <c r="R183" i="2"/>
  <c r="P183" i="2"/>
  <c r="BK183" i="2"/>
  <c r="BF183" i="2"/>
  <c r="BI182" i="2"/>
  <c r="BH182" i="2"/>
  <c r="BG182" i="2"/>
  <c r="BE182" i="2"/>
  <c r="T182" i="2"/>
  <c r="R182" i="2"/>
  <c r="P182" i="2"/>
  <c r="BK182" i="2"/>
  <c r="BF182" i="2"/>
  <c r="BI181" i="2"/>
  <c r="BH181" i="2"/>
  <c r="BG181" i="2"/>
  <c r="BE181" i="2"/>
  <c r="T181" i="2"/>
  <c r="R181" i="2"/>
  <c r="P181" i="2"/>
  <c r="BK181" i="2"/>
  <c r="BF181" i="2"/>
  <c r="BI180" i="2"/>
  <c r="BH180" i="2"/>
  <c r="BG180" i="2"/>
  <c r="BE180" i="2"/>
  <c r="T180" i="2"/>
  <c r="R180" i="2"/>
  <c r="P180" i="2"/>
  <c r="BK180" i="2"/>
  <c r="BF180" i="2"/>
  <c r="BI179" i="2"/>
  <c r="BH179" i="2"/>
  <c r="BG179" i="2"/>
  <c r="BE179" i="2"/>
  <c r="T179" i="2"/>
  <c r="R179" i="2"/>
  <c r="P179" i="2"/>
  <c r="BK179" i="2"/>
  <c r="BF179" i="2"/>
  <c r="BI177" i="2"/>
  <c r="BH177" i="2"/>
  <c r="BG177" i="2"/>
  <c r="BE177" i="2"/>
  <c r="T177" i="2"/>
  <c r="R177" i="2"/>
  <c r="P177" i="2"/>
  <c r="BK177" i="2"/>
  <c r="BF177" i="2"/>
  <c r="BI176" i="2"/>
  <c r="BH176" i="2"/>
  <c r="BG176" i="2"/>
  <c r="BE176" i="2"/>
  <c r="T176" i="2"/>
  <c r="R176" i="2"/>
  <c r="P176" i="2"/>
  <c r="BK176" i="2"/>
  <c r="BF176" i="2"/>
  <c r="BI175" i="2"/>
  <c r="BH175" i="2"/>
  <c r="BG175" i="2"/>
  <c r="BE175" i="2"/>
  <c r="T175" i="2"/>
  <c r="R175" i="2"/>
  <c r="P175" i="2"/>
  <c r="BK175" i="2"/>
  <c r="BF175" i="2"/>
  <c r="BI172" i="2"/>
  <c r="BH172" i="2"/>
  <c r="BG172" i="2"/>
  <c r="BE172" i="2"/>
  <c r="T172" i="2"/>
  <c r="T171" i="2" s="1"/>
  <c r="R172" i="2"/>
  <c r="R171" i="2" s="1"/>
  <c r="P172" i="2"/>
  <c r="P171" i="2" s="1"/>
  <c r="BK172" i="2"/>
  <c r="BK171" i="2" s="1"/>
  <c r="BF172" i="2"/>
  <c r="BI170" i="2"/>
  <c r="BH170" i="2"/>
  <c r="BG170" i="2"/>
  <c r="BE170" i="2"/>
  <c r="T170" i="2"/>
  <c r="R170" i="2"/>
  <c r="P170" i="2"/>
  <c r="BK170" i="2"/>
  <c r="BF170" i="2"/>
  <c r="BI169" i="2"/>
  <c r="BH169" i="2"/>
  <c r="BG169" i="2"/>
  <c r="BE169" i="2"/>
  <c r="T169" i="2"/>
  <c r="R169" i="2"/>
  <c r="P169" i="2"/>
  <c r="BK169" i="2"/>
  <c r="BF169" i="2"/>
  <c r="BI168" i="2"/>
  <c r="BH168" i="2"/>
  <c r="BG168" i="2"/>
  <c r="BE168" i="2"/>
  <c r="T168" i="2"/>
  <c r="R168" i="2"/>
  <c r="P168" i="2"/>
  <c r="BK168" i="2"/>
  <c r="BF168" i="2"/>
  <c r="BI167" i="2"/>
  <c r="BH167" i="2"/>
  <c r="BG167" i="2"/>
  <c r="BE167" i="2"/>
  <c r="T167" i="2"/>
  <c r="R167" i="2"/>
  <c r="P167" i="2"/>
  <c r="BK167" i="2"/>
  <c r="BF167" i="2"/>
  <c r="BI166" i="2"/>
  <c r="BH166" i="2"/>
  <c r="BG166" i="2"/>
  <c r="BE166" i="2"/>
  <c r="T166" i="2"/>
  <c r="R166" i="2"/>
  <c r="P166" i="2"/>
  <c r="BK166" i="2"/>
  <c r="BF166" i="2"/>
  <c r="BI165" i="2"/>
  <c r="BH165" i="2"/>
  <c r="BG165" i="2"/>
  <c r="BE165" i="2"/>
  <c r="T165" i="2"/>
  <c r="R165" i="2"/>
  <c r="P165" i="2"/>
  <c r="BK165" i="2"/>
  <c r="BF165" i="2"/>
  <c r="BI163" i="2"/>
  <c r="BH163" i="2"/>
  <c r="BG163" i="2"/>
  <c r="BE163" i="2"/>
  <c r="T163" i="2"/>
  <c r="R163" i="2"/>
  <c r="P163" i="2"/>
  <c r="BK163" i="2"/>
  <c r="BF163" i="2"/>
  <c r="BI162" i="2"/>
  <c r="BH162" i="2"/>
  <c r="BG162" i="2"/>
  <c r="BE162" i="2"/>
  <c r="T162" i="2"/>
  <c r="R162" i="2"/>
  <c r="P162" i="2"/>
  <c r="BK162" i="2"/>
  <c r="BF162" i="2"/>
  <c r="BI161" i="2"/>
  <c r="BH161" i="2"/>
  <c r="BG161" i="2"/>
  <c r="BE161" i="2"/>
  <c r="T161" i="2"/>
  <c r="R161" i="2"/>
  <c r="P161" i="2"/>
  <c r="BK161" i="2"/>
  <c r="BF161" i="2"/>
  <c r="BI160" i="2"/>
  <c r="BH160" i="2"/>
  <c r="BG160" i="2"/>
  <c r="BE160" i="2"/>
  <c r="T160" i="2"/>
  <c r="R160" i="2"/>
  <c r="P160" i="2"/>
  <c r="BK160" i="2"/>
  <c r="BF160" i="2"/>
  <c r="BI159" i="2"/>
  <c r="BH159" i="2"/>
  <c r="BG159" i="2"/>
  <c r="BE159" i="2"/>
  <c r="T159" i="2"/>
  <c r="R159" i="2"/>
  <c r="P159" i="2"/>
  <c r="BK159" i="2"/>
  <c r="BF159" i="2"/>
  <c r="BI158" i="2"/>
  <c r="BH158" i="2"/>
  <c r="BG158" i="2"/>
  <c r="BE158" i="2"/>
  <c r="T158" i="2"/>
  <c r="R158" i="2"/>
  <c r="P158" i="2"/>
  <c r="BK158" i="2"/>
  <c r="BF158" i="2"/>
  <c r="BI157" i="2"/>
  <c r="BH157" i="2"/>
  <c r="BG157" i="2"/>
  <c r="BE157" i="2"/>
  <c r="T157" i="2"/>
  <c r="R157" i="2"/>
  <c r="P157" i="2"/>
  <c r="BK157" i="2"/>
  <c r="BF157" i="2"/>
  <c r="BI156" i="2"/>
  <c r="BH156" i="2"/>
  <c r="BG156" i="2"/>
  <c r="BE156" i="2"/>
  <c r="T156" i="2"/>
  <c r="R156" i="2"/>
  <c r="P156" i="2"/>
  <c r="BK156" i="2"/>
  <c r="BF156" i="2"/>
  <c r="BI155" i="2"/>
  <c r="BH155" i="2"/>
  <c r="BG155" i="2"/>
  <c r="BE155" i="2"/>
  <c r="T155" i="2"/>
  <c r="R155" i="2"/>
  <c r="P155" i="2"/>
  <c r="BK155" i="2"/>
  <c r="BF155" i="2"/>
  <c r="BI154" i="2"/>
  <c r="BH154" i="2"/>
  <c r="BG154" i="2"/>
  <c r="BE154" i="2"/>
  <c r="T154" i="2"/>
  <c r="R154" i="2"/>
  <c r="P154" i="2"/>
  <c r="BK154" i="2"/>
  <c r="BF154" i="2"/>
  <c r="BI153" i="2"/>
  <c r="BH153" i="2"/>
  <c r="BG153" i="2"/>
  <c r="BE153" i="2"/>
  <c r="T153" i="2"/>
  <c r="R153" i="2"/>
  <c r="P153" i="2"/>
  <c r="BK153" i="2"/>
  <c r="BF153" i="2"/>
  <c r="BI151" i="2"/>
  <c r="BH151" i="2"/>
  <c r="BG151" i="2"/>
  <c r="BE151" i="2"/>
  <c r="T151" i="2"/>
  <c r="R151" i="2"/>
  <c r="P151" i="2"/>
  <c r="BK151" i="2"/>
  <c r="BF151" i="2"/>
  <c r="BI150" i="2"/>
  <c r="BH150" i="2"/>
  <c r="BG150" i="2"/>
  <c r="BE150" i="2"/>
  <c r="T150" i="2"/>
  <c r="R150" i="2"/>
  <c r="P150" i="2"/>
  <c r="BK150" i="2"/>
  <c r="BF150" i="2"/>
  <c r="BI149" i="2"/>
  <c r="BH149" i="2"/>
  <c r="BG149" i="2"/>
  <c r="BE149" i="2"/>
  <c r="T149" i="2"/>
  <c r="R149" i="2"/>
  <c r="P149" i="2"/>
  <c r="BK149" i="2"/>
  <c r="BF149" i="2"/>
  <c r="BI148" i="2"/>
  <c r="BH148" i="2"/>
  <c r="BG148" i="2"/>
  <c r="BE148" i="2"/>
  <c r="T148" i="2"/>
  <c r="R148" i="2"/>
  <c r="P148" i="2"/>
  <c r="BK148" i="2"/>
  <c r="BF148" i="2"/>
  <c r="BI147" i="2"/>
  <c r="BH147" i="2"/>
  <c r="BG147" i="2"/>
  <c r="BE147" i="2"/>
  <c r="T147" i="2"/>
  <c r="R147" i="2"/>
  <c r="P147" i="2"/>
  <c r="BK147" i="2"/>
  <c r="BF147" i="2"/>
  <c r="BI144" i="2"/>
  <c r="BH144" i="2"/>
  <c r="BG144" i="2"/>
  <c r="BE144" i="2"/>
  <c r="T144" i="2"/>
  <c r="R144" i="2"/>
  <c r="P144" i="2"/>
  <c r="BK144" i="2"/>
  <c r="BF144" i="2"/>
  <c r="BI143" i="2"/>
  <c r="BH143" i="2"/>
  <c r="BG143" i="2"/>
  <c r="BE143" i="2"/>
  <c r="T143" i="2"/>
  <c r="R143" i="2"/>
  <c r="P143" i="2"/>
  <c r="BK143" i="2"/>
  <c r="BF143" i="2"/>
  <c r="BI142" i="2"/>
  <c r="BH142" i="2"/>
  <c r="BG142" i="2"/>
  <c r="BE142" i="2"/>
  <c r="T142" i="2"/>
  <c r="R142" i="2"/>
  <c r="P142" i="2"/>
  <c r="BK142" i="2"/>
  <c r="BF142" i="2"/>
  <c r="BI141" i="2"/>
  <c r="BH141" i="2"/>
  <c r="BG141" i="2"/>
  <c r="BE141" i="2"/>
  <c r="T141" i="2"/>
  <c r="R141" i="2"/>
  <c r="P141" i="2"/>
  <c r="BK141" i="2"/>
  <c r="BF141" i="2"/>
  <c r="BI140" i="2"/>
  <c r="BH140" i="2"/>
  <c r="BG140" i="2"/>
  <c r="BE140" i="2"/>
  <c r="T140" i="2"/>
  <c r="R140" i="2"/>
  <c r="P140" i="2"/>
  <c r="BK140" i="2"/>
  <c r="BF140" i="2"/>
  <c r="BI139" i="2"/>
  <c r="BH139" i="2"/>
  <c r="BG139" i="2"/>
  <c r="BE139" i="2"/>
  <c r="T139" i="2"/>
  <c r="R139" i="2"/>
  <c r="P139" i="2"/>
  <c r="BK139" i="2"/>
  <c r="BI137" i="2"/>
  <c r="BH137" i="2"/>
  <c r="BG137" i="2"/>
  <c r="BE137" i="2"/>
  <c r="T137" i="2"/>
  <c r="T136" i="2" s="1"/>
  <c r="R137" i="2"/>
  <c r="P137" i="2"/>
  <c r="P136" i="2" s="1"/>
  <c r="BK137" i="2"/>
  <c r="BF137" i="2"/>
  <c r="R136" i="2"/>
  <c r="F128" i="2"/>
  <c r="E126" i="2"/>
  <c r="F89" i="2"/>
  <c r="E87" i="2"/>
  <c r="J24" i="2"/>
  <c r="E24" i="2"/>
  <c r="J131" i="2" s="1"/>
  <c r="J23" i="2"/>
  <c r="J21" i="2"/>
  <c r="E21" i="2"/>
  <c r="J91" i="2" s="1"/>
  <c r="J20" i="2"/>
  <c r="E18" i="2"/>
  <c r="F131" i="2" s="1"/>
  <c r="J15" i="2"/>
  <c r="E15" i="2"/>
  <c r="F130" i="2" s="1"/>
  <c r="J14" i="2"/>
  <c r="J128" i="2"/>
  <c r="E7" i="2"/>
  <c r="E124" i="2" s="1"/>
  <c r="AS94" i="1"/>
  <c r="AM90" i="1"/>
  <c r="AM89" i="1"/>
  <c r="L89" i="1"/>
  <c r="AM87" i="1"/>
  <c r="L87" i="1"/>
  <c r="L85" i="1"/>
  <c r="BF139" i="2" l="1"/>
  <c r="BF193" i="2"/>
  <c r="BF220" i="2"/>
  <c r="BF200" i="2"/>
  <c r="P189" i="2"/>
  <c r="R203" i="2"/>
  <c r="R192" i="2"/>
  <c r="BK199" i="2"/>
  <c r="T199" i="2"/>
  <c r="T152" i="2"/>
  <c r="P178" i="2"/>
  <c r="T219" i="2"/>
  <c r="R189" i="2"/>
  <c r="BK207" i="2"/>
  <c r="T207" i="2"/>
  <c r="P152" i="2"/>
  <c r="BK189" i="2"/>
  <c r="P212" i="2"/>
  <c r="P219" i="2"/>
  <c r="P225" i="2"/>
  <c r="R138" i="2"/>
  <c r="T174" i="2"/>
  <c r="P174" i="2"/>
  <c r="BK192" i="2"/>
  <c r="R199" i="2"/>
  <c r="BK203" i="2"/>
  <c r="R207" i="2"/>
  <c r="T335" i="2"/>
  <c r="P335" i="2"/>
  <c r="BK174" i="2"/>
  <c r="T178" i="2"/>
  <c r="T212" i="2"/>
  <c r="T225" i="2"/>
  <c r="P207" i="2"/>
  <c r="P199" i="2"/>
  <c r="J130" i="2"/>
  <c r="J92" i="2"/>
  <c r="T138" i="2"/>
  <c r="BK152" i="2"/>
  <c r="R152" i="2"/>
  <c r="R178" i="2"/>
  <c r="T189" i="2"/>
  <c r="T203" i="2"/>
  <c r="P203" i="2"/>
  <c r="BK212" i="2"/>
  <c r="R212" i="2"/>
  <c r="P138" i="2"/>
  <c r="P135" i="2" s="1"/>
  <c r="BK138" i="2"/>
  <c r="R174" i="2"/>
  <c r="P192" i="2"/>
  <c r="R225" i="2"/>
  <c r="T192" i="2"/>
  <c r="R219" i="2"/>
  <c r="F91" i="2"/>
  <c r="BK225" i="2"/>
  <c r="BK219" i="2"/>
  <c r="F37" i="2"/>
  <c r="BD95" i="1" s="1"/>
  <c r="BD94" i="1" s="1"/>
  <c r="W33" i="1" s="1"/>
  <c r="BK178" i="2"/>
  <c r="J33" i="2"/>
  <c r="AV95" i="1" s="1"/>
  <c r="F35" i="2"/>
  <c r="BB95" i="1" s="1"/>
  <c r="BB94" i="1" s="1"/>
  <c r="W31" i="1" s="1"/>
  <c r="BK136" i="2"/>
  <c r="J136" i="2" s="1"/>
  <c r="J135" i="2" s="1"/>
  <c r="F36" i="2"/>
  <c r="BC95" i="1" s="1"/>
  <c r="BC94" i="1" s="1"/>
  <c r="AY94" i="1" s="1"/>
  <c r="AW95" i="1"/>
  <c r="BA95" i="1"/>
  <c r="BA94" i="1" s="1"/>
  <c r="F33" i="2"/>
  <c r="AZ95" i="1" s="1"/>
  <c r="AZ94" i="1" s="1"/>
  <c r="E85" i="2"/>
  <c r="R335" i="2"/>
  <c r="BK335" i="2"/>
  <c r="R173" i="2" l="1"/>
  <c r="T135" i="2"/>
  <c r="R135" i="2"/>
  <c r="BK173" i="2"/>
  <c r="P173" i="2"/>
  <c r="P134" i="2" s="1"/>
  <c r="AU95" i="1" s="1"/>
  <c r="AU94" i="1" s="1"/>
  <c r="T173" i="2"/>
  <c r="BK135" i="2"/>
  <c r="AX94" i="1"/>
  <c r="AT95" i="1"/>
  <c r="W32" i="1"/>
  <c r="AW94" i="1"/>
  <c r="AV94" i="1"/>
  <c r="W29" i="1"/>
  <c r="J134" i="2" l="1"/>
  <c r="R134" i="2"/>
  <c r="T134" i="2"/>
  <c r="BK134" i="2"/>
  <c r="AT94" i="1"/>
  <c r="AK29" i="1"/>
</calcChain>
</file>

<file path=xl/sharedStrings.xml><?xml version="1.0" encoding="utf-8"?>
<sst xmlns="http://schemas.openxmlformats.org/spreadsheetml/2006/main" count="3215" uniqueCount="832">
  <si>
    <t>Export Komplet</t>
  </si>
  <si>
    <t/>
  </si>
  <si>
    <t>2.0</t>
  </si>
  <si>
    <t>False</t>
  </si>
  <si>
    <t>{0d76f1a7-7d3e-4bbc-9435-73ee09e8c339}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</si>
  <si>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</si>
  <si>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</si>
  <si>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</si>
  <si>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</si>
  <si>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</si>
  <si>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</si>
  <si>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</si>
  <si>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</si>
  <si>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</si>
  <si>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</si>
  <si>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</si>
  <si>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</si>
  <si>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</si>
  <si>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</si>
  <si>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</si>
  <si>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</si>
  <si>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</si>
  <si>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</si>
  <si>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</si>
  <si>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</si>
  <si>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</si>
  <si>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</si>
  <si>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</si>
  <si>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</si>
  <si>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</si>
  <si>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</si>
  <si>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</si>
  <si>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</si>
  <si>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</si>
  <si>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</si>
  <si>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</si>
  <si>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</si>
  <si>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</si>
  <si>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</si>
  <si>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</si>
  <si>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</si>
  <si>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</si>
  <si>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</si>
  <si>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</si>
  <si>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</si>
  <si>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</si>
  <si>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</si>
  <si>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</si>
  <si>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</si>
  <si>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</si>
  <si>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</si>
  <si>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</si>
  <si>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</si>
  <si>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</si>
  <si>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</si>
  <si>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</si>
  <si>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</si>
  <si>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</si>
  <si>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</si>
  <si>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</si>
  <si>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</si>
  <si>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</si>
  <si>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</si>
  <si>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</si>
  <si>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</si>
  <si>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</si>
  <si>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</si>
  <si>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</si>
  <si>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</si>
  <si>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</si>
  <si>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</si>
  <si>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</si>
  <si>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</si>
  <si>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</si>
  <si>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{aeaa7a96-05c2-4fa2-928a-71d7062f38bf}</t>
  </si>
  <si>
    <t>KRYCÍ LIST ROZPOČTU</t>
  </si>
  <si>
    <t>Objekt: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</si>
  <si>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</si>
  <si>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</si>
  <si>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</si>
  <si>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</si>
  <si>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</si>
  <si>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</si>
  <si>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</si>
  <si>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</si>
  <si>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</si>
  <si>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</si>
  <si>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</si>
  <si>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</si>
  <si>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</t>
  </si>
  <si>
    <t xml:space="preserve">    713 - Izolácie tepelné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</si>
  <si>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</si>
  <si>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</si>
  <si>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</si>
  <si>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</si>
  <si>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781 - Dokončovacie práce a obklady</t>
  </si>
  <si>
    <t xml:space="preserve">    783 - Nátery</t>
  </si>
  <si>
    <t xml:space="preserve">    784 - Dokončovacie práce - maľby</t>
  </si>
  <si>
    <t>OST - Zdravotechnické inštalácie</t>
  </si>
  <si>
    <t>OST1 - Elektroinštalácie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</si>
  <si>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</si>
  <si>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</si>
  <si>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</si>
  <si>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</si>
  <si>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</si>
  <si>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</si>
  <si>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</si>
  <si>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</si>
  <si>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</si>
  <si>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</si>
  <si>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</si>
  <si>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</si>
  <si>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</si>
  <si>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</si>
  <si>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</si>
  <si>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</si>
  <si>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</si>
  <si>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</si>
  <si>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ks</t>
  </si>
  <si>
    <t>4</t>
  </si>
  <si>
    <t>2</t>
  </si>
  <si>
    <t>3402392280</t>
  </si>
  <si>
    <t>Zamurovanie otvorov plochy nad 1 do 4 m2 tehlami ref.POROTHERM (380x250x238)</t>
  </si>
  <si>
    <t>m2</t>
  </si>
  <si>
    <t>6</t>
  </si>
  <si>
    <t>Úpravy povrchov, podlahy, osadenie</t>
  </si>
  <si>
    <t>611421221.S0</t>
  </si>
  <si>
    <t>Oprava vnútorných vápenno-cementových omietok stropov železobetónových rovných tvárnicových a klenieb, opravovaná plocha nad 5 do 10 %,hladká</t>
  </si>
  <si>
    <t>612421221.S0</t>
  </si>
  <si>
    <t>Oprava vnútorných vápenno-cementových omietok stien, opravovaná plocha nad 5 do 10 %,hladká</t>
  </si>
  <si>
    <t>8</t>
  </si>
  <si>
    <t>612460361.S0</t>
  </si>
  <si>
    <t>Vnútorná omietka stien vápennocementová jednovrstvová, vr.finálneho prehladenia</t>
  </si>
  <si>
    <t>10</t>
  </si>
  <si>
    <t>612460361.S1</t>
  </si>
  <si>
    <t>Vyspravenie povrchu pod obklad</t>
  </si>
  <si>
    <t>12</t>
  </si>
  <si>
    <t>612460361.S3</t>
  </si>
  <si>
    <t>Vnútorná omietka stropov vápennocementová jednovrstvová, vr.finálneho prehladenia</t>
  </si>
  <si>
    <t>14</t>
  </si>
  <si>
    <t>622460241.r</t>
  </si>
  <si>
    <t>16</t>
  </si>
  <si>
    <t>9</t>
  </si>
  <si>
    <t>622461052.S0</t>
  </si>
  <si>
    <t>18</t>
  </si>
  <si>
    <t>622481119.S</t>
  </si>
  <si>
    <t>625250206.S0</t>
  </si>
  <si>
    <t>22</t>
  </si>
  <si>
    <t>625250212.S1</t>
  </si>
  <si>
    <t>28</t>
  </si>
  <si>
    <t>632452611.S0</t>
  </si>
  <si>
    <t>Cementová samonivelizačná stierka, pevnosti v tlaku 20 MPa, hr. 3 mm,hrúbka sa upresní podľa skutkového stavu a potreby po vybúraní nášlap.vrstiev</t>
  </si>
  <si>
    <t>32</t>
  </si>
  <si>
    <t>Ostatné konštrukcie a práce-búranie</t>
  </si>
  <si>
    <t>941941041.S</t>
  </si>
  <si>
    <t>Montáž lešenia ľahkého pracovného radového s podlahami šírky nad 1,00 do 1,20 m, výšky do 10 m</t>
  </si>
  <si>
    <t>34</t>
  </si>
  <si>
    <t>941941291.S</t>
  </si>
  <si>
    <t>Príplatok za prvý a každý ďalší i začatý mesiac použitia lešenia ľahkého pracovného radového s podlahami šírky nad 1,00 do 1,20 m, výšky do 10 m</t>
  </si>
  <si>
    <t>36</t>
  </si>
  <si>
    <t>941941841.S</t>
  </si>
  <si>
    <t>Demontáž lešenia ľahkého pracovného radového s podlahami šírky nad 1,00 do 1,20 m, výšky do 10 m</t>
  </si>
  <si>
    <t>38</t>
  </si>
  <si>
    <t>941955001.S</t>
  </si>
  <si>
    <t>Lešenie ľahké pracovné pomocné, s výškou lešeňovej podlahy do 1,20 m</t>
  </si>
  <si>
    <t>40</t>
  </si>
  <si>
    <t>952901111.S</t>
  </si>
  <si>
    <t>Vyčistenie budov pri výške podlaží do 4 m</t>
  </si>
  <si>
    <t>42</t>
  </si>
  <si>
    <t>965081712.S0</t>
  </si>
  <si>
    <t>Búranie dlažieb, bez podklad. lôžka z xylolit., alebo keramických dlaždíc hr. do 10 mm,vrátane soklov</t>
  </si>
  <si>
    <t>44</t>
  </si>
  <si>
    <t>967031132.S</t>
  </si>
  <si>
    <t>Prikresanie rovných ostení, bez odstupu, po hrubom vybúraní otvorov, v murive tehl. na maltu,  -0,05700t</t>
  </si>
  <si>
    <t>46</t>
  </si>
  <si>
    <t>968061113.S</t>
  </si>
  <si>
    <t>Vyvesenie dreveného okenného krídla do suti plochy nad 1,5 m2, -0,01600t</t>
  </si>
  <si>
    <t>50</t>
  </si>
  <si>
    <t>968062246.S</t>
  </si>
  <si>
    <t>Vybúranie drevených rámov okien jednoduchých plochy do 4 m2,  -0,02700t</t>
  </si>
  <si>
    <t>54</t>
  </si>
  <si>
    <t>968072455.S</t>
  </si>
  <si>
    <t>Vybúranie kovových dverových zárubní plochy do 2 m2,  -0,07600t</t>
  </si>
  <si>
    <t>56</t>
  </si>
  <si>
    <t>m</t>
  </si>
  <si>
    <t>978059631.S</t>
  </si>
  <si>
    <t>Odsekanie a odobratie obkladov stien z obkladačiek vonkajších vrátane podkladovej omietky nad 2 m2,  -0,08900t</t>
  </si>
  <si>
    <t>66</t>
  </si>
  <si>
    <t>979011111.S</t>
  </si>
  <si>
    <t>Zvislá doprava sutiny a vybúraných hmôt za prvé podlažie nad alebo pod základným podlažím</t>
  </si>
  <si>
    <t>t</t>
  </si>
  <si>
    <t>68</t>
  </si>
  <si>
    <t>979081111.S</t>
  </si>
  <si>
    <t>Odvoz sutiny a vybúraných hmôt na skládku do 1 km</t>
  </si>
  <si>
    <t>70</t>
  </si>
  <si>
    <t>979081121.S</t>
  </si>
  <si>
    <t>Odvoz sutiny a vybúraných hmôt na skládku za každý ďalší 1 km-uvažovaný odvoz na skládku do 15km, dodávateľ nacení podľa svojich možností</t>
  </si>
  <si>
    <t>72</t>
  </si>
  <si>
    <t>979082111.S</t>
  </si>
  <si>
    <t>Vnútrostavenisková doprava sutiny a vybúraných hmôt do 10 m</t>
  </si>
  <si>
    <t>74</t>
  </si>
  <si>
    <t>979082121.S</t>
  </si>
  <si>
    <t>Vnútrostavenisková doprava sutiny a vybúraných hmôt za každých ďalších 5 m</t>
  </si>
  <si>
    <t>76</t>
  </si>
  <si>
    <t>979089012.S</t>
  </si>
  <si>
    <t>Poplatok za skladovanie - betón, tehly, dlaždice (17 01) ostatné</t>
  </si>
  <si>
    <t>78</t>
  </si>
  <si>
    <t>99</t>
  </si>
  <si>
    <t>Presun hmôt HSV</t>
  </si>
  <si>
    <t>999281111.S</t>
  </si>
  <si>
    <t>Presun hmôt pre opravy a údržbu objektov vrátane vonkajších plášťov výšky do 25 m</t>
  </si>
  <si>
    <t>82</t>
  </si>
  <si>
    <t>PSV</t>
  </si>
  <si>
    <t>Práce a dodávky PSV</t>
  </si>
  <si>
    <t>711</t>
  </si>
  <si>
    <t>Izolácie proti vode a vlhkosti</t>
  </si>
  <si>
    <t>7114623010</t>
  </si>
  <si>
    <t>Izolácia proti povrchovej a podpovrchovej tlakovej vode ref.AQUAFIN-2K hr. 2,5 mm na ploche vodorovnej</t>
  </si>
  <si>
    <t>84</t>
  </si>
  <si>
    <t>7114633010</t>
  </si>
  <si>
    <t>Izolácia proti povrchovej a podpovrchovej tlakovej vode ref.AQUAFIN-2K hr. 2,5 mm na ploche zvislej</t>
  </si>
  <si>
    <t>86</t>
  </si>
  <si>
    <t>998711201.S</t>
  </si>
  <si>
    <t>Presun hmôt pre izoláciu proti vode v objektoch výšky do 6 m</t>
  </si>
  <si>
    <t>%</t>
  </si>
  <si>
    <t>88</t>
  </si>
  <si>
    <t>712</t>
  </si>
  <si>
    <t>Izolácie striech</t>
  </si>
  <si>
    <t>712290011</t>
  </si>
  <si>
    <t>Kotvenie strešnej fólie, vrátane odtrhovej skúšky</t>
  </si>
  <si>
    <t>90</t>
  </si>
  <si>
    <t>712300841.S</t>
  </si>
  <si>
    <t>Odstránenie povlakovej krytiny na strechách plochých do 10° machu,  -0,00200t</t>
  </si>
  <si>
    <t>92</t>
  </si>
  <si>
    <t>712370050.S</t>
  </si>
  <si>
    <t>Zhotovenie povlakovej krytiny striech plochých do 10°PVC-P fóliou položenou voľne so zvarením spoju</t>
  </si>
  <si>
    <t>94</t>
  </si>
  <si>
    <t>712873230.S</t>
  </si>
  <si>
    <t>Zhotovenie povlakovej krytiny vytiahnutím izol.povlaku z PVC-P fólie na konštrukcie prevyšujúce úroveň strechy do 50 cm so zvarením spoju</t>
  </si>
  <si>
    <t>96</t>
  </si>
  <si>
    <t>M</t>
  </si>
  <si>
    <t>28322000270r</t>
  </si>
  <si>
    <t>Strešná hydroizolačná fólia PVC-P SIKAPLAN G-15, hr. 1,5 mm</t>
  </si>
  <si>
    <t>98</t>
  </si>
  <si>
    <t>712990040.S</t>
  </si>
  <si>
    <t>Položenie geotextílie vodorovne alebo zvislo na strechy ploché do 10°</t>
  </si>
  <si>
    <t>100</t>
  </si>
  <si>
    <t>693110004710.S1</t>
  </si>
  <si>
    <t>Geotextília</t>
  </si>
  <si>
    <t>102</t>
  </si>
  <si>
    <t>712991020.S</t>
  </si>
  <si>
    <t>Montáž podkladnej konštrukcie z OSB dosiek na atike šírky 251 - 310 mm pod klampiarske konštrukcie</t>
  </si>
  <si>
    <t>104</t>
  </si>
  <si>
    <t>607260000300.S</t>
  </si>
  <si>
    <t>Doska OSB nebrúsená hr. 18 mm</t>
  </si>
  <si>
    <t>106</t>
  </si>
  <si>
    <t>998712201.S</t>
  </si>
  <si>
    <t>Presun hmôt pre izoláciu povlakovej krytiny v objektoch výšky do 6 m</t>
  </si>
  <si>
    <t>108</t>
  </si>
  <si>
    <t>713</t>
  </si>
  <si>
    <t>Izolácie tepelné</t>
  </si>
  <si>
    <t>713144080.S</t>
  </si>
  <si>
    <t>Montáž tepelnej izolácie na atiku z XPS do lepidla</t>
  </si>
  <si>
    <t>110</t>
  </si>
  <si>
    <t>283750001900.S</t>
  </si>
  <si>
    <t>Doska XPS hr. 60 mm, zateplenie soklov, suterénov, podláh, terás, striech, cestné staviteľstvo</t>
  </si>
  <si>
    <t>112</t>
  </si>
  <si>
    <t>764</t>
  </si>
  <si>
    <t>Konštrukcie klampiarske</t>
  </si>
  <si>
    <t>764430520.S2</t>
  </si>
  <si>
    <t>Oplechovanie muriva a atík z poplastovaného plechu, vrátane rohov r.š. 400 mm, vr.príponiek</t>
  </si>
  <si>
    <t>118</t>
  </si>
  <si>
    <t>764430840.S</t>
  </si>
  <si>
    <t>Demontáž oplechovania múrov a nadmuroviek rš od 330 do 500 mm,  -0,00230t</t>
  </si>
  <si>
    <t>120</t>
  </si>
  <si>
    <t>998764201.S</t>
  </si>
  <si>
    <t>Presun hmôt pre konštrukcie klampiarske v objektoch výšky do 6 m</t>
  </si>
  <si>
    <t>122</t>
  </si>
  <si>
    <t>766</t>
  </si>
  <si>
    <t>Konštrukcie stolárske</t>
  </si>
  <si>
    <t>124</t>
  </si>
  <si>
    <t>998766201.S</t>
  </si>
  <si>
    <t>Presun hmot pre konštrukcie stolárske v objektoch výšky do 6 m</t>
  </si>
  <si>
    <t>132</t>
  </si>
  <si>
    <t>767</t>
  </si>
  <si>
    <t>Konštrukcie doplnkové kovové</t>
  </si>
  <si>
    <t>76711111O3</t>
  </si>
  <si>
    <t>138</t>
  </si>
  <si>
    <t>76711111OV2</t>
  </si>
  <si>
    <t>142</t>
  </si>
  <si>
    <t>998767201.S</t>
  </si>
  <si>
    <t>Presun hmôt pre kovové stavebné doplnkové konštrukcie v objektoch výšky do 6 m</t>
  </si>
  <si>
    <t>150</t>
  </si>
  <si>
    <t>771</t>
  </si>
  <si>
    <t>Podlahy z dlaždíc</t>
  </si>
  <si>
    <t>771415004</t>
  </si>
  <si>
    <t>Montáž soklíkov z obkladačiek do tmelu</t>
  </si>
  <si>
    <t>152</t>
  </si>
  <si>
    <t>771541115</t>
  </si>
  <si>
    <t>Montáž podláh z obkladačiek keramických kladených do tmelu</t>
  </si>
  <si>
    <t>154</t>
  </si>
  <si>
    <t>597865PC01</t>
  </si>
  <si>
    <t>Keramická dlažba  - podľa špecifikácie investora!</t>
  </si>
  <si>
    <t>156</t>
  </si>
  <si>
    <t>998771201.S</t>
  </si>
  <si>
    <t>Presun hmôt pre podlahy z dlaždíc v objektoch výšky do 6m</t>
  </si>
  <si>
    <t>158</t>
  </si>
  <si>
    <t>781</t>
  </si>
  <si>
    <t>Dokončovacie práce a obklady</t>
  </si>
  <si>
    <t>781445202</t>
  </si>
  <si>
    <t>Montáž obkladov vnútor. stien z obkladačiek kladených do lepiacej malty</t>
  </si>
  <si>
    <t>160</t>
  </si>
  <si>
    <t>5978696000</t>
  </si>
  <si>
    <t>Obkladačky keramické - podľa špecifikácie investora!</t>
  </si>
  <si>
    <t>162</t>
  </si>
  <si>
    <t>998781201.S</t>
  </si>
  <si>
    <t>Presun hmôt pre obklady keramické v objektoch výšky do 6 m</t>
  </si>
  <si>
    <t>164</t>
  </si>
  <si>
    <t>783</t>
  </si>
  <si>
    <t>Nátery</t>
  </si>
  <si>
    <t>783801812.S</t>
  </si>
  <si>
    <t>Odstránenie starých náterov z omietok oškrabaním s obrúsením stien</t>
  </si>
  <si>
    <t>166</t>
  </si>
  <si>
    <t>784</t>
  </si>
  <si>
    <t>Dokončovacie práce - maľby</t>
  </si>
  <si>
    <t>784402801.S</t>
  </si>
  <si>
    <t>Odstránenie malieb oškrabaním, výšky do 3,80 m, -0,0003 t</t>
  </si>
  <si>
    <t>168</t>
  </si>
  <si>
    <t>784410100</t>
  </si>
  <si>
    <t>Penetrovanie jednonásobné jemnozrnných podkladov výšky do 3, 80 m</t>
  </si>
  <si>
    <t>170</t>
  </si>
  <si>
    <t>784452271</t>
  </si>
  <si>
    <t>Maľby z maliarskych zmesí  dvojnásobné základné na podklad jemnozrnný výšky do 3, 80 m</t>
  </si>
  <si>
    <t>172</t>
  </si>
  <si>
    <t>OST</t>
  </si>
  <si>
    <t>Zdravotechnické inštalácie</t>
  </si>
  <si>
    <t>262144</t>
  </si>
  <si>
    <t>612403399.S</t>
  </si>
  <si>
    <t>Hrubá výplň rýh na stenách akoukoľvek maltou, akejkoľvek šírky ryhy</t>
  </si>
  <si>
    <t>200</t>
  </si>
  <si>
    <t>971052241.S</t>
  </si>
  <si>
    <t>Vybúranie otvoru v želzobet. priečkach a stenách plochy do 0,0225 m2, do 300 mm,  -0,01700t</t>
  </si>
  <si>
    <t>206</t>
  </si>
  <si>
    <t>973042241.S</t>
  </si>
  <si>
    <t>Vysekanie v murive betónovom kapsy plochy do 0,10 m2, hĺbky do 150 mm,  -0,01800t-pre trafo pisoár</t>
  </si>
  <si>
    <t>208</t>
  </si>
  <si>
    <t>974031142.S</t>
  </si>
  <si>
    <t>Vysekávanie rýh v akomkoľvek murive tehlovom na akúkoľvek maltu do hĺbky 70 mm a š. do 70 mm,  -0,00900t</t>
  </si>
  <si>
    <t>210</t>
  </si>
  <si>
    <t>713482111.S</t>
  </si>
  <si>
    <t>Montáž trubíc z PE, hr.do 10 mm,vnút.priemer do 38 mm</t>
  </si>
  <si>
    <t>212</t>
  </si>
  <si>
    <t>283310000400</t>
  </si>
  <si>
    <t>Izolačná PE trubica TUBOLIT DG 20x5 mm (d potrubia x hr. izolácie), nenadrezaná, AZ FLEX</t>
  </si>
  <si>
    <t>214</t>
  </si>
  <si>
    <t>283310000600</t>
  </si>
  <si>
    <t>Izolačná PE trubica TUBOLIT DG 25x5 mm (d potrubia x hr. izolácie), nenadrezaná, AZ FLEX</t>
  </si>
  <si>
    <t>216</t>
  </si>
  <si>
    <t>721172200.S</t>
  </si>
  <si>
    <t>Montáž odpadového HT potrubia vodorovného DN 32</t>
  </si>
  <si>
    <t>238</t>
  </si>
  <si>
    <t>286140036100.S</t>
  </si>
  <si>
    <t>HT rúra hrdlová DN 32 dĺ. 0,5 m, PP systém pre rozvod vnútorného odpadu</t>
  </si>
  <si>
    <t>240</t>
  </si>
  <si>
    <t>721172203.S</t>
  </si>
  <si>
    <t>Montáž odpadového HT potrubia vodorovného DN 40</t>
  </si>
  <si>
    <t>242</t>
  </si>
  <si>
    <t>286140036800.S</t>
  </si>
  <si>
    <t>HT rúra hrdlová DN 40 dĺ. 1 m, PP systém pre rozvod vnútorného odpadu</t>
  </si>
  <si>
    <t>244</t>
  </si>
  <si>
    <t>286140036700.S</t>
  </si>
  <si>
    <t>HT rúra hrdlová DN 40 dĺ. 0,5 m, PP systém pre rozvod vnútorného odpadu</t>
  </si>
  <si>
    <t>246</t>
  </si>
  <si>
    <t>721172206.S</t>
  </si>
  <si>
    <t>Montáž odpadového HT potrubia vodorovného DN 50</t>
  </si>
  <si>
    <t>248</t>
  </si>
  <si>
    <t>286140037400.S</t>
  </si>
  <si>
    <t>HT rúra hrdlová DN 50 dĺ. 1 m, PP systém pre rozvod vnútorného odpadu</t>
  </si>
  <si>
    <t>250</t>
  </si>
  <si>
    <t>286140037300.S</t>
  </si>
  <si>
    <t>HT rúra hrdlová DN 50 dĺ. 0,5 m, PP systém pre rozvod vnútorného odpadu</t>
  </si>
  <si>
    <t>252</t>
  </si>
  <si>
    <t>721172212.S</t>
  </si>
  <si>
    <t>Montáž odpadového HT potrubia vodorovného DN 100</t>
  </si>
  <si>
    <t>254</t>
  </si>
  <si>
    <t>286140038600.S</t>
  </si>
  <si>
    <t>HT rúra hrdlová DN 100 dĺ. 1 m, PP systém pre rozvod vnútorného odpadu</t>
  </si>
  <si>
    <t>256</t>
  </si>
  <si>
    <t>286140038500.S</t>
  </si>
  <si>
    <t>HT rúra hrdlová DN 100 dĺ. 0,5 m, PP systém pre rozvod vnútorného odpadu</t>
  </si>
  <si>
    <t>258</t>
  </si>
  <si>
    <t>721172224.S</t>
  </si>
  <si>
    <t>Montáž odpadového HT potrubia zvislého DN 40</t>
  </si>
  <si>
    <t>266</t>
  </si>
  <si>
    <t>721172227.S</t>
  </si>
  <si>
    <t>Montáž odpadového HT potrubia zvislého DN 50</t>
  </si>
  <si>
    <t>268</t>
  </si>
  <si>
    <t>721172233.S</t>
  </si>
  <si>
    <t>Montáž odpadového HT potrubia zvislého DN 100</t>
  </si>
  <si>
    <t>270</t>
  </si>
  <si>
    <t>721172284.S</t>
  </si>
  <si>
    <t>Montáž kolena HT potrubia DN 32</t>
  </si>
  <si>
    <t>272</t>
  </si>
  <si>
    <t>721172290.S</t>
  </si>
  <si>
    <t>Montáž kolena HT potrubia DN 50</t>
  </si>
  <si>
    <t>282</t>
  </si>
  <si>
    <t>286540001300</t>
  </si>
  <si>
    <t>Koleno HT DN 50/45°, PP systém pre beztlakový rozvod vnútorného odpadu, PIPELIFE</t>
  </si>
  <si>
    <t>284</t>
  </si>
  <si>
    <t>721172293.S</t>
  </si>
  <si>
    <t>Montáž kolena HT potrubia DN 70</t>
  </si>
  <si>
    <t>286</t>
  </si>
  <si>
    <t>286540001800</t>
  </si>
  <si>
    <t>Koleno HT DN 70/45°, PP systém pre beztlakový rozvod vnútorného odpadu</t>
  </si>
  <si>
    <t>288</t>
  </si>
  <si>
    <t>721172306.S</t>
  </si>
  <si>
    <t>Montáž odbočky HT potrubia DN 40</t>
  </si>
  <si>
    <t>300</t>
  </si>
  <si>
    <t>286540007800</t>
  </si>
  <si>
    <t>Odbočka HT DN 40/40/45°, PP systém pre beztlakový rozvod vnútorného odpadu, PIPELIFE</t>
  </si>
  <si>
    <t>302</t>
  </si>
  <si>
    <t>721172309.S</t>
  </si>
  <si>
    <t>Montáž odbočky HT potrubia DN 50</t>
  </si>
  <si>
    <t>304</t>
  </si>
  <si>
    <t>286540008400</t>
  </si>
  <si>
    <t>Odbočka HT DN 50/50/45°, PP systém pre beztlakový rozvod vnútorného odpadu</t>
  </si>
  <si>
    <t>306</t>
  </si>
  <si>
    <t>721172327.S</t>
  </si>
  <si>
    <t>Montáž redukcie HT potrubia DN 50</t>
  </si>
  <si>
    <t>316</t>
  </si>
  <si>
    <t>286540006300</t>
  </si>
  <si>
    <t>Redukcia krátka HT DN 50/40, PP systém pre beztlakový rozvod vnútorného odpadu</t>
  </si>
  <si>
    <t>318</t>
  </si>
  <si>
    <t>721172333.S</t>
  </si>
  <si>
    <t>Montáž redukcie HT potrubia DN 100</t>
  </si>
  <si>
    <t>320</t>
  </si>
  <si>
    <t>286540007000</t>
  </si>
  <si>
    <t>Redukcia vnútorná HT DN 100/50, PP systém pre beztlakový rozvod vnútorného odpadu, PIPELIFE</t>
  </si>
  <si>
    <t>322</t>
  </si>
  <si>
    <t>551620015600</t>
  </si>
  <si>
    <t>Zápachová uzávierka podomietková UP HL138, DN32, krytka 100x100 mm, prídavná zápachová uzávierka, vetranie a klimatizácia, PP/ABS</t>
  </si>
  <si>
    <t>324</t>
  </si>
  <si>
    <t>721172336.S</t>
  </si>
  <si>
    <t>Montáž redukcie HT potrubia DN 125</t>
  </si>
  <si>
    <t>326</t>
  </si>
  <si>
    <t>286540005700</t>
  </si>
  <si>
    <t>Redukcia HT DN 125/100, PP systém pre beztlakový rozvod vnútorného odpadu,</t>
  </si>
  <si>
    <t>328</t>
  </si>
  <si>
    <t>721172369.S</t>
  </si>
  <si>
    <t>Montáž zátky HT potrubia DN 40</t>
  </si>
  <si>
    <t>334</t>
  </si>
  <si>
    <t>286540019500.S</t>
  </si>
  <si>
    <t>Zátka hrdlová HT DN 40, PP systém pre beztlakový rozvod vnútorného odpadu</t>
  </si>
  <si>
    <t>336</t>
  </si>
  <si>
    <t>721172372.S</t>
  </si>
  <si>
    <t>Montáž zátky HT potrubia DN 50</t>
  </si>
  <si>
    <t>338</t>
  </si>
  <si>
    <t>286540019600.S</t>
  </si>
  <si>
    <t>Zátka hrdlová HT DN 50, PP systém pre beztlakový rozvod vnútorného odpadu</t>
  </si>
  <si>
    <t>340</t>
  </si>
  <si>
    <t>721194103.S</t>
  </si>
  <si>
    <t>Zriadenie prípojky na potrubí vyvedenie a upevnenie odpadových výpustiek D 32 mm</t>
  </si>
  <si>
    <t>346</t>
  </si>
  <si>
    <t>721194104.S</t>
  </si>
  <si>
    <t>Zriadenie prípojky na potrubí vyvedenie a upevnenie odpadových výpustiek D 40 mm</t>
  </si>
  <si>
    <t>348</t>
  </si>
  <si>
    <t>551620009300</t>
  </si>
  <si>
    <t>Zápachová uzávierka umyvadlova HL132.1/40,(alebo alternátiva) DN 40x5/4", s výškovou nastaviteľnou rúrkou a závitom, so spätnou klapkou s pripojením na umývačky 3/4" a rozetou, odtok ležatý, PP</t>
  </si>
  <si>
    <t>350</t>
  </si>
  <si>
    <t>721194105.S</t>
  </si>
  <si>
    <t>Zriadenie prípojky na potrubí vyvedenie a upevnenie odpadových výpustiek D 50 mm</t>
  </si>
  <si>
    <t>352</t>
  </si>
  <si>
    <t>721194109.S</t>
  </si>
  <si>
    <t>Zriadenie prípojky na potrubí vyvedenie a upevnenie odpadových výpustiek D 110 mm</t>
  </si>
  <si>
    <t>354</t>
  </si>
  <si>
    <t>721290111.S</t>
  </si>
  <si>
    <t>Ostatné - skúška tesnosti kanalizácie v objektoch vodou do DN 125</t>
  </si>
  <si>
    <t>368</t>
  </si>
  <si>
    <t>998721201.S</t>
  </si>
  <si>
    <t>Presun hmôt pre vnútornú kanalizáciu v objektoch výšky do 6 m</t>
  </si>
  <si>
    <t>370</t>
  </si>
  <si>
    <t>722130801.S</t>
  </si>
  <si>
    <t>Demontáž potrubia z oceľových rúrok závitových do DN 25,  -0,00213t</t>
  </si>
  <si>
    <t>372</t>
  </si>
  <si>
    <t>722130802.S</t>
  </si>
  <si>
    <t>Demontáž potrubia z oceľových rúrok závitových nad DN 25 do DN 40,  -0,00497t</t>
  </si>
  <si>
    <t>374</t>
  </si>
  <si>
    <t>722171312</t>
  </si>
  <si>
    <t>Potrubie z viacvrstvových rúr PE Geberit Mepla (alebo alternátiva) D 20 mm, 5 m tyč</t>
  </si>
  <si>
    <t>376</t>
  </si>
  <si>
    <t>722171313</t>
  </si>
  <si>
    <t>Potrubie z viacvrstvových rúr PE Geberit Mepla ( alebo alternátiva) D 26 mm, 5 m tyč</t>
  </si>
  <si>
    <t>378</t>
  </si>
  <si>
    <t>722171314</t>
  </si>
  <si>
    <t>Potrubie z viacvrstvových rúr PE Geberit Mepla D 32 mm, 5 m tyč</t>
  </si>
  <si>
    <t>380</t>
  </si>
  <si>
    <t>722173048.S</t>
  </si>
  <si>
    <t>Montáž plasthliníkovej spojky pre vodu lisovaním D 20 mm</t>
  </si>
  <si>
    <t>382</t>
  </si>
  <si>
    <t>286220040000.S</t>
  </si>
  <si>
    <t>Spojka pre plasthliníkové potrubie D 20 mm</t>
  </si>
  <si>
    <t>384</t>
  </si>
  <si>
    <t>722173051.S</t>
  </si>
  <si>
    <t>Montáž plasthliníkovej spojky pre vodu lisovaním D 26 mm</t>
  </si>
  <si>
    <t>386</t>
  </si>
  <si>
    <t>286220040100.S</t>
  </si>
  <si>
    <t>Spojka pre plasthliníkové potrubie D 26 mm</t>
  </si>
  <si>
    <t>388</t>
  </si>
  <si>
    <t>722173072.S</t>
  </si>
  <si>
    <t>Montáž plasthliníkového kolena pre vodu lisovaním D 20 mm</t>
  </si>
  <si>
    <t>390</t>
  </si>
  <si>
    <t>286220001500.S</t>
  </si>
  <si>
    <t>Koleno lisovacie pre plasthliníkové potrubia D 20x1/2" vonkajší závit</t>
  </si>
  <si>
    <t>392</t>
  </si>
  <si>
    <t>722173075.S</t>
  </si>
  <si>
    <t>Montáž plasthliníkového kolena pre vodu lisovaním D 26 mm</t>
  </si>
  <si>
    <t>394</t>
  </si>
  <si>
    <t>286220001700.S</t>
  </si>
  <si>
    <t>Koleno lisovacie pre plasthliníkové potrubia D 26x3/4" vonkajší závit</t>
  </si>
  <si>
    <t>396</t>
  </si>
  <si>
    <t>722173078.S</t>
  </si>
  <si>
    <t>Montáž plasthliníkového kolena pre vodu lisovaním D 32 mm</t>
  </si>
  <si>
    <t>398</t>
  </si>
  <si>
    <t>286220000500.S</t>
  </si>
  <si>
    <t>Koleno lisovacie pre plasthliníkové potrubia D 32/90 mm</t>
  </si>
  <si>
    <t>400</t>
  </si>
  <si>
    <t>722173093.S</t>
  </si>
  <si>
    <t>Montáž plasthliníkovej redukcie pre vodu lisovaním D 20 mm</t>
  </si>
  <si>
    <t>402</t>
  </si>
  <si>
    <t>286220046800.S</t>
  </si>
  <si>
    <t>Redukcia lisovacia pre plasthliníkové potrubie D 20/16 mm</t>
  </si>
  <si>
    <t>404</t>
  </si>
  <si>
    <t>722173096.S</t>
  </si>
  <si>
    <t>Montáž plasthliníkovej redukcie pre vodu lisovaním D 26 mm</t>
  </si>
  <si>
    <t>406</t>
  </si>
  <si>
    <t>286220047200.S</t>
  </si>
  <si>
    <t>Redukcia lisovacia pre plasthliníkové potrubie D 26/20 mm</t>
  </si>
  <si>
    <t>408</t>
  </si>
  <si>
    <t>722173099.S</t>
  </si>
  <si>
    <t>Montáž plasthliníkovej redukcie pre vodu lisovaním D 32 mm</t>
  </si>
  <si>
    <t>410</t>
  </si>
  <si>
    <t>286220047500.S</t>
  </si>
  <si>
    <t>Redukcia lisovacia pre plasthliníkové potrubie D 32/20 mm</t>
  </si>
  <si>
    <t>412</t>
  </si>
  <si>
    <t>286220047600.S</t>
  </si>
  <si>
    <t>Redukcia lisovacia pre plasthliníkové potrubie D 32/26 mm</t>
  </si>
  <si>
    <t>414</t>
  </si>
  <si>
    <t>722173115.S</t>
  </si>
  <si>
    <t>Montáž plasthliníkového T-kusu pre vodu lisovaním D 20 mm</t>
  </si>
  <si>
    <t>416</t>
  </si>
  <si>
    <t>286220007900.S</t>
  </si>
  <si>
    <t>T-kus lisovací pre plasthliníkové potrubia D 20 mm</t>
  </si>
  <si>
    <t>418</t>
  </si>
  <si>
    <t>722173118.S</t>
  </si>
  <si>
    <t>Montáž plasthliníkového T-kusu pre vodu lisovaním D 26 mm</t>
  </si>
  <si>
    <t>420</t>
  </si>
  <si>
    <t>286220008000.S</t>
  </si>
  <si>
    <t>T-kus lisovací pre plasthliníkové potrubia D 26 mm</t>
  </si>
  <si>
    <t>422</t>
  </si>
  <si>
    <t>722173121.S</t>
  </si>
  <si>
    <t>Montáž plasthliníkového T-kusu pre vodu lisovaním D 32 mm</t>
  </si>
  <si>
    <t>424</t>
  </si>
  <si>
    <t>286220008100.S</t>
  </si>
  <si>
    <t>T-kus lisovací pre plasthliníkové potrubia D 32 mm</t>
  </si>
  <si>
    <t>426</t>
  </si>
  <si>
    <t>722173181.S</t>
  </si>
  <si>
    <t>Montáž plasthliníkovej nástenky pre vodu lisovaním D 20 mm</t>
  </si>
  <si>
    <t>428</t>
  </si>
  <si>
    <t>286220049900.S</t>
  </si>
  <si>
    <t>Nástenka lisovacia pre plasthliníkové potrubie D 20x1/2" mm</t>
  </si>
  <si>
    <t>430</t>
  </si>
  <si>
    <t>722190401.S</t>
  </si>
  <si>
    <t>Vyvedenie a upevnenie výpustky DN 15</t>
  </si>
  <si>
    <t>432</t>
  </si>
  <si>
    <t>722221015.S</t>
  </si>
  <si>
    <t>Montáž guľového kohúta závitového priameho pre vodu G 3/4</t>
  </si>
  <si>
    <t>434</t>
  </si>
  <si>
    <t>551110005000.S</t>
  </si>
  <si>
    <t>Guľový uzáver pre vodu 3/4", niklovaná mosadz</t>
  </si>
  <si>
    <t>436</t>
  </si>
  <si>
    <t>722221020.S</t>
  </si>
  <si>
    <t>Montáž guľového kohúta závitového priameho pre vodu G 1</t>
  </si>
  <si>
    <t>438</t>
  </si>
  <si>
    <t>551110005100.S</t>
  </si>
  <si>
    <t>Guľový uzáver pre vodu 1", niklovaná mosadz</t>
  </si>
  <si>
    <t>440</t>
  </si>
  <si>
    <t>722221070.S</t>
  </si>
  <si>
    <t>Montáž guľového kohúta závitového rohového pre vodu G 1/2</t>
  </si>
  <si>
    <t>442</t>
  </si>
  <si>
    <t>551110007700.S</t>
  </si>
  <si>
    <t>Guľový uzáver pre vodu rohový 1/2", niklovaná mosadz</t>
  </si>
  <si>
    <t>444</t>
  </si>
  <si>
    <t>722290226.S</t>
  </si>
  <si>
    <t>Tlaková skúška vodovodného potrubia závitového do DN 50</t>
  </si>
  <si>
    <t>462</t>
  </si>
  <si>
    <t>722290234.S</t>
  </si>
  <si>
    <t>Prepláchnutie a dezinfekcia vodovodného potrubia do DN 80</t>
  </si>
  <si>
    <t>464</t>
  </si>
  <si>
    <t>998722201.S</t>
  </si>
  <si>
    <t>Presun hmôt pre vnútorný vodovod v objektoch výšky do 6 m</t>
  </si>
  <si>
    <t>466</t>
  </si>
  <si>
    <t>725119410.S</t>
  </si>
  <si>
    <t>482</t>
  </si>
  <si>
    <t>642360000500.S</t>
  </si>
  <si>
    <t>484</t>
  </si>
  <si>
    <t>554330000600</t>
  </si>
  <si>
    <t>Záchodové sedadlo s poklopom ref.LAUFEN PRO,</t>
  </si>
  <si>
    <t>492</t>
  </si>
  <si>
    <t>725122813.S1</t>
  </si>
  <si>
    <t>Demontáž WC s nádržkou a ,  -0,01720t</t>
  </si>
  <si>
    <t>494</t>
  </si>
  <si>
    <t>súb.</t>
  </si>
  <si>
    <t>725210821.S</t>
  </si>
  <si>
    <t>Demontáž umývadiel alebo umývadielok bez výtokovej armatúry,  -0,01946t</t>
  </si>
  <si>
    <t>508</t>
  </si>
  <si>
    <t>725219201.S</t>
  </si>
  <si>
    <t>Montáž umývadla keramického na konzoly, bez výtokovej armatúry</t>
  </si>
  <si>
    <t>510</t>
  </si>
  <si>
    <t>6421100002001</t>
  </si>
  <si>
    <t>Umývadlo keramické ref. CUBITO, rozmer 600x450x170 mm, biela, JIKA</t>
  </si>
  <si>
    <t>512</t>
  </si>
  <si>
    <t>725310823.S</t>
  </si>
  <si>
    <t>Demontáž drezu jednodielneho bez výtokovej armatúry vstavanej v kuchynskej zostave,  -0,00920t</t>
  </si>
  <si>
    <t>514</t>
  </si>
  <si>
    <t>725319112.S</t>
  </si>
  <si>
    <t>Montáž kuchynských drezov jednoduchých, hranatých s rozmerom do 600x600 mm, bez výtokových armatúr</t>
  </si>
  <si>
    <t>516</t>
  </si>
  <si>
    <t>552310000200.S</t>
  </si>
  <si>
    <t>Kuchynský drez nerezový na zapustenie do dosky 340x400 mm</t>
  </si>
  <si>
    <t>518</t>
  </si>
  <si>
    <t>551620006800.S</t>
  </si>
  <si>
    <t>Zápachová uzávierka- sifón pre jednodielne drezy DN 50</t>
  </si>
  <si>
    <t>520</t>
  </si>
  <si>
    <t>551620006400.S</t>
  </si>
  <si>
    <t>Zápachová uzávierka - sifón pre umývadlá DN 40</t>
  </si>
  <si>
    <t>522</t>
  </si>
  <si>
    <t>5516757500</t>
  </si>
  <si>
    <t>Dvierka plastové 150x30 cm biele</t>
  </si>
  <si>
    <t>532</t>
  </si>
  <si>
    <t>725820810.S</t>
  </si>
  <si>
    <t>Demontáž batérie drezovej, umývadlovej nástennej,  -0,0026t</t>
  </si>
  <si>
    <t>534</t>
  </si>
  <si>
    <t>725829601.S</t>
  </si>
  <si>
    <t>Montáž batérie umývadlovej a drezovej stojankovej, pákovej alebo klasickej s mechanickým ovládaním</t>
  </si>
  <si>
    <t>536</t>
  </si>
  <si>
    <t>551450003600</t>
  </si>
  <si>
    <t>Batéria umývadlová,   stojanková páková</t>
  </si>
  <si>
    <t>538</t>
  </si>
  <si>
    <t>551450004100</t>
  </si>
  <si>
    <t>Batéria drezová stojanková páková</t>
  </si>
  <si>
    <t>540</t>
  </si>
  <si>
    <t>5516757500.1</t>
  </si>
  <si>
    <t>Dvierka plastové 15x15 cm biele</t>
  </si>
  <si>
    <t>542</t>
  </si>
  <si>
    <t>998725201.S</t>
  </si>
  <si>
    <t>Presun hmôt pre zariaďovacie predmety v objektoch výšky do 6 m</t>
  </si>
  <si>
    <t>548</t>
  </si>
  <si>
    <t>OST1</t>
  </si>
  <si>
    <t>Elektroinštalácie</t>
  </si>
  <si>
    <t>ELE1</t>
  </si>
  <si>
    <t>rozvodnica R -VýVOD</t>
  </si>
  <si>
    <t>550</t>
  </si>
  <si>
    <t>ELE2</t>
  </si>
  <si>
    <t>552</t>
  </si>
  <si>
    <t>ELE3</t>
  </si>
  <si>
    <t>CYKY-J 5x10</t>
  </si>
  <si>
    <t>554</t>
  </si>
  <si>
    <t>ELE4</t>
  </si>
  <si>
    <t>CY6</t>
  </si>
  <si>
    <t>556</t>
  </si>
  <si>
    <t>ELE5</t>
  </si>
  <si>
    <t>CY 16</t>
  </si>
  <si>
    <t>558</t>
  </si>
  <si>
    <t>ELE6</t>
  </si>
  <si>
    <t>CYKY-J 3x2,5</t>
  </si>
  <si>
    <t>560</t>
  </si>
  <si>
    <t>ELE7</t>
  </si>
  <si>
    <t>CYKY-J 3x1,5</t>
  </si>
  <si>
    <t>562</t>
  </si>
  <si>
    <t>ELE8</t>
  </si>
  <si>
    <t>CYKY-O 3x1,5</t>
  </si>
  <si>
    <t>564</t>
  </si>
  <si>
    <t>ELE9</t>
  </si>
  <si>
    <t>CYKY-O 2x1,5</t>
  </si>
  <si>
    <t>566</t>
  </si>
  <si>
    <t>ELE10</t>
  </si>
  <si>
    <t>CYKY-J 5x1,5</t>
  </si>
  <si>
    <t>568</t>
  </si>
  <si>
    <t>ELE11</t>
  </si>
  <si>
    <t>ukončenie kábla do 5x2,5</t>
  </si>
  <si>
    <t>570</t>
  </si>
  <si>
    <t>ELE12</t>
  </si>
  <si>
    <t>ukončenie kábla do 5x16</t>
  </si>
  <si>
    <t>572</t>
  </si>
  <si>
    <t>ELE13</t>
  </si>
  <si>
    <t>krabica prístrojová</t>
  </si>
  <si>
    <t>574</t>
  </si>
  <si>
    <t>ELE14</t>
  </si>
  <si>
    <t>krabica odbočná</t>
  </si>
  <si>
    <t>576</t>
  </si>
  <si>
    <t>ELE15</t>
  </si>
  <si>
    <t>1- pól vyp 10A,250V IP20</t>
  </si>
  <si>
    <t>578</t>
  </si>
  <si>
    <t>ELE16</t>
  </si>
  <si>
    <t>1- pól vyp 10A,250V IP20 so signálkou zap. Stavu</t>
  </si>
  <si>
    <t>580</t>
  </si>
  <si>
    <t>ELE17</t>
  </si>
  <si>
    <t>prepínač 5 vyp 10A,250V IP20</t>
  </si>
  <si>
    <t>582</t>
  </si>
  <si>
    <t>ELE18</t>
  </si>
  <si>
    <t>Súmrak spin  s noč. Útlmom, 10A, 230V, IP54</t>
  </si>
  <si>
    <t>584</t>
  </si>
  <si>
    <t>ELE19</t>
  </si>
  <si>
    <t>Pohyb. Spin, 10A, 230V, IP54</t>
  </si>
  <si>
    <t>586</t>
  </si>
  <si>
    <t>ELE20</t>
  </si>
  <si>
    <t>dvojzásuvka 16A, 250V, kompl</t>
  </si>
  <si>
    <t>588</t>
  </si>
  <si>
    <t>ELE21</t>
  </si>
  <si>
    <t>zásuvka 16A, 250V, IP43 kompl</t>
  </si>
  <si>
    <t>590</t>
  </si>
  <si>
    <t>ELE22</t>
  </si>
  <si>
    <t>LED  svietidlo stropné,15W, IP20, 3000K</t>
  </si>
  <si>
    <t>592</t>
  </si>
  <si>
    <t>ELE23</t>
  </si>
  <si>
    <t>LED  svietidlo stropné vonkajšie,10W, IP54, 4000K</t>
  </si>
  <si>
    <t>594</t>
  </si>
  <si>
    <t>ELE24</t>
  </si>
  <si>
    <t>frézovanie drážok</t>
  </si>
  <si>
    <t>596</t>
  </si>
  <si>
    <t>ELE25</t>
  </si>
  <si>
    <t>sekanie drážok</t>
  </si>
  <si>
    <t>598</t>
  </si>
  <si>
    <t>ELE26</t>
  </si>
  <si>
    <t>Hlavná svorka uzemnenia MEB s krytom</t>
  </si>
  <si>
    <t>600</t>
  </si>
  <si>
    <t>ELE27</t>
  </si>
  <si>
    <t>FeZn d8mm</t>
  </si>
  <si>
    <t>602</t>
  </si>
  <si>
    <t>ELE28</t>
  </si>
  <si>
    <t>FeZn d10mm</t>
  </si>
  <si>
    <t>604</t>
  </si>
  <si>
    <t>ELE29</t>
  </si>
  <si>
    <t>SZ v krabici do zateplenia</t>
  </si>
  <si>
    <t>606</t>
  </si>
  <si>
    <t>ELE30</t>
  </si>
  <si>
    <t>podperka na fóliu s podlepením</t>
  </si>
  <si>
    <t>608</t>
  </si>
  <si>
    <t>ELE31</t>
  </si>
  <si>
    <t>rúra HDPE d40mm pre zvod</t>
  </si>
  <si>
    <t>610</t>
  </si>
  <si>
    <t>ELE32</t>
  </si>
  <si>
    <t>SS  svorka spojovacia</t>
  </si>
  <si>
    <t>612</t>
  </si>
  <si>
    <t>ELE33</t>
  </si>
  <si>
    <t>SP1 pripoj svorka bleskozvodová</t>
  </si>
  <si>
    <t>614</t>
  </si>
  <si>
    <t>ELE34</t>
  </si>
  <si>
    <t>pripojenie na jestv blesk a uzem</t>
  </si>
  <si>
    <t>616</t>
  </si>
  <si>
    <t>ELE36</t>
  </si>
  <si>
    <t>pomocné práce</t>
  </si>
  <si>
    <t>hod</t>
  </si>
  <si>
    <t>618</t>
  </si>
  <si>
    <t>ELE37</t>
  </si>
  <si>
    <t>zisť. Skut. Stavu</t>
  </si>
  <si>
    <t>620</t>
  </si>
  <si>
    <t>ELE38</t>
  </si>
  <si>
    <t>demontáže</t>
  </si>
  <si>
    <t>622</t>
  </si>
  <si>
    <t>ELE39</t>
  </si>
  <si>
    <t>úprava jestv, elektrinštal</t>
  </si>
  <si>
    <t>624</t>
  </si>
  <si>
    <t>ELE41</t>
  </si>
  <si>
    <t>zabezp. Vyp stavu</t>
  </si>
  <si>
    <t>626</t>
  </si>
  <si>
    <t>ELE42</t>
  </si>
  <si>
    <t>meranie uzemnenia</t>
  </si>
  <si>
    <t>628</t>
  </si>
  <si>
    <t>ELE43</t>
  </si>
  <si>
    <t>východzia revízia</t>
  </si>
  <si>
    <t>630</t>
  </si>
  <si>
    <t>ELE44</t>
  </si>
  <si>
    <t>preberacie konanie</t>
  </si>
  <si>
    <t>632</t>
  </si>
  <si>
    <t>ELE45</t>
  </si>
  <si>
    <t>Úradná skúška</t>
  </si>
  <si>
    <t>kpl</t>
  </si>
  <si>
    <t>-661380334</t>
  </si>
  <si>
    <t>DPBratislava</t>
  </si>
  <si>
    <t>sub</t>
  </si>
  <si>
    <t>Sociálne zariadenie Koliba-rekonštrukcia</t>
  </si>
  <si>
    <t>SZ Koliba-re...</t>
  </si>
  <si>
    <t>01 - SZ Koliba-re...</t>
  </si>
  <si>
    <t>Kontaktný zatepľovací systém stien z fasádneho EPS hr. 100 mm,lep.stierka,sklotext.mriežka,penetračný náter,silikonová omietka farby</t>
  </si>
  <si>
    <t>Vonkajšia omietka ostení silikónová + zastavka</t>
  </si>
  <si>
    <t>Potiahnutie vonkajších stien sklotextílnou mriežkou s celoplošným prilepením + zastavka</t>
  </si>
  <si>
    <t>Kontaktný zatepľovací systém stien z XPS hr. 100 mm,lep.stierka,sklotext.mriežka,penetračný náter,silikonová omietka  farby</t>
  </si>
  <si>
    <t>978059631.Sj</t>
  </si>
  <si>
    <t>764352427K2/1</t>
  </si>
  <si>
    <t>M+D Dažďový žľab, antracitová farba, r.š.350mm</t>
  </si>
  <si>
    <t>764454451K2/2</t>
  </si>
  <si>
    <t>M+D Dažďová rýna, antracitovej farby, r.š.420mm</t>
  </si>
  <si>
    <t>764430840.Sj</t>
  </si>
  <si>
    <t>Opracovanie prestupov</t>
  </si>
  <si>
    <t>M+D Int. dvere,lavé, prave,plné,jednokrídlové,otváravé,drevené s poldrážkou,p.ú.laminát bielej farby,oceľ.zárubeň vr.p.ú.,s prahom,cylindrický zámok,klučka-klučka,</t>
  </si>
  <si>
    <t>M+D Plastové okno stav.otvor 800/400mm,jednokrídlové,otv.sklop.,izolačné trojsklo,vrátane parapetov-int.plast.,ext.pozink.,kovania,p.ú.,</t>
  </si>
  <si>
    <t>M+D Kuchynská linka dl.2200mm,horné a dolné skrinky,sklenená zástena,vstavaná chladnička,sklokeramická varná doska,pracovná doska, vr.kovania a príslušenstva</t>
  </si>
  <si>
    <t>Nater kovovych konštrukcii s obrusenim</t>
  </si>
  <si>
    <t>784402801.Sj</t>
  </si>
  <si>
    <t>784402801.Sjj</t>
  </si>
  <si>
    <t>Silikatova omietka muru okolo SZ vr penetracie</t>
  </si>
  <si>
    <t>Vodeodolny nater uličky za SZ vr penetracie</t>
  </si>
  <si>
    <t>Montáž záchodu WC kombi komplets rovným odpadom</t>
  </si>
  <si>
    <t>Wc kombi komplet Jika Deep spodný odpad,</t>
  </si>
  <si>
    <t>725310823.Sj</t>
  </si>
  <si>
    <t>Demontaž kuchynskej linky vr odvozu a likvidacie</t>
  </si>
  <si>
    <t>rozvodnica RS11 Koliba</t>
  </si>
  <si>
    <t>ELE26/1</t>
  </si>
  <si>
    <t>D+M konvektor nastenny</t>
  </si>
  <si>
    <t>demontaž konvektor vr likvidacie</t>
  </si>
  <si>
    <t>ELE25/1</t>
  </si>
  <si>
    <t>Odstranenie pôvodneho linolea</t>
  </si>
  <si>
    <t xml:space="preserve">Vyspravenie vonk.stien </t>
  </si>
  <si>
    <t>622460241.rjj</t>
  </si>
  <si>
    <t>Zakryvanie okien a povrchov</t>
  </si>
  <si>
    <t>622461052.S1j</t>
  </si>
  <si>
    <t>Sokel vnutorny marmolit</t>
  </si>
  <si>
    <t>Kanalovy poklop pre osadenie dlažby- 60x60 vyburanie , dodavka + montaž</t>
  </si>
  <si>
    <t>875642870258</t>
  </si>
  <si>
    <t>766621400</t>
  </si>
  <si>
    <t>Vymena drevenej časti lavičky- demontaž, montaž, likvidacia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</si>
</sst>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10"/>
      <color rgb="FFFF0000"/>
      <name val="Arial CE"/>
      <charset val="238"/>
    </font>
    <font>
      <i/>
      <sz val="9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68" fontId="0" fillId="0" borderId="3" xfId="0" applyNumberFormat="1" applyFont="1" applyBorder="1" applyAlignment="1">
      <alignment vertical="center"/>
    </xf>
    <xf numFmtId="168" fontId="30" fillId="0" borderId="3" xfId="0" applyNumberFormat="1" applyFont="1" applyBorder="1" applyAlignment="1">
      <alignment vertical="center"/>
    </xf>
    <xf numFmtId="4" fontId="32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4" fontId="6" fillId="0" borderId="0" xfId="0" applyNumberFormat="1" applyFont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>
      <selection activeCell="G90" sqref="G90:M90"/>
    </sheetView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80" t="s">
        <v>5</v>
      </c>
      <c r="AS2" s="178"/>
      <c r="AT2" s="178"/>
      <c r="AU2" s="178"/>
      <c r="AV2" s="178"/>
      <c r="AW2" s="178"/>
      <c r="AX2" s="178"/>
      <c r="AY2" s="178"/>
      <c r="AZ2" s="178"/>
      <c r="BA2" s="178"/>
      <c r="BB2" s="178"/>
      <c r="BC2" s="178"/>
      <c r="BD2" s="178"/>
      <c r="BE2" s="178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77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R5" s="17"/>
      <c r="BS5" s="14" t="s">
        <v>6</v>
      </c>
    </row>
    <row r="6" spans="1:74" s="1" customFormat="1" ht="36.950000000000003" customHeight="1">
      <c r="B6" s="17"/>
      <c r="D6" s="22" t="s">
        <v>11</v>
      </c>
      <c r="K6" s="179" t="s">
        <v>791</v>
      </c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R6" s="17"/>
      <c r="BS6" s="14" t="s">
        <v>6</v>
      </c>
    </row>
    <row r="7" spans="1:74" s="1" customFormat="1" ht="12" customHeight="1">
      <c r="B7" s="17"/>
      <c r="D7" s="23" t="s">
        <v>12</v>
      </c>
      <c r="K7" s="21" t="s">
        <v>1</v>
      </c>
      <c r="AK7" s="23" t="s">
        <v>13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14</v>
      </c>
      <c r="K8" s="21" t="s">
        <v>15</v>
      </c>
      <c r="AK8" s="23" t="s">
        <v>16</v>
      </c>
      <c r="AN8" s="21"/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17</v>
      </c>
      <c r="J10" s="1" t="s">
        <v>789</v>
      </c>
      <c r="AK10" s="23" t="s">
        <v>18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15</v>
      </c>
      <c r="AK11" s="23" t="s">
        <v>19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20</v>
      </c>
      <c r="AK13" s="23"/>
      <c r="AL13" s="165"/>
      <c r="AM13" s="165"/>
      <c r="AN13" s="21"/>
      <c r="AR13" s="17"/>
      <c r="BS13" s="14" t="s">
        <v>6</v>
      </c>
    </row>
    <row r="14" spans="1:74" ht="12.75">
      <c r="B14" s="17"/>
      <c r="E14" s="21" t="s">
        <v>15</v>
      </c>
      <c r="AK14" s="23" t="s">
        <v>19</v>
      </c>
      <c r="AM14" s="184"/>
      <c r="AN14" s="184"/>
      <c r="AO14" s="184"/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21</v>
      </c>
      <c r="AK16" s="23" t="s">
        <v>18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15</v>
      </c>
      <c r="AK17" s="23" t="s">
        <v>19</v>
      </c>
      <c r="AN17" s="21" t="s">
        <v>1</v>
      </c>
      <c r="AR17" s="17"/>
      <c r="BS17" s="14" t="s">
        <v>22</v>
      </c>
    </row>
    <row r="18" spans="1:71" s="1" customFormat="1" ht="6.95" customHeight="1">
      <c r="B18" s="17"/>
      <c r="AR18" s="17"/>
      <c r="BS18" s="14" t="s">
        <v>23</v>
      </c>
    </row>
    <row r="19" spans="1:71" s="1" customFormat="1" ht="12" customHeight="1">
      <c r="B19" s="17"/>
      <c r="D19" s="23" t="s">
        <v>24</v>
      </c>
      <c r="AK19" s="23" t="s">
        <v>18</v>
      </c>
      <c r="AN19" s="21" t="s">
        <v>1</v>
      </c>
      <c r="AR19" s="17"/>
      <c r="BS19" s="14" t="s">
        <v>23</v>
      </c>
    </row>
    <row r="20" spans="1:71" s="1" customFormat="1" ht="18.399999999999999" customHeight="1">
      <c r="B20" s="17"/>
      <c r="E20" s="21" t="s">
        <v>15</v>
      </c>
      <c r="AK20" s="23" t="s">
        <v>19</v>
      </c>
      <c r="AN20" s="21" t="s">
        <v>1</v>
      </c>
      <c r="AR20" s="17"/>
      <c r="BS20" s="14" t="s">
        <v>22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25</v>
      </c>
      <c r="AR22" s="17"/>
    </row>
    <row r="23" spans="1:71" s="1" customFormat="1" ht="16.5" customHeight="1">
      <c r="B23" s="17"/>
      <c r="E23" s="181" t="s">
        <v>1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26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82"/>
      <c r="AL26" s="183"/>
      <c r="AM26" s="183"/>
      <c r="AN26" s="183"/>
      <c r="AO26" s="183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6" t="s">
        <v>27</v>
      </c>
      <c r="M28" s="176"/>
      <c r="N28" s="176"/>
      <c r="O28" s="176"/>
      <c r="P28" s="176"/>
      <c r="Q28" s="26"/>
      <c r="R28" s="26"/>
      <c r="S28" s="26"/>
      <c r="T28" s="26"/>
      <c r="U28" s="26"/>
      <c r="V28" s="26"/>
      <c r="W28" s="176" t="s">
        <v>28</v>
      </c>
      <c r="X28" s="176"/>
      <c r="Y28" s="176"/>
      <c r="Z28" s="176"/>
      <c r="AA28" s="176"/>
      <c r="AB28" s="176"/>
      <c r="AC28" s="176"/>
      <c r="AD28" s="176"/>
      <c r="AE28" s="176"/>
      <c r="AF28" s="26"/>
      <c r="AG28" s="26"/>
      <c r="AH28" s="26"/>
      <c r="AI28" s="26"/>
      <c r="AJ28" s="26"/>
      <c r="AK28" s="176" t="s">
        <v>29</v>
      </c>
      <c r="AL28" s="176"/>
      <c r="AM28" s="176"/>
      <c r="AN28" s="176"/>
      <c r="AO28" s="176"/>
      <c r="AP28" s="26"/>
      <c r="AQ28" s="26"/>
      <c r="AR28" s="27"/>
      <c r="BE28" s="26"/>
    </row>
    <row r="29" spans="1:71" s="3" customFormat="1" ht="14.45" customHeight="1">
      <c r="B29" s="31"/>
      <c r="D29" s="23" t="s">
        <v>30</v>
      </c>
      <c r="F29" s="23" t="s">
        <v>31</v>
      </c>
      <c r="L29" s="175">
        <v>0.2</v>
      </c>
      <c r="M29" s="174"/>
      <c r="N29" s="174"/>
      <c r="O29" s="174"/>
      <c r="P29" s="17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ROUND(AV94, 2)</f>
        <v>0</v>
      </c>
      <c r="AL29" s="174"/>
      <c r="AM29" s="174"/>
      <c r="AN29" s="174"/>
      <c r="AO29" s="174"/>
      <c r="AR29" s="31"/>
    </row>
    <row r="30" spans="1:71" s="3" customFormat="1" ht="14.45" customHeight="1">
      <c r="B30" s="31"/>
      <c r="F30" s="23" t="s">
        <v>32</v>
      </c>
      <c r="L30" s="175">
        <v>0.2</v>
      </c>
      <c r="M30" s="174"/>
      <c r="N30" s="174"/>
      <c r="O30" s="174"/>
      <c r="P30" s="174"/>
      <c r="W30" s="173"/>
      <c r="X30" s="174"/>
      <c r="Y30" s="174"/>
      <c r="Z30" s="174"/>
      <c r="AA30" s="174"/>
      <c r="AB30" s="174"/>
      <c r="AC30" s="174"/>
      <c r="AD30" s="174"/>
      <c r="AE30" s="174"/>
      <c r="AK30" s="173"/>
      <c r="AL30" s="174"/>
      <c r="AM30" s="174"/>
      <c r="AN30" s="174"/>
      <c r="AO30" s="174"/>
      <c r="AR30" s="31"/>
    </row>
    <row r="31" spans="1:71" s="3" customFormat="1" ht="14.45" hidden="1" customHeight="1">
      <c r="B31" s="31"/>
      <c r="F31" s="23" t="s">
        <v>33</v>
      </c>
      <c r="L31" s="175">
        <v>0.2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1"/>
    </row>
    <row r="32" spans="1:71" s="3" customFormat="1" ht="14.45" hidden="1" customHeight="1">
      <c r="B32" s="31"/>
      <c r="F32" s="23" t="s">
        <v>34</v>
      </c>
      <c r="L32" s="175">
        <v>0.2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1"/>
    </row>
    <row r="33" spans="1:57" s="3" customFormat="1" ht="14.45" hidden="1" customHeight="1">
      <c r="B33" s="31"/>
      <c r="F33" s="23" t="s">
        <v>35</v>
      </c>
      <c r="L33" s="175">
        <v>0</v>
      </c>
      <c r="M33" s="174"/>
      <c r="N33" s="174"/>
      <c r="O33" s="174"/>
      <c r="P33" s="17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36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37</v>
      </c>
      <c r="U35" s="34"/>
      <c r="V35" s="34"/>
      <c r="W35" s="34"/>
      <c r="X35" s="169" t="s">
        <v>38</v>
      </c>
      <c r="Y35" s="170"/>
      <c r="Z35" s="170"/>
      <c r="AA35" s="170"/>
      <c r="AB35" s="170"/>
      <c r="AC35" s="34"/>
      <c r="AD35" s="34"/>
      <c r="AE35" s="34"/>
      <c r="AF35" s="34"/>
      <c r="AG35" s="34"/>
      <c r="AH35" s="34"/>
      <c r="AI35" s="34"/>
      <c r="AJ35" s="34"/>
      <c r="AK35" s="171"/>
      <c r="AL35" s="170"/>
      <c r="AM35" s="170"/>
      <c r="AN35" s="170"/>
      <c r="AO35" s="172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39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40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41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42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41</v>
      </c>
      <c r="AI60" s="29"/>
      <c r="AJ60" s="29"/>
      <c r="AK60" s="29"/>
      <c r="AL60" s="29"/>
      <c r="AM60" s="39" t="s">
        <v>42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43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44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41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42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41</v>
      </c>
      <c r="AI75" s="29"/>
      <c r="AJ75" s="29"/>
      <c r="AK75" s="29"/>
      <c r="AL75" s="29"/>
      <c r="AM75" s="39" t="s">
        <v>42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5" customHeight="1">
      <c r="A82" s="26"/>
      <c r="B82" s="27"/>
      <c r="C82" s="18" t="s">
        <v>45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AR84" s="45"/>
    </row>
    <row r="85" spans="1:91" s="5" customFormat="1" ht="36.950000000000003" customHeight="1">
      <c r="B85" s="46"/>
      <c r="C85" s="47" t="s">
        <v>11</v>
      </c>
      <c r="L85" s="195" t="str">
        <f>K6</f>
        <v>Sociálne zariadenie Koliba-rekonštrukcia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K85" s="196"/>
      <c r="AL85" s="196"/>
      <c r="AM85" s="196"/>
      <c r="AN85" s="196"/>
      <c r="AO85" s="196"/>
      <c r="AR85" s="46"/>
    </row>
    <row r="86" spans="1:91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14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16</v>
      </c>
      <c r="AJ87" s="26"/>
      <c r="AK87" s="26"/>
      <c r="AL87" s="26"/>
      <c r="AM87" s="197" t="str">
        <f>IF(AN8= "","",AN8)</f>
        <v/>
      </c>
      <c r="AN87" s="197"/>
      <c r="AO87" s="26"/>
      <c r="AP87" s="26"/>
      <c r="AQ87" s="26"/>
      <c r="AR87" s="27"/>
      <c r="BE87" s="26"/>
    </row>
    <row r="88" spans="1:91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15.2" customHeight="1">
      <c r="A89" s="26"/>
      <c r="B89" s="27"/>
      <c r="C89" s="23" t="s">
        <v>17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 xml:space="preserve"> 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21</v>
      </c>
      <c r="AJ89" s="26"/>
      <c r="AK89" s="26"/>
      <c r="AL89" s="26"/>
      <c r="AM89" s="198" t="str">
        <f>IF(E17="","",E17)</f>
        <v xml:space="preserve"> </v>
      </c>
      <c r="AN89" s="199"/>
      <c r="AO89" s="199"/>
      <c r="AP89" s="199"/>
      <c r="AQ89" s="26"/>
      <c r="AR89" s="27"/>
      <c r="AS89" s="200" t="s">
        <v>46</v>
      </c>
      <c r="AT89" s="201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2" customHeight="1">
      <c r="A90" s="26"/>
      <c r="B90" s="27"/>
      <c r="C90" s="23" t="s">
        <v>20</v>
      </c>
      <c r="D90" s="26"/>
      <c r="E90" s="26"/>
      <c r="F90" s="26"/>
      <c r="G90" s="204"/>
      <c r="H90" s="204"/>
      <c r="I90" s="204"/>
      <c r="J90" s="204"/>
      <c r="K90" s="204"/>
      <c r="L90" s="204"/>
      <c r="M90" s="204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24</v>
      </c>
      <c r="AJ90" s="26"/>
      <c r="AK90" s="26"/>
      <c r="AL90" s="26"/>
      <c r="AM90" s="198" t="str">
        <f>IF(E20="","",E20)</f>
        <v xml:space="preserve"> </v>
      </c>
      <c r="AN90" s="199"/>
      <c r="AO90" s="199"/>
      <c r="AP90" s="199"/>
      <c r="AQ90" s="26"/>
      <c r="AR90" s="27"/>
      <c r="AS90" s="202"/>
      <c r="AT90" s="203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202"/>
      <c r="AT91" s="203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85" t="s">
        <v>47</v>
      </c>
      <c r="D92" s="186"/>
      <c r="E92" s="186"/>
      <c r="F92" s="186"/>
      <c r="G92" s="186"/>
      <c r="H92" s="54"/>
      <c r="I92" s="187" t="s">
        <v>48</v>
      </c>
      <c r="J92" s="186"/>
      <c r="K92" s="186"/>
      <c r="L92" s="186"/>
      <c r="M92" s="186"/>
      <c r="N92" s="186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8" t="s">
        <v>49</v>
      </c>
      <c r="AH92" s="186"/>
      <c r="AI92" s="186"/>
      <c r="AJ92" s="186"/>
      <c r="AK92" s="186"/>
      <c r="AL92" s="186"/>
      <c r="AM92" s="186"/>
      <c r="AN92" s="187" t="s">
        <v>50</v>
      </c>
      <c r="AO92" s="186"/>
      <c r="AP92" s="189"/>
      <c r="AQ92" s="55" t="s">
        <v>51</v>
      </c>
      <c r="AR92" s="27"/>
      <c r="AS92" s="56" t="s">
        <v>52</v>
      </c>
      <c r="AT92" s="57" t="s">
        <v>53</v>
      </c>
      <c r="AU92" s="57" t="s">
        <v>54</v>
      </c>
      <c r="AV92" s="57" t="s">
        <v>55</v>
      </c>
      <c r="AW92" s="57" t="s">
        <v>56</v>
      </c>
      <c r="AX92" s="57" t="s">
        <v>57</v>
      </c>
      <c r="AY92" s="57" t="s">
        <v>58</v>
      </c>
      <c r="AZ92" s="57" t="s">
        <v>59</v>
      </c>
      <c r="BA92" s="57" t="s">
        <v>60</v>
      </c>
      <c r="BB92" s="57" t="s">
        <v>61</v>
      </c>
      <c r="BC92" s="57" t="s">
        <v>62</v>
      </c>
      <c r="BD92" s="58" t="s">
        <v>63</v>
      </c>
      <c r="BE92" s="26"/>
    </row>
    <row r="93" spans="1:91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50000000000003" customHeight="1">
      <c r="B94" s="62"/>
      <c r="C94" s="63" t="s">
        <v>64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93"/>
      <c r="AH94" s="193"/>
      <c r="AI94" s="193"/>
      <c r="AJ94" s="193"/>
      <c r="AK94" s="193"/>
      <c r="AL94" s="193"/>
      <c r="AM94" s="193"/>
      <c r="AN94" s="194"/>
      <c r="AO94" s="194"/>
      <c r="AP94" s="194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 t="e">
        <f>ROUND(AU95,5)</f>
        <v>#REF!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65</v>
      </c>
      <c r="BT94" s="71" t="s">
        <v>66</v>
      </c>
      <c r="BU94" s="72" t="s">
        <v>67</v>
      </c>
      <c r="BV94" s="71" t="s">
        <v>68</v>
      </c>
      <c r="BW94" s="71" t="s">
        <v>4</v>
      </c>
      <c r="BX94" s="71" t="s">
        <v>69</v>
      </c>
      <c r="CL94" s="71" t="s">
        <v>1</v>
      </c>
    </row>
    <row r="95" spans="1:91" s="7" customFormat="1" ht="16.5" customHeight="1">
      <c r="A95" s="73" t="s">
        <v>70</v>
      </c>
      <c r="B95" s="74"/>
      <c r="C95" s="75"/>
      <c r="D95" s="192" t="s">
        <v>71</v>
      </c>
      <c r="E95" s="192"/>
      <c r="F95" s="192"/>
      <c r="G95" s="192"/>
      <c r="H95" s="192"/>
      <c r="I95" s="76"/>
      <c r="J95" s="192" t="s">
        <v>792</v>
      </c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0"/>
      <c r="AH95" s="191"/>
      <c r="AI95" s="191"/>
      <c r="AJ95" s="191"/>
      <c r="AK95" s="191"/>
      <c r="AL95" s="191"/>
      <c r="AM95" s="191"/>
      <c r="AN95" s="190"/>
      <c r="AO95" s="191"/>
      <c r="AP95" s="191"/>
      <c r="AQ95" s="77" t="s">
        <v>72</v>
      </c>
      <c r="AR95" s="74"/>
      <c r="AS95" s="78">
        <v>0</v>
      </c>
      <c r="AT95" s="79">
        <f>ROUND(SUM(AV95:AW95),2)</f>
        <v>0</v>
      </c>
      <c r="AU95" s="80" t="e">
        <f>'01 - SZ Koliba-re...'!P134</f>
        <v>#REF!</v>
      </c>
      <c r="AV95" s="79">
        <f>'01 - SZ Koliba-re...'!J33</f>
        <v>0</v>
      </c>
      <c r="AW95" s="79">
        <f>'01 - SZ Koliba-re...'!J34</f>
        <v>0</v>
      </c>
      <c r="AX95" s="79">
        <f>'01 - SZ Koliba-re...'!J35</f>
        <v>0</v>
      </c>
      <c r="AY95" s="79">
        <f>'01 - SZ Koliba-re...'!J36</f>
        <v>0</v>
      </c>
      <c r="AZ95" s="79">
        <f>'01 - SZ Koliba-re...'!F33</f>
        <v>0</v>
      </c>
      <c r="BA95" s="79">
        <f>'01 - SZ Koliba-re...'!F34</f>
        <v>0</v>
      </c>
      <c r="BB95" s="79">
        <f>'01 - SZ Koliba-re...'!F35</f>
        <v>0</v>
      </c>
      <c r="BC95" s="79">
        <f>'01 - SZ Koliba-re...'!F36</f>
        <v>0</v>
      </c>
      <c r="BD95" s="81">
        <f>'01 - SZ Koliba-re...'!F37</f>
        <v>0</v>
      </c>
      <c r="BT95" s="82" t="s">
        <v>73</v>
      </c>
      <c r="BV95" s="82" t="s">
        <v>68</v>
      </c>
      <c r="BW95" s="82" t="s">
        <v>74</v>
      </c>
      <c r="BX95" s="82" t="s">
        <v>4</v>
      </c>
      <c r="CL95" s="82" t="s">
        <v>1</v>
      </c>
      <c r="CM95" s="82" t="s">
        <v>66</v>
      </c>
    </row>
    <row r="96" spans="1:91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2">
    <mergeCell ref="L85:AO85"/>
    <mergeCell ref="AM87:AN87"/>
    <mergeCell ref="AM89:AP89"/>
    <mergeCell ref="AS89:AT91"/>
    <mergeCell ref="AM90:AP90"/>
    <mergeCell ref="G90:M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K5:AO5"/>
    <mergeCell ref="K6:AO6"/>
    <mergeCell ref="AR2:BE2"/>
    <mergeCell ref="E23:AN23"/>
    <mergeCell ref="AK26:AO26"/>
    <mergeCell ref="AM14:AO14"/>
    <mergeCell ref="L28:P28"/>
    <mergeCell ref="W28:AE28"/>
    <mergeCell ref="AK28:AO28"/>
    <mergeCell ref="AK29:AO29"/>
    <mergeCell ref="L29:P29"/>
    <mergeCell ref="X35:AB35"/>
    <mergeCell ref="AK35:AO35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</mergeCells>
  <hyperlinks>
    <hyperlink ref="A95" location="'01 - SZ Rača Komisárky-r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384"/>
  <sheetViews>
    <sheetView showGridLines="0" tabSelected="1" topLeftCell="A118" workbookViewId="0">
      <selection activeCell="E9" sqref="E9:H9"/>
    </sheetView>
  </sheetViews>
  <sheetFormatPr defaultRowHeight="11.25"/>
  <cols>
    <col min="1" max="1" width="8.33203125" style="1" customWidth="1"/>
    <col min="2" max="2" width="1.6640625" style="1" customWidth="1"/>
    <col min="3" max="3" width="5.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5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3"/>
    </row>
    <row r="2" spans="1:46" s="1" customFormat="1" ht="36.950000000000003" customHeight="1">
      <c r="L2" s="180" t="s">
        <v>5</v>
      </c>
      <c r="M2" s="178"/>
      <c r="N2" s="178"/>
      <c r="O2" s="178"/>
      <c r="P2" s="178"/>
      <c r="Q2" s="178"/>
      <c r="R2" s="178"/>
      <c r="S2" s="178"/>
      <c r="T2" s="178"/>
      <c r="U2" s="178"/>
      <c r="V2" s="178"/>
      <c r="AT2" s="14" t="s">
        <v>74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66</v>
      </c>
    </row>
    <row r="4" spans="1:46" s="1" customFormat="1" ht="24.95" customHeight="1">
      <c r="B4" s="17"/>
      <c r="D4" s="18" t="s">
        <v>75</v>
      </c>
      <c r="L4" s="17"/>
      <c r="M4" s="84" t="s">
        <v>9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3" t="s">
        <v>11</v>
      </c>
      <c r="L6" s="17"/>
    </row>
    <row r="7" spans="1:46" s="1" customFormat="1" ht="16.5" customHeight="1">
      <c r="B7" s="17"/>
      <c r="E7" s="206" t="str">
        <f>'Rekapitulácia stavby'!K6</f>
        <v>Sociálne zariadenie Koliba-rekonštrukcia</v>
      </c>
      <c r="F7" s="207"/>
      <c r="G7" s="207"/>
      <c r="H7" s="207"/>
      <c r="L7" s="17"/>
    </row>
    <row r="8" spans="1:46" s="2" customFormat="1" ht="12" customHeight="1">
      <c r="A8" s="26"/>
      <c r="B8" s="27"/>
      <c r="C8" s="26"/>
      <c r="D8" s="23" t="s">
        <v>76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95" t="s">
        <v>793</v>
      </c>
      <c r="F9" s="205"/>
      <c r="G9" s="205"/>
      <c r="H9" s="205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12</v>
      </c>
      <c r="E11" s="26"/>
      <c r="F11" s="21" t="s">
        <v>1</v>
      </c>
      <c r="G11" s="26"/>
      <c r="H11" s="26"/>
      <c r="I11" s="23" t="s">
        <v>13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14</v>
      </c>
      <c r="E12" s="26"/>
      <c r="F12" s="21" t="s">
        <v>15</v>
      </c>
      <c r="G12" s="26"/>
      <c r="H12" s="26"/>
      <c r="I12" s="23" t="s">
        <v>16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17</v>
      </c>
      <c r="E14" s="26"/>
      <c r="F14" s="26"/>
      <c r="G14" s="26"/>
      <c r="H14" s="26"/>
      <c r="I14" s="23" t="s">
        <v>18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 xml:space="preserve"> </v>
      </c>
      <c r="F15" s="26"/>
      <c r="G15" s="26"/>
      <c r="H15" s="26"/>
      <c r="I15" s="23" t="s">
        <v>19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5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20</v>
      </c>
      <c r="E17" s="26"/>
      <c r="F17" s="26"/>
      <c r="G17" s="26"/>
      <c r="H17" s="26"/>
      <c r="I17" s="23" t="s">
        <v>18</v>
      </c>
      <c r="J17" s="21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77" t="str">
        <f>'Rekapitulácia stavby'!E14</f>
        <v xml:space="preserve"> </v>
      </c>
      <c r="F18" s="177"/>
      <c r="G18" s="177"/>
      <c r="H18" s="177"/>
      <c r="I18" s="23" t="s">
        <v>19</v>
      </c>
      <c r="J18" s="21"/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5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21</v>
      </c>
      <c r="E20" s="26"/>
      <c r="F20" s="26"/>
      <c r="G20" s="26"/>
      <c r="H20" s="26"/>
      <c r="I20" s="23" t="s">
        <v>18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 xml:space="preserve"> </v>
      </c>
      <c r="F21" s="26"/>
      <c r="G21" s="26"/>
      <c r="H21" s="26"/>
      <c r="I21" s="23" t="s">
        <v>19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5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24</v>
      </c>
      <c r="E23" s="26"/>
      <c r="F23" s="26"/>
      <c r="G23" s="26"/>
      <c r="H23" s="26"/>
      <c r="I23" s="23" t="s">
        <v>18</v>
      </c>
      <c r="J23" s="21" t="str">
        <f>IF('Rekapitulácia stavby'!AN19="","",'Rekapitulácia stavby'!AN19)</f>
        <v/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 t="str">
        <f>IF('Rekapitulácia stavby'!E20="","",'Rekapitulácia stavby'!E20)</f>
        <v xml:space="preserve"> </v>
      </c>
      <c r="F24" s="26"/>
      <c r="G24" s="26"/>
      <c r="H24" s="26"/>
      <c r="I24" s="23" t="s">
        <v>19</v>
      </c>
      <c r="J24" s="21" t="str">
        <f>IF('Rekapitulácia stavby'!AN20="","",'Rekapitulácia stavby'!AN20)</f>
        <v/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5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25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5"/>
      <c r="B27" s="86"/>
      <c r="C27" s="85"/>
      <c r="D27" s="85"/>
      <c r="E27" s="181" t="s">
        <v>1</v>
      </c>
      <c r="F27" s="181"/>
      <c r="G27" s="181"/>
      <c r="H27" s="181"/>
      <c r="I27" s="85"/>
      <c r="J27" s="85"/>
      <c r="K27" s="85"/>
      <c r="L27" s="87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</row>
    <row r="28" spans="1:31" s="2" customFormat="1" ht="6.95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88" t="s">
        <v>26</v>
      </c>
      <c r="E30" s="26"/>
      <c r="F30" s="26"/>
      <c r="G30" s="26"/>
      <c r="H30" s="26"/>
      <c r="I30" s="26"/>
      <c r="J30" s="65"/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5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6"/>
      <c r="F32" s="30" t="s">
        <v>28</v>
      </c>
      <c r="G32" s="26"/>
      <c r="H32" s="26"/>
      <c r="I32" s="30" t="s">
        <v>27</v>
      </c>
      <c r="J32" s="30" t="s">
        <v>29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customHeight="1">
      <c r="A33" s="26"/>
      <c r="B33" s="27"/>
      <c r="C33" s="26"/>
      <c r="D33" s="89" t="s">
        <v>30</v>
      </c>
      <c r="E33" s="23" t="s">
        <v>31</v>
      </c>
      <c r="F33" s="90">
        <f>ROUND((SUM(BE134:BE380)),  2)</f>
        <v>0</v>
      </c>
      <c r="G33" s="26"/>
      <c r="H33" s="26"/>
      <c r="I33" s="91">
        <v>0.2</v>
      </c>
      <c r="J33" s="90">
        <f>ROUND(((SUM(BE134:BE380))*I33),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customHeight="1">
      <c r="A34" s="26"/>
      <c r="B34" s="27"/>
      <c r="C34" s="26"/>
      <c r="D34" s="26"/>
      <c r="E34" s="23" t="s">
        <v>32</v>
      </c>
      <c r="F34" s="90"/>
      <c r="G34" s="26"/>
      <c r="H34" s="26"/>
      <c r="I34" s="91">
        <v>0.2</v>
      </c>
      <c r="J34" s="90"/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33</v>
      </c>
      <c r="F35" s="90">
        <f>ROUND((SUM(BG134:BG380)),  2)</f>
        <v>0</v>
      </c>
      <c r="G35" s="26"/>
      <c r="H35" s="26"/>
      <c r="I35" s="91">
        <v>0.2</v>
      </c>
      <c r="J35" s="90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5" hidden="1" customHeight="1">
      <c r="A36" s="26"/>
      <c r="B36" s="27"/>
      <c r="C36" s="26"/>
      <c r="D36" s="26"/>
      <c r="E36" s="23" t="s">
        <v>34</v>
      </c>
      <c r="F36" s="90">
        <f>ROUND((SUM(BH134:BH380)),  2)</f>
        <v>0</v>
      </c>
      <c r="G36" s="26"/>
      <c r="H36" s="26"/>
      <c r="I36" s="91">
        <v>0.2</v>
      </c>
      <c r="J36" s="90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5" hidden="1" customHeight="1">
      <c r="A37" s="26"/>
      <c r="B37" s="27"/>
      <c r="C37" s="26"/>
      <c r="D37" s="26"/>
      <c r="E37" s="23" t="s">
        <v>35</v>
      </c>
      <c r="F37" s="90">
        <f>ROUND((SUM(BI134:BI380)),  2)</f>
        <v>0</v>
      </c>
      <c r="G37" s="26"/>
      <c r="H37" s="26"/>
      <c r="I37" s="91">
        <v>0</v>
      </c>
      <c r="J37" s="90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2"/>
      <c r="D39" s="93" t="s">
        <v>36</v>
      </c>
      <c r="E39" s="54"/>
      <c r="F39" s="54"/>
      <c r="G39" s="94" t="s">
        <v>37</v>
      </c>
      <c r="H39" s="95" t="s">
        <v>38</v>
      </c>
      <c r="I39" s="54"/>
      <c r="J39" s="96"/>
      <c r="K39" s="97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5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39</v>
      </c>
      <c r="E50" s="38"/>
      <c r="F50" s="38"/>
      <c r="G50" s="37" t="s">
        <v>40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41</v>
      </c>
      <c r="E61" s="29"/>
      <c r="F61" s="98" t="s">
        <v>42</v>
      </c>
      <c r="G61" s="39" t="s">
        <v>41</v>
      </c>
      <c r="H61" s="29"/>
      <c r="I61" s="29"/>
      <c r="J61" s="99" t="s">
        <v>42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43</v>
      </c>
      <c r="E65" s="40"/>
      <c r="F65" s="40"/>
      <c r="G65" s="37" t="s">
        <v>44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41</v>
      </c>
      <c r="E76" s="29"/>
      <c r="F76" s="98" t="s">
        <v>42</v>
      </c>
      <c r="G76" s="39" t="s">
        <v>41</v>
      </c>
      <c r="H76" s="29"/>
      <c r="I76" s="29"/>
      <c r="J76" s="99" t="s">
        <v>42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77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11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16.5" customHeight="1">
      <c r="A85" s="26"/>
      <c r="B85" s="27"/>
      <c r="C85" s="26"/>
      <c r="D85" s="26"/>
      <c r="E85" s="206" t="str">
        <f>E7</f>
        <v>Sociálne zariadenie Koliba-rekonštrukcia</v>
      </c>
      <c r="F85" s="207"/>
      <c r="G85" s="207"/>
      <c r="H85" s="207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customHeight="1">
      <c r="A86" s="26"/>
      <c r="B86" s="27"/>
      <c r="C86" s="23" t="s">
        <v>76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customHeight="1">
      <c r="A87" s="26"/>
      <c r="B87" s="27"/>
      <c r="C87" s="26"/>
      <c r="D87" s="26"/>
      <c r="E87" s="195" t="str">
        <f>E9</f>
        <v>01 - SZ Koliba-re...</v>
      </c>
      <c r="F87" s="205"/>
      <c r="G87" s="205"/>
      <c r="H87" s="205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customHeight="1">
      <c r="A89" s="26"/>
      <c r="B89" s="27"/>
      <c r="C89" s="23" t="s">
        <v>14</v>
      </c>
      <c r="D89" s="26"/>
      <c r="E89" s="26"/>
      <c r="F89" s="21" t="str">
        <f>F12</f>
        <v xml:space="preserve"> </v>
      </c>
      <c r="G89" s="26"/>
      <c r="H89" s="26"/>
      <c r="I89" s="23" t="s">
        <v>16</v>
      </c>
      <c r="J89" s="49"/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5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2" customHeight="1">
      <c r="A91" s="26"/>
      <c r="B91" s="27"/>
      <c r="C91" s="23" t="s">
        <v>17</v>
      </c>
      <c r="D91" s="26"/>
      <c r="E91" s="26"/>
      <c r="F91" s="21" t="str">
        <f>E15</f>
        <v xml:space="preserve"> </v>
      </c>
      <c r="G91" s="26"/>
      <c r="H91" s="26"/>
      <c r="I91" s="23" t="s">
        <v>21</v>
      </c>
      <c r="J91" s="24" t="str">
        <f>E21</f>
        <v xml:space="preserve"> 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2" customHeight="1">
      <c r="A92" s="26"/>
      <c r="B92" s="27"/>
      <c r="C92" s="23" t="s">
        <v>20</v>
      </c>
      <c r="D92" s="26"/>
      <c r="E92" s="26"/>
      <c r="F92" s="21"/>
      <c r="G92" s="26"/>
      <c r="H92" s="26"/>
      <c r="I92" s="23" t="s">
        <v>24</v>
      </c>
      <c r="J92" s="24" t="str">
        <f>E24</f>
        <v xml:space="preserve"> 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customHeight="1">
      <c r="A94" s="26"/>
      <c r="B94" s="27"/>
      <c r="C94" s="100" t="s">
        <v>78</v>
      </c>
      <c r="D94" s="92"/>
      <c r="E94" s="92"/>
      <c r="F94" s="92"/>
      <c r="G94" s="92"/>
      <c r="H94" s="92"/>
      <c r="I94" s="92"/>
      <c r="J94" s="101" t="s">
        <v>79</v>
      </c>
      <c r="K94" s="92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" customHeight="1">
      <c r="A96" s="26"/>
      <c r="B96" s="27"/>
      <c r="C96" s="102" t="s">
        <v>80</v>
      </c>
      <c r="D96" s="26"/>
      <c r="E96" s="26"/>
      <c r="F96" s="26"/>
      <c r="G96" s="26"/>
      <c r="H96" s="26"/>
      <c r="I96" s="26"/>
      <c r="J96" s="65"/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81</v>
      </c>
    </row>
    <row r="97" spans="2:22" s="9" customFormat="1" ht="24.95" customHeight="1">
      <c r="B97" s="103"/>
      <c r="D97" s="104" t="s">
        <v>82</v>
      </c>
      <c r="E97" s="105"/>
      <c r="F97" s="105"/>
      <c r="G97" s="105"/>
      <c r="H97" s="105"/>
      <c r="I97" s="105"/>
      <c r="J97" s="106"/>
      <c r="L97" s="103"/>
      <c r="V97" s="168"/>
    </row>
    <row r="98" spans="2:22" s="10" customFormat="1" ht="19.899999999999999" customHeight="1">
      <c r="B98" s="107"/>
      <c r="D98" s="108" t="s">
        <v>83</v>
      </c>
      <c r="E98" s="109"/>
      <c r="F98" s="109"/>
      <c r="G98" s="109"/>
      <c r="H98" s="109"/>
      <c r="I98" s="109"/>
      <c r="J98" s="110"/>
      <c r="L98" s="107"/>
    </row>
    <row r="99" spans="2:22" s="10" customFormat="1" ht="19.899999999999999" customHeight="1">
      <c r="B99" s="107"/>
      <c r="D99" s="108" t="s">
        <v>84</v>
      </c>
      <c r="E99" s="109"/>
      <c r="F99" s="109"/>
      <c r="G99" s="109"/>
      <c r="H99" s="109"/>
      <c r="I99" s="109"/>
      <c r="J99" s="110"/>
      <c r="L99" s="107"/>
    </row>
    <row r="100" spans="2:22" s="10" customFormat="1" ht="19.899999999999999" customHeight="1">
      <c r="B100" s="107"/>
      <c r="D100" s="108" t="s">
        <v>85</v>
      </c>
      <c r="E100" s="109"/>
      <c r="F100" s="109"/>
      <c r="G100" s="109"/>
      <c r="H100" s="109"/>
      <c r="I100" s="109"/>
      <c r="J100" s="110"/>
      <c r="L100" s="107"/>
    </row>
    <row r="101" spans="2:22" s="10" customFormat="1" ht="19.899999999999999" customHeight="1">
      <c r="B101" s="107"/>
      <c r="D101" s="108" t="s">
        <v>86</v>
      </c>
      <c r="E101" s="109"/>
      <c r="F101" s="109"/>
      <c r="G101" s="109"/>
      <c r="H101" s="109"/>
      <c r="I101" s="109"/>
      <c r="J101" s="110"/>
      <c r="L101" s="107"/>
    </row>
    <row r="102" spans="2:22" s="9" customFormat="1" ht="24.95" customHeight="1">
      <c r="B102" s="103"/>
      <c r="D102" s="104" t="s">
        <v>87</v>
      </c>
      <c r="E102" s="105"/>
      <c r="F102" s="105"/>
      <c r="G102" s="105"/>
      <c r="H102" s="105"/>
      <c r="I102" s="105"/>
      <c r="J102" s="106"/>
      <c r="L102" s="103"/>
    </row>
    <row r="103" spans="2:22" s="10" customFormat="1" ht="19.899999999999999" customHeight="1">
      <c r="B103" s="107"/>
      <c r="D103" s="108" t="s">
        <v>88</v>
      </c>
      <c r="E103" s="109"/>
      <c r="F103" s="109"/>
      <c r="G103" s="109"/>
      <c r="H103" s="109"/>
      <c r="I103" s="109"/>
      <c r="J103" s="110"/>
      <c r="L103" s="107"/>
    </row>
    <row r="104" spans="2:22" s="10" customFormat="1" ht="19.899999999999999" customHeight="1">
      <c r="B104" s="107"/>
      <c r="D104" s="108" t="s">
        <v>89</v>
      </c>
      <c r="E104" s="109"/>
      <c r="F104" s="109"/>
      <c r="G104" s="109"/>
      <c r="H104" s="109"/>
      <c r="I104" s="109"/>
      <c r="J104" s="110"/>
      <c r="L104" s="107"/>
    </row>
    <row r="105" spans="2:22" s="10" customFormat="1" ht="19.899999999999999" customHeight="1">
      <c r="B105" s="107"/>
      <c r="D105" s="108" t="s">
        <v>90</v>
      </c>
      <c r="E105" s="109"/>
      <c r="F105" s="109"/>
      <c r="G105" s="109"/>
      <c r="H105" s="109"/>
      <c r="I105" s="109"/>
      <c r="J105" s="110"/>
      <c r="L105" s="107"/>
    </row>
    <row r="106" spans="2:22" s="10" customFormat="1" ht="19.899999999999999" customHeight="1">
      <c r="B106" s="107"/>
      <c r="D106" s="108" t="s">
        <v>91</v>
      </c>
      <c r="E106" s="109"/>
      <c r="F106" s="109"/>
      <c r="G106" s="109"/>
      <c r="H106" s="109"/>
      <c r="I106" s="109"/>
      <c r="J106" s="110"/>
      <c r="L106" s="107"/>
    </row>
    <row r="107" spans="2:22" s="10" customFormat="1" ht="19.899999999999999" customHeight="1">
      <c r="B107" s="107"/>
      <c r="D107" s="108" t="s">
        <v>92</v>
      </c>
      <c r="E107" s="109"/>
      <c r="F107" s="109"/>
      <c r="G107" s="109"/>
      <c r="H107" s="109"/>
      <c r="I107" s="109"/>
      <c r="J107" s="110"/>
      <c r="L107" s="107"/>
    </row>
    <row r="108" spans="2:22" s="10" customFormat="1" ht="19.899999999999999" customHeight="1">
      <c r="B108" s="107"/>
      <c r="D108" s="108" t="s">
        <v>93</v>
      </c>
      <c r="E108" s="109"/>
      <c r="F108" s="109"/>
      <c r="G108" s="109"/>
      <c r="H108" s="109"/>
      <c r="I108" s="109"/>
      <c r="J108" s="110"/>
      <c r="L108" s="107"/>
    </row>
    <row r="109" spans="2:22" s="10" customFormat="1" ht="19.899999999999999" customHeight="1">
      <c r="B109" s="107"/>
      <c r="D109" s="108" t="s">
        <v>94</v>
      </c>
      <c r="E109" s="109"/>
      <c r="F109" s="109"/>
      <c r="G109" s="109"/>
      <c r="H109" s="109"/>
      <c r="I109" s="109"/>
      <c r="J109" s="110"/>
      <c r="L109" s="107"/>
    </row>
    <row r="110" spans="2:22" s="10" customFormat="1" ht="19.899999999999999" customHeight="1">
      <c r="B110" s="107"/>
      <c r="D110" s="108" t="s">
        <v>95</v>
      </c>
      <c r="E110" s="109"/>
      <c r="F110" s="109"/>
      <c r="G110" s="109"/>
      <c r="H110" s="109"/>
      <c r="I110" s="109"/>
      <c r="J110" s="110"/>
      <c r="L110" s="107"/>
    </row>
    <row r="111" spans="2:22" s="10" customFormat="1" ht="19.899999999999999" customHeight="1">
      <c r="B111" s="107"/>
      <c r="D111" s="108" t="s">
        <v>96</v>
      </c>
      <c r="E111" s="109"/>
      <c r="F111" s="109"/>
      <c r="G111" s="109"/>
      <c r="H111" s="109"/>
      <c r="I111" s="109"/>
      <c r="J111" s="110"/>
      <c r="L111" s="107"/>
    </row>
    <row r="112" spans="2:22" s="10" customFormat="1" ht="19.899999999999999" customHeight="1">
      <c r="B112" s="107"/>
      <c r="D112" s="108" t="s">
        <v>97</v>
      </c>
      <c r="E112" s="109"/>
      <c r="F112" s="109"/>
      <c r="G112" s="109"/>
      <c r="H112" s="109"/>
      <c r="I112" s="109"/>
      <c r="J112" s="110"/>
      <c r="L112" s="107"/>
    </row>
    <row r="113" spans="1:31" s="9" customFormat="1" ht="24.95" customHeight="1">
      <c r="B113" s="103"/>
      <c r="D113" s="104" t="s">
        <v>98</v>
      </c>
      <c r="E113" s="105"/>
      <c r="F113" s="105"/>
      <c r="G113" s="105"/>
      <c r="H113" s="105"/>
      <c r="I113" s="105"/>
      <c r="J113" s="106"/>
      <c r="L113" s="103"/>
    </row>
    <row r="114" spans="1:31" s="9" customFormat="1" ht="24.95" customHeight="1">
      <c r="B114" s="103"/>
      <c r="D114" s="104" t="s">
        <v>99</v>
      </c>
      <c r="E114" s="105"/>
      <c r="F114" s="105"/>
      <c r="G114" s="105"/>
      <c r="H114" s="105"/>
      <c r="I114" s="105"/>
      <c r="J114" s="106"/>
      <c r="L114" s="103"/>
    </row>
    <row r="115" spans="1:31" s="2" customFormat="1" ht="21.7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s="2" customFormat="1" ht="6.95" customHeight="1">
      <c r="A116" s="26"/>
      <c r="B116" s="41"/>
      <c r="C116" s="42"/>
      <c r="D116" s="42"/>
      <c r="E116" s="42"/>
      <c r="F116" s="42"/>
      <c r="G116" s="42"/>
      <c r="H116" s="42"/>
      <c r="I116" s="42"/>
      <c r="J116" s="42"/>
      <c r="K116" s="42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20" spans="1:31" s="2" customFormat="1" ht="6.95" customHeight="1">
      <c r="A120" s="26"/>
      <c r="B120" s="43"/>
      <c r="C120" s="44"/>
      <c r="D120" s="44"/>
      <c r="E120" s="44"/>
      <c r="F120" s="44"/>
      <c r="G120" s="44"/>
      <c r="H120" s="44"/>
      <c r="I120" s="44"/>
      <c r="J120" s="44"/>
      <c r="K120" s="44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s="2" customFormat="1" ht="24.95" customHeight="1">
      <c r="A121" s="26"/>
      <c r="B121" s="27"/>
      <c r="C121" s="18" t="s">
        <v>100</v>
      </c>
      <c r="D121" s="26"/>
      <c r="E121" s="26"/>
      <c r="F121" s="26"/>
      <c r="G121" s="26"/>
      <c r="H121" s="26"/>
      <c r="I121" s="26"/>
      <c r="J121" s="26"/>
      <c r="K121" s="26"/>
      <c r="L121" s="3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s="2" customFormat="1" ht="6.95" customHeight="1">
      <c r="A122" s="26"/>
      <c r="B122" s="27"/>
      <c r="C122" s="26"/>
      <c r="D122" s="26"/>
      <c r="E122" s="26"/>
      <c r="F122" s="26"/>
      <c r="G122" s="26"/>
      <c r="H122" s="26"/>
      <c r="I122" s="26"/>
      <c r="J122" s="26"/>
      <c r="K122" s="26"/>
      <c r="L122" s="3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s="2" customFormat="1" ht="12" customHeight="1">
      <c r="A123" s="26"/>
      <c r="B123" s="27"/>
      <c r="C123" s="23" t="s">
        <v>11</v>
      </c>
      <c r="D123" s="26"/>
      <c r="E123" s="26"/>
      <c r="F123" s="26"/>
      <c r="G123" s="26"/>
      <c r="H123" s="26"/>
      <c r="I123" s="26"/>
      <c r="J123" s="26"/>
      <c r="K123" s="26"/>
      <c r="L123" s="3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s="2" customFormat="1" ht="16.5" customHeight="1">
      <c r="A124" s="26"/>
      <c r="B124" s="27"/>
      <c r="C124" s="26"/>
      <c r="D124" s="26"/>
      <c r="E124" s="206" t="str">
        <f>E7</f>
        <v>Sociálne zariadenie Koliba-rekonštrukcia</v>
      </c>
      <c r="F124" s="207"/>
      <c r="G124" s="207"/>
      <c r="H124" s="207"/>
      <c r="I124" s="26"/>
      <c r="J124" s="26"/>
      <c r="K124" s="26"/>
      <c r="L124" s="3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s="2" customFormat="1" ht="12" customHeight="1">
      <c r="A125" s="26"/>
      <c r="B125" s="27"/>
      <c r="C125" s="23" t="s">
        <v>76</v>
      </c>
      <c r="D125" s="26"/>
      <c r="E125" s="26"/>
      <c r="F125" s="26"/>
      <c r="G125" s="26"/>
      <c r="H125" s="26"/>
      <c r="I125" s="26"/>
      <c r="J125" s="26"/>
      <c r="K125" s="26"/>
      <c r="L125" s="3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s="2" customFormat="1" ht="16.5" customHeight="1">
      <c r="A126" s="26"/>
      <c r="B126" s="27"/>
      <c r="C126" s="26"/>
      <c r="D126" s="26"/>
      <c r="E126" s="195" t="str">
        <f>E9</f>
        <v>01 - SZ Koliba-re...</v>
      </c>
      <c r="F126" s="205"/>
      <c r="G126" s="205"/>
      <c r="H126" s="205"/>
      <c r="I126" s="26"/>
      <c r="J126" s="26"/>
      <c r="K126" s="26"/>
      <c r="L126" s="3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s="2" customFormat="1" ht="6.95" customHeight="1">
      <c r="A127" s="26"/>
      <c r="B127" s="27"/>
      <c r="C127" s="26"/>
      <c r="D127" s="26"/>
      <c r="E127" s="26"/>
      <c r="F127" s="26"/>
      <c r="G127" s="26"/>
      <c r="H127" s="26"/>
      <c r="I127" s="26"/>
      <c r="J127" s="26"/>
      <c r="K127" s="26"/>
      <c r="L127" s="3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s="2" customFormat="1" ht="12" customHeight="1">
      <c r="A128" s="26"/>
      <c r="B128" s="27"/>
      <c r="C128" s="23" t="s">
        <v>14</v>
      </c>
      <c r="D128" s="26"/>
      <c r="E128" s="26"/>
      <c r="F128" s="21" t="str">
        <f>F12</f>
        <v xml:space="preserve"> </v>
      </c>
      <c r="G128" s="26"/>
      <c r="H128" s="26"/>
      <c r="I128" s="23" t="s">
        <v>16</v>
      </c>
      <c r="J128" s="49" t="str">
        <f>IF(J12="","",J12)</f>
        <v/>
      </c>
      <c r="K128" s="26"/>
      <c r="L128" s="3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65" s="2" customFormat="1" ht="6.95" customHeight="1">
      <c r="A129" s="26"/>
      <c r="B129" s="27"/>
      <c r="C129" s="26"/>
      <c r="D129" s="26"/>
      <c r="E129" s="26"/>
      <c r="F129" s="26"/>
      <c r="G129" s="26"/>
      <c r="H129" s="26"/>
      <c r="I129" s="26"/>
      <c r="J129" s="26"/>
      <c r="K129" s="26"/>
      <c r="L129" s="3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65" s="2" customFormat="1" ht="15.2" customHeight="1">
      <c r="A130" s="26"/>
      <c r="B130" s="27"/>
      <c r="C130" s="23" t="s">
        <v>17</v>
      </c>
      <c r="D130" s="26"/>
      <c r="E130" s="26"/>
      <c r="F130" s="21" t="str">
        <f>E15</f>
        <v xml:space="preserve"> </v>
      </c>
      <c r="G130" s="26"/>
      <c r="H130" s="26"/>
      <c r="I130" s="23" t="s">
        <v>21</v>
      </c>
      <c r="J130" s="24" t="str">
        <f>E21</f>
        <v xml:space="preserve"> </v>
      </c>
      <c r="K130" s="26"/>
      <c r="L130" s="3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65" s="2" customFormat="1" ht="15.2" customHeight="1">
      <c r="A131" s="26"/>
      <c r="B131" s="27"/>
      <c r="C131" s="23" t="s">
        <v>20</v>
      </c>
      <c r="D131" s="26"/>
      <c r="E131" s="26"/>
      <c r="F131" s="21" t="str">
        <f>IF(E18="","",E18)</f>
        <v xml:space="preserve"> </v>
      </c>
      <c r="G131" s="26"/>
      <c r="H131" s="26"/>
      <c r="I131" s="23" t="s">
        <v>24</v>
      </c>
      <c r="J131" s="24" t="str">
        <f>E24</f>
        <v xml:space="preserve"> </v>
      </c>
      <c r="K131" s="26"/>
      <c r="L131" s="3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65" s="2" customFormat="1" ht="10.35" customHeight="1">
      <c r="A132" s="26"/>
      <c r="B132" s="27"/>
      <c r="C132" s="26"/>
      <c r="D132" s="26"/>
      <c r="E132" s="26"/>
      <c r="F132" s="26"/>
      <c r="G132" s="26"/>
      <c r="H132" s="26"/>
      <c r="I132" s="26"/>
      <c r="J132" s="26"/>
      <c r="K132" s="26"/>
      <c r="L132" s="3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65" s="11" customFormat="1" ht="29.25" customHeight="1">
      <c r="A133" s="111"/>
      <c r="B133" s="112"/>
      <c r="C133" s="113" t="s">
        <v>101</v>
      </c>
      <c r="D133" s="114" t="s">
        <v>51</v>
      </c>
      <c r="E133" s="114" t="s">
        <v>47</v>
      </c>
      <c r="F133" s="114" t="s">
        <v>48</v>
      </c>
      <c r="G133" s="114" t="s">
        <v>102</v>
      </c>
      <c r="H133" s="114" t="s">
        <v>103</v>
      </c>
      <c r="I133" s="114" t="s">
        <v>104</v>
      </c>
      <c r="J133" s="115" t="s">
        <v>79</v>
      </c>
      <c r="K133" s="116" t="s">
        <v>105</v>
      </c>
      <c r="L133" s="117"/>
      <c r="M133" s="56" t="s">
        <v>1</v>
      </c>
      <c r="N133" s="57" t="s">
        <v>30</v>
      </c>
      <c r="O133" s="57" t="s">
        <v>106</v>
      </c>
      <c r="P133" s="57" t="s">
        <v>107</v>
      </c>
      <c r="Q133" s="57" t="s">
        <v>108</v>
      </c>
      <c r="R133" s="57" t="s">
        <v>109</v>
      </c>
      <c r="S133" s="57" t="s">
        <v>110</v>
      </c>
      <c r="T133" s="58" t="s">
        <v>111</v>
      </c>
      <c r="U133" s="111"/>
      <c r="V133" s="111"/>
      <c r="W133" s="111"/>
      <c r="X133" s="111"/>
      <c r="Y133" s="111"/>
      <c r="Z133" s="111"/>
      <c r="AA133" s="111"/>
      <c r="AB133" s="111"/>
      <c r="AC133" s="111"/>
      <c r="AD133" s="111"/>
      <c r="AE133" s="111"/>
    </row>
    <row r="134" spans="1:65" s="2" customFormat="1" ht="22.9" customHeight="1">
      <c r="A134" s="26"/>
      <c r="B134" s="27"/>
      <c r="C134" s="63" t="s">
        <v>80</v>
      </c>
      <c r="D134" s="26"/>
      <c r="E134" s="26"/>
      <c r="F134" s="26"/>
      <c r="G134" s="26"/>
      <c r="H134" s="26"/>
      <c r="I134" s="26"/>
      <c r="J134" s="118">
        <f>J135+J173</f>
        <v>0</v>
      </c>
      <c r="K134" s="26"/>
      <c r="L134" s="27"/>
      <c r="M134" s="59"/>
      <c r="N134" s="50"/>
      <c r="O134" s="60"/>
      <c r="P134" s="119" t="e">
        <f>P135+P173+P225+P335</f>
        <v>#REF!</v>
      </c>
      <c r="Q134" s="60"/>
      <c r="R134" s="119" t="e">
        <f>R135+R173+R225+R335</f>
        <v>#REF!</v>
      </c>
      <c r="S134" s="60"/>
      <c r="T134" s="120" t="e">
        <f>T135+T173+T225+T335</f>
        <v>#REF!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T134" s="14" t="s">
        <v>65</v>
      </c>
      <c r="AU134" s="14" t="s">
        <v>81</v>
      </c>
      <c r="BK134" s="121" t="e">
        <f>BK135+BK173+BK225+BK335</f>
        <v>#REF!</v>
      </c>
    </row>
    <row r="135" spans="1:65" s="12" customFormat="1" ht="25.9" customHeight="1">
      <c r="B135" s="122"/>
      <c r="D135" s="123" t="s">
        <v>65</v>
      </c>
      <c r="E135" s="124" t="s">
        <v>112</v>
      </c>
      <c r="F135" s="124" t="s">
        <v>113</v>
      </c>
      <c r="J135" s="125">
        <f>J136+J138+J152+J171</f>
        <v>0</v>
      </c>
      <c r="L135" s="122"/>
      <c r="M135" s="126"/>
      <c r="N135" s="127"/>
      <c r="O135" s="127"/>
      <c r="P135" s="128">
        <f>P136+P138+P152+P171</f>
        <v>0</v>
      </c>
      <c r="Q135" s="127"/>
      <c r="R135" s="128">
        <f>R136+R138+R152+R171</f>
        <v>0</v>
      </c>
      <c r="S135" s="127"/>
      <c r="T135" s="129">
        <f>T136+T138+T152+T171</f>
        <v>0</v>
      </c>
      <c r="AR135" s="123" t="s">
        <v>73</v>
      </c>
      <c r="AT135" s="130" t="s">
        <v>65</v>
      </c>
      <c r="AU135" s="130" t="s">
        <v>66</v>
      </c>
      <c r="AY135" s="123" t="s">
        <v>114</v>
      </c>
      <c r="BK135" s="131">
        <f>BK136+BK138+BK152+BK171</f>
        <v>0</v>
      </c>
    </row>
    <row r="136" spans="1:65" s="12" customFormat="1" ht="22.9" customHeight="1">
      <c r="B136" s="122"/>
      <c r="D136" s="123" t="s">
        <v>65</v>
      </c>
      <c r="E136" s="132" t="s">
        <v>115</v>
      </c>
      <c r="F136" s="132" t="s">
        <v>116</v>
      </c>
      <c r="J136" s="133">
        <f>BK136</f>
        <v>0</v>
      </c>
      <c r="L136" s="122"/>
      <c r="M136" s="126"/>
      <c r="N136" s="127"/>
      <c r="O136" s="127"/>
      <c r="P136" s="128">
        <f>SUM(P137:P137)</f>
        <v>0</v>
      </c>
      <c r="Q136" s="127"/>
      <c r="R136" s="128">
        <f>SUM(R137:R137)</f>
        <v>0</v>
      </c>
      <c r="S136" s="127"/>
      <c r="T136" s="129">
        <f>SUM(T137:T137)</f>
        <v>0</v>
      </c>
      <c r="AR136" s="123" t="s">
        <v>73</v>
      </c>
      <c r="AT136" s="130" t="s">
        <v>65</v>
      </c>
      <c r="AU136" s="130" t="s">
        <v>73</v>
      </c>
      <c r="AY136" s="123" t="s">
        <v>114</v>
      </c>
      <c r="BK136" s="131">
        <f>SUM(BK137:BK137)</f>
        <v>0</v>
      </c>
    </row>
    <row r="137" spans="1:65" s="2" customFormat="1" ht="24" customHeight="1">
      <c r="A137" s="26"/>
      <c r="B137" s="134"/>
      <c r="C137" s="135">
        <v>1</v>
      </c>
      <c r="D137" s="135" t="s">
        <v>117</v>
      </c>
      <c r="E137" s="136" t="s">
        <v>121</v>
      </c>
      <c r="F137" s="137" t="s">
        <v>122</v>
      </c>
      <c r="G137" s="138" t="s">
        <v>123</v>
      </c>
      <c r="H137" s="139">
        <v>1</v>
      </c>
      <c r="I137" s="139"/>
      <c r="J137" s="139"/>
      <c r="K137" s="140"/>
      <c r="L137" s="160"/>
      <c r="M137" s="141" t="s">
        <v>1</v>
      </c>
      <c r="N137" s="142" t="s">
        <v>32</v>
      </c>
      <c r="O137" s="143">
        <v>0</v>
      </c>
      <c r="P137" s="143">
        <f>O137*H137</f>
        <v>0</v>
      </c>
      <c r="Q137" s="143">
        <v>0</v>
      </c>
      <c r="R137" s="143">
        <f>Q137*H137</f>
        <v>0</v>
      </c>
      <c r="S137" s="143">
        <v>0</v>
      </c>
      <c r="T137" s="144">
        <f>S137*H137</f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119</v>
      </c>
      <c r="AT137" s="145" t="s">
        <v>117</v>
      </c>
      <c r="AU137" s="145" t="s">
        <v>120</v>
      </c>
      <c r="AY137" s="14" t="s">
        <v>114</v>
      </c>
      <c r="BE137" s="146">
        <f>IF(N137="základná",J137,0)</f>
        <v>0</v>
      </c>
      <c r="BF137" s="146">
        <f>IF(N137="znížená",J137,0)</f>
        <v>0</v>
      </c>
      <c r="BG137" s="146">
        <f>IF(N137="zákl. prenesená",J137,0)</f>
        <v>0</v>
      </c>
      <c r="BH137" s="146">
        <f>IF(N137="zníž. prenesená",J137,0)</f>
        <v>0</v>
      </c>
      <c r="BI137" s="146">
        <f>IF(N137="nulová",J137,0)</f>
        <v>0</v>
      </c>
      <c r="BJ137" s="14" t="s">
        <v>120</v>
      </c>
      <c r="BK137" s="147">
        <f>ROUND(I137*H137,3)</f>
        <v>0</v>
      </c>
      <c r="BL137" s="14" t="s">
        <v>119</v>
      </c>
      <c r="BM137" s="145" t="s">
        <v>119</v>
      </c>
    </row>
    <row r="138" spans="1:65" s="12" customFormat="1" ht="22.9" customHeight="1">
      <c r="B138" s="122"/>
      <c r="D138" s="123" t="s">
        <v>65</v>
      </c>
      <c r="E138" s="132" t="s">
        <v>124</v>
      </c>
      <c r="F138" s="132" t="s">
        <v>125</v>
      </c>
      <c r="J138" s="133"/>
      <c r="L138" s="122"/>
      <c r="M138" s="126"/>
      <c r="N138" s="127"/>
      <c r="O138" s="127"/>
      <c r="P138" s="128">
        <f>SUM(P139:P151)</f>
        <v>0</v>
      </c>
      <c r="Q138" s="127"/>
      <c r="R138" s="128">
        <f>SUM(R139:R151)</f>
        <v>0</v>
      </c>
      <c r="S138" s="127"/>
      <c r="T138" s="129">
        <f>SUM(T139:T151)</f>
        <v>0</v>
      </c>
      <c r="AR138" s="123" t="s">
        <v>73</v>
      </c>
      <c r="AT138" s="130" t="s">
        <v>65</v>
      </c>
      <c r="AU138" s="130" t="s">
        <v>73</v>
      </c>
      <c r="AY138" s="123" t="s">
        <v>114</v>
      </c>
      <c r="BK138" s="131">
        <f>SUM(BK139:BK151)</f>
        <v>0</v>
      </c>
    </row>
    <row r="139" spans="1:65" s="2" customFormat="1" ht="36" customHeight="1">
      <c r="A139" s="26"/>
      <c r="B139" s="134"/>
      <c r="C139" s="135">
        <v>2</v>
      </c>
      <c r="D139" s="135" t="s">
        <v>117</v>
      </c>
      <c r="E139" s="136" t="s">
        <v>126</v>
      </c>
      <c r="F139" s="137" t="s">
        <v>127</v>
      </c>
      <c r="G139" s="138" t="s">
        <v>123</v>
      </c>
      <c r="H139" s="139">
        <v>59.49</v>
      </c>
      <c r="I139" s="139"/>
      <c r="J139" s="139"/>
      <c r="K139" s="140"/>
      <c r="L139" s="160"/>
      <c r="M139" s="141" t="s">
        <v>1</v>
      </c>
      <c r="N139" s="142" t="s">
        <v>32</v>
      </c>
      <c r="O139" s="143">
        <v>0</v>
      </c>
      <c r="P139" s="143">
        <f t="shared" ref="P139:P151" si="0">O139*H139</f>
        <v>0</v>
      </c>
      <c r="Q139" s="143">
        <v>0</v>
      </c>
      <c r="R139" s="143">
        <f t="shared" ref="R139:R151" si="1">Q139*H139</f>
        <v>0</v>
      </c>
      <c r="S139" s="143">
        <v>0</v>
      </c>
      <c r="T139" s="144">
        <f t="shared" ref="T139:T151" si="2"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119</v>
      </c>
      <c r="AT139" s="145" t="s">
        <v>117</v>
      </c>
      <c r="AU139" s="145" t="s">
        <v>120</v>
      </c>
      <c r="AY139" s="14" t="s">
        <v>114</v>
      </c>
      <c r="BE139" s="146">
        <f t="shared" ref="BE139:BE151" si="3">IF(N139="základná",J139,0)</f>
        <v>0</v>
      </c>
      <c r="BF139" s="146">
        <f t="shared" ref="BF139:BF151" si="4">IF(N139="znížená",J139,0)</f>
        <v>0</v>
      </c>
      <c r="BG139" s="146">
        <f t="shared" ref="BG139:BG151" si="5">IF(N139="zákl. prenesená",J139,0)</f>
        <v>0</v>
      </c>
      <c r="BH139" s="146">
        <f t="shared" ref="BH139:BH151" si="6">IF(N139="zníž. prenesená",J139,0)</f>
        <v>0</v>
      </c>
      <c r="BI139" s="146">
        <f t="shared" ref="BI139:BI151" si="7">IF(N139="nulová",J139,0)</f>
        <v>0</v>
      </c>
      <c r="BJ139" s="14" t="s">
        <v>120</v>
      </c>
      <c r="BK139" s="147">
        <f t="shared" ref="BK139:BK151" si="8">ROUND(I139*H139,3)</f>
        <v>0</v>
      </c>
      <c r="BL139" s="14" t="s">
        <v>119</v>
      </c>
      <c r="BM139" s="145" t="s">
        <v>124</v>
      </c>
    </row>
    <row r="140" spans="1:65" s="2" customFormat="1" ht="24" customHeight="1">
      <c r="A140" s="26"/>
      <c r="B140" s="134"/>
      <c r="C140" s="135">
        <v>3</v>
      </c>
      <c r="D140" s="135" t="s">
        <v>117</v>
      </c>
      <c r="E140" s="136" t="s">
        <v>128</v>
      </c>
      <c r="F140" s="137" t="s">
        <v>129</v>
      </c>
      <c r="G140" s="138" t="s">
        <v>123</v>
      </c>
      <c r="H140" s="139">
        <v>80</v>
      </c>
      <c r="I140" s="139"/>
      <c r="J140" s="139"/>
      <c r="K140" s="140"/>
      <c r="L140" s="160"/>
      <c r="M140" s="141" t="s">
        <v>1</v>
      </c>
      <c r="N140" s="142" t="s">
        <v>32</v>
      </c>
      <c r="O140" s="143">
        <v>0</v>
      </c>
      <c r="P140" s="143">
        <f t="shared" si="0"/>
        <v>0</v>
      </c>
      <c r="Q140" s="143">
        <v>0</v>
      </c>
      <c r="R140" s="143">
        <f t="shared" si="1"/>
        <v>0</v>
      </c>
      <c r="S140" s="143">
        <v>0</v>
      </c>
      <c r="T140" s="144">
        <f t="shared" si="2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119</v>
      </c>
      <c r="AT140" s="145" t="s">
        <v>117</v>
      </c>
      <c r="AU140" s="145" t="s">
        <v>120</v>
      </c>
      <c r="AY140" s="14" t="s">
        <v>114</v>
      </c>
      <c r="BE140" s="146">
        <f t="shared" si="3"/>
        <v>0</v>
      </c>
      <c r="BF140" s="146">
        <f t="shared" si="4"/>
        <v>0</v>
      </c>
      <c r="BG140" s="146">
        <f t="shared" si="5"/>
        <v>0</v>
      </c>
      <c r="BH140" s="146">
        <f t="shared" si="6"/>
        <v>0</v>
      </c>
      <c r="BI140" s="146">
        <f t="shared" si="7"/>
        <v>0</v>
      </c>
      <c r="BJ140" s="14" t="s">
        <v>120</v>
      </c>
      <c r="BK140" s="147">
        <f t="shared" si="8"/>
        <v>0</v>
      </c>
      <c r="BL140" s="14" t="s">
        <v>119</v>
      </c>
      <c r="BM140" s="145" t="s">
        <v>130</v>
      </c>
    </row>
    <row r="141" spans="1:65" s="2" customFormat="1" ht="24" customHeight="1">
      <c r="A141" s="26"/>
      <c r="B141" s="134"/>
      <c r="C141" s="135">
        <v>4</v>
      </c>
      <c r="D141" s="135" t="s">
        <v>117</v>
      </c>
      <c r="E141" s="136" t="s">
        <v>131</v>
      </c>
      <c r="F141" s="137" t="s">
        <v>132</v>
      </c>
      <c r="G141" s="138" t="s">
        <v>123</v>
      </c>
      <c r="H141" s="139">
        <v>80</v>
      </c>
      <c r="I141" s="139"/>
      <c r="J141" s="139"/>
      <c r="K141" s="140"/>
      <c r="L141" s="160"/>
      <c r="M141" s="141" t="s">
        <v>1</v>
      </c>
      <c r="N141" s="142" t="s">
        <v>32</v>
      </c>
      <c r="O141" s="143">
        <v>0</v>
      </c>
      <c r="P141" s="143">
        <f t="shared" si="0"/>
        <v>0</v>
      </c>
      <c r="Q141" s="143">
        <v>0</v>
      </c>
      <c r="R141" s="143">
        <f t="shared" si="1"/>
        <v>0</v>
      </c>
      <c r="S141" s="143">
        <v>0</v>
      </c>
      <c r="T141" s="144">
        <f t="shared" si="2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119</v>
      </c>
      <c r="AT141" s="145" t="s">
        <v>117</v>
      </c>
      <c r="AU141" s="145" t="s">
        <v>120</v>
      </c>
      <c r="AY141" s="14" t="s">
        <v>114</v>
      </c>
      <c r="BE141" s="146">
        <f t="shared" si="3"/>
        <v>0</v>
      </c>
      <c r="BF141" s="146">
        <f t="shared" si="4"/>
        <v>0</v>
      </c>
      <c r="BG141" s="146">
        <f t="shared" si="5"/>
        <v>0</v>
      </c>
      <c r="BH141" s="146">
        <f t="shared" si="6"/>
        <v>0</v>
      </c>
      <c r="BI141" s="146">
        <f t="shared" si="7"/>
        <v>0</v>
      </c>
      <c r="BJ141" s="14" t="s">
        <v>120</v>
      </c>
      <c r="BK141" s="147">
        <f t="shared" si="8"/>
        <v>0</v>
      </c>
      <c r="BL141" s="14" t="s">
        <v>119</v>
      </c>
      <c r="BM141" s="145" t="s">
        <v>133</v>
      </c>
    </row>
    <row r="142" spans="1:65" s="2" customFormat="1" ht="16.5" customHeight="1">
      <c r="A142" s="26"/>
      <c r="B142" s="134"/>
      <c r="C142" s="135">
        <v>5</v>
      </c>
      <c r="D142" s="135" t="s">
        <v>117</v>
      </c>
      <c r="E142" s="136" t="s">
        <v>134</v>
      </c>
      <c r="F142" s="137" t="s">
        <v>135</v>
      </c>
      <c r="G142" s="138" t="s">
        <v>123</v>
      </c>
      <c r="H142" s="139">
        <v>43</v>
      </c>
      <c r="I142" s="139"/>
      <c r="J142" s="139"/>
      <c r="K142" s="140"/>
      <c r="L142" s="160"/>
      <c r="M142" s="141" t="s">
        <v>1</v>
      </c>
      <c r="N142" s="142" t="s">
        <v>32</v>
      </c>
      <c r="O142" s="143">
        <v>0</v>
      </c>
      <c r="P142" s="143">
        <f t="shared" si="0"/>
        <v>0</v>
      </c>
      <c r="Q142" s="143">
        <v>0</v>
      </c>
      <c r="R142" s="143">
        <f t="shared" si="1"/>
        <v>0</v>
      </c>
      <c r="S142" s="143">
        <v>0</v>
      </c>
      <c r="T142" s="144">
        <f t="shared" si="2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5" t="s">
        <v>119</v>
      </c>
      <c r="AT142" s="145" t="s">
        <v>117</v>
      </c>
      <c r="AU142" s="145" t="s">
        <v>120</v>
      </c>
      <c r="AY142" s="14" t="s">
        <v>114</v>
      </c>
      <c r="BE142" s="146">
        <f t="shared" si="3"/>
        <v>0</v>
      </c>
      <c r="BF142" s="146">
        <f t="shared" si="4"/>
        <v>0</v>
      </c>
      <c r="BG142" s="146">
        <f t="shared" si="5"/>
        <v>0</v>
      </c>
      <c r="BH142" s="146">
        <f t="shared" si="6"/>
        <v>0</v>
      </c>
      <c r="BI142" s="146">
        <f t="shared" si="7"/>
        <v>0</v>
      </c>
      <c r="BJ142" s="14" t="s">
        <v>120</v>
      </c>
      <c r="BK142" s="147">
        <f t="shared" si="8"/>
        <v>0</v>
      </c>
      <c r="BL142" s="14" t="s">
        <v>119</v>
      </c>
      <c r="BM142" s="145" t="s">
        <v>136</v>
      </c>
    </row>
    <row r="143" spans="1:65" s="2" customFormat="1" ht="24" customHeight="1">
      <c r="A143" s="26"/>
      <c r="B143" s="134"/>
      <c r="C143" s="135">
        <v>6</v>
      </c>
      <c r="D143" s="135" t="s">
        <v>117</v>
      </c>
      <c r="E143" s="136" t="s">
        <v>137</v>
      </c>
      <c r="F143" s="137" t="s">
        <v>138</v>
      </c>
      <c r="G143" s="138" t="s">
        <v>123</v>
      </c>
      <c r="H143" s="139">
        <v>59.49</v>
      </c>
      <c r="I143" s="139"/>
      <c r="J143" s="139"/>
      <c r="K143" s="140"/>
      <c r="L143" s="160"/>
      <c r="M143" s="141" t="s">
        <v>1</v>
      </c>
      <c r="N143" s="142" t="s">
        <v>32</v>
      </c>
      <c r="O143" s="143">
        <v>0</v>
      </c>
      <c r="P143" s="143">
        <f t="shared" si="0"/>
        <v>0</v>
      </c>
      <c r="Q143" s="143">
        <v>0</v>
      </c>
      <c r="R143" s="143">
        <f t="shared" si="1"/>
        <v>0</v>
      </c>
      <c r="S143" s="143">
        <v>0</v>
      </c>
      <c r="T143" s="144">
        <f t="shared" si="2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119</v>
      </c>
      <c r="AT143" s="145" t="s">
        <v>117</v>
      </c>
      <c r="AU143" s="145" t="s">
        <v>120</v>
      </c>
      <c r="AY143" s="14" t="s">
        <v>114</v>
      </c>
      <c r="BE143" s="146">
        <f t="shared" si="3"/>
        <v>0</v>
      </c>
      <c r="BF143" s="146">
        <f t="shared" si="4"/>
        <v>0</v>
      </c>
      <c r="BG143" s="146">
        <f t="shared" si="5"/>
        <v>0</v>
      </c>
      <c r="BH143" s="146">
        <f t="shared" si="6"/>
        <v>0</v>
      </c>
      <c r="BI143" s="146">
        <f t="shared" si="7"/>
        <v>0</v>
      </c>
      <c r="BJ143" s="14" t="s">
        <v>120</v>
      </c>
      <c r="BK143" s="147">
        <f t="shared" si="8"/>
        <v>0</v>
      </c>
      <c r="BL143" s="14" t="s">
        <v>119</v>
      </c>
      <c r="BM143" s="145" t="s">
        <v>139</v>
      </c>
    </row>
    <row r="144" spans="1:65" s="2" customFormat="1" ht="24" customHeight="1">
      <c r="A144" s="26"/>
      <c r="B144" s="134"/>
      <c r="C144" s="135">
        <v>7</v>
      </c>
      <c r="D144" s="135" t="s">
        <v>117</v>
      </c>
      <c r="E144" s="136" t="s">
        <v>140</v>
      </c>
      <c r="F144" s="137" t="s">
        <v>823</v>
      </c>
      <c r="G144" s="138" t="s">
        <v>123</v>
      </c>
      <c r="H144" s="139">
        <v>127</v>
      </c>
      <c r="I144" s="139"/>
      <c r="J144" s="139"/>
      <c r="K144" s="140"/>
      <c r="L144" s="160"/>
      <c r="M144" s="141" t="s">
        <v>1</v>
      </c>
      <c r="N144" s="142" t="s">
        <v>32</v>
      </c>
      <c r="O144" s="143">
        <v>0</v>
      </c>
      <c r="P144" s="143">
        <f t="shared" si="0"/>
        <v>0</v>
      </c>
      <c r="Q144" s="143">
        <v>0</v>
      </c>
      <c r="R144" s="143">
        <f t="shared" si="1"/>
        <v>0</v>
      </c>
      <c r="S144" s="143">
        <v>0</v>
      </c>
      <c r="T144" s="144">
        <f t="shared" si="2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5" t="s">
        <v>119</v>
      </c>
      <c r="AT144" s="145" t="s">
        <v>117</v>
      </c>
      <c r="AU144" s="145" t="s">
        <v>120</v>
      </c>
      <c r="AY144" s="14" t="s">
        <v>114</v>
      </c>
      <c r="BE144" s="146">
        <f t="shared" si="3"/>
        <v>0</v>
      </c>
      <c r="BF144" s="146">
        <f t="shared" si="4"/>
        <v>0</v>
      </c>
      <c r="BG144" s="146">
        <f t="shared" si="5"/>
        <v>0</v>
      </c>
      <c r="BH144" s="146">
        <f t="shared" si="6"/>
        <v>0</v>
      </c>
      <c r="BI144" s="146">
        <f t="shared" si="7"/>
        <v>0</v>
      </c>
      <c r="BJ144" s="14" t="s">
        <v>120</v>
      </c>
      <c r="BK144" s="147">
        <f t="shared" si="8"/>
        <v>0</v>
      </c>
      <c r="BL144" s="14" t="s">
        <v>119</v>
      </c>
      <c r="BM144" s="145" t="s">
        <v>141</v>
      </c>
    </row>
    <row r="145" spans="1:65" s="2" customFormat="1" ht="24" customHeight="1">
      <c r="A145" s="164"/>
      <c r="B145" s="134"/>
      <c r="C145" s="135">
        <v>8</v>
      </c>
      <c r="D145" s="135" t="s">
        <v>117</v>
      </c>
      <c r="E145" s="136" t="s">
        <v>824</v>
      </c>
      <c r="F145" s="137" t="s">
        <v>825</v>
      </c>
      <c r="G145" s="138" t="s">
        <v>787</v>
      </c>
      <c r="H145" s="139">
        <v>1</v>
      </c>
      <c r="I145" s="139"/>
      <c r="J145" s="139"/>
      <c r="K145" s="140"/>
      <c r="L145" s="160"/>
      <c r="M145" s="141"/>
      <c r="N145" s="142"/>
      <c r="O145" s="143"/>
      <c r="P145" s="143"/>
      <c r="Q145" s="143"/>
      <c r="R145" s="143"/>
      <c r="S145" s="143"/>
      <c r="T145" s="144"/>
      <c r="U145" s="164"/>
      <c r="V145" s="164"/>
      <c r="W145" s="164"/>
      <c r="X145" s="164"/>
      <c r="Y145" s="164"/>
      <c r="Z145" s="164"/>
      <c r="AA145" s="164"/>
      <c r="AB145" s="164"/>
      <c r="AC145" s="164"/>
      <c r="AD145" s="164"/>
      <c r="AE145" s="164"/>
      <c r="AR145" s="145"/>
      <c r="AT145" s="145"/>
      <c r="AU145" s="145"/>
      <c r="AY145" s="14"/>
      <c r="BE145" s="146"/>
      <c r="BF145" s="146"/>
      <c r="BG145" s="146"/>
      <c r="BH145" s="146"/>
      <c r="BI145" s="146"/>
      <c r="BJ145" s="14"/>
      <c r="BK145" s="147"/>
      <c r="BL145" s="14"/>
      <c r="BM145" s="145"/>
    </row>
    <row r="146" spans="1:65" s="2" customFormat="1" ht="24" customHeight="1">
      <c r="A146" s="164"/>
      <c r="B146" s="134"/>
      <c r="C146" s="135">
        <v>9</v>
      </c>
      <c r="D146" s="135" t="s">
        <v>117</v>
      </c>
      <c r="E146" s="136" t="s">
        <v>826</v>
      </c>
      <c r="F146" s="137" t="s">
        <v>827</v>
      </c>
      <c r="G146" s="138" t="s">
        <v>123</v>
      </c>
      <c r="H146" s="139">
        <v>27.32</v>
      </c>
      <c r="I146" s="139"/>
      <c r="J146" s="139"/>
      <c r="K146" s="140"/>
      <c r="L146" s="160"/>
      <c r="M146" s="141"/>
      <c r="N146" s="142"/>
      <c r="O146" s="143"/>
      <c r="P146" s="143"/>
      <c r="Q146" s="143"/>
      <c r="R146" s="143"/>
      <c r="S146" s="143"/>
      <c r="T146" s="144"/>
      <c r="U146" s="164"/>
      <c r="V146" s="164"/>
      <c r="W146" s="164"/>
      <c r="X146" s="164"/>
      <c r="Y146" s="164"/>
      <c r="Z146" s="164"/>
      <c r="AA146" s="164"/>
      <c r="AB146" s="164"/>
      <c r="AC146" s="164"/>
      <c r="AD146" s="164"/>
      <c r="AE146" s="164"/>
      <c r="AR146" s="145"/>
      <c r="AT146" s="145"/>
      <c r="AU146" s="145"/>
      <c r="AY146" s="14"/>
      <c r="BE146" s="146"/>
      <c r="BF146" s="146"/>
      <c r="BG146" s="146"/>
      <c r="BH146" s="146"/>
      <c r="BI146" s="146"/>
      <c r="BJ146" s="14"/>
      <c r="BK146" s="147"/>
      <c r="BL146" s="14"/>
      <c r="BM146" s="145"/>
    </row>
    <row r="147" spans="1:65" s="2" customFormat="1" ht="16.5" customHeight="1">
      <c r="A147" s="26"/>
      <c r="B147" s="134"/>
      <c r="C147" s="135">
        <v>10</v>
      </c>
      <c r="D147" s="135" t="s">
        <v>117</v>
      </c>
      <c r="E147" s="136" t="s">
        <v>143</v>
      </c>
      <c r="F147" s="137" t="s">
        <v>795</v>
      </c>
      <c r="G147" s="138" t="s">
        <v>123</v>
      </c>
      <c r="H147" s="139">
        <v>32.479999999999997</v>
      </c>
      <c r="I147" s="139"/>
      <c r="J147" s="139"/>
      <c r="K147" s="140"/>
      <c r="L147" s="160"/>
      <c r="M147" s="141" t="s">
        <v>1</v>
      </c>
      <c r="N147" s="142" t="s">
        <v>32</v>
      </c>
      <c r="O147" s="143">
        <v>0</v>
      </c>
      <c r="P147" s="143">
        <f t="shared" si="0"/>
        <v>0</v>
      </c>
      <c r="Q147" s="143">
        <v>0</v>
      </c>
      <c r="R147" s="143">
        <f t="shared" si="1"/>
        <v>0</v>
      </c>
      <c r="S147" s="143">
        <v>0</v>
      </c>
      <c r="T147" s="144">
        <f t="shared" si="2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119</v>
      </c>
      <c r="AT147" s="145" t="s">
        <v>117</v>
      </c>
      <c r="AU147" s="145" t="s">
        <v>120</v>
      </c>
      <c r="AY147" s="14" t="s">
        <v>114</v>
      </c>
      <c r="BE147" s="146">
        <f t="shared" si="3"/>
        <v>0</v>
      </c>
      <c r="BF147" s="146">
        <f t="shared" si="4"/>
        <v>0</v>
      </c>
      <c r="BG147" s="146">
        <f t="shared" si="5"/>
        <v>0</v>
      </c>
      <c r="BH147" s="146">
        <f t="shared" si="6"/>
        <v>0</v>
      </c>
      <c r="BI147" s="146">
        <f t="shared" si="7"/>
        <v>0</v>
      </c>
      <c r="BJ147" s="14" t="s">
        <v>120</v>
      </c>
      <c r="BK147" s="147">
        <f t="shared" si="8"/>
        <v>0</v>
      </c>
      <c r="BL147" s="14" t="s">
        <v>119</v>
      </c>
      <c r="BM147" s="145" t="s">
        <v>144</v>
      </c>
    </row>
    <row r="148" spans="1:65" s="2" customFormat="1" ht="24" customHeight="1">
      <c r="A148" s="26"/>
      <c r="B148" s="134"/>
      <c r="C148" s="135">
        <v>11</v>
      </c>
      <c r="D148" s="135" t="s">
        <v>117</v>
      </c>
      <c r="E148" s="136" t="s">
        <v>145</v>
      </c>
      <c r="F148" s="137" t="s">
        <v>796</v>
      </c>
      <c r="G148" s="138" t="s">
        <v>123</v>
      </c>
      <c r="H148" s="139">
        <v>32.479999999999997</v>
      </c>
      <c r="I148" s="139"/>
      <c r="J148" s="139"/>
      <c r="K148" s="140"/>
      <c r="L148" s="160"/>
      <c r="M148" s="141" t="s">
        <v>1</v>
      </c>
      <c r="N148" s="142" t="s">
        <v>32</v>
      </c>
      <c r="O148" s="143">
        <v>0</v>
      </c>
      <c r="P148" s="143">
        <f t="shared" si="0"/>
        <v>0</v>
      </c>
      <c r="Q148" s="143">
        <v>0</v>
      </c>
      <c r="R148" s="143">
        <f t="shared" si="1"/>
        <v>0</v>
      </c>
      <c r="S148" s="143">
        <v>0</v>
      </c>
      <c r="T148" s="144">
        <f t="shared" si="2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5" t="s">
        <v>119</v>
      </c>
      <c r="AT148" s="145" t="s">
        <v>117</v>
      </c>
      <c r="AU148" s="145" t="s">
        <v>120</v>
      </c>
      <c r="AY148" s="14" t="s">
        <v>114</v>
      </c>
      <c r="BE148" s="146">
        <f t="shared" si="3"/>
        <v>0</v>
      </c>
      <c r="BF148" s="146">
        <f t="shared" si="4"/>
        <v>0</v>
      </c>
      <c r="BG148" s="146">
        <f t="shared" si="5"/>
        <v>0</v>
      </c>
      <c r="BH148" s="146">
        <f t="shared" si="6"/>
        <v>0</v>
      </c>
      <c r="BI148" s="146">
        <f t="shared" si="7"/>
        <v>0</v>
      </c>
      <c r="BJ148" s="14" t="s">
        <v>120</v>
      </c>
      <c r="BK148" s="147">
        <f t="shared" si="8"/>
        <v>0</v>
      </c>
      <c r="BL148" s="14" t="s">
        <v>119</v>
      </c>
      <c r="BM148" s="145" t="s">
        <v>7</v>
      </c>
    </row>
    <row r="149" spans="1:65" s="2" customFormat="1" ht="36" customHeight="1">
      <c r="A149" s="26"/>
      <c r="B149" s="134"/>
      <c r="C149" s="135">
        <v>12</v>
      </c>
      <c r="D149" s="135" t="s">
        <v>117</v>
      </c>
      <c r="E149" s="136" t="s">
        <v>146</v>
      </c>
      <c r="F149" s="137" t="s">
        <v>794</v>
      </c>
      <c r="G149" s="138" t="s">
        <v>123</v>
      </c>
      <c r="H149" s="139">
        <v>61.82</v>
      </c>
      <c r="I149" s="139"/>
      <c r="J149" s="139"/>
      <c r="K149" s="140"/>
      <c r="L149" s="160"/>
      <c r="M149" s="141" t="s">
        <v>1</v>
      </c>
      <c r="N149" s="142" t="s">
        <v>32</v>
      </c>
      <c r="O149" s="143">
        <v>0</v>
      </c>
      <c r="P149" s="143">
        <f t="shared" si="0"/>
        <v>0</v>
      </c>
      <c r="Q149" s="143">
        <v>0</v>
      </c>
      <c r="R149" s="143">
        <f t="shared" si="1"/>
        <v>0</v>
      </c>
      <c r="S149" s="143">
        <v>0</v>
      </c>
      <c r="T149" s="144">
        <f t="shared" si="2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5" t="s">
        <v>119</v>
      </c>
      <c r="AT149" s="145" t="s">
        <v>117</v>
      </c>
      <c r="AU149" s="145" t="s">
        <v>120</v>
      </c>
      <c r="AY149" s="14" t="s">
        <v>114</v>
      </c>
      <c r="BE149" s="146">
        <f t="shared" si="3"/>
        <v>0</v>
      </c>
      <c r="BF149" s="146">
        <f t="shared" si="4"/>
        <v>0</v>
      </c>
      <c r="BG149" s="146">
        <f t="shared" si="5"/>
        <v>0</v>
      </c>
      <c r="BH149" s="146">
        <f t="shared" si="6"/>
        <v>0</v>
      </c>
      <c r="BI149" s="146">
        <f t="shared" si="7"/>
        <v>0</v>
      </c>
      <c r="BJ149" s="14" t="s">
        <v>120</v>
      </c>
      <c r="BK149" s="147">
        <f t="shared" si="8"/>
        <v>0</v>
      </c>
      <c r="BL149" s="14" t="s">
        <v>119</v>
      </c>
      <c r="BM149" s="145" t="s">
        <v>147</v>
      </c>
    </row>
    <row r="150" spans="1:65" s="2" customFormat="1" ht="36" customHeight="1">
      <c r="A150" s="26"/>
      <c r="B150" s="134"/>
      <c r="C150" s="135">
        <v>13</v>
      </c>
      <c r="D150" s="135" t="s">
        <v>117</v>
      </c>
      <c r="E150" s="136" t="s">
        <v>148</v>
      </c>
      <c r="F150" s="137" t="s">
        <v>797</v>
      </c>
      <c r="G150" s="138" t="s">
        <v>123</v>
      </c>
      <c r="H150" s="139">
        <v>15.185</v>
      </c>
      <c r="I150" s="139"/>
      <c r="J150" s="139"/>
      <c r="K150" s="140"/>
      <c r="L150" s="160"/>
      <c r="M150" s="141" t="s">
        <v>1</v>
      </c>
      <c r="N150" s="142" t="s">
        <v>32</v>
      </c>
      <c r="O150" s="143">
        <v>0</v>
      </c>
      <c r="P150" s="143">
        <f t="shared" si="0"/>
        <v>0</v>
      </c>
      <c r="Q150" s="143">
        <v>0</v>
      </c>
      <c r="R150" s="143">
        <f t="shared" si="1"/>
        <v>0</v>
      </c>
      <c r="S150" s="143">
        <v>0</v>
      </c>
      <c r="T150" s="144">
        <f t="shared" si="2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5" t="s">
        <v>119</v>
      </c>
      <c r="AT150" s="145" t="s">
        <v>117</v>
      </c>
      <c r="AU150" s="145" t="s">
        <v>120</v>
      </c>
      <c r="AY150" s="14" t="s">
        <v>114</v>
      </c>
      <c r="BE150" s="146">
        <f t="shared" si="3"/>
        <v>0</v>
      </c>
      <c r="BF150" s="146">
        <f t="shared" si="4"/>
        <v>0</v>
      </c>
      <c r="BG150" s="146">
        <f t="shared" si="5"/>
        <v>0</v>
      </c>
      <c r="BH150" s="146">
        <f t="shared" si="6"/>
        <v>0</v>
      </c>
      <c r="BI150" s="146">
        <f t="shared" si="7"/>
        <v>0</v>
      </c>
      <c r="BJ150" s="14" t="s">
        <v>120</v>
      </c>
      <c r="BK150" s="147">
        <f t="shared" si="8"/>
        <v>0</v>
      </c>
      <c r="BL150" s="14" t="s">
        <v>119</v>
      </c>
      <c r="BM150" s="145" t="s">
        <v>149</v>
      </c>
    </row>
    <row r="151" spans="1:65" s="2" customFormat="1" ht="36" customHeight="1">
      <c r="A151" s="26"/>
      <c r="B151" s="134"/>
      <c r="C151" s="135">
        <v>14</v>
      </c>
      <c r="D151" s="135" t="s">
        <v>117</v>
      </c>
      <c r="E151" s="136" t="s">
        <v>150</v>
      </c>
      <c r="F151" s="137" t="s">
        <v>151</v>
      </c>
      <c r="G151" s="138" t="s">
        <v>123</v>
      </c>
      <c r="H151" s="139">
        <v>29.15</v>
      </c>
      <c r="I151" s="139"/>
      <c r="J151" s="139"/>
      <c r="K151" s="140"/>
      <c r="L151" s="160"/>
      <c r="M151" s="141" t="s">
        <v>1</v>
      </c>
      <c r="N151" s="142" t="s">
        <v>32</v>
      </c>
      <c r="O151" s="143">
        <v>0</v>
      </c>
      <c r="P151" s="143">
        <f t="shared" si="0"/>
        <v>0</v>
      </c>
      <c r="Q151" s="143">
        <v>0</v>
      </c>
      <c r="R151" s="143">
        <f t="shared" si="1"/>
        <v>0</v>
      </c>
      <c r="S151" s="143">
        <v>0</v>
      </c>
      <c r="T151" s="144">
        <f t="shared" si="2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5" t="s">
        <v>119</v>
      </c>
      <c r="AT151" s="145" t="s">
        <v>117</v>
      </c>
      <c r="AU151" s="145" t="s">
        <v>120</v>
      </c>
      <c r="AY151" s="14" t="s">
        <v>114</v>
      </c>
      <c r="BE151" s="146">
        <f t="shared" si="3"/>
        <v>0</v>
      </c>
      <c r="BF151" s="146">
        <f t="shared" si="4"/>
        <v>0</v>
      </c>
      <c r="BG151" s="146">
        <f t="shared" si="5"/>
        <v>0</v>
      </c>
      <c r="BH151" s="146">
        <f t="shared" si="6"/>
        <v>0</v>
      </c>
      <c r="BI151" s="146">
        <f t="shared" si="7"/>
        <v>0</v>
      </c>
      <c r="BJ151" s="14" t="s">
        <v>120</v>
      </c>
      <c r="BK151" s="147">
        <f t="shared" si="8"/>
        <v>0</v>
      </c>
      <c r="BL151" s="14" t="s">
        <v>119</v>
      </c>
      <c r="BM151" s="145" t="s">
        <v>152</v>
      </c>
    </row>
    <row r="152" spans="1:65" s="12" customFormat="1" ht="22.9" customHeight="1">
      <c r="B152" s="122"/>
      <c r="D152" s="123" t="s">
        <v>65</v>
      </c>
      <c r="E152" s="132" t="s">
        <v>142</v>
      </c>
      <c r="F152" s="132" t="s">
        <v>153</v>
      </c>
      <c r="J152" s="133"/>
      <c r="L152" s="122"/>
      <c r="M152" s="126"/>
      <c r="N152" s="127"/>
      <c r="O152" s="127"/>
      <c r="P152" s="128">
        <f>SUM(P153:P170)</f>
        <v>0</v>
      </c>
      <c r="Q152" s="127"/>
      <c r="R152" s="128">
        <f>SUM(R153:R170)</f>
        <v>0</v>
      </c>
      <c r="S152" s="127"/>
      <c r="T152" s="129">
        <f>SUM(T153:T170)</f>
        <v>0</v>
      </c>
      <c r="AR152" s="123" t="s">
        <v>73</v>
      </c>
      <c r="AT152" s="130" t="s">
        <v>65</v>
      </c>
      <c r="AU152" s="130" t="s">
        <v>73</v>
      </c>
      <c r="AY152" s="123" t="s">
        <v>114</v>
      </c>
      <c r="BK152" s="131">
        <f>SUM(BK153:BK170)</f>
        <v>0</v>
      </c>
    </row>
    <row r="153" spans="1:65" s="2" customFormat="1" ht="24" customHeight="1">
      <c r="A153" s="26"/>
      <c r="B153" s="134"/>
      <c r="C153" s="135">
        <v>15</v>
      </c>
      <c r="D153" s="135" t="s">
        <v>117</v>
      </c>
      <c r="E153" s="136" t="s">
        <v>154</v>
      </c>
      <c r="F153" s="137" t="s">
        <v>155</v>
      </c>
      <c r="G153" s="138" t="s">
        <v>123</v>
      </c>
      <c r="H153" s="139">
        <v>148.21600000000001</v>
      </c>
      <c r="I153" s="139"/>
      <c r="J153" s="139"/>
      <c r="K153" s="140"/>
      <c r="L153" s="160"/>
      <c r="M153" s="141" t="s">
        <v>1</v>
      </c>
      <c r="N153" s="142" t="s">
        <v>32</v>
      </c>
      <c r="O153" s="143">
        <v>0</v>
      </c>
      <c r="P153" s="143">
        <f t="shared" ref="P153:P170" si="9">O153*H153</f>
        <v>0</v>
      </c>
      <c r="Q153" s="143">
        <v>0</v>
      </c>
      <c r="R153" s="143">
        <f t="shared" ref="R153:R170" si="10">Q153*H153</f>
        <v>0</v>
      </c>
      <c r="S153" s="143">
        <v>0</v>
      </c>
      <c r="T153" s="144">
        <f t="shared" ref="T153:T170" si="11">S153*H153</f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5" t="s">
        <v>119</v>
      </c>
      <c r="AT153" s="145" t="s">
        <v>117</v>
      </c>
      <c r="AU153" s="145" t="s">
        <v>120</v>
      </c>
      <c r="AY153" s="14" t="s">
        <v>114</v>
      </c>
      <c r="BE153" s="146">
        <f t="shared" ref="BE153:BE170" si="12">IF(N153="základná",J153,0)</f>
        <v>0</v>
      </c>
      <c r="BF153" s="146">
        <f t="shared" ref="BF153:BF170" si="13">IF(N153="znížená",J153,0)</f>
        <v>0</v>
      </c>
      <c r="BG153" s="146">
        <f t="shared" ref="BG153:BG170" si="14">IF(N153="zákl. prenesená",J153,0)</f>
        <v>0</v>
      </c>
      <c r="BH153" s="146">
        <f t="shared" ref="BH153:BH170" si="15">IF(N153="zníž. prenesená",J153,0)</f>
        <v>0</v>
      </c>
      <c r="BI153" s="146">
        <f t="shared" ref="BI153:BI170" si="16">IF(N153="nulová",J153,0)</f>
        <v>0</v>
      </c>
      <c r="BJ153" s="14" t="s">
        <v>120</v>
      </c>
      <c r="BK153" s="147">
        <f t="shared" ref="BK153:BK170" si="17">ROUND(I153*H153,3)</f>
        <v>0</v>
      </c>
      <c r="BL153" s="14" t="s">
        <v>119</v>
      </c>
      <c r="BM153" s="145" t="s">
        <v>156</v>
      </c>
    </row>
    <row r="154" spans="1:65" s="2" customFormat="1" ht="36" customHeight="1">
      <c r="A154" s="26"/>
      <c r="B154" s="134"/>
      <c r="C154" s="135">
        <v>16</v>
      </c>
      <c r="D154" s="135" t="s">
        <v>117</v>
      </c>
      <c r="E154" s="136" t="s">
        <v>157</v>
      </c>
      <c r="F154" s="137" t="s">
        <v>158</v>
      </c>
      <c r="G154" s="138" t="s">
        <v>123</v>
      </c>
      <c r="H154" s="139">
        <v>148.21600000000001</v>
      </c>
      <c r="I154" s="139"/>
      <c r="J154" s="139"/>
      <c r="K154" s="140"/>
      <c r="L154" s="160"/>
      <c r="M154" s="141" t="s">
        <v>1</v>
      </c>
      <c r="N154" s="142" t="s">
        <v>32</v>
      </c>
      <c r="O154" s="143">
        <v>0</v>
      </c>
      <c r="P154" s="143">
        <f t="shared" si="9"/>
        <v>0</v>
      </c>
      <c r="Q154" s="143">
        <v>0</v>
      </c>
      <c r="R154" s="143">
        <f t="shared" si="10"/>
        <v>0</v>
      </c>
      <c r="S154" s="143">
        <v>0</v>
      </c>
      <c r="T154" s="144">
        <f t="shared" si="11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5" t="s">
        <v>119</v>
      </c>
      <c r="AT154" s="145" t="s">
        <v>117</v>
      </c>
      <c r="AU154" s="145" t="s">
        <v>120</v>
      </c>
      <c r="AY154" s="14" t="s">
        <v>114</v>
      </c>
      <c r="BE154" s="146">
        <f t="shared" si="12"/>
        <v>0</v>
      </c>
      <c r="BF154" s="146">
        <f t="shared" si="13"/>
        <v>0</v>
      </c>
      <c r="BG154" s="146">
        <f t="shared" si="14"/>
        <v>0</v>
      </c>
      <c r="BH154" s="146">
        <f t="shared" si="15"/>
        <v>0</v>
      </c>
      <c r="BI154" s="146">
        <f t="shared" si="16"/>
        <v>0</v>
      </c>
      <c r="BJ154" s="14" t="s">
        <v>120</v>
      </c>
      <c r="BK154" s="147">
        <f t="shared" si="17"/>
        <v>0</v>
      </c>
      <c r="BL154" s="14" t="s">
        <v>119</v>
      </c>
      <c r="BM154" s="145" t="s">
        <v>159</v>
      </c>
    </row>
    <row r="155" spans="1:65" s="2" customFormat="1" ht="24" customHeight="1">
      <c r="A155" s="26"/>
      <c r="B155" s="134"/>
      <c r="C155" s="135">
        <v>17</v>
      </c>
      <c r="D155" s="135" t="s">
        <v>117</v>
      </c>
      <c r="E155" s="136" t="s">
        <v>160</v>
      </c>
      <c r="F155" s="137" t="s">
        <v>161</v>
      </c>
      <c r="G155" s="138" t="s">
        <v>123</v>
      </c>
      <c r="H155" s="139">
        <v>148.21600000000001</v>
      </c>
      <c r="I155" s="139"/>
      <c r="J155" s="139"/>
      <c r="K155" s="140"/>
      <c r="L155" s="160"/>
      <c r="M155" s="141" t="s">
        <v>1</v>
      </c>
      <c r="N155" s="142" t="s">
        <v>32</v>
      </c>
      <c r="O155" s="143">
        <v>0</v>
      </c>
      <c r="P155" s="143">
        <f t="shared" si="9"/>
        <v>0</v>
      </c>
      <c r="Q155" s="143">
        <v>0</v>
      </c>
      <c r="R155" s="143">
        <f t="shared" si="10"/>
        <v>0</v>
      </c>
      <c r="S155" s="143">
        <v>0</v>
      </c>
      <c r="T155" s="144">
        <f t="shared" si="11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5" t="s">
        <v>119</v>
      </c>
      <c r="AT155" s="145" t="s">
        <v>117</v>
      </c>
      <c r="AU155" s="145" t="s">
        <v>120</v>
      </c>
      <c r="AY155" s="14" t="s">
        <v>114</v>
      </c>
      <c r="BE155" s="146">
        <f t="shared" si="12"/>
        <v>0</v>
      </c>
      <c r="BF155" s="146">
        <f t="shared" si="13"/>
        <v>0</v>
      </c>
      <c r="BG155" s="146">
        <f t="shared" si="14"/>
        <v>0</v>
      </c>
      <c r="BH155" s="146">
        <f t="shared" si="15"/>
        <v>0</v>
      </c>
      <c r="BI155" s="146">
        <f t="shared" si="16"/>
        <v>0</v>
      </c>
      <c r="BJ155" s="14" t="s">
        <v>120</v>
      </c>
      <c r="BK155" s="147">
        <f t="shared" si="17"/>
        <v>0</v>
      </c>
      <c r="BL155" s="14" t="s">
        <v>119</v>
      </c>
      <c r="BM155" s="145" t="s">
        <v>162</v>
      </c>
    </row>
    <row r="156" spans="1:65" s="2" customFormat="1" ht="24" customHeight="1">
      <c r="A156" s="26"/>
      <c r="B156" s="134"/>
      <c r="C156" s="135">
        <v>18</v>
      </c>
      <c r="D156" s="135" t="s">
        <v>117</v>
      </c>
      <c r="E156" s="136" t="s">
        <v>163</v>
      </c>
      <c r="F156" s="137" t="s">
        <v>164</v>
      </c>
      <c r="G156" s="138" t="s">
        <v>123</v>
      </c>
      <c r="H156" s="139">
        <v>73.313000000000002</v>
      </c>
      <c r="I156" s="139"/>
      <c r="J156" s="139"/>
      <c r="K156" s="140"/>
      <c r="L156" s="160"/>
      <c r="M156" s="141" t="s">
        <v>1</v>
      </c>
      <c r="N156" s="142" t="s">
        <v>32</v>
      </c>
      <c r="O156" s="143">
        <v>0</v>
      </c>
      <c r="P156" s="143">
        <f t="shared" si="9"/>
        <v>0</v>
      </c>
      <c r="Q156" s="143">
        <v>0</v>
      </c>
      <c r="R156" s="143">
        <f t="shared" si="10"/>
        <v>0</v>
      </c>
      <c r="S156" s="143">
        <v>0</v>
      </c>
      <c r="T156" s="144">
        <f t="shared" si="11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5" t="s">
        <v>119</v>
      </c>
      <c r="AT156" s="145" t="s">
        <v>117</v>
      </c>
      <c r="AU156" s="145" t="s">
        <v>120</v>
      </c>
      <c r="AY156" s="14" t="s">
        <v>114</v>
      </c>
      <c r="BE156" s="146">
        <f t="shared" si="12"/>
        <v>0</v>
      </c>
      <c r="BF156" s="146">
        <f t="shared" si="13"/>
        <v>0</v>
      </c>
      <c r="BG156" s="146">
        <f t="shared" si="14"/>
        <v>0</v>
      </c>
      <c r="BH156" s="146">
        <f t="shared" si="15"/>
        <v>0</v>
      </c>
      <c r="BI156" s="146">
        <f t="shared" si="16"/>
        <v>0</v>
      </c>
      <c r="BJ156" s="14" t="s">
        <v>120</v>
      </c>
      <c r="BK156" s="147">
        <f t="shared" si="17"/>
        <v>0</v>
      </c>
      <c r="BL156" s="14" t="s">
        <v>119</v>
      </c>
      <c r="BM156" s="145" t="s">
        <v>165</v>
      </c>
    </row>
    <row r="157" spans="1:65" s="2" customFormat="1" ht="16.5" customHeight="1">
      <c r="A157" s="26"/>
      <c r="B157" s="134"/>
      <c r="C157" s="135">
        <v>19</v>
      </c>
      <c r="D157" s="135" t="s">
        <v>117</v>
      </c>
      <c r="E157" s="136" t="s">
        <v>166</v>
      </c>
      <c r="F157" s="137" t="s">
        <v>167</v>
      </c>
      <c r="G157" s="138" t="s">
        <v>123</v>
      </c>
      <c r="H157" s="139">
        <v>85.194000000000003</v>
      </c>
      <c r="I157" s="139"/>
      <c r="J157" s="139"/>
      <c r="K157" s="140"/>
      <c r="L157" s="160"/>
      <c r="M157" s="141" t="s">
        <v>1</v>
      </c>
      <c r="N157" s="142" t="s">
        <v>32</v>
      </c>
      <c r="O157" s="143">
        <v>0</v>
      </c>
      <c r="P157" s="143">
        <f t="shared" si="9"/>
        <v>0</v>
      </c>
      <c r="Q157" s="143">
        <v>0</v>
      </c>
      <c r="R157" s="143">
        <f t="shared" si="10"/>
        <v>0</v>
      </c>
      <c r="S157" s="143">
        <v>0</v>
      </c>
      <c r="T157" s="144">
        <f t="shared" si="11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5" t="s">
        <v>119</v>
      </c>
      <c r="AT157" s="145" t="s">
        <v>117</v>
      </c>
      <c r="AU157" s="145" t="s">
        <v>120</v>
      </c>
      <c r="AY157" s="14" t="s">
        <v>114</v>
      </c>
      <c r="BE157" s="146">
        <f t="shared" si="12"/>
        <v>0</v>
      </c>
      <c r="BF157" s="146">
        <f t="shared" si="13"/>
        <v>0</v>
      </c>
      <c r="BG157" s="146">
        <f t="shared" si="14"/>
        <v>0</v>
      </c>
      <c r="BH157" s="146">
        <f t="shared" si="15"/>
        <v>0</v>
      </c>
      <c r="BI157" s="146">
        <f t="shared" si="16"/>
        <v>0</v>
      </c>
      <c r="BJ157" s="14" t="s">
        <v>120</v>
      </c>
      <c r="BK157" s="147">
        <f t="shared" si="17"/>
        <v>0</v>
      </c>
      <c r="BL157" s="14" t="s">
        <v>119</v>
      </c>
      <c r="BM157" s="145" t="s">
        <v>168</v>
      </c>
    </row>
    <row r="158" spans="1:65" s="2" customFormat="1" ht="24" customHeight="1">
      <c r="A158" s="26"/>
      <c r="B158" s="134"/>
      <c r="C158" s="135">
        <v>20</v>
      </c>
      <c r="D158" s="135" t="s">
        <v>117</v>
      </c>
      <c r="E158" s="136" t="s">
        <v>169</v>
      </c>
      <c r="F158" s="137" t="s">
        <v>170</v>
      </c>
      <c r="G158" s="138" t="s">
        <v>123</v>
      </c>
      <c r="H158" s="139">
        <v>9</v>
      </c>
      <c r="I158" s="139"/>
      <c r="J158" s="139"/>
      <c r="K158" s="140"/>
      <c r="L158" s="160"/>
      <c r="M158" s="141" t="s">
        <v>1</v>
      </c>
      <c r="N158" s="142" t="s">
        <v>32</v>
      </c>
      <c r="O158" s="143">
        <v>0</v>
      </c>
      <c r="P158" s="143">
        <f t="shared" si="9"/>
        <v>0</v>
      </c>
      <c r="Q158" s="143">
        <v>0</v>
      </c>
      <c r="R158" s="143">
        <f t="shared" si="10"/>
        <v>0</v>
      </c>
      <c r="S158" s="143">
        <v>0</v>
      </c>
      <c r="T158" s="144">
        <f t="shared" si="11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5" t="s">
        <v>119</v>
      </c>
      <c r="AT158" s="145" t="s">
        <v>117</v>
      </c>
      <c r="AU158" s="145" t="s">
        <v>120</v>
      </c>
      <c r="AY158" s="14" t="s">
        <v>114</v>
      </c>
      <c r="BE158" s="146">
        <f t="shared" si="12"/>
        <v>0</v>
      </c>
      <c r="BF158" s="146">
        <f t="shared" si="13"/>
        <v>0</v>
      </c>
      <c r="BG158" s="146">
        <f t="shared" si="14"/>
        <v>0</v>
      </c>
      <c r="BH158" s="146">
        <f t="shared" si="15"/>
        <v>0</v>
      </c>
      <c r="BI158" s="146">
        <f t="shared" si="16"/>
        <v>0</v>
      </c>
      <c r="BJ158" s="14" t="s">
        <v>120</v>
      </c>
      <c r="BK158" s="147">
        <f t="shared" si="17"/>
        <v>0</v>
      </c>
      <c r="BL158" s="14" t="s">
        <v>119</v>
      </c>
      <c r="BM158" s="145" t="s">
        <v>171</v>
      </c>
    </row>
    <row r="159" spans="1:65" s="2" customFormat="1" ht="24" customHeight="1">
      <c r="A159" s="26"/>
      <c r="B159" s="134"/>
      <c r="C159" s="135">
        <v>21</v>
      </c>
      <c r="D159" s="135" t="s">
        <v>117</v>
      </c>
      <c r="E159" s="136" t="s">
        <v>172</v>
      </c>
      <c r="F159" s="137" t="s">
        <v>173</v>
      </c>
      <c r="G159" s="138" t="s">
        <v>123</v>
      </c>
      <c r="H159" s="139">
        <v>0.35399999999999998</v>
      </c>
      <c r="I159" s="139"/>
      <c r="J159" s="139"/>
      <c r="K159" s="140"/>
      <c r="L159" s="160"/>
      <c r="M159" s="141" t="s">
        <v>1</v>
      </c>
      <c r="N159" s="142" t="s">
        <v>32</v>
      </c>
      <c r="O159" s="143">
        <v>0</v>
      </c>
      <c r="P159" s="143">
        <f t="shared" si="9"/>
        <v>0</v>
      </c>
      <c r="Q159" s="143">
        <v>0</v>
      </c>
      <c r="R159" s="143">
        <f t="shared" si="10"/>
        <v>0</v>
      </c>
      <c r="S159" s="143">
        <v>0</v>
      </c>
      <c r="T159" s="144">
        <f t="shared" si="11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5" t="s">
        <v>119</v>
      </c>
      <c r="AT159" s="145" t="s">
        <v>117</v>
      </c>
      <c r="AU159" s="145" t="s">
        <v>120</v>
      </c>
      <c r="AY159" s="14" t="s">
        <v>114</v>
      </c>
      <c r="BE159" s="146">
        <f t="shared" si="12"/>
        <v>0</v>
      </c>
      <c r="BF159" s="146">
        <f t="shared" si="13"/>
        <v>0</v>
      </c>
      <c r="BG159" s="146">
        <f t="shared" si="14"/>
        <v>0</v>
      </c>
      <c r="BH159" s="146">
        <f t="shared" si="15"/>
        <v>0</v>
      </c>
      <c r="BI159" s="146">
        <f t="shared" si="16"/>
        <v>0</v>
      </c>
      <c r="BJ159" s="14" t="s">
        <v>120</v>
      </c>
      <c r="BK159" s="147">
        <f t="shared" si="17"/>
        <v>0</v>
      </c>
      <c r="BL159" s="14" t="s">
        <v>119</v>
      </c>
      <c r="BM159" s="145" t="s">
        <v>174</v>
      </c>
    </row>
    <row r="160" spans="1:65" s="2" customFormat="1" ht="24" customHeight="1">
      <c r="A160" s="26"/>
      <c r="B160" s="134"/>
      <c r="C160" s="135">
        <v>22</v>
      </c>
      <c r="D160" s="135" t="s">
        <v>117</v>
      </c>
      <c r="E160" s="136" t="s">
        <v>175</v>
      </c>
      <c r="F160" s="137" t="s">
        <v>176</v>
      </c>
      <c r="G160" s="138" t="s">
        <v>118</v>
      </c>
      <c r="H160" s="139">
        <v>6</v>
      </c>
      <c r="I160" s="139"/>
      <c r="J160" s="139"/>
      <c r="K160" s="140"/>
      <c r="L160" s="160"/>
      <c r="M160" s="141" t="s">
        <v>1</v>
      </c>
      <c r="N160" s="142" t="s">
        <v>32</v>
      </c>
      <c r="O160" s="143">
        <v>0</v>
      </c>
      <c r="P160" s="143">
        <f t="shared" si="9"/>
        <v>0</v>
      </c>
      <c r="Q160" s="143">
        <v>0</v>
      </c>
      <c r="R160" s="143">
        <f t="shared" si="10"/>
        <v>0</v>
      </c>
      <c r="S160" s="143">
        <v>0</v>
      </c>
      <c r="T160" s="144">
        <f t="shared" si="11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5" t="s">
        <v>119</v>
      </c>
      <c r="AT160" s="145" t="s">
        <v>117</v>
      </c>
      <c r="AU160" s="145" t="s">
        <v>120</v>
      </c>
      <c r="AY160" s="14" t="s">
        <v>114</v>
      </c>
      <c r="BE160" s="146">
        <f t="shared" si="12"/>
        <v>0</v>
      </c>
      <c r="BF160" s="146">
        <f t="shared" si="13"/>
        <v>0</v>
      </c>
      <c r="BG160" s="146">
        <f t="shared" si="14"/>
        <v>0</v>
      </c>
      <c r="BH160" s="146">
        <f t="shared" si="15"/>
        <v>0</v>
      </c>
      <c r="BI160" s="146">
        <f t="shared" si="16"/>
        <v>0</v>
      </c>
      <c r="BJ160" s="14" t="s">
        <v>120</v>
      </c>
      <c r="BK160" s="147">
        <f t="shared" si="17"/>
        <v>0</v>
      </c>
      <c r="BL160" s="14" t="s">
        <v>119</v>
      </c>
      <c r="BM160" s="145" t="s">
        <v>177</v>
      </c>
    </row>
    <row r="161" spans="1:65" s="2" customFormat="1" ht="24" customHeight="1">
      <c r="A161" s="26"/>
      <c r="B161" s="134"/>
      <c r="C161" s="135">
        <v>23</v>
      </c>
      <c r="D161" s="135" t="s">
        <v>117</v>
      </c>
      <c r="E161" s="136" t="s">
        <v>178</v>
      </c>
      <c r="F161" s="137" t="s">
        <v>179</v>
      </c>
      <c r="G161" s="138" t="s">
        <v>123</v>
      </c>
      <c r="H161" s="139">
        <v>0.64</v>
      </c>
      <c r="I161" s="139"/>
      <c r="J161" s="139"/>
      <c r="K161" s="140"/>
      <c r="L161" s="160"/>
      <c r="M161" s="141" t="s">
        <v>1</v>
      </c>
      <c r="N161" s="142" t="s">
        <v>32</v>
      </c>
      <c r="O161" s="143">
        <v>0</v>
      </c>
      <c r="P161" s="143">
        <f t="shared" si="9"/>
        <v>0</v>
      </c>
      <c r="Q161" s="143">
        <v>0</v>
      </c>
      <c r="R161" s="143">
        <f t="shared" si="10"/>
        <v>0</v>
      </c>
      <c r="S161" s="143">
        <v>0</v>
      </c>
      <c r="T161" s="144">
        <f t="shared" si="11"/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5" t="s">
        <v>119</v>
      </c>
      <c r="AT161" s="145" t="s">
        <v>117</v>
      </c>
      <c r="AU161" s="145" t="s">
        <v>120</v>
      </c>
      <c r="AY161" s="14" t="s">
        <v>114</v>
      </c>
      <c r="BE161" s="146">
        <f t="shared" si="12"/>
        <v>0</v>
      </c>
      <c r="BF161" s="146">
        <f t="shared" si="13"/>
        <v>0</v>
      </c>
      <c r="BG161" s="146">
        <f t="shared" si="14"/>
        <v>0</v>
      </c>
      <c r="BH161" s="146">
        <f t="shared" si="15"/>
        <v>0</v>
      </c>
      <c r="BI161" s="146">
        <f t="shared" si="16"/>
        <v>0</v>
      </c>
      <c r="BJ161" s="14" t="s">
        <v>120</v>
      </c>
      <c r="BK161" s="147">
        <f t="shared" si="17"/>
        <v>0</v>
      </c>
      <c r="BL161" s="14" t="s">
        <v>119</v>
      </c>
      <c r="BM161" s="145" t="s">
        <v>180</v>
      </c>
    </row>
    <row r="162" spans="1:65" s="2" customFormat="1" ht="24" customHeight="1">
      <c r="A162" s="26"/>
      <c r="B162" s="134"/>
      <c r="C162" s="135">
        <v>24</v>
      </c>
      <c r="D162" s="135" t="s">
        <v>117</v>
      </c>
      <c r="E162" s="136" t="s">
        <v>181</v>
      </c>
      <c r="F162" s="137" t="s">
        <v>182</v>
      </c>
      <c r="G162" s="138" t="s">
        <v>123</v>
      </c>
      <c r="H162" s="139">
        <v>12.74</v>
      </c>
      <c r="I162" s="139"/>
      <c r="J162" s="139"/>
      <c r="K162" s="140"/>
      <c r="L162" s="160"/>
      <c r="M162" s="141" t="s">
        <v>1</v>
      </c>
      <c r="N162" s="142" t="s">
        <v>32</v>
      </c>
      <c r="O162" s="143">
        <v>0</v>
      </c>
      <c r="P162" s="143">
        <f t="shared" si="9"/>
        <v>0</v>
      </c>
      <c r="Q162" s="143">
        <v>0</v>
      </c>
      <c r="R162" s="143">
        <f t="shared" si="10"/>
        <v>0</v>
      </c>
      <c r="S162" s="143">
        <v>0</v>
      </c>
      <c r="T162" s="144">
        <f t="shared" si="11"/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5" t="s">
        <v>119</v>
      </c>
      <c r="AT162" s="145" t="s">
        <v>117</v>
      </c>
      <c r="AU162" s="145" t="s">
        <v>120</v>
      </c>
      <c r="AY162" s="14" t="s">
        <v>114</v>
      </c>
      <c r="BE162" s="146">
        <f t="shared" si="12"/>
        <v>0</v>
      </c>
      <c r="BF162" s="146">
        <f t="shared" si="13"/>
        <v>0</v>
      </c>
      <c r="BG162" s="146">
        <f t="shared" si="14"/>
        <v>0</v>
      </c>
      <c r="BH162" s="146">
        <f t="shared" si="15"/>
        <v>0</v>
      </c>
      <c r="BI162" s="146">
        <f t="shared" si="16"/>
        <v>0</v>
      </c>
      <c r="BJ162" s="14" t="s">
        <v>120</v>
      </c>
      <c r="BK162" s="147">
        <f t="shared" si="17"/>
        <v>0</v>
      </c>
      <c r="BL162" s="14" t="s">
        <v>119</v>
      </c>
      <c r="BM162" s="145" t="s">
        <v>183</v>
      </c>
    </row>
    <row r="163" spans="1:65" s="2" customFormat="1" ht="36" customHeight="1">
      <c r="A163" s="26"/>
      <c r="B163" s="134"/>
      <c r="C163" s="135">
        <v>25</v>
      </c>
      <c r="D163" s="135" t="s">
        <v>117</v>
      </c>
      <c r="E163" s="136" t="s">
        <v>185</v>
      </c>
      <c r="F163" s="137" t="s">
        <v>186</v>
      </c>
      <c r="G163" s="138" t="s">
        <v>123</v>
      </c>
      <c r="H163" s="139">
        <v>3</v>
      </c>
      <c r="I163" s="139"/>
      <c r="J163" s="139"/>
      <c r="K163" s="140"/>
      <c r="L163" s="160"/>
      <c r="M163" s="141" t="s">
        <v>1</v>
      </c>
      <c r="N163" s="142" t="s">
        <v>32</v>
      </c>
      <c r="O163" s="143">
        <v>0</v>
      </c>
      <c r="P163" s="143">
        <f t="shared" si="9"/>
        <v>0</v>
      </c>
      <c r="Q163" s="143">
        <v>0</v>
      </c>
      <c r="R163" s="143">
        <f t="shared" si="10"/>
        <v>0</v>
      </c>
      <c r="S163" s="143">
        <v>0</v>
      </c>
      <c r="T163" s="144">
        <f t="shared" si="11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5" t="s">
        <v>119</v>
      </c>
      <c r="AT163" s="145" t="s">
        <v>117</v>
      </c>
      <c r="AU163" s="145" t="s">
        <v>120</v>
      </c>
      <c r="AY163" s="14" t="s">
        <v>114</v>
      </c>
      <c r="BE163" s="146">
        <f t="shared" si="12"/>
        <v>0</v>
      </c>
      <c r="BF163" s="146">
        <f t="shared" si="13"/>
        <v>0</v>
      </c>
      <c r="BG163" s="146">
        <f t="shared" si="14"/>
        <v>0</v>
      </c>
      <c r="BH163" s="146">
        <f t="shared" si="15"/>
        <v>0</v>
      </c>
      <c r="BI163" s="146">
        <f t="shared" si="16"/>
        <v>0</v>
      </c>
      <c r="BJ163" s="14" t="s">
        <v>120</v>
      </c>
      <c r="BK163" s="147">
        <f t="shared" si="17"/>
        <v>0</v>
      </c>
      <c r="BL163" s="14" t="s">
        <v>119</v>
      </c>
      <c r="BM163" s="145" t="s">
        <v>187</v>
      </c>
    </row>
    <row r="164" spans="1:65" s="2" customFormat="1" ht="36" customHeight="1">
      <c r="A164" s="163"/>
      <c r="B164" s="134"/>
      <c r="C164" s="135">
        <v>26</v>
      </c>
      <c r="D164" s="135" t="s">
        <v>117</v>
      </c>
      <c r="E164" s="136" t="s">
        <v>798</v>
      </c>
      <c r="F164" s="137" t="s">
        <v>822</v>
      </c>
      <c r="G164" s="138" t="s">
        <v>123</v>
      </c>
      <c r="H164" s="139">
        <v>19</v>
      </c>
      <c r="I164" s="139"/>
      <c r="J164" s="139"/>
      <c r="K164" s="140"/>
      <c r="L164" s="160"/>
      <c r="M164" s="141"/>
      <c r="N164" s="142"/>
      <c r="O164" s="143"/>
      <c r="P164" s="143"/>
      <c r="Q164" s="143"/>
      <c r="R164" s="143"/>
      <c r="S164" s="143"/>
      <c r="T164" s="144"/>
      <c r="U164" s="163"/>
      <c r="V164" s="163"/>
      <c r="W164" s="163"/>
      <c r="X164" s="163"/>
      <c r="Y164" s="163"/>
      <c r="Z164" s="163"/>
      <c r="AA164" s="163"/>
      <c r="AB164" s="163"/>
      <c r="AC164" s="163"/>
      <c r="AD164" s="163"/>
      <c r="AE164" s="163"/>
      <c r="AR164" s="145"/>
      <c r="AT164" s="145"/>
      <c r="AU164" s="145"/>
      <c r="AY164" s="14"/>
      <c r="BE164" s="146"/>
      <c r="BF164" s="146"/>
      <c r="BG164" s="146"/>
      <c r="BH164" s="146"/>
      <c r="BI164" s="146"/>
      <c r="BJ164" s="14"/>
      <c r="BK164" s="147">
        <f t="shared" si="17"/>
        <v>0</v>
      </c>
      <c r="BL164" s="14"/>
      <c r="BM164" s="145"/>
    </row>
    <row r="165" spans="1:65" s="2" customFormat="1" ht="24" customHeight="1">
      <c r="A165" s="26"/>
      <c r="B165" s="134"/>
      <c r="C165" s="135">
        <v>27</v>
      </c>
      <c r="D165" s="135" t="s">
        <v>117</v>
      </c>
      <c r="E165" s="136" t="s">
        <v>188</v>
      </c>
      <c r="F165" s="137" t="s">
        <v>189</v>
      </c>
      <c r="G165" s="138" t="s">
        <v>190</v>
      </c>
      <c r="H165" s="139">
        <v>8.66</v>
      </c>
      <c r="I165" s="139"/>
      <c r="J165" s="139"/>
      <c r="K165" s="140"/>
      <c r="L165" s="160"/>
      <c r="M165" s="141" t="s">
        <v>1</v>
      </c>
      <c r="N165" s="142" t="s">
        <v>32</v>
      </c>
      <c r="O165" s="143">
        <v>0</v>
      </c>
      <c r="P165" s="143">
        <f t="shared" si="9"/>
        <v>0</v>
      </c>
      <c r="Q165" s="143">
        <v>0</v>
      </c>
      <c r="R165" s="143">
        <f t="shared" si="10"/>
        <v>0</v>
      </c>
      <c r="S165" s="143">
        <v>0</v>
      </c>
      <c r="T165" s="144">
        <f t="shared" si="11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5" t="s">
        <v>119</v>
      </c>
      <c r="AT165" s="145" t="s">
        <v>117</v>
      </c>
      <c r="AU165" s="145" t="s">
        <v>120</v>
      </c>
      <c r="AY165" s="14" t="s">
        <v>114</v>
      </c>
      <c r="BE165" s="146">
        <f t="shared" si="12"/>
        <v>0</v>
      </c>
      <c r="BF165" s="146">
        <f t="shared" si="13"/>
        <v>0</v>
      </c>
      <c r="BG165" s="146">
        <f t="shared" si="14"/>
        <v>0</v>
      </c>
      <c r="BH165" s="146">
        <f t="shared" si="15"/>
        <v>0</v>
      </c>
      <c r="BI165" s="146">
        <f t="shared" si="16"/>
        <v>0</v>
      </c>
      <c r="BJ165" s="14" t="s">
        <v>120</v>
      </c>
      <c r="BK165" s="147">
        <f t="shared" si="17"/>
        <v>0</v>
      </c>
      <c r="BL165" s="14" t="s">
        <v>119</v>
      </c>
      <c r="BM165" s="145" t="s">
        <v>191</v>
      </c>
    </row>
    <row r="166" spans="1:65" s="2" customFormat="1" ht="16.5" customHeight="1">
      <c r="A166" s="26"/>
      <c r="B166" s="134"/>
      <c r="C166" s="135">
        <v>28</v>
      </c>
      <c r="D166" s="135" t="s">
        <v>117</v>
      </c>
      <c r="E166" s="136" t="s">
        <v>192</v>
      </c>
      <c r="F166" s="137" t="s">
        <v>193</v>
      </c>
      <c r="G166" s="138" t="s">
        <v>190</v>
      </c>
      <c r="H166" s="139">
        <v>8.66</v>
      </c>
      <c r="I166" s="139"/>
      <c r="J166" s="139"/>
      <c r="K166" s="140"/>
      <c r="L166" s="160"/>
      <c r="M166" s="141" t="s">
        <v>1</v>
      </c>
      <c r="N166" s="142" t="s">
        <v>32</v>
      </c>
      <c r="O166" s="143">
        <v>0</v>
      </c>
      <c r="P166" s="143">
        <f t="shared" si="9"/>
        <v>0</v>
      </c>
      <c r="Q166" s="143">
        <v>0</v>
      </c>
      <c r="R166" s="143">
        <f t="shared" si="10"/>
        <v>0</v>
      </c>
      <c r="S166" s="143">
        <v>0</v>
      </c>
      <c r="T166" s="144">
        <f t="shared" si="11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5" t="s">
        <v>119</v>
      </c>
      <c r="AT166" s="145" t="s">
        <v>117</v>
      </c>
      <c r="AU166" s="145" t="s">
        <v>120</v>
      </c>
      <c r="AY166" s="14" t="s">
        <v>114</v>
      </c>
      <c r="BE166" s="146">
        <f t="shared" si="12"/>
        <v>0</v>
      </c>
      <c r="BF166" s="146">
        <f t="shared" si="13"/>
        <v>0</v>
      </c>
      <c r="BG166" s="146">
        <f t="shared" si="14"/>
        <v>0</v>
      </c>
      <c r="BH166" s="146">
        <f t="shared" si="15"/>
        <v>0</v>
      </c>
      <c r="BI166" s="146">
        <f t="shared" si="16"/>
        <v>0</v>
      </c>
      <c r="BJ166" s="14" t="s">
        <v>120</v>
      </c>
      <c r="BK166" s="147">
        <f t="shared" si="17"/>
        <v>0</v>
      </c>
      <c r="BL166" s="14" t="s">
        <v>119</v>
      </c>
      <c r="BM166" s="145" t="s">
        <v>194</v>
      </c>
    </row>
    <row r="167" spans="1:65" s="2" customFormat="1" ht="36" customHeight="1">
      <c r="A167" s="26"/>
      <c r="B167" s="134"/>
      <c r="C167" s="135">
        <v>29</v>
      </c>
      <c r="D167" s="135" t="s">
        <v>117</v>
      </c>
      <c r="E167" s="136" t="s">
        <v>195</v>
      </c>
      <c r="F167" s="137" t="s">
        <v>196</v>
      </c>
      <c r="G167" s="138" t="s">
        <v>190</v>
      </c>
      <c r="H167" s="139">
        <v>173.77</v>
      </c>
      <c r="I167" s="139"/>
      <c r="J167" s="139"/>
      <c r="K167" s="140"/>
      <c r="L167" s="160"/>
      <c r="M167" s="141" t="s">
        <v>1</v>
      </c>
      <c r="N167" s="142" t="s">
        <v>32</v>
      </c>
      <c r="O167" s="143">
        <v>0</v>
      </c>
      <c r="P167" s="143">
        <f t="shared" si="9"/>
        <v>0</v>
      </c>
      <c r="Q167" s="143">
        <v>0</v>
      </c>
      <c r="R167" s="143">
        <f t="shared" si="10"/>
        <v>0</v>
      </c>
      <c r="S167" s="143">
        <v>0</v>
      </c>
      <c r="T167" s="144">
        <f t="shared" si="11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5" t="s">
        <v>119</v>
      </c>
      <c r="AT167" s="145" t="s">
        <v>117</v>
      </c>
      <c r="AU167" s="145" t="s">
        <v>120</v>
      </c>
      <c r="AY167" s="14" t="s">
        <v>114</v>
      </c>
      <c r="BE167" s="146">
        <f t="shared" si="12"/>
        <v>0</v>
      </c>
      <c r="BF167" s="146">
        <f t="shared" si="13"/>
        <v>0</v>
      </c>
      <c r="BG167" s="146">
        <f t="shared" si="14"/>
        <v>0</v>
      </c>
      <c r="BH167" s="146">
        <f t="shared" si="15"/>
        <v>0</v>
      </c>
      <c r="BI167" s="146">
        <f t="shared" si="16"/>
        <v>0</v>
      </c>
      <c r="BJ167" s="14" t="s">
        <v>120</v>
      </c>
      <c r="BK167" s="147">
        <f t="shared" si="17"/>
        <v>0</v>
      </c>
      <c r="BL167" s="14" t="s">
        <v>119</v>
      </c>
      <c r="BM167" s="145" t="s">
        <v>197</v>
      </c>
    </row>
    <row r="168" spans="1:65" s="2" customFormat="1" ht="24" customHeight="1">
      <c r="A168" s="26"/>
      <c r="B168" s="134"/>
      <c r="C168" s="135">
        <v>30</v>
      </c>
      <c r="D168" s="135" t="s">
        <v>117</v>
      </c>
      <c r="E168" s="136" t="s">
        <v>198</v>
      </c>
      <c r="F168" s="137" t="s">
        <v>199</v>
      </c>
      <c r="G168" s="138" t="s">
        <v>190</v>
      </c>
      <c r="H168" s="139">
        <v>8.66</v>
      </c>
      <c r="I168" s="139"/>
      <c r="J168" s="139"/>
      <c r="K168" s="140"/>
      <c r="L168" s="160"/>
      <c r="M168" s="141" t="s">
        <v>1</v>
      </c>
      <c r="N168" s="142" t="s">
        <v>32</v>
      </c>
      <c r="O168" s="143">
        <v>0</v>
      </c>
      <c r="P168" s="143">
        <f t="shared" si="9"/>
        <v>0</v>
      </c>
      <c r="Q168" s="143">
        <v>0</v>
      </c>
      <c r="R168" s="143">
        <f t="shared" si="10"/>
        <v>0</v>
      </c>
      <c r="S168" s="143">
        <v>0</v>
      </c>
      <c r="T168" s="144">
        <f t="shared" si="11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5" t="s">
        <v>119</v>
      </c>
      <c r="AT168" s="145" t="s">
        <v>117</v>
      </c>
      <c r="AU168" s="145" t="s">
        <v>120</v>
      </c>
      <c r="AY168" s="14" t="s">
        <v>114</v>
      </c>
      <c r="BE168" s="146">
        <f t="shared" si="12"/>
        <v>0</v>
      </c>
      <c r="BF168" s="146">
        <f t="shared" si="13"/>
        <v>0</v>
      </c>
      <c r="BG168" s="146">
        <f t="shared" si="14"/>
        <v>0</v>
      </c>
      <c r="BH168" s="146">
        <f t="shared" si="15"/>
        <v>0</v>
      </c>
      <c r="BI168" s="146">
        <f t="shared" si="16"/>
        <v>0</v>
      </c>
      <c r="BJ168" s="14" t="s">
        <v>120</v>
      </c>
      <c r="BK168" s="147">
        <f t="shared" si="17"/>
        <v>0</v>
      </c>
      <c r="BL168" s="14" t="s">
        <v>119</v>
      </c>
      <c r="BM168" s="145" t="s">
        <v>200</v>
      </c>
    </row>
    <row r="169" spans="1:65" s="2" customFormat="1" ht="24" customHeight="1">
      <c r="A169" s="26"/>
      <c r="B169" s="134"/>
      <c r="C169" s="135">
        <v>31</v>
      </c>
      <c r="D169" s="135" t="s">
        <v>117</v>
      </c>
      <c r="E169" s="136" t="s">
        <v>201</v>
      </c>
      <c r="F169" s="137" t="s">
        <v>202</v>
      </c>
      <c r="G169" s="138" t="s">
        <v>190</v>
      </c>
      <c r="H169" s="139">
        <v>8.66</v>
      </c>
      <c r="I169" s="139"/>
      <c r="J169" s="139"/>
      <c r="K169" s="140"/>
      <c r="L169" s="160"/>
      <c r="M169" s="141" t="s">
        <v>1</v>
      </c>
      <c r="N169" s="142" t="s">
        <v>32</v>
      </c>
      <c r="O169" s="143">
        <v>0</v>
      </c>
      <c r="P169" s="143">
        <f t="shared" si="9"/>
        <v>0</v>
      </c>
      <c r="Q169" s="143">
        <v>0</v>
      </c>
      <c r="R169" s="143">
        <f t="shared" si="10"/>
        <v>0</v>
      </c>
      <c r="S169" s="143">
        <v>0</v>
      </c>
      <c r="T169" s="144">
        <f t="shared" si="11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5" t="s">
        <v>119</v>
      </c>
      <c r="AT169" s="145" t="s">
        <v>117</v>
      </c>
      <c r="AU169" s="145" t="s">
        <v>120</v>
      </c>
      <c r="AY169" s="14" t="s">
        <v>114</v>
      </c>
      <c r="BE169" s="146">
        <f t="shared" si="12"/>
        <v>0</v>
      </c>
      <c r="BF169" s="146">
        <f t="shared" si="13"/>
        <v>0</v>
      </c>
      <c r="BG169" s="146">
        <f t="shared" si="14"/>
        <v>0</v>
      </c>
      <c r="BH169" s="146">
        <f t="shared" si="15"/>
        <v>0</v>
      </c>
      <c r="BI169" s="146">
        <f t="shared" si="16"/>
        <v>0</v>
      </c>
      <c r="BJ169" s="14" t="s">
        <v>120</v>
      </c>
      <c r="BK169" s="147">
        <f t="shared" si="17"/>
        <v>0</v>
      </c>
      <c r="BL169" s="14" t="s">
        <v>119</v>
      </c>
      <c r="BM169" s="145" t="s">
        <v>203</v>
      </c>
    </row>
    <row r="170" spans="1:65" s="2" customFormat="1" ht="24" customHeight="1">
      <c r="A170" s="26"/>
      <c r="B170" s="134"/>
      <c r="C170" s="135">
        <v>32</v>
      </c>
      <c r="D170" s="135" t="s">
        <v>117</v>
      </c>
      <c r="E170" s="136" t="s">
        <v>204</v>
      </c>
      <c r="F170" s="137" t="s">
        <v>205</v>
      </c>
      <c r="G170" s="138" t="s">
        <v>190</v>
      </c>
      <c r="H170" s="139">
        <v>8.66</v>
      </c>
      <c r="I170" s="139"/>
      <c r="J170" s="139"/>
      <c r="K170" s="140"/>
      <c r="L170" s="160"/>
      <c r="M170" s="141" t="s">
        <v>1</v>
      </c>
      <c r="N170" s="142" t="s">
        <v>32</v>
      </c>
      <c r="O170" s="143">
        <v>0</v>
      </c>
      <c r="P170" s="143">
        <f t="shared" si="9"/>
        <v>0</v>
      </c>
      <c r="Q170" s="143">
        <v>0</v>
      </c>
      <c r="R170" s="143">
        <f t="shared" si="10"/>
        <v>0</v>
      </c>
      <c r="S170" s="143">
        <v>0</v>
      </c>
      <c r="T170" s="144">
        <f t="shared" si="11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5" t="s">
        <v>119</v>
      </c>
      <c r="AT170" s="145" t="s">
        <v>117</v>
      </c>
      <c r="AU170" s="145" t="s">
        <v>120</v>
      </c>
      <c r="AY170" s="14" t="s">
        <v>114</v>
      </c>
      <c r="BE170" s="146">
        <f t="shared" si="12"/>
        <v>0</v>
      </c>
      <c r="BF170" s="146">
        <f t="shared" si="13"/>
        <v>0</v>
      </c>
      <c r="BG170" s="146">
        <f t="shared" si="14"/>
        <v>0</v>
      </c>
      <c r="BH170" s="146">
        <f t="shared" si="15"/>
        <v>0</v>
      </c>
      <c r="BI170" s="146">
        <f t="shared" si="16"/>
        <v>0</v>
      </c>
      <c r="BJ170" s="14" t="s">
        <v>120</v>
      </c>
      <c r="BK170" s="147">
        <f t="shared" si="17"/>
        <v>0</v>
      </c>
      <c r="BL170" s="14" t="s">
        <v>119</v>
      </c>
      <c r="BM170" s="145" t="s">
        <v>206</v>
      </c>
    </row>
    <row r="171" spans="1:65" s="12" customFormat="1" ht="22.9" customHeight="1">
      <c r="B171" s="122"/>
      <c r="D171" s="123" t="s">
        <v>65</v>
      </c>
      <c r="E171" s="132" t="s">
        <v>207</v>
      </c>
      <c r="F171" s="132" t="s">
        <v>208</v>
      </c>
      <c r="J171" s="133"/>
      <c r="L171" s="122"/>
      <c r="M171" s="126"/>
      <c r="N171" s="127"/>
      <c r="O171" s="127"/>
      <c r="P171" s="128">
        <f>P172</f>
        <v>0</v>
      </c>
      <c r="Q171" s="127"/>
      <c r="R171" s="128">
        <f>R172</f>
        <v>0</v>
      </c>
      <c r="S171" s="127"/>
      <c r="T171" s="129">
        <f>T172</f>
        <v>0</v>
      </c>
      <c r="AR171" s="123" t="s">
        <v>73</v>
      </c>
      <c r="AT171" s="130" t="s">
        <v>65</v>
      </c>
      <c r="AU171" s="130" t="s">
        <v>73</v>
      </c>
      <c r="AY171" s="123" t="s">
        <v>114</v>
      </c>
      <c r="BK171" s="131">
        <f>BK172</f>
        <v>0</v>
      </c>
    </row>
    <row r="172" spans="1:65" s="2" customFormat="1" ht="24" customHeight="1">
      <c r="A172" s="26"/>
      <c r="B172" s="134"/>
      <c r="C172" s="135">
        <v>33</v>
      </c>
      <c r="D172" s="135" t="s">
        <v>117</v>
      </c>
      <c r="E172" s="136" t="s">
        <v>209</v>
      </c>
      <c r="F172" s="137" t="s">
        <v>210</v>
      </c>
      <c r="G172" s="138" t="s">
        <v>190</v>
      </c>
      <c r="H172" s="139">
        <v>39.942</v>
      </c>
      <c r="I172" s="139"/>
      <c r="J172" s="139"/>
      <c r="K172" s="140"/>
      <c r="L172" s="27"/>
      <c r="M172" s="141" t="s">
        <v>1</v>
      </c>
      <c r="N172" s="142" t="s">
        <v>32</v>
      </c>
      <c r="O172" s="143">
        <v>0</v>
      </c>
      <c r="P172" s="143">
        <f>O172*H172</f>
        <v>0</v>
      </c>
      <c r="Q172" s="143">
        <v>0</v>
      </c>
      <c r="R172" s="143">
        <f>Q172*H172</f>
        <v>0</v>
      </c>
      <c r="S172" s="143">
        <v>0</v>
      </c>
      <c r="T172" s="144">
        <f>S172*H172</f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5" t="s">
        <v>119</v>
      </c>
      <c r="AT172" s="145" t="s">
        <v>117</v>
      </c>
      <c r="AU172" s="145" t="s">
        <v>120</v>
      </c>
      <c r="AY172" s="14" t="s">
        <v>114</v>
      </c>
      <c r="BE172" s="146">
        <f>IF(N172="základná",J172,0)</f>
        <v>0</v>
      </c>
      <c r="BF172" s="146">
        <f>IF(N172="znížená",J172,0)</f>
        <v>0</v>
      </c>
      <c r="BG172" s="146">
        <f>IF(N172="zákl. prenesená",J172,0)</f>
        <v>0</v>
      </c>
      <c r="BH172" s="146">
        <f>IF(N172="zníž. prenesená",J172,0)</f>
        <v>0</v>
      </c>
      <c r="BI172" s="146">
        <f>IF(N172="nulová",J172,0)</f>
        <v>0</v>
      </c>
      <c r="BJ172" s="14" t="s">
        <v>120</v>
      </c>
      <c r="BK172" s="147">
        <f>ROUND(I172*H172,3)</f>
        <v>0</v>
      </c>
      <c r="BL172" s="14" t="s">
        <v>119</v>
      </c>
      <c r="BM172" s="145" t="s">
        <v>211</v>
      </c>
    </row>
    <row r="173" spans="1:65" s="12" customFormat="1" ht="25.9" customHeight="1">
      <c r="B173" s="122"/>
      <c r="D173" s="123" t="s">
        <v>65</v>
      </c>
      <c r="E173" s="124" t="s">
        <v>212</v>
      </c>
      <c r="F173" s="124" t="s">
        <v>213</v>
      </c>
      <c r="J173" s="125"/>
      <c r="L173" s="122"/>
      <c r="M173" s="126"/>
      <c r="N173" s="127"/>
      <c r="O173" s="127"/>
      <c r="P173" s="128" t="e">
        <f>P174+P178+P189+#REF!+P192+P199+P203+P207+P212+P216+P219</f>
        <v>#REF!</v>
      </c>
      <c r="Q173" s="127"/>
      <c r="R173" s="128" t="e">
        <f>R174+R178+R189+#REF!+R192+R199+R203+R207+R212+R216+R219</f>
        <v>#REF!</v>
      </c>
      <c r="S173" s="127"/>
      <c r="T173" s="129" t="e">
        <f>T174+T178+T189+#REF!+T192+T199+T203+T207+T212+T216+T219</f>
        <v>#REF!</v>
      </c>
      <c r="AR173" s="123" t="s">
        <v>120</v>
      </c>
      <c r="AT173" s="130" t="s">
        <v>65</v>
      </c>
      <c r="AU173" s="130" t="s">
        <v>66</v>
      </c>
      <c r="AY173" s="123" t="s">
        <v>114</v>
      </c>
      <c r="BK173" s="131" t="e">
        <f>BK174+BK178+BK189+#REF!+BK192+BK199+BK203+BK207+BK212+BK216+BK219</f>
        <v>#REF!</v>
      </c>
    </row>
    <row r="174" spans="1:65" s="12" customFormat="1" ht="22.9" customHeight="1">
      <c r="B174" s="122"/>
      <c r="D174" s="123" t="s">
        <v>65</v>
      </c>
      <c r="E174" s="132" t="s">
        <v>214</v>
      </c>
      <c r="F174" s="132" t="s">
        <v>215</v>
      </c>
      <c r="J174" s="133"/>
      <c r="L174" s="122"/>
      <c r="M174" s="126"/>
      <c r="N174" s="127"/>
      <c r="O174" s="127"/>
      <c r="P174" s="128">
        <f>SUM(P175:P177)</f>
        <v>0</v>
      </c>
      <c r="Q174" s="127"/>
      <c r="R174" s="128">
        <f>SUM(R175:R177)</f>
        <v>0</v>
      </c>
      <c r="S174" s="127"/>
      <c r="T174" s="129">
        <f>SUM(T175:T177)</f>
        <v>0</v>
      </c>
      <c r="AR174" s="123" t="s">
        <v>120</v>
      </c>
      <c r="AT174" s="130" t="s">
        <v>65</v>
      </c>
      <c r="AU174" s="130" t="s">
        <v>73</v>
      </c>
      <c r="AY174" s="123" t="s">
        <v>114</v>
      </c>
      <c r="BK174" s="131">
        <f>SUM(BK175:BK177)</f>
        <v>0</v>
      </c>
    </row>
    <row r="175" spans="1:65" s="2" customFormat="1" ht="24" customHeight="1">
      <c r="A175" s="26"/>
      <c r="B175" s="134"/>
      <c r="C175" s="135">
        <v>34</v>
      </c>
      <c r="D175" s="135" t="s">
        <v>117</v>
      </c>
      <c r="E175" s="136" t="s">
        <v>216</v>
      </c>
      <c r="F175" s="137" t="s">
        <v>217</v>
      </c>
      <c r="G175" s="138" t="s">
        <v>123</v>
      </c>
      <c r="H175" s="139">
        <v>20.32</v>
      </c>
      <c r="I175" s="139"/>
      <c r="J175" s="139"/>
      <c r="K175" s="140"/>
      <c r="L175" s="160"/>
      <c r="M175" s="141" t="s">
        <v>1</v>
      </c>
      <c r="N175" s="142" t="s">
        <v>32</v>
      </c>
      <c r="O175" s="143">
        <v>0</v>
      </c>
      <c r="P175" s="143">
        <f>O175*H175</f>
        <v>0</v>
      </c>
      <c r="Q175" s="143">
        <v>0</v>
      </c>
      <c r="R175" s="143">
        <f>Q175*H175</f>
        <v>0</v>
      </c>
      <c r="S175" s="143">
        <v>0</v>
      </c>
      <c r="T175" s="144">
        <f>S175*H175</f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5" t="s">
        <v>141</v>
      </c>
      <c r="AT175" s="145" t="s">
        <v>117</v>
      </c>
      <c r="AU175" s="145" t="s">
        <v>120</v>
      </c>
      <c r="AY175" s="14" t="s">
        <v>114</v>
      </c>
      <c r="BE175" s="146">
        <f>IF(N175="základná",J175,0)</f>
        <v>0</v>
      </c>
      <c r="BF175" s="146">
        <f>IF(N175="znížená",J175,0)</f>
        <v>0</v>
      </c>
      <c r="BG175" s="146">
        <f>IF(N175="zákl. prenesená",J175,0)</f>
        <v>0</v>
      </c>
      <c r="BH175" s="146">
        <f>IF(N175="zníž. prenesená",J175,0)</f>
        <v>0</v>
      </c>
      <c r="BI175" s="146">
        <f>IF(N175="nulová",J175,0)</f>
        <v>0</v>
      </c>
      <c r="BJ175" s="14" t="s">
        <v>120</v>
      </c>
      <c r="BK175" s="147">
        <f>ROUND(I175*H175,3)</f>
        <v>0</v>
      </c>
      <c r="BL175" s="14" t="s">
        <v>141</v>
      </c>
      <c r="BM175" s="145" t="s">
        <v>218</v>
      </c>
    </row>
    <row r="176" spans="1:65" s="2" customFormat="1" ht="24" customHeight="1">
      <c r="A176" s="26"/>
      <c r="B176" s="134"/>
      <c r="C176" s="135">
        <v>35</v>
      </c>
      <c r="D176" s="135" t="s">
        <v>117</v>
      </c>
      <c r="E176" s="136" t="s">
        <v>219</v>
      </c>
      <c r="F176" s="137" t="s">
        <v>220</v>
      </c>
      <c r="G176" s="138" t="s">
        <v>123</v>
      </c>
      <c r="H176" s="139">
        <v>138.501</v>
      </c>
      <c r="I176" s="139"/>
      <c r="J176" s="139"/>
      <c r="K176" s="140"/>
      <c r="L176" s="160"/>
      <c r="M176" s="141" t="s">
        <v>1</v>
      </c>
      <c r="N176" s="142" t="s">
        <v>32</v>
      </c>
      <c r="O176" s="143">
        <v>0</v>
      </c>
      <c r="P176" s="143">
        <f>O176*H176</f>
        <v>0</v>
      </c>
      <c r="Q176" s="143">
        <v>0</v>
      </c>
      <c r="R176" s="143">
        <f>Q176*H176</f>
        <v>0</v>
      </c>
      <c r="S176" s="143">
        <v>0</v>
      </c>
      <c r="T176" s="144">
        <f>S176*H176</f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5" t="s">
        <v>141</v>
      </c>
      <c r="AT176" s="145" t="s">
        <v>117</v>
      </c>
      <c r="AU176" s="145" t="s">
        <v>120</v>
      </c>
      <c r="AY176" s="14" t="s">
        <v>114</v>
      </c>
      <c r="BE176" s="146">
        <f>IF(N176="základná",J176,0)</f>
        <v>0</v>
      </c>
      <c r="BF176" s="146">
        <f>IF(N176="znížená",J176,0)</f>
        <v>0</v>
      </c>
      <c r="BG176" s="146">
        <f>IF(N176="zákl. prenesená",J176,0)</f>
        <v>0</v>
      </c>
      <c r="BH176" s="146">
        <f>IF(N176="zníž. prenesená",J176,0)</f>
        <v>0</v>
      </c>
      <c r="BI176" s="146">
        <f>IF(N176="nulová",J176,0)</f>
        <v>0</v>
      </c>
      <c r="BJ176" s="14" t="s">
        <v>120</v>
      </c>
      <c r="BK176" s="147">
        <f>ROUND(I176*H176,3)</f>
        <v>0</v>
      </c>
      <c r="BL176" s="14" t="s">
        <v>141</v>
      </c>
      <c r="BM176" s="145" t="s">
        <v>221</v>
      </c>
    </row>
    <row r="177" spans="1:65" s="2" customFormat="1" ht="24" customHeight="1">
      <c r="A177" s="26"/>
      <c r="B177" s="134"/>
      <c r="C177" s="135">
        <v>36</v>
      </c>
      <c r="D177" s="135" t="s">
        <v>117</v>
      </c>
      <c r="E177" s="136" t="s">
        <v>222</v>
      </c>
      <c r="F177" s="137" t="s">
        <v>223</v>
      </c>
      <c r="G177" s="138" t="s">
        <v>224</v>
      </c>
      <c r="H177" s="139">
        <v>35.859000000000002</v>
      </c>
      <c r="I177" s="139"/>
      <c r="J177" s="139"/>
      <c r="K177" s="140"/>
      <c r="L177" s="160"/>
      <c r="M177" s="141" t="s">
        <v>1</v>
      </c>
      <c r="N177" s="142" t="s">
        <v>32</v>
      </c>
      <c r="O177" s="143">
        <v>0</v>
      </c>
      <c r="P177" s="143">
        <f>O177*H177</f>
        <v>0</v>
      </c>
      <c r="Q177" s="143">
        <v>0</v>
      </c>
      <c r="R177" s="143">
        <f>Q177*H177</f>
        <v>0</v>
      </c>
      <c r="S177" s="143">
        <v>0</v>
      </c>
      <c r="T177" s="144">
        <f>S177*H177</f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5" t="s">
        <v>141</v>
      </c>
      <c r="AT177" s="145" t="s">
        <v>117</v>
      </c>
      <c r="AU177" s="145" t="s">
        <v>120</v>
      </c>
      <c r="AY177" s="14" t="s">
        <v>114</v>
      </c>
      <c r="BE177" s="146">
        <f>IF(N177="základná",J177,0)</f>
        <v>0</v>
      </c>
      <c r="BF177" s="146">
        <f>IF(N177="znížená",J177,0)</f>
        <v>0</v>
      </c>
      <c r="BG177" s="146">
        <f>IF(N177="zákl. prenesená",J177,0)</f>
        <v>0</v>
      </c>
      <c r="BH177" s="146">
        <f>IF(N177="zníž. prenesená",J177,0)</f>
        <v>0</v>
      </c>
      <c r="BI177" s="146">
        <f>IF(N177="nulová",J177,0)</f>
        <v>0</v>
      </c>
      <c r="BJ177" s="14" t="s">
        <v>120</v>
      </c>
      <c r="BK177" s="147">
        <f>ROUND(I177*H177,3)</f>
        <v>0</v>
      </c>
      <c r="BL177" s="14" t="s">
        <v>141</v>
      </c>
      <c r="BM177" s="145" t="s">
        <v>225</v>
      </c>
    </row>
    <row r="178" spans="1:65" s="12" customFormat="1" ht="22.9" customHeight="1">
      <c r="B178" s="122"/>
      <c r="D178" s="123" t="s">
        <v>65</v>
      </c>
      <c r="E178" s="132" t="s">
        <v>226</v>
      </c>
      <c r="F178" s="132" t="s">
        <v>227</v>
      </c>
      <c r="J178" s="133"/>
      <c r="L178" s="122"/>
      <c r="M178" s="126"/>
      <c r="N178" s="127"/>
      <c r="O178" s="127"/>
      <c r="P178" s="128">
        <f>SUM(P179:P188)</f>
        <v>0</v>
      </c>
      <c r="Q178" s="127"/>
      <c r="R178" s="128">
        <f>SUM(R179:R188)</f>
        <v>0</v>
      </c>
      <c r="S178" s="127"/>
      <c r="T178" s="129">
        <f>SUM(T179:T188)</f>
        <v>0</v>
      </c>
      <c r="AR178" s="123" t="s">
        <v>120</v>
      </c>
      <c r="AT178" s="130" t="s">
        <v>65</v>
      </c>
      <c r="AU178" s="130" t="s">
        <v>73</v>
      </c>
      <c r="AY178" s="123" t="s">
        <v>114</v>
      </c>
      <c r="BK178" s="131">
        <f>SUM(BK179:BK188)</f>
        <v>0</v>
      </c>
    </row>
    <row r="179" spans="1:65" s="2" customFormat="1" ht="16.5" customHeight="1">
      <c r="A179" s="26"/>
      <c r="B179" s="134"/>
      <c r="C179" s="135">
        <v>37</v>
      </c>
      <c r="D179" s="135" t="s">
        <v>117</v>
      </c>
      <c r="E179" s="136" t="s">
        <v>228</v>
      </c>
      <c r="F179" s="137" t="s">
        <v>229</v>
      </c>
      <c r="G179" s="138" t="s">
        <v>123</v>
      </c>
      <c r="H179" s="139">
        <v>60</v>
      </c>
      <c r="I179" s="139"/>
      <c r="J179" s="139"/>
      <c r="K179" s="140"/>
      <c r="L179" s="160"/>
      <c r="M179" s="141" t="s">
        <v>1</v>
      </c>
      <c r="N179" s="142" t="s">
        <v>32</v>
      </c>
      <c r="O179" s="143">
        <v>0</v>
      </c>
      <c r="P179" s="143">
        <f t="shared" ref="P179:P188" si="18">O179*H179</f>
        <v>0</v>
      </c>
      <c r="Q179" s="143">
        <v>0</v>
      </c>
      <c r="R179" s="143">
        <f t="shared" ref="R179:R188" si="19">Q179*H179</f>
        <v>0</v>
      </c>
      <c r="S179" s="143">
        <v>0</v>
      </c>
      <c r="T179" s="144">
        <f t="shared" ref="T179:T188" si="20">S179*H179</f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5" t="s">
        <v>141</v>
      </c>
      <c r="AT179" s="145" t="s">
        <v>117</v>
      </c>
      <c r="AU179" s="145" t="s">
        <v>120</v>
      </c>
      <c r="AY179" s="14" t="s">
        <v>114</v>
      </c>
      <c r="BE179" s="146">
        <f t="shared" ref="BE179:BE188" si="21">IF(N179="základná",J179,0)</f>
        <v>0</v>
      </c>
      <c r="BF179" s="146">
        <f t="shared" ref="BF179:BF188" si="22">IF(N179="znížená",J179,0)</f>
        <v>0</v>
      </c>
      <c r="BG179" s="146">
        <f t="shared" ref="BG179:BG188" si="23">IF(N179="zákl. prenesená",J179,0)</f>
        <v>0</v>
      </c>
      <c r="BH179" s="146">
        <f t="shared" ref="BH179:BH188" si="24">IF(N179="zníž. prenesená",J179,0)</f>
        <v>0</v>
      </c>
      <c r="BI179" s="146">
        <f t="shared" ref="BI179:BI188" si="25">IF(N179="nulová",J179,0)</f>
        <v>0</v>
      </c>
      <c r="BJ179" s="14" t="s">
        <v>120</v>
      </c>
      <c r="BK179" s="147">
        <f t="shared" ref="BK179:BK188" si="26">ROUND(I179*H179,3)</f>
        <v>0</v>
      </c>
      <c r="BL179" s="14" t="s">
        <v>141</v>
      </c>
      <c r="BM179" s="145" t="s">
        <v>230</v>
      </c>
    </row>
    <row r="180" spans="1:65" s="2" customFormat="1" ht="24" customHeight="1">
      <c r="A180" s="26"/>
      <c r="B180" s="134"/>
      <c r="C180" s="135">
        <v>38</v>
      </c>
      <c r="D180" s="135" t="s">
        <v>117</v>
      </c>
      <c r="E180" s="136" t="s">
        <v>231</v>
      </c>
      <c r="F180" s="137" t="s">
        <v>232</v>
      </c>
      <c r="G180" s="138" t="s">
        <v>123</v>
      </c>
      <c r="H180" s="139">
        <v>60</v>
      </c>
      <c r="I180" s="139"/>
      <c r="J180" s="139"/>
      <c r="K180" s="140"/>
      <c r="L180" s="160"/>
      <c r="M180" s="141" t="s">
        <v>1</v>
      </c>
      <c r="N180" s="142" t="s">
        <v>32</v>
      </c>
      <c r="O180" s="143">
        <v>0</v>
      </c>
      <c r="P180" s="143">
        <f t="shared" si="18"/>
        <v>0</v>
      </c>
      <c r="Q180" s="143">
        <v>0</v>
      </c>
      <c r="R180" s="143">
        <f t="shared" si="19"/>
        <v>0</v>
      </c>
      <c r="S180" s="143">
        <v>0</v>
      </c>
      <c r="T180" s="144">
        <f t="shared" si="20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5" t="s">
        <v>141</v>
      </c>
      <c r="AT180" s="145" t="s">
        <v>117</v>
      </c>
      <c r="AU180" s="145" t="s">
        <v>120</v>
      </c>
      <c r="AY180" s="14" t="s">
        <v>114</v>
      </c>
      <c r="BE180" s="146">
        <f t="shared" si="21"/>
        <v>0</v>
      </c>
      <c r="BF180" s="146">
        <f t="shared" si="22"/>
        <v>0</v>
      </c>
      <c r="BG180" s="146">
        <f t="shared" si="23"/>
        <v>0</v>
      </c>
      <c r="BH180" s="146">
        <f t="shared" si="24"/>
        <v>0</v>
      </c>
      <c r="BI180" s="146">
        <f t="shared" si="25"/>
        <v>0</v>
      </c>
      <c r="BJ180" s="14" t="s">
        <v>120</v>
      </c>
      <c r="BK180" s="147">
        <f t="shared" si="26"/>
        <v>0</v>
      </c>
      <c r="BL180" s="14" t="s">
        <v>141</v>
      </c>
      <c r="BM180" s="145" t="s">
        <v>233</v>
      </c>
    </row>
    <row r="181" spans="1:65" s="2" customFormat="1" ht="24" customHeight="1">
      <c r="A181" s="26"/>
      <c r="B181" s="134"/>
      <c r="C181" s="135">
        <v>39</v>
      </c>
      <c r="D181" s="135" t="s">
        <v>117</v>
      </c>
      <c r="E181" s="136" t="s">
        <v>234</v>
      </c>
      <c r="F181" s="137" t="s">
        <v>235</v>
      </c>
      <c r="G181" s="138" t="s">
        <v>123</v>
      </c>
      <c r="H181" s="139">
        <v>60</v>
      </c>
      <c r="I181" s="139"/>
      <c r="J181" s="139"/>
      <c r="K181" s="140"/>
      <c r="L181" s="160"/>
      <c r="M181" s="141" t="s">
        <v>1</v>
      </c>
      <c r="N181" s="142" t="s">
        <v>32</v>
      </c>
      <c r="O181" s="143">
        <v>0</v>
      </c>
      <c r="P181" s="143">
        <f t="shared" si="18"/>
        <v>0</v>
      </c>
      <c r="Q181" s="143">
        <v>0</v>
      </c>
      <c r="R181" s="143">
        <f t="shared" si="19"/>
        <v>0</v>
      </c>
      <c r="S181" s="143">
        <v>0</v>
      </c>
      <c r="T181" s="144">
        <f t="shared" si="20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5" t="s">
        <v>141</v>
      </c>
      <c r="AT181" s="145" t="s">
        <v>117</v>
      </c>
      <c r="AU181" s="145" t="s">
        <v>120</v>
      </c>
      <c r="AY181" s="14" t="s">
        <v>114</v>
      </c>
      <c r="BE181" s="146">
        <f t="shared" si="21"/>
        <v>0</v>
      </c>
      <c r="BF181" s="146">
        <f t="shared" si="22"/>
        <v>0</v>
      </c>
      <c r="BG181" s="146">
        <f t="shared" si="23"/>
        <v>0</v>
      </c>
      <c r="BH181" s="146">
        <f t="shared" si="24"/>
        <v>0</v>
      </c>
      <c r="BI181" s="146">
        <f t="shared" si="25"/>
        <v>0</v>
      </c>
      <c r="BJ181" s="14" t="s">
        <v>120</v>
      </c>
      <c r="BK181" s="147">
        <f t="shared" si="26"/>
        <v>0</v>
      </c>
      <c r="BL181" s="14" t="s">
        <v>141</v>
      </c>
      <c r="BM181" s="145" t="s">
        <v>236</v>
      </c>
    </row>
    <row r="182" spans="1:65" s="2" customFormat="1" ht="36" customHeight="1">
      <c r="A182" s="26"/>
      <c r="B182" s="134"/>
      <c r="C182" s="135">
        <v>40</v>
      </c>
      <c r="D182" s="135" t="s">
        <v>117</v>
      </c>
      <c r="E182" s="136" t="s">
        <v>237</v>
      </c>
      <c r="F182" s="137" t="s">
        <v>238</v>
      </c>
      <c r="G182" s="138" t="s">
        <v>123</v>
      </c>
      <c r="H182" s="139">
        <v>12.36</v>
      </c>
      <c r="I182" s="139"/>
      <c r="J182" s="139"/>
      <c r="K182" s="140"/>
      <c r="L182" s="160"/>
      <c r="M182" s="141" t="s">
        <v>1</v>
      </c>
      <c r="N182" s="142" t="s">
        <v>32</v>
      </c>
      <c r="O182" s="143">
        <v>0</v>
      </c>
      <c r="P182" s="143">
        <f t="shared" si="18"/>
        <v>0</v>
      </c>
      <c r="Q182" s="143">
        <v>0</v>
      </c>
      <c r="R182" s="143">
        <f t="shared" si="19"/>
        <v>0</v>
      </c>
      <c r="S182" s="143">
        <v>0</v>
      </c>
      <c r="T182" s="144">
        <f t="shared" si="20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5" t="s">
        <v>141</v>
      </c>
      <c r="AT182" s="145" t="s">
        <v>117</v>
      </c>
      <c r="AU182" s="145" t="s">
        <v>120</v>
      </c>
      <c r="AY182" s="14" t="s">
        <v>114</v>
      </c>
      <c r="BE182" s="146">
        <f t="shared" si="21"/>
        <v>0</v>
      </c>
      <c r="BF182" s="146">
        <f t="shared" si="22"/>
        <v>0</v>
      </c>
      <c r="BG182" s="146">
        <f t="shared" si="23"/>
        <v>0</v>
      </c>
      <c r="BH182" s="146">
        <f t="shared" si="24"/>
        <v>0</v>
      </c>
      <c r="BI182" s="146">
        <f t="shared" si="25"/>
        <v>0</v>
      </c>
      <c r="BJ182" s="14" t="s">
        <v>120</v>
      </c>
      <c r="BK182" s="147">
        <f t="shared" si="26"/>
        <v>0</v>
      </c>
      <c r="BL182" s="14" t="s">
        <v>141</v>
      </c>
      <c r="BM182" s="145" t="s">
        <v>239</v>
      </c>
    </row>
    <row r="183" spans="1:65" s="2" customFormat="1" ht="24" customHeight="1">
      <c r="A183" s="26"/>
      <c r="B183" s="134"/>
      <c r="C183" s="135">
        <v>41</v>
      </c>
      <c r="D183" s="148" t="s">
        <v>240</v>
      </c>
      <c r="E183" s="149" t="s">
        <v>241</v>
      </c>
      <c r="F183" s="150" t="s">
        <v>242</v>
      </c>
      <c r="G183" s="151" t="s">
        <v>123</v>
      </c>
      <c r="H183" s="152">
        <v>78</v>
      </c>
      <c r="I183" s="152"/>
      <c r="J183" s="152"/>
      <c r="K183" s="153"/>
      <c r="L183" s="160"/>
      <c r="M183" s="154" t="s">
        <v>1</v>
      </c>
      <c r="N183" s="155" t="s">
        <v>32</v>
      </c>
      <c r="O183" s="143">
        <v>0</v>
      </c>
      <c r="P183" s="143">
        <f t="shared" si="18"/>
        <v>0</v>
      </c>
      <c r="Q183" s="143">
        <v>0</v>
      </c>
      <c r="R183" s="143">
        <f t="shared" si="19"/>
        <v>0</v>
      </c>
      <c r="S183" s="143">
        <v>0</v>
      </c>
      <c r="T183" s="144">
        <f t="shared" si="20"/>
        <v>0</v>
      </c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R183" s="145" t="s">
        <v>152</v>
      </c>
      <c r="AT183" s="145" t="s">
        <v>240</v>
      </c>
      <c r="AU183" s="145" t="s">
        <v>120</v>
      </c>
      <c r="AY183" s="14" t="s">
        <v>114</v>
      </c>
      <c r="BE183" s="146">
        <f t="shared" si="21"/>
        <v>0</v>
      </c>
      <c r="BF183" s="146">
        <f t="shared" si="22"/>
        <v>0</v>
      </c>
      <c r="BG183" s="146">
        <f t="shared" si="23"/>
        <v>0</v>
      </c>
      <c r="BH183" s="146">
        <f t="shared" si="24"/>
        <v>0</v>
      </c>
      <c r="BI183" s="146">
        <f t="shared" si="25"/>
        <v>0</v>
      </c>
      <c r="BJ183" s="14" t="s">
        <v>120</v>
      </c>
      <c r="BK183" s="147">
        <f t="shared" si="26"/>
        <v>0</v>
      </c>
      <c r="BL183" s="14" t="s">
        <v>141</v>
      </c>
      <c r="BM183" s="145" t="s">
        <v>243</v>
      </c>
    </row>
    <row r="184" spans="1:65" s="2" customFormat="1" ht="24" customHeight="1">
      <c r="A184" s="26"/>
      <c r="B184" s="134"/>
      <c r="C184" s="135">
        <v>42</v>
      </c>
      <c r="D184" s="135" t="s">
        <v>117</v>
      </c>
      <c r="E184" s="136" t="s">
        <v>244</v>
      </c>
      <c r="F184" s="137" t="s">
        <v>245</v>
      </c>
      <c r="G184" s="138" t="s">
        <v>123</v>
      </c>
      <c r="H184" s="139">
        <v>60</v>
      </c>
      <c r="I184" s="139"/>
      <c r="J184" s="139"/>
      <c r="K184" s="140"/>
      <c r="L184" s="160"/>
      <c r="M184" s="141" t="s">
        <v>1</v>
      </c>
      <c r="N184" s="142" t="s">
        <v>32</v>
      </c>
      <c r="O184" s="143">
        <v>0</v>
      </c>
      <c r="P184" s="143">
        <f t="shared" si="18"/>
        <v>0</v>
      </c>
      <c r="Q184" s="143">
        <v>0</v>
      </c>
      <c r="R184" s="143">
        <f t="shared" si="19"/>
        <v>0</v>
      </c>
      <c r="S184" s="143">
        <v>0</v>
      </c>
      <c r="T184" s="144">
        <f t="shared" si="20"/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5" t="s">
        <v>141</v>
      </c>
      <c r="AT184" s="145" t="s">
        <v>117</v>
      </c>
      <c r="AU184" s="145" t="s">
        <v>120</v>
      </c>
      <c r="AY184" s="14" t="s">
        <v>114</v>
      </c>
      <c r="BE184" s="146">
        <f t="shared" si="21"/>
        <v>0</v>
      </c>
      <c r="BF184" s="146">
        <f t="shared" si="22"/>
        <v>0</v>
      </c>
      <c r="BG184" s="146">
        <f t="shared" si="23"/>
        <v>0</v>
      </c>
      <c r="BH184" s="146">
        <f t="shared" si="24"/>
        <v>0</v>
      </c>
      <c r="BI184" s="146">
        <f t="shared" si="25"/>
        <v>0</v>
      </c>
      <c r="BJ184" s="14" t="s">
        <v>120</v>
      </c>
      <c r="BK184" s="147">
        <f t="shared" si="26"/>
        <v>0</v>
      </c>
      <c r="BL184" s="14" t="s">
        <v>141</v>
      </c>
      <c r="BM184" s="145" t="s">
        <v>246</v>
      </c>
    </row>
    <row r="185" spans="1:65" s="2" customFormat="1" ht="16.5" customHeight="1">
      <c r="A185" s="26"/>
      <c r="B185" s="134"/>
      <c r="C185" s="135">
        <v>43</v>
      </c>
      <c r="D185" s="148" t="s">
        <v>240</v>
      </c>
      <c r="E185" s="149" t="s">
        <v>247</v>
      </c>
      <c r="F185" s="150" t="s">
        <v>248</v>
      </c>
      <c r="G185" s="151" t="s">
        <v>123</v>
      </c>
      <c r="H185" s="152">
        <v>72</v>
      </c>
      <c r="I185" s="152"/>
      <c r="J185" s="152"/>
      <c r="K185" s="153"/>
      <c r="L185" s="160"/>
      <c r="M185" s="154" t="s">
        <v>1</v>
      </c>
      <c r="N185" s="155" t="s">
        <v>32</v>
      </c>
      <c r="O185" s="143">
        <v>0</v>
      </c>
      <c r="P185" s="143">
        <f t="shared" si="18"/>
        <v>0</v>
      </c>
      <c r="Q185" s="143">
        <v>0</v>
      </c>
      <c r="R185" s="143">
        <f t="shared" si="19"/>
        <v>0</v>
      </c>
      <c r="S185" s="143">
        <v>0</v>
      </c>
      <c r="T185" s="144">
        <f t="shared" si="20"/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5" t="s">
        <v>152</v>
      </c>
      <c r="AT185" s="145" t="s">
        <v>240</v>
      </c>
      <c r="AU185" s="145" t="s">
        <v>120</v>
      </c>
      <c r="AY185" s="14" t="s">
        <v>114</v>
      </c>
      <c r="BE185" s="146">
        <f t="shared" si="21"/>
        <v>0</v>
      </c>
      <c r="BF185" s="146">
        <f t="shared" si="22"/>
        <v>0</v>
      </c>
      <c r="BG185" s="146">
        <f t="shared" si="23"/>
        <v>0</v>
      </c>
      <c r="BH185" s="146">
        <f t="shared" si="24"/>
        <v>0</v>
      </c>
      <c r="BI185" s="146">
        <f t="shared" si="25"/>
        <v>0</v>
      </c>
      <c r="BJ185" s="14" t="s">
        <v>120</v>
      </c>
      <c r="BK185" s="147">
        <f t="shared" si="26"/>
        <v>0</v>
      </c>
      <c r="BL185" s="14" t="s">
        <v>141</v>
      </c>
      <c r="BM185" s="145" t="s">
        <v>249</v>
      </c>
    </row>
    <row r="186" spans="1:65" s="2" customFormat="1" ht="24" customHeight="1">
      <c r="A186" s="26"/>
      <c r="B186" s="134"/>
      <c r="C186" s="135">
        <v>44</v>
      </c>
      <c r="D186" s="135" t="s">
        <v>117</v>
      </c>
      <c r="E186" s="136" t="s">
        <v>250</v>
      </c>
      <c r="F186" s="137" t="s">
        <v>251</v>
      </c>
      <c r="G186" s="138" t="s">
        <v>184</v>
      </c>
      <c r="H186" s="139">
        <v>10</v>
      </c>
      <c r="I186" s="139"/>
      <c r="J186" s="139"/>
      <c r="K186" s="140"/>
      <c r="L186" s="160"/>
      <c r="M186" s="141" t="s">
        <v>1</v>
      </c>
      <c r="N186" s="142" t="s">
        <v>32</v>
      </c>
      <c r="O186" s="143">
        <v>0</v>
      </c>
      <c r="P186" s="143">
        <f t="shared" si="18"/>
        <v>0</v>
      </c>
      <c r="Q186" s="143">
        <v>0</v>
      </c>
      <c r="R186" s="143">
        <f t="shared" si="19"/>
        <v>0</v>
      </c>
      <c r="S186" s="143">
        <v>0</v>
      </c>
      <c r="T186" s="144">
        <f t="shared" si="20"/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5" t="s">
        <v>141</v>
      </c>
      <c r="AT186" s="145" t="s">
        <v>117</v>
      </c>
      <c r="AU186" s="145" t="s">
        <v>120</v>
      </c>
      <c r="AY186" s="14" t="s">
        <v>114</v>
      </c>
      <c r="BE186" s="146">
        <f t="shared" si="21"/>
        <v>0</v>
      </c>
      <c r="BF186" s="146">
        <f t="shared" si="22"/>
        <v>0</v>
      </c>
      <c r="BG186" s="146">
        <f t="shared" si="23"/>
        <v>0</v>
      </c>
      <c r="BH186" s="146">
        <f t="shared" si="24"/>
        <v>0</v>
      </c>
      <c r="BI186" s="146">
        <f t="shared" si="25"/>
        <v>0</v>
      </c>
      <c r="BJ186" s="14" t="s">
        <v>120</v>
      </c>
      <c r="BK186" s="147">
        <f t="shared" si="26"/>
        <v>0</v>
      </c>
      <c r="BL186" s="14" t="s">
        <v>141</v>
      </c>
      <c r="BM186" s="145" t="s">
        <v>252</v>
      </c>
    </row>
    <row r="187" spans="1:65" s="2" customFormat="1" ht="16.5" customHeight="1">
      <c r="A187" s="26"/>
      <c r="B187" s="134"/>
      <c r="C187" s="135">
        <v>45</v>
      </c>
      <c r="D187" s="148" t="s">
        <v>240</v>
      </c>
      <c r="E187" s="149" t="s">
        <v>253</v>
      </c>
      <c r="F187" s="150" t="s">
        <v>254</v>
      </c>
      <c r="G187" s="151" t="s">
        <v>123</v>
      </c>
      <c r="H187" s="152">
        <v>13</v>
      </c>
      <c r="I187" s="152"/>
      <c r="J187" s="152"/>
      <c r="K187" s="153"/>
      <c r="L187" s="160"/>
      <c r="M187" s="154" t="s">
        <v>1</v>
      </c>
      <c r="N187" s="155" t="s">
        <v>32</v>
      </c>
      <c r="O187" s="143">
        <v>0</v>
      </c>
      <c r="P187" s="143">
        <f t="shared" si="18"/>
        <v>0</v>
      </c>
      <c r="Q187" s="143">
        <v>0</v>
      </c>
      <c r="R187" s="143">
        <f t="shared" si="19"/>
        <v>0</v>
      </c>
      <c r="S187" s="143">
        <v>0</v>
      </c>
      <c r="T187" s="144">
        <f t="shared" si="20"/>
        <v>0</v>
      </c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R187" s="145" t="s">
        <v>152</v>
      </c>
      <c r="AT187" s="145" t="s">
        <v>240</v>
      </c>
      <c r="AU187" s="145" t="s">
        <v>120</v>
      </c>
      <c r="AY187" s="14" t="s">
        <v>114</v>
      </c>
      <c r="BE187" s="146">
        <f t="shared" si="21"/>
        <v>0</v>
      </c>
      <c r="BF187" s="146">
        <f t="shared" si="22"/>
        <v>0</v>
      </c>
      <c r="BG187" s="146">
        <f t="shared" si="23"/>
        <v>0</v>
      </c>
      <c r="BH187" s="146">
        <f t="shared" si="24"/>
        <v>0</v>
      </c>
      <c r="BI187" s="146">
        <f t="shared" si="25"/>
        <v>0</v>
      </c>
      <c r="BJ187" s="14" t="s">
        <v>120</v>
      </c>
      <c r="BK187" s="147">
        <f t="shared" si="26"/>
        <v>0</v>
      </c>
      <c r="BL187" s="14" t="s">
        <v>141</v>
      </c>
      <c r="BM187" s="145" t="s">
        <v>255</v>
      </c>
    </row>
    <row r="188" spans="1:65" s="2" customFormat="1" ht="24" customHeight="1">
      <c r="A188" s="26"/>
      <c r="B188" s="134"/>
      <c r="C188" s="135">
        <v>46</v>
      </c>
      <c r="D188" s="135" t="s">
        <v>117</v>
      </c>
      <c r="E188" s="136" t="s">
        <v>256</v>
      </c>
      <c r="F188" s="137" t="s">
        <v>257</v>
      </c>
      <c r="G188" s="138" t="s">
        <v>224</v>
      </c>
      <c r="H188" s="139">
        <v>26.515000000000001</v>
      </c>
      <c r="I188" s="139"/>
      <c r="J188" s="139"/>
      <c r="K188" s="140"/>
      <c r="L188" s="160"/>
      <c r="M188" s="141" t="s">
        <v>1</v>
      </c>
      <c r="N188" s="142" t="s">
        <v>32</v>
      </c>
      <c r="O188" s="143">
        <v>0</v>
      </c>
      <c r="P188" s="143">
        <f t="shared" si="18"/>
        <v>0</v>
      </c>
      <c r="Q188" s="143">
        <v>0</v>
      </c>
      <c r="R188" s="143">
        <f t="shared" si="19"/>
        <v>0</v>
      </c>
      <c r="S188" s="143">
        <v>0</v>
      </c>
      <c r="T188" s="144">
        <f t="shared" si="20"/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5" t="s">
        <v>141</v>
      </c>
      <c r="AT188" s="145" t="s">
        <v>117</v>
      </c>
      <c r="AU188" s="145" t="s">
        <v>120</v>
      </c>
      <c r="AY188" s="14" t="s">
        <v>114</v>
      </c>
      <c r="BE188" s="146">
        <f t="shared" si="21"/>
        <v>0</v>
      </c>
      <c r="BF188" s="146">
        <f t="shared" si="22"/>
        <v>0</v>
      </c>
      <c r="BG188" s="146">
        <f t="shared" si="23"/>
        <v>0</v>
      </c>
      <c r="BH188" s="146">
        <f t="shared" si="24"/>
        <v>0</v>
      </c>
      <c r="BI188" s="146">
        <f t="shared" si="25"/>
        <v>0</v>
      </c>
      <c r="BJ188" s="14" t="s">
        <v>120</v>
      </c>
      <c r="BK188" s="147">
        <f t="shared" si="26"/>
        <v>0</v>
      </c>
      <c r="BL188" s="14" t="s">
        <v>141</v>
      </c>
      <c r="BM188" s="145" t="s">
        <v>258</v>
      </c>
    </row>
    <row r="189" spans="1:65" s="12" customFormat="1" ht="22.9" customHeight="1">
      <c r="B189" s="122"/>
      <c r="D189" s="123" t="s">
        <v>65</v>
      </c>
      <c r="E189" s="132" t="s">
        <v>259</v>
      </c>
      <c r="F189" s="132" t="s">
        <v>260</v>
      </c>
      <c r="J189" s="133"/>
      <c r="L189" s="122"/>
      <c r="M189" s="126"/>
      <c r="N189" s="127"/>
      <c r="O189" s="127"/>
      <c r="P189" s="128">
        <f>SUM(P190:P191)</f>
        <v>0</v>
      </c>
      <c r="Q189" s="127"/>
      <c r="R189" s="128">
        <f>SUM(R190:R191)</f>
        <v>0</v>
      </c>
      <c r="S189" s="127"/>
      <c r="T189" s="129">
        <f>SUM(T190:T191)</f>
        <v>0</v>
      </c>
      <c r="AR189" s="123" t="s">
        <v>120</v>
      </c>
      <c r="AT189" s="130" t="s">
        <v>65</v>
      </c>
      <c r="AU189" s="130" t="s">
        <v>73</v>
      </c>
      <c r="AY189" s="123" t="s">
        <v>114</v>
      </c>
      <c r="BK189" s="131">
        <f>SUM(BK190:BK191)</f>
        <v>0</v>
      </c>
    </row>
    <row r="190" spans="1:65" s="2" customFormat="1" ht="16.5" customHeight="1">
      <c r="A190" s="26"/>
      <c r="B190" s="134"/>
      <c r="C190" s="135">
        <v>47</v>
      </c>
      <c r="D190" s="135" t="s">
        <v>117</v>
      </c>
      <c r="E190" s="136" t="s">
        <v>261</v>
      </c>
      <c r="F190" s="137" t="s">
        <v>262</v>
      </c>
      <c r="G190" s="138" t="s">
        <v>123</v>
      </c>
      <c r="H190" s="139">
        <v>4</v>
      </c>
      <c r="I190" s="139"/>
      <c r="J190" s="139"/>
      <c r="K190" s="140"/>
      <c r="L190" s="160"/>
      <c r="M190" s="141" t="s">
        <v>1</v>
      </c>
      <c r="N190" s="142" t="s">
        <v>32</v>
      </c>
      <c r="O190" s="143">
        <v>0</v>
      </c>
      <c r="P190" s="143">
        <f>O190*H190</f>
        <v>0</v>
      </c>
      <c r="Q190" s="143">
        <v>0</v>
      </c>
      <c r="R190" s="143">
        <f>Q190*H190</f>
        <v>0</v>
      </c>
      <c r="S190" s="143">
        <v>0</v>
      </c>
      <c r="T190" s="144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5" t="s">
        <v>141</v>
      </c>
      <c r="AT190" s="145" t="s">
        <v>117</v>
      </c>
      <c r="AU190" s="145" t="s">
        <v>120</v>
      </c>
      <c r="AY190" s="14" t="s">
        <v>114</v>
      </c>
      <c r="BE190" s="146">
        <f>IF(N190="základná",J190,0)</f>
        <v>0</v>
      </c>
      <c r="BF190" s="146">
        <f>IF(N190="znížená",J190,0)</f>
        <v>0</v>
      </c>
      <c r="BG190" s="146">
        <f>IF(N190="zákl. prenesená",J190,0)</f>
        <v>0</v>
      </c>
      <c r="BH190" s="146">
        <f>IF(N190="zníž. prenesená",J190,0)</f>
        <v>0</v>
      </c>
      <c r="BI190" s="146">
        <f>IF(N190="nulová",J190,0)</f>
        <v>0</v>
      </c>
      <c r="BJ190" s="14" t="s">
        <v>120</v>
      </c>
      <c r="BK190" s="147">
        <f>ROUND(I190*H190,3)</f>
        <v>0</v>
      </c>
      <c r="BL190" s="14" t="s">
        <v>141</v>
      </c>
      <c r="BM190" s="145" t="s">
        <v>263</v>
      </c>
    </row>
    <row r="191" spans="1:65" s="2" customFormat="1" ht="24" customHeight="1">
      <c r="A191" s="26"/>
      <c r="B191" s="134"/>
      <c r="C191" s="148">
        <v>48</v>
      </c>
      <c r="D191" s="148" t="s">
        <v>240</v>
      </c>
      <c r="E191" s="149" t="s">
        <v>264</v>
      </c>
      <c r="F191" s="150" t="s">
        <v>265</v>
      </c>
      <c r="G191" s="151" t="s">
        <v>123</v>
      </c>
      <c r="H191" s="152">
        <v>4.5999999999999996</v>
      </c>
      <c r="I191" s="152"/>
      <c r="J191" s="152"/>
      <c r="K191" s="153"/>
      <c r="L191" s="160"/>
      <c r="M191" s="154" t="s">
        <v>1</v>
      </c>
      <c r="N191" s="155" t="s">
        <v>32</v>
      </c>
      <c r="O191" s="143">
        <v>0</v>
      </c>
      <c r="P191" s="143">
        <f>O191*H191</f>
        <v>0</v>
      </c>
      <c r="Q191" s="143">
        <v>0</v>
      </c>
      <c r="R191" s="143">
        <f>Q191*H191</f>
        <v>0</v>
      </c>
      <c r="S191" s="143">
        <v>0</v>
      </c>
      <c r="T191" s="144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5" t="s">
        <v>152</v>
      </c>
      <c r="AT191" s="145" t="s">
        <v>240</v>
      </c>
      <c r="AU191" s="145" t="s">
        <v>120</v>
      </c>
      <c r="AY191" s="14" t="s">
        <v>114</v>
      </c>
      <c r="BE191" s="146">
        <f>IF(N191="základná",J191,0)</f>
        <v>0</v>
      </c>
      <c r="BF191" s="146">
        <f>IF(N191="znížená",J191,0)</f>
        <v>0</v>
      </c>
      <c r="BG191" s="146">
        <f>IF(N191="zákl. prenesená",J191,0)</f>
        <v>0</v>
      </c>
      <c r="BH191" s="146">
        <f>IF(N191="zníž. prenesená",J191,0)</f>
        <v>0</v>
      </c>
      <c r="BI191" s="146">
        <f>IF(N191="nulová",J191,0)</f>
        <v>0</v>
      </c>
      <c r="BJ191" s="14" t="s">
        <v>120</v>
      </c>
      <c r="BK191" s="147">
        <f>ROUND(I191*H191,3)</f>
        <v>0</v>
      </c>
      <c r="BL191" s="14" t="s">
        <v>141</v>
      </c>
      <c r="BM191" s="145" t="s">
        <v>266</v>
      </c>
    </row>
    <row r="192" spans="1:65" s="12" customFormat="1" ht="22.9" customHeight="1">
      <c r="B192" s="122"/>
      <c r="D192" s="123" t="s">
        <v>65</v>
      </c>
      <c r="E192" s="132" t="s">
        <v>267</v>
      </c>
      <c r="F192" s="132" t="s">
        <v>268</v>
      </c>
      <c r="J192" s="133"/>
      <c r="L192" s="122"/>
      <c r="M192" s="126"/>
      <c r="N192" s="127"/>
      <c r="O192" s="127"/>
      <c r="P192" s="128">
        <f>SUM(P193:P198)</f>
        <v>0</v>
      </c>
      <c r="Q192" s="127"/>
      <c r="R192" s="128">
        <f>SUM(R193:R198)</f>
        <v>0</v>
      </c>
      <c r="S192" s="127"/>
      <c r="T192" s="129">
        <f>SUM(T193:T198)</f>
        <v>0</v>
      </c>
      <c r="AR192" s="123" t="s">
        <v>120</v>
      </c>
      <c r="AT192" s="130" t="s">
        <v>65</v>
      </c>
      <c r="AU192" s="130" t="s">
        <v>73</v>
      </c>
      <c r="AY192" s="123" t="s">
        <v>114</v>
      </c>
      <c r="BK192" s="131">
        <f>SUM(BK193:BK198)</f>
        <v>0</v>
      </c>
    </row>
    <row r="193" spans="1:65" s="2" customFormat="1" ht="24" customHeight="1">
      <c r="A193" s="26"/>
      <c r="B193" s="134"/>
      <c r="C193" s="135">
        <v>49</v>
      </c>
      <c r="D193" s="135" t="s">
        <v>117</v>
      </c>
      <c r="E193" s="136" t="s">
        <v>269</v>
      </c>
      <c r="F193" s="137" t="s">
        <v>270</v>
      </c>
      <c r="G193" s="138" t="s">
        <v>184</v>
      </c>
      <c r="H193" s="139">
        <v>10</v>
      </c>
      <c r="I193" s="139"/>
      <c r="J193" s="139"/>
      <c r="K193" s="140"/>
      <c r="L193" s="160"/>
      <c r="M193" s="141" t="s">
        <v>1</v>
      </c>
      <c r="N193" s="142" t="s">
        <v>32</v>
      </c>
      <c r="O193" s="143">
        <v>0</v>
      </c>
      <c r="P193" s="143">
        <f>O193*H193</f>
        <v>0</v>
      </c>
      <c r="Q193" s="143">
        <v>0</v>
      </c>
      <c r="R193" s="143">
        <f>Q193*H193</f>
        <v>0</v>
      </c>
      <c r="S193" s="143">
        <v>0</v>
      </c>
      <c r="T193" s="144">
        <f>S193*H193</f>
        <v>0</v>
      </c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R193" s="145" t="s">
        <v>141</v>
      </c>
      <c r="AT193" s="145" t="s">
        <v>117</v>
      </c>
      <c r="AU193" s="145" t="s">
        <v>120</v>
      </c>
      <c r="AY193" s="14" t="s">
        <v>114</v>
      </c>
      <c r="BE193" s="146">
        <f>IF(N193="základná",J193,0)</f>
        <v>0</v>
      </c>
      <c r="BF193" s="146">
        <f>IF(N193="znížená",J193,0)</f>
        <v>0</v>
      </c>
      <c r="BG193" s="146">
        <f>IF(N193="zákl. prenesená",J193,0)</f>
        <v>0</v>
      </c>
      <c r="BH193" s="146">
        <f>IF(N193="zníž. prenesená",J193,0)</f>
        <v>0</v>
      </c>
      <c r="BI193" s="146">
        <f>IF(N193="nulová",J193,0)</f>
        <v>0</v>
      </c>
      <c r="BJ193" s="14" t="s">
        <v>120</v>
      </c>
      <c r="BK193" s="147">
        <f>ROUND(I193*H193,3)</f>
        <v>0</v>
      </c>
      <c r="BL193" s="14" t="s">
        <v>141</v>
      </c>
      <c r="BM193" s="145" t="s">
        <v>271</v>
      </c>
    </row>
    <row r="194" spans="1:65" s="2" customFormat="1" ht="24" customHeight="1">
      <c r="A194" s="26"/>
      <c r="B194" s="134"/>
      <c r="C194" s="135">
        <v>50</v>
      </c>
      <c r="D194" s="135" t="s">
        <v>117</v>
      </c>
      <c r="E194" s="136" t="s">
        <v>272</v>
      </c>
      <c r="F194" s="137" t="s">
        <v>273</v>
      </c>
      <c r="G194" s="138" t="s">
        <v>184</v>
      </c>
      <c r="H194" s="139">
        <v>10</v>
      </c>
      <c r="I194" s="139"/>
      <c r="J194" s="139"/>
      <c r="K194" s="140"/>
      <c r="L194" s="160"/>
      <c r="M194" s="141" t="s">
        <v>1</v>
      </c>
      <c r="N194" s="142" t="s">
        <v>32</v>
      </c>
      <c r="O194" s="143">
        <v>0</v>
      </c>
      <c r="P194" s="143">
        <f>O194*H194</f>
        <v>0</v>
      </c>
      <c r="Q194" s="143">
        <v>0</v>
      </c>
      <c r="R194" s="143">
        <f>Q194*H194</f>
        <v>0</v>
      </c>
      <c r="S194" s="143">
        <v>0</v>
      </c>
      <c r="T194" s="144">
        <f>S194*H194</f>
        <v>0</v>
      </c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R194" s="145" t="s">
        <v>141</v>
      </c>
      <c r="AT194" s="145" t="s">
        <v>117</v>
      </c>
      <c r="AU194" s="145" t="s">
        <v>120</v>
      </c>
      <c r="AY194" s="14" t="s">
        <v>114</v>
      </c>
      <c r="BE194" s="146">
        <f>IF(N194="základná",J194,0)</f>
        <v>0</v>
      </c>
      <c r="BF194" s="146">
        <f>IF(N194="znížená",J194,0)</f>
        <v>0</v>
      </c>
      <c r="BG194" s="146">
        <f>IF(N194="zákl. prenesená",J194,0)</f>
        <v>0</v>
      </c>
      <c r="BH194" s="146">
        <f>IF(N194="zníž. prenesená",J194,0)</f>
        <v>0</v>
      </c>
      <c r="BI194" s="146">
        <f>IF(N194="nulová",J194,0)</f>
        <v>0</v>
      </c>
      <c r="BJ194" s="14" t="s">
        <v>120</v>
      </c>
      <c r="BK194" s="147">
        <f>ROUND(I194*H194,3)</f>
        <v>0</v>
      </c>
      <c r="BL194" s="14" t="s">
        <v>141</v>
      </c>
      <c r="BM194" s="145" t="s">
        <v>274</v>
      </c>
    </row>
    <row r="195" spans="1:65" s="2" customFormat="1" ht="24" customHeight="1">
      <c r="A195" s="163"/>
      <c r="B195" s="134"/>
      <c r="C195" s="135">
        <v>51</v>
      </c>
      <c r="D195" s="135" t="s">
        <v>117</v>
      </c>
      <c r="E195" s="136" t="s">
        <v>803</v>
      </c>
      <c r="F195" s="137" t="s">
        <v>804</v>
      </c>
      <c r="G195" s="138" t="s">
        <v>787</v>
      </c>
      <c r="H195" s="139">
        <v>1</v>
      </c>
      <c r="I195" s="139"/>
      <c r="J195" s="139"/>
      <c r="K195" s="140"/>
      <c r="L195" s="160"/>
      <c r="M195" s="141"/>
      <c r="N195" s="142"/>
      <c r="O195" s="143"/>
      <c r="P195" s="143"/>
      <c r="Q195" s="143"/>
      <c r="R195" s="143"/>
      <c r="S195" s="143"/>
      <c r="T195" s="144"/>
      <c r="U195" s="163"/>
      <c r="V195" s="163"/>
      <c r="W195" s="163"/>
      <c r="X195" s="163"/>
      <c r="Y195" s="163"/>
      <c r="Z195" s="163"/>
      <c r="AA195" s="163"/>
      <c r="AB195" s="163"/>
      <c r="AC195" s="163"/>
      <c r="AD195" s="163"/>
      <c r="AE195" s="163"/>
      <c r="AR195" s="145"/>
      <c r="AT195" s="145"/>
      <c r="AU195" s="145"/>
      <c r="AY195" s="14"/>
      <c r="BE195" s="146"/>
      <c r="BF195" s="146"/>
      <c r="BG195" s="146"/>
      <c r="BH195" s="146"/>
      <c r="BI195" s="146"/>
      <c r="BJ195" s="14"/>
      <c r="BK195" s="147"/>
      <c r="BL195" s="14"/>
      <c r="BM195" s="145"/>
    </row>
    <row r="196" spans="1:65" s="2" customFormat="1" ht="24" customHeight="1">
      <c r="A196" s="163"/>
      <c r="B196" s="134"/>
      <c r="C196" s="135">
        <v>52</v>
      </c>
      <c r="D196" s="135" t="s">
        <v>117</v>
      </c>
      <c r="E196" s="136" t="s">
        <v>799</v>
      </c>
      <c r="F196" s="137" t="s">
        <v>800</v>
      </c>
      <c r="G196" s="138" t="s">
        <v>184</v>
      </c>
      <c r="H196" s="139">
        <v>12</v>
      </c>
      <c r="I196" s="139"/>
      <c r="J196" s="139"/>
      <c r="K196" s="140"/>
      <c r="L196" s="160"/>
      <c r="M196" s="141"/>
      <c r="N196" s="142"/>
      <c r="O196" s="143"/>
      <c r="P196" s="143"/>
      <c r="Q196" s="143"/>
      <c r="R196" s="143"/>
      <c r="S196" s="143"/>
      <c r="T196" s="144"/>
      <c r="U196" s="163"/>
      <c r="V196" s="163"/>
      <c r="W196" s="163"/>
      <c r="X196" s="163"/>
      <c r="Y196" s="163"/>
      <c r="Z196" s="163"/>
      <c r="AA196" s="163"/>
      <c r="AB196" s="163"/>
      <c r="AC196" s="163"/>
      <c r="AD196" s="163"/>
      <c r="AE196" s="163"/>
      <c r="AR196" s="145"/>
      <c r="AT196" s="145"/>
      <c r="AU196" s="145"/>
      <c r="AY196" s="14"/>
      <c r="BE196" s="146"/>
      <c r="BF196" s="146"/>
      <c r="BG196" s="146"/>
      <c r="BH196" s="146"/>
      <c r="BI196" s="146"/>
      <c r="BJ196" s="14"/>
      <c r="BK196" s="147"/>
      <c r="BL196" s="14"/>
      <c r="BM196" s="145"/>
    </row>
    <row r="197" spans="1:65" s="2" customFormat="1" ht="24" customHeight="1">
      <c r="A197" s="163"/>
      <c r="B197" s="134"/>
      <c r="C197" s="135">
        <v>53</v>
      </c>
      <c r="D197" s="135" t="s">
        <v>117</v>
      </c>
      <c r="E197" s="136" t="s">
        <v>801</v>
      </c>
      <c r="F197" s="137" t="s">
        <v>802</v>
      </c>
      <c r="G197" s="138" t="s">
        <v>184</v>
      </c>
      <c r="H197" s="139">
        <v>6</v>
      </c>
      <c r="I197" s="139"/>
      <c r="J197" s="139"/>
      <c r="K197" s="140"/>
      <c r="L197" s="160"/>
      <c r="M197" s="141"/>
      <c r="N197" s="142"/>
      <c r="O197" s="143"/>
      <c r="P197" s="143"/>
      <c r="Q197" s="143"/>
      <c r="R197" s="143"/>
      <c r="S197" s="143"/>
      <c r="T197" s="144"/>
      <c r="U197" s="163"/>
      <c r="V197" s="163"/>
      <c r="W197" s="163"/>
      <c r="X197" s="163"/>
      <c r="Y197" s="163"/>
      <c r="Z197" s="163"/>
      <c r="AA197" s="163"/>
      <c r="AB197" s="163"/>
      <c r="AC197" s="163"/>
      <c r="AD197" s="163"/>
      <c r="AE197" s="163"/>
      <c r="AR197" s="145"/>
      <c r="AT197" s="145"/>
      <c r="AU197" s="145"/>
      <c r="AY197" s="14"/>
      <c r="BE197" s="146"/>
      <c r="BF197" s="146"/>
      <c r="BG197" s="146"/>
      <c r="BH197" s="146"/>
      <c r="BI197" s="146"/>
      <c r="BJ197" s="14"/>
      <c r="BK197" s="147"/>
      <c r="BL197" s="14"/>
      <c r="BM197" s="145"/>
    </row>
    <row r="198" spans="1:65" s="2" customFormat="1" ht="24" customHeight="1">
      <c r="A198" s="26"/>
      <c r="B198" s="134"/>
      <c r="C198" s="135">
        <v>54</v>
      </c>
      <c r="D198" s="135" t="s">
        <v>117</v>
      </c>
      <c r="E198" s="136" t="s">
        <v>275</v>
      </c>
      <c r="F198" s="137" t="s">
        <v>276</v>
      </c>
      <c r="G198" s="138" t="s">
        <v>224</v>
      </c>
      <c r="H198" s="139">
        <v>11.403</v>
      </c>
      <c r="I198" s="139"/>
      <c r="J198" s="139"/>
      <c r="K198" s="140"/>
      <c r="L198" s="160"/>
      <c r="M198" s="141" t="s">
        <v>1</v>
      </c>
      <c r="N198" s="142" t="s">
        <v>32</v>
      </c>
      <c r="O198" s="143">
        <v>0</v>
      </c>
      <c r="P198" s="143">
        <f>O198*H198</f>
        <v>0</v>
      </c>
      <c r="Q198" s="143">
        <v>0</v>
      </c>
      <c r="R198" s="143">
        <f>Q198*H198</f>
        <v>0</v>
      </c>
      <c r="S198" s="143">
        <v>0</v>
      </c>
      <c r="T198" s="144">
        <f>S198*H198</f>
        <v>0</v>
      </c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R198" s="145" t="s">
        <v>141</v>
      </c>
      <c r="AT198" s="145" t="s">
        <v>117</v>
      </c>
      <c r="AU198" s="145" t="s">
        <v>120</v>
      </c>
      <c r="AY198" s="14" t="s">
        <v>114</v>
      </c>
      <c r="BE198" s="146">
        <f>IF(N198="základná",J198,0)</f>
        <v>0</v>
      </c>
      <c r="BF198" s="146">
        <f>IF(N198="znížená",J198,0)</f>
        <v>0</v>
      </c>
      <c r="BG198" s="146">
        <f>IF(N198="zákl. prenesená",J198,0)</f>
        <v>0</v>
      </c>
      <c r="BH198" s="146">
        <f>IF(N198="zníž. prenesená",J198,0)</f>
        <v>0</v>
      </c>
      <c r="BI198" s="146">
        <f>IF(N198="nulová",J198,0)</f>
        <v>0</v>
      </c>
      <c r="BJ198" s="14" t="s">
        <v>120</v>
      </c>
      <c r="BK198" s="147">
        <f>ROUND(I198*H198,3)</f>
        <v>0</v>
      </c>
      <c r="BL198" s="14" t="s">
        <v>141</v>
      </c>
      <c r="BM198" s="145" t="s">
        <v>277</v>
      </c>
    </row>
    <row r="199" spans="1:65" s="12" customFormat="1" ht="22.9" customHeight="1">
      <c r="B199" s="122"/>
      <c r="D199" s="123" t="s">
        <v>65</v>
      </c>
      <c r="E199" s="132" t="s">
        <v>278</v>
      </c>
      <c r="F199" s="132" t="s">
        <v>279</v>
      </c>
      <c r="J199" s="133"/>
      <c r="L199" s="122"/>
      <c r="M199" s="126"/>
      <c r="N199" s="127"/>
      <c r="O199" s="127"/>
      <c r="P199" s="128">
        <f>SUM(P200:P202)</f>
        <v>0</v>
      </c>
      <c r="Q199" s="127"/>
      <c r="R199" s="128">
        <f>SUM(R200:R202)</f>
        <v>0</v>
      </c>
      <c r="S199" s="127"/>
      <c r="T199" s="129">
        <f>SUM(T200:T202)</f>
        <v>0</v>
      </c>
      <c r="AR199" s="123" t="s">
        <v>120</v>
      </c>
      <c r="AT199" s="130" t="s">
        <v>65</v>
      </c>
      <c r="AU199" s="130" t="s">
        <v>73</v>
      </c>
      <c r="AY199" s="123" t="s">
        <v>114</v>
      </c>
      <c r="BK199" s="131">
        <f>SUM(BK200:BK202)</f>
        <v>0</v>
      </c>
    </row>
    <row r="200" spans="1:65" s="2" customFormat="1" ht="60" customHeight="1">
      <c r="A200" s="26"/>
      <c r="B200" s="134"/>
      <c r="C200" s="135">
        <v>55</v>
      </c>
      <c r="D200" s="135" t="s">
        <v>117</v>
      </c>
      <c r="E200" s="136" t="s">
        <v>830</v>
      </c>
      <c r="F200" s="137" t="s">
        <v>805</v>
      </c>
      <c r="G200" s="138" t="s">
        <v>118</v>
      </c>
      <c r="H200" s="139">
        <v>6</v>
      </c>
      <c r="I200" s="139"/>
      <c r="J200" s="139"/>
      <c r="K200" s="140"/>
      <c r="L200" s="160"/>
      <c r="M200" s="141" t="s">
        <v>1</v>
      </c>
      <c r="N200" s="142" t="s">
        <v>32</v>
      </c>
      <c r="O200" s="143">
        <v>0</v>
      </c>
      <c r="P200" s="143">
        <f>O200*H200</f>
        <v>0</v>
      </c>
      <c r="Q200" s="143">
        <v>0</v>
      </c>
      <c r="R200" s="143">
        <f>Q200*H200</f>
        <v>0</v>
      </c>
      <c r="S200" s="143">
        <v>0</v>
      </c>
      <c r="T200" s="144">
        <f>S200*H200</f>
        <v>0</v>
      </c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R200" s="145" t="s">
        <v>141</v>
      </c>
      <c r="AT200" s="145" t="s">
        <v>117</v>
      </c>
      <c r="AU200" s="145" t="s">
        <v>120</v>
      </c>
      <c r="AY200" s="14" t="s">
        <v>114</v>
      </c>
      <c r="BE200" s="146">
        <f>IF(N200="základná",J200,0)</f>
        <v>0</v>
      </c>
      <c r="BF200" s="146">
        <f>IF(N200="znížená",J200,0)</f>
        <v>0</v>
      </c>
      <c r="BG200" s="146">
        <f>IF(N200="zákl. prenesená",J200,0)</f>
        <v>0</v>
      </c>
      <c r="BH200" s="146">
        <f>IF(N200="zníž. prenesená",J200,0)</f>
        <v>0</v>
      </c>
      <c r="BI200" s="146">
        <f>IF(N200="nulová",J200,0)</f>
        <v>0</v>
      </c>
      <c r="BJ200" s="14" t="s">
        <v>120</v>
      </c>
      <c r="BK200" s="147">
        <f>ROUND(I200*H200,3)</f>
        <v>0</v>
      </c>
      <c r="BL200" s="14" t="s">
        <v>141</v>
      </c>
      <c r="BM200" s="145" t="s">
        <v>280</v>
      </c>
    </row>
    <row r="201" spans="1:65" s="2" customFormat="1" ht="31.5" customHeight="1">
      <c r="A201" s="164"/>
      <c r="B201" s="134"/>
      <c r="C201" s="135">
        <v>56</v>
      </c>
      <c r="D201" s="135" t="s">
        <v>117</v>
      </c>
      <c r="E201" s="136" t="s">
        <v>829</v>
      </c>
      <c r="F201" s="137" t="s">
        <v>831</v>
      </c>
      <c r="G201" s="138" t="s">
        <v>787</v>
      </c>
      <c r="H201" s="139">
        <v>1</v>
      </c>
      <c r="I201" s="139"/>
      <c r="J201" s="139"/>
      <c r="K201" s="140"/>
      <c r="L201" s="160"/>
      <c r="M201" s="141"/>
      <c r="N201" s="142"/>
      <c r="O201" s="143"/>
      <c r="P201" s="143"/>
      <c r="Q201" s="143"/>
      <c r="R201" s="143"/>
      <c r="S201" s="143"/>
      <c r="T201" s="144"/>
      <c r="U201" s="164"/>
      <c r="V201" s="164"/>
      <c r="W201" s="164"/>
      <c r="X201" s="164"/>
      <c r="Y201" s="164"/>
      <c r="Z201" s="164"/>
      <c r="AA201" s="164"/>
      <c r="AB201" s="164"/>
      <c r="AC201" s="164"/>
      <c r="AD201" s="164"/>
      <c r="AE201" s="164"/>
      <c r="AR201" s="145"/>
      <c r="AT201" s="145"/>
      <c r="AU201" s="145"/>
      <c r="AY201" s="14"/>
      <c r="BE201" s="146"/>
      <c r="BF201" s="146"/>
      <c r="BG201" s="146"/>
      <c r="BH201" s="146"/>
      <c r="BI201" s="146"/>
      <c r="BJ201" s="14"/>
      <c r="BK201" s="147"/>
      <c r="BL201" s="14"/>
      <c r="BM201" s="145"/>
    </row>
    <row r="202" spans="1:65" s="2" customFormat="1" ht="24" customHeight="1">
      <c r="A202" s="26"/>
      <c r="B202" s="134"/>
      <c r="C202" s="135">
        <v>57</v>
      </c>
      <c r="D202" s="135" t="s">
        <v>117</v>
      </c>
      <c r="E202" s="136" t="s">
        <v>281</v>
      </c>
      <c r="F202" s="137" t="s">
        <v>282</v>
      </c>
      <c r="G202" s="138" t="s">
        <v>224</v>
      </c>
      <c r="H202" s="139">
        <v>27.4</v>
      </c>
      <c r="I202" s="139"/>
      <c r="J202" s="139"/>
      <c r="K202" s="140"/>
      <c r="L202" s="160"/>
      <c r="M202" s="141" t="s">
        <v>1</v>
      </c>
      <c r="N202" s="142" t="s">
        <v>32</v>
      </c>
      <c r="O202" s="143">
        <v>0</v>
      </c>
      <c r="P202" s="143">
        <f>O202*H202</f>
        <v>0</v>
      </c>
      <c r="Q202" s="143">
        <v>0</v>
      </c>
      <c r="R202" s="143">
        <f>Q202*H202</f>
        <v>0</v>
      </c>
      <c r="S202" s="143">
        <v>0</v>
      </c>
      <c r="T202" s="144">
        <f>S202*H202</f>
        <v>0</v>
      </c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R202" s="145" t="s">
        <v>141</v>
      </c>
      <c r="AT202" s="145" t="s">
        <v>117</v>
      </c>
      <c r="AU202" s="145" t="s">
        <v>120</v>
      </c>
      <c r="AY202" s="14" t="s">
        <v>114</v>
      </c>
      <c r="BE202" s="146">
        <f>IF(N202="základná",J202,0)</f>
        <v>0</v>
      </c>
      <c r="BF202" s="146">
        <f>IF(N202="znížená",J202,0)</f>
        <v>0</v>
      </c>
      <c r="BG202" s="146">
        <f>IF(N202="zákl. prenesená",J202,0)</f>
        <v>0</v>
      </c>
      <c r="BH202" s="146">
        <f>IF(N202="zníž. prenesená",J202,0)</f>
        <v>0</v>
      </c>
      <c r="BI202" s="146">
        <f>IF(N202="nulová",J202,0)</f>
        <v>0</v>
      </c>
      <c r="BJ202" s="14" t="s">
        <v>120</v>
      </c>
      <c r="BK202" s="147">
        <f>ROUND(I202*H202,3)</f>
        <v>0</v>
      </c>
      <c r="BL202" s="14" t="s">
        <v>141</v>
      </c>
      <c r="BM202" s="145" t="s">
        <v>283</v>
      </c>
    </row>
    <row r="203" spans="1:65" s="12" customFormat="1" ht="22.9" customHeight="1">
      <c r="B203" s="122"/>
      <c r="D203" s="123" t="s">
        <v>65</v>
      </c>
      <c r="E203" s="132" t="s">
        <v>284</v>
      </c>
      <c r="F203" s="132" t="s">
        <v>285</v>
      </c>
      <c r="J203" s="133"/>
      <c r="L203" s="122"/>
      <c r="M203" s="126"/>
      <c r="N203" s="127"/>
      <c r="O203" s="127"/>
      <c r="P203" s="128">
        <f>SUM(P204:P206)</f>
        <v>0</v>
      </c>
      <c r="Q203" s="127"/>
      <c r="R203" s="128">
        <f>SUM(R204:R206)</f>
        <v>0</v>
      </c>
      <c r="S203" s="127"/>
      <c r="T203" s="129">
        <f>SUM(T204:T206)</f>
        <v>0</v>
      </c>
      <c r="AR203" s="123" t="s">
        <v>120</v>
      </c>
      <c r="AT203" s="130" t="s">
        <v>65</v>
      </c>
      <c r="AU203" s="130" t="s">
        <v>73</v>
      </c>
      <c r="AY203" s="123" t="s">
        <v>114</v>
      </c>
      <c r="BK203" s="131">
        <f>SUM(BK204:BK206)</f>
        <v>0</v>
      </c>
    </row>
    <row r="204" spans="1:65" s="2" customFormat="1" ht="48" customHeight="1">
      <c r="A204" s="26"/>
      <c r="B204" s="134"/>
      <c r="C204" s="135">
        <v>58</v>
      </c>
      <c r="D204" s="135" t="s">
        <v>117</v>
      </c>
      <c r="E204" s="136" t="s">
        <v>286</v>
      </c>
      <c r="F204" s="137" t="s">
        <v>806</v>
      </c>
      <c r="G204" s="138" t="s">
        <v>118</v>
      </c>
      <c r="H204" s="139">
        <v>2</v>
      </c>
      <c r="I204" s="139"/>
      <c r="J204" s="139"/>
      <c r="K204" s="140"/>
      <c r="L204" s="27"/>
      <c r="M204" s="141" t="s">
        <v>1</v>
      </c>
      <c r="N204" s="142" t="s">
        <v>32</v>
      </c>
      <c r="O204" s="143">
        <v>0</v>
      </c>
      <c r="P204" s="143">
        <f t="shared" ref="P204:P206" si="27">O204*H204</f>
        <v>0</v>
      </c>
      <c r="Q204" s="143">
        <v>0</v>
      </c>
      <c r="R204" s="143">
        <f t="shared" ref="R204:R206" si="28">Q204*H204</f>
        <v>0</v>
      </c>
      <c r="S204" s="143">
        <v>0</v>
      </c>
      <c r="T204" s="144">
        <f t="shared" ref="T204:T206" si="29">S204*H204</f>
        <v>0</v>
      </c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R204" s="145" t="s">
        <v>141</v>
      </c>
      <c r="AT204" s="145" t="s">
        <v>117</v>
      </c>
      <c r="AU204" s="145" t="s">
        <v>120</v>
      </c>
      <c r="AY204" s="14" t="s">
        <v>114</v>
      </c>
      <c r="BE204" s="146">
        <f t="shared" ref="BE204:BE206" si="30">IF(N204="základná",J204,0)</f>
        <v>0</v>
      </c>
      <c r="BF204" s="146">
        <f t="shared" ref="BF204:BF206" si="31">IF(N204="znížená",J204,0)</f>
        <v>0</v>
      </c>
      <c r="BG204" s="146">
        <f t="shared" ref="BG204:BG206" si="32">IF(N204="zákl. prenesená",J204,0)</f>
        <v>0</v>
      </c>
      <c r="BH204" s="146">
        <f t="shared" ref="BH204:BH206" si="33">IF(N204="zníž. prenesená",J204,0)</f>
        <v>0</v>
      </c>
      <c r="BI204" s="146">
        <f t="shared" ref="BI204:BI206" si="34">IF(N204="nulová",J204,0)</f>
        <v>0</v>
      </c>
      <c r="BJ204" s="14" t="s">
        <v>120</v>
      </c>
      <c r="BK204" s="147">
        <f t="shared" ref="BK204:BK206" si="35">ROUND(I204*H204,3)</f>
        <v>0</v>
      </c>
      <c r="BL204" s="14" t="s">
        <v>141</v>
      </c>
      <c r="BM204" s="145" t="s">
        <v>287</v>
      </c>
    </row>
    <row r="205" spans="1:65" s="2" customFormat="1" ht="48" customHeight="1">
      <c r="A205" s="26"/>
      <c r="B205" s="134"/>
      <c r="C205" s="135">
        <v>59</v>
      </c>
      <c r="D205" s="135" t="s">
        <v>117</v>
      </c>
      <c r="E205" s="136" t="s">
        <v>288</v>
      </c>
      <c r="F205" s="137" t="s">
        <v>807</v>
      </c>
      <c r="G205" s="138" t="s">
        <v>118</v>
      </c>
      <c r="H205" s="139">
        <v>1</v>
      </c>
      <c r="I205" s="139"/>
      <c r="J205" s="139"/>
      <c r="K205" s="140"/>
      <c r="L205" s="27"/>
      <c r="M205" s="141" t="s">
        <v>1</v>
      </c>
      <c r="N205" s="142" t="s">
        <v>32</v>
      </c>
      <c r="O205" s="143">
        <v>0</v>
      </c>
      <c r="P205" s="143">
        <f t="shared" si="27"/>
        <v>0</v>
      </c>
      <c r="Q205" s="143">
        <v>0</v>
      </c>
      <c r="R205" s="143">
        <f t="shared" si="28"/>
        <v>0</v>
      </c>
      <c r="S205" s="143">
        <v>0</v>
      </c>
      <c r="T205" s="144">
        <f t="shared" si="29"/>
        <v>0</v>
      </c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R205" s="145" t="s">
        <v>141</v>
      </c>
      <c r="AT205" s="145" t="s">
        <v>117</v>
      </c>
      <c r="AU205" s="145" t="s">
        <v>120</v>
      </c>
      <c r="AY205" s="14" t="s">
        <v>114</v>
      </c>
      <c r="BE205" s="146">
        <f t="shared" si="30"/>
        <v>0</v>
      </c>
      <c r="BF205" s="146">
        <f t="shared" si="31"/>
        <v>0</v>
      </c>
      <c r="BG205" s="146">
        <f t="shared" si="32"/>
        <v>0</v>
      </c>
      <c r="BH205" s="146">
        <f t="shared" si="33"/>
        <v>0</v>
      </c>
      <c r="BI205" s="146">
        <f t="shared" si="34"/>
        <v>0</v>
      </c>
      <c r="BJ205" s="14" t="s">
        <v>120</v>
      </c>
      <c r="BK205" s="147">
        <f t="shared" si="35"/>
        <v>0</v>
      </c>
      <c r="BL205" s="14" t="s">
        <v>141</v>
      </c>
      <c r="BM205" s="145" t="s">
        <v>289</v>
      </c>
    </row>
    <row r="206" spans="1:65" s="2" customFormat="1" ht="24" customHeight="1">
      <c r="A206" s="26"/>
      <c r="B206" s="134"/>
      <c r="C206" s="135">
        <v>60</v>
      </c>
      <c r="D206" s="135" t="s">
        <v>117</v>
      </c>
      <c r="E206" s="136" t="s">
        <v>290</v>
      </c>
      <c r="F206" s="137" t="s">
        <v>291</v>
      </c>
      <c r="G206" s="138" t="s">
        <v>224</v>
      </c>
      <c r="H206" s="139">
        <v>81.597999999999999</v>
      </c>
      <c r="I206" s="139"/>
      <c r="J206" s="139"/>
      <c r="K206" s="140"/>
      <c r="L206" s="27"/>
      <c r="M206" s="141" t="s">
        <v>1</v>
      </c>
      <c r="N206" s="142" t="s">
        <v>32</v>
      </c>
      <c r="O206" s="143">
        <v>0</v>
      </c>
      <c r="P206" s="143">
        <f t="shared" si="27"/>
        <v>0</v>
      </c>
      <c r="Q206" s="143">
        <v>0</v>
      </c>
      <c r="R206" s="143">
        <f t="shared" si="28"/>
        <v>0</v>
      </c>
      <c r="S206" s="143">
        <v>0</v>
      </c>
      <c r="T206" s="144">
        <f t="shared" si="29"/>
        <v>0</v>
      </c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R206" s="145" t="s">
        <v>141</v>
      </c>
      <c r="AT206" s="145" t="s">
        <v>117</v>
      </c>
      <c r="AU206" s="145" t="s">
        <v>120</v>
      </c>
      <c r="AY206" s="14" t="s">
        <v>114</v>
      </c>
      <c r="BE206" s="146">
        <f t="shared" si="30"/>
        <v>0</v>
      </c>
      <c r="BF206" s="146">
        <f t="shared" si="31"/>
        <v>0</v>
      </c>
      <c r="BG206" s="146">
        <f t="shared" si="32"/>
        <v>0</v>
      </c>
      <c r="BH206" s="146">
        <f t="shared" si="33"/>
        <v>0</v>
      </c>
      <c r="BI206" s="146">
        <f t="shared" si="34"/>
        <v>0</v>
      </c>
      <c r="BJ206" s="14" t="s">
        <v>120</v>
      </c>
      <c r="BK206" s="147">
        <f t="shared" si="35"/>
        <v>0</v>
      </c>
      <c r="BL206" s="14" t="s">
        <v>141</v>
      </c>
      <c r="BM206" s="145" t="s">
        <v>292</v>
      </c>
    </row>
    <row r="207" spans="1:65" s="12" customFormat="1" ht="22.9" customHeight="1">
      <c r="B207" s="122"/>
      <c r="D207" s="123" t="s">
        <v>65</v>
      </c>
      <c r="E207" s="132" t="s">
        <v>293</v>
      </c>
      <c r="F207" s="132" t="s">
        <v>294</v>
      </c>
      <c r="J207" s="133"/>
      <c r="L207" s="122"/>
      <c r="M207" s="126"/>
      <c r="N207" s="127"/>
      <c r="O207" s="127"/>
      <c r="P207" s="128">
        <f>SUM(P208:P211)</f>
        <v>0</v>
      </c>
      <c r="Q207" s="127"/>
      <c r="R207" s="128">
        <f>SUM(R208:R211)</f>
        <v>0</v>
      </c>
      <c r="S207" s="127"/>
      <c r="T207" s="129">
        <f>SUM(T208:T211)</f>
        <v>0</v>
      </c>
      <c r="AR207" s="123" t="s">
        <v>120</v>
      </c>
      <c r="AT207" s="130" t="s">
        <v>65</v>
      </c>
      <c r="AU207" s="130" t="s">
        <v>73</v>
      </c>
      <c r="AY207" s="123" t="s">
        <v>114</v>
      </c>
      <c r="BK207" s="131">
        <f>SUM(BK208:BK211)</f>
        <v>0</v>
      </c>
    </row>
    <row r="208" spans="1:65" s="2" customFormat="1" ht="16.5" customHeight="1">
      <c r="A208" s="26"/>
      <c r="B208" s="134"/>
      <c r="C208" s="135">
        <v>61</v>
      </c>
      <c r="D208" s="135" t="s">
        <v>117</v>
      </c>
      <c r="E208" s="136" t="s">
        <v>295</v>
      </c>
      <c r="F208" s="137" t="s">
        <v>296</v>
      </c>
      <c r="G208" s="138" t="s">
        <v>184</v>
      </c>
      <c r="H208" s="139">
        <v>35.953000000000003</v>
      </c>
      <c r="I208" s="139"/>
      <c r="J208" s="139"/>
      <c r="K208" s="140"/>
      <c r="L208" s="160"/>
      <c r="M208" s="141" t="s">
        <v>1</v>
      </c>
      <c r="N208" s="142" t="s">
        <v>32</v>
      </c>
      <c r="O208" s="143">
        <v>0</v>
      </c>
      <c r="P208" s="143">
        <f>O208*H208</f>
        <v>0</v>
      </c>
      <c r="Q208" s="143">
        <v>0</v>
      </c>
      <c r="R208" s="143">
        <f>Q208*H208</f>
        <v>0</v>
      </c>
      <c r="S208" s="143">
        <v>0</v>
      </c>
      <c r="T208" s="144">
        <f>S208*H208</f>
        <v>0</v>
      </c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R208" s="145" t="s">
        <v>141</v>
      </c>
      <c r="AT208" s="145" t="s">
        <v>117</v>
      </c>
      <c r="AU208" s="145" t="s">
        <v>120</v>
      </c>
      <c r="AY208" s="14" t="s">
        <v>114</v>
      </c>
      <c r="BE208" s="146">
        <f>IF(N208="základná",J208,0)</f>
        <v>0</v>
      </c>
      <c r="BF208" s="146">
        <f>IF(N208="znížená",J208,0)</f>
        <v>0</v>
      </c>
      <c r="BG208" s="146">
        <f>IF(N208="zákl. prenesená",J208,0)</f>
        <v>0</v>
      </c>
      <c r="BH208" s="146">
        <f>IF(N208="zníž. prenesená",J208,0)</f>
        <v>0</v>
      </c>
      <c r="BI208" s="146">
        <f>IF(N208="nulová",J208,0)</f>
        <v>0</v>
      </c>
      <c r="BJ208" s="14" t="s">
        <v>120</v>
      </c>
      <c r="BK208" s="147">
        <f>ROUND(I208*H208,3)</f>
        <v>0</v>
      </c>
      <c r="BL208" s="14" t="s">
        <v>141</v>
      </c>
      <c r="BM208" s="145" t="s">
        <v>297</v>
      </c>
    </row>
    <row r="209" spans="1:65" s="2" customFormat="1" ht="24" customHeight="1">
      <c r="A209" s="26"/>
      <c r="B209" s="134"/>
      <c r="C209" s="135">
        <v>62</v>
      </c>
      <c r="D209" s="135" t="s">
        <v>117</v>
      </c>
      <c r="E209" s="136" t="s">
        <v>298</v>
      </c>
      <c r="F209" s="137" t="s">
        <v>299</v>
      </c>
      <c r="G209" s="138" t="s">
        <v>123</v>
      </c>
      <c r="H209" s="139">
        <v>30</v>
      </c>
      <c r="I209" s="139"/>
      <c r="J209" s="139"/>
      <c r="K209" s="140"/>
      <c r="L209" s="160"/>
      <c r="M209" s="141" t="s">
        <v>1</v>
      </c>
      <c r="N209" s="142" t="s">
        <v>32</v>
      </c>
      <c r="O209" s="143">
        <v>0</v>
      </c>
      <c r="P209" s="143">
        <f>O209*H209</f>
        <v>0</v>
      </c>
      <c r="Q209" s="143">
        <v>0</v>
      </c>
      <c r="R209" s="143">
        <f>Q209*H209</f>
        <v>0</v>
      </c>
      <c r="S209" s="143">
        <v>0</v>
      </c>
      <c r="T209" s="144">
        <f>S209*H209</f>
        <v>0</v>
      </c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R209" s="145" t="s">
        <v>141</v>
      </c>
      <c r="AT209" s="145" t="s">
        <v>117</v>
      </c>
      <c r="AU209" s="145" t="s">
        <v>120</v>
      </c>
      <c r="AY209" s="14" t="s">
        <v>114</v>
      </c>
      <c r="BE209" s="146">
        <f>IF(N209="základná",J209,0)</f>
        <v>0</v>
      </c>
      <c r="BF209" s="146">
        <f>IF(N209="znížená",J209,0)</f>
        <v>0</v>
      </c>
      <c r="BG209" s="146">
        <f>IF(N209="zákl. prenesená",J209,0)</f>
        <v>0</v>
      </c>
      <c r="BH209" s="146">
        <f>IF(N209="zníž. prenesená",J209,0)</f>
        <v>0</v>
      </c>
      <c r="BI209" s="146">
        <f>IF(N209="nulová",J209,0)</f>
        <v>0</v>
      </c>
      <c r="BJ209" s="14" t="s">
        <v>120</v>
      </c>
      <c r="BK209" s="147">
        <f>ROUND(I209*H209,3)</f>
        <v>0</v>
      </c>
      <c r="BL209" s="14" t="s">
        <v>141</v>
      </c>
      <c r="BM209" s="145" t="s">
        <v>300</v>
      </c>
    </row>
    <row r="210" spans="1:65" s="2" customFormat="1" ht="16.5" customHeight="1">
      <c r="A210" s="26"/>
      <c r="B210" s="134"/>
      <c r="C210" s="148">
        <v>63</v>
      </c>
      <c r="D210" s="148" t="s">
        <v>240</v>
      </c>
      <c r="E210" s="149" t="s">
        <v>301</v>
      </c>
      <c r="F210" s="150" t="s">
        <v>302</v>
      </c>
      <c r="G210" s="151" t="s">
        <v>123</v>
      </c>
      <c r="H210" s="152">
        <v>37</v>
      </c>
      <c r="I210" s="152"/>
      <c r="J210" s="152"/>
      <c r="K210" s="153"/>
      <c r="L210" s="160"/>
      <c r="M210" s="154" t="s">
        <v>1</v>
      </c>
      <c r="N210" s="155" t="s">
        <v>32</v>
      </c>
      <c r="O210" s="143">
        <v>0</v>
      </c>
      <c r="P210" s="143">
        <f>O210*H210</f>
        <v>0</v>
      </c>
      <c r="Q210" s="143">
        <v>0</v>
      </c>
      <c r="R210" s="143">
        <f>Q210*H210</f>
        <v>0</v>
      </c>
      <c r="S210" s="143">
        <v>0</v>
      </c>
      <c r="T210" s="144">
        <f>S210*H210</f>
        <v>0</v>
      </c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R210" s="145" t="s">
        <v>152</v>
      </c>
      <c r="AT210" s="145" t="s">
        <v>240</v>
      </c>
      <c r="AU210" s="145" t="s">
        <v>120</v>
      </c>
      <c r="AY210" s="14" t="s">
        <v>114</v>
      </c>
      <c r="BE210" s="146">
        <f>IF(N210="základná",J210,0)</f>
        <v>0</v>
      </c>
      <c r="BF210" s="146">
        <f>IF(N210="znížená",J210,0)</f>
        <v>0</v>
      </c>
      <c r="BG210" s="146">
        <f>IF(N210="zákl. prenesená",J210,0)</f>
        <v>0</v>
      </c>
      <c r="BH210" s="146">
        <f>IF(N210="zníž. prenesená",J210,0)</f>
        <v>0</v>
      </c>
      <c r="BI210" s="146">
        <f>IF(N210="nulová",J210,0)</f>
        <v>0</v>
      </c>
      <c r="BJ210" s="14" t="s">
        <v>120</v>
      </c>
      <c r="BK210" s="147">
        <f>ROUND(I210*H210,3)</f>
        <v>0</v>
      </c>
      <c r="BL210" s="14" t="s">
        <v>141</v>
      </c>
      <c r="BM210" s="145" t="s">
        <v>303</v>
      </c>
    </row>
    <row r="211" spans="1:65" s="2" customFormat="1" ht="24" customHeight="1">
      <c r="A211" s="26"/>
      <c r="B211" s="134"/>
      <c r="C211" s="135">
        <v>64</v>
      </c>
      <c r="D211" s="135" t="s">
        <v>117</v>
      </c>
      <c r="E211" s="136" t="s">
        <v>304</v>
      </c>
      <c r="F211" s="137" t="s">
        <v>305</v>
      </c>
      <c r="G211" s="138" t="s">
        <v>224</v>
      </c>
      <c r="H211" s="139">
        <v>20.582000000000001</v>
      </c>
      <c r="I211" s="139"/>
      <c r="J211" s="139"/>
      <c r="K211" s="140"/>
      <c r="L211" s="160"/>
      <c r="M211" s="141" t="s">
        <v>1</v>
      </c>
      <c r="N211" s="142" t="s">
        <v>32</v>
      </c>
      <c r="O211" s="143">
        <v>0</v>
      </c>
      <c r="P211" s="143">
        <f>O211*H211</f>
        <v>0</v>
      </c>
      <c r="Q211" s="143">
        <v>0</v>
      </c>
      <c r="R211" s="143">
        <f>Q211*H211</f>
        <v>0</v>
      </c>
      <c r="S211" s="143">
        <v>0</v>
      </c>
      <c r="T211" s="144">
        <f>S211*H211</f>
        <v>0</v>
      </c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R211" s="145" t="s">
        <v>141</v>
      </c>
      <c r="AT211" s="145" t="s">
        <v>117</v>
      </c>
      <c r="AU211" s="145" t="s">
        <v>120</v>
      </c>
      <c r="AY211" s="14" t="s">
        <v>114</v>
      </c>
      <c r="BE211" s="146">
        <f>IF(N211="základná",J211,0)</f>
        <v>0</v>
      </c>
      <c r="BF211" s="146">
        <f>IF(N211="znížená",J211,0)</f>
        <v>0</v>
      </c>
      <c r="BG211" s="146">
        <f>IF(N211="zákl. prenesená",J211,0)</f>
        <v>0</v>
      </c>
      <c r="BH211" s="146">
        <f>IF(N211="zníž. prenesená",J211,0)</f>
        <v>0</v>
      </c>
      <c r="BI211" s="146">
        <f>IF(N211="nulová",J211,0)</f>
        <v>0</v>
      </c>
      <c r="BJ211" s="14" t="s">
        <v>120</v>
      </c>
      <c r="BK211" s="147">
        <f>ROUND(I211*H211,3)</f>
        <v>0</v>
      </c>
      <c r="BL211" s="14" t="s">
        <v>141</v>
      </c>
      <c r="BM211" s="145" t="s">
        <v>306</v>
      </c>
    </row>
    <row r="212" spans="1:65" s="12" customFormat="1" ht="22.9" customHeight="1">
      <c r="B212" s="122"/>
      <c r="D212" s="123" t="s">
        <v>65</v>
      </c>
      <c r="E212" s="132" t="s">
        <v>307</v>
      </c>
      <c r="F212" s="132" t="s">
        <v>308</v>
      </c>
      <c r="J212" s="133"/>
      <c r="L212" s="122"/>
      <c r="M212" s="126"/>
      <c r="N212" s="127"/>
      <c r="O212" s="127"/>
      <c r="P212" s="128">
        <f>SUM(P213:P215)</f>
        <v>0</v>
      </c>
      <c r="Q212" s="127"/>
      <c r="R212" s="128">
        <f>SUM(R213:R215)</f>
        <v>0</v>
      </c>
      <c r="S212" s="127"/>
      <c r="T212" s="129">
        <f>SUM(T213:T215)</f>
        <v>0</v>
      </c>
      <c r="AR212" s="123" t="s">
        <v>120</v>
      </c>
      <c r="AT212" s="130" t="s">
        <v>65</v>
      </c>
      <c r="AU212" s="130" t="s">
        <v>73</v>
      </c>
      <c r="AY212" s="123" t="s">
        <v>114</v>
      </c>
      <c r="BK212" s="131">
        <f>SUM(BK213:BK215)</f>
        <v>0</v>
      </c>
    </row>
    <row r="213" spans="1:65" s="2" customFormat="1" ht="24" customHeight="1">
      <c r="A213" s="26"/>
      <c r="B213" s="134"/>
      <c r="C213" s="135">
        <v>65</v>
      </c>
      <c r="D213" s="135" t="s">
        <v>117</v>
      </c>
      <c r="E213" s="136" t="s">
        <v>309</v>
      </c>
      <c r="F213" s="137" t="s">
        <v>310</v>
      </c>
      <c r="G213" s="138" t="s">
        <v>123</v>
      </c>
      <c r="H213" s="139">
        <v>43</v>
      </c>
      <c r="I213" s="139"/>
      <c r="J213" s="139"/>
      <c r="K213" s="140"/>
      <c r="L213" s="160"/>
      <c r="M213" s="141" t="s">
        <v>1</v>
      </c>
      <c r="N213" s="142" t="s">
        <v>32</v>
      </c>
      <c r="O213" s="143">
        <v>0</v>
      </c>
      <c r="P213" s="143">
        <f>O213*H213</f>
        <v>0</v>
      </c>
      <c r="Q213" s="143">
        <v>0</v>
      </c>
      <c r="R213" s="143">
        <f>Q213*H213</f>
        <v>0</v>
      </c>
      <c r="S213" s="143">
        <v>0</v>
      </c>
      <c r="T213" s="144">
        <f>S213*H213</f>
        <v>0</v>
      </c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  <c r="AR213" s="145" t="s">
        <v>141</v>
      </c>
      <c r="AT213" s="145" t="s">
        <v>117</v>
      </c>
      <c r="AU213" s="145" t="s">
        <v>120</v>
      </c>
      <c r="AY213" s="14" t="s">
        <v>114</v>
      </c>
      <c r="BE213" s="146">
        <f>IF(N213="základná",J213,0)</f>
        <v>0</v>
      </c>
      <c r="BF213" s="146">
        <f>IF(N213="znížená",J213,0)</f>
        <v>0</v>
      </c>
      <c r="BG213" s="146">
        <f>IF(N213="zákl. prenesená",J213,0)</f>
        <v>0</v>
      </c>
      <c r="BH213" s="146">
        <f>IF(N213="zníž. prenesená",J213,0)</f>
        <v>0</v>
      </c>
      <c r="BI213" s="146">
        <f>IF(N213="nulová",J213,0)</f>
        <v>0</v>
      </c>
      <c r="BJ213" s="14" t="s">
        <v>120</v>
      </c>
      <c r="BK213" s="147">
        <f>ROUND(I213*H213,3)</f>
        <v>0</v>
      </c>
      <c r="BL213" s="14" t="s">
        <v>141</v>
      </c>
      <c r="BM213" s="145" t="s">
        <v>311</v>
      </c>
    </row>
    <row r="214" spans="1:65" s="2" customFormat="1" ht="16.5" customHeight="1">
      <c r="A214" s="26"/>
      <c r="B214" s="134"/>
      <c r="C214" s="148">
        <v>66</v>
      </c>
      <c r="D214" s="148" t="s">
        <v>240</v>
      </c>
      <c r="E214" s="149" t="s">
        <v>312</v>
      </c>
      <c r="F214" s="150" t="s">
        <v>313</v>
      </c>
      <c r="G214" s="151" t="s">
        <v>123</v>
      </c>
      <c r="H214" s="152">
        <v>52.6</v>
      </c>
      <c r="I214" s="152"/>
      <c r="J214" s="152"/>
      <c r="K214" s="153"/>
      <c r="L214" s="160"/>
      <c r="M214" s="154" t="s">
        <v>1</v>
      </c>
      <c r="N214" s="155" t="s">
        <v>32</v>
      </c>
      <c r="O214" s="143">
        <v>0</v>
      </c>
      <c r="P214" s="143">
        <f>O214*H214</f>
        <v>0</v>
      </c>
      <c r="Q214" s="143">
        <v>0</v>
      </c>
      <c r="R214" s="143">
        <f>Q214*H214</f>
        <v>0</v>
      </c>
      <c r="S214" s="143">
        <v>0</v>
      </c>
      <c r="T214" s="144">
        <f>S214*H214</f>
        <v>0</v>
      </c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  <c r="AR214" s="145" t="s">
        <v>152</v>
      </c>
      <c r="AT214" s="145" t="s">
        <v>240</v>
      </c>
      <c r="AU214" s="145" t="s">
        <v>120</v>
      </c>
      <c r="AY214" s="14" t="s">
        <v>114</v>
      </c>
      <c r="BE214" s="146">
        <f>IF(N214="základná",J214,0)</f>
        <v>0</v>
      </c>
      <c r="BF214" s="146">
        <f>IF(N214="znížená",J214,0)</f>
        <v>0</v>
      </c>
      <c r="BG214" s="146">
        <f>IF(N214="zákl. prenesená",J214,0)</f>
        <v>0</v>
      </c>
      <c r="BH214" s="146">
        <f>IF(N214="zníž. prenesená",J214,0)</f>
        <v>0</v>
      </c>
      <c r="BI214" s="146">
        <f>IF(N214="nulová",J214,0)</f>
        <v>0</v>
      </c>
      <c r="BJ214" s="14" t="s">
        <v>120</v>
      </c>
      <c r="BK214" s="147">
        <f>ROUND(I214*H214,3)</f>
        <v>0</v>
      </c>
      <c r="BL214" s="14" t="s">
        <v>141</v>
      </c>
      <c r="BM214" s="145" t="s">
        <v>314</v>
      </c>
    </row>
    <row r="215" spans="1:65" s="2" customFormat="1" ht="24" customHeight="1">
      <c r="A215" s="26"/>
      <c r="B215" s="134"/>
      <c r="C215" s="135">
        <v>67</v>
      </c>
      <c r="D215" s="135" t="s">
        <v>117</v>
      </c>
      <c r="E215" s="136" t="s">
        <v>315</v>
      </c>
      <c r="F215" s="137" t="s">
        <v>316</v>
      </c>
      <c r="G215" s="138" t="s">
        <v>224</v>
      </c>
      <c r="H215" s="139">
        <v>42.533999999999999</v>
      </c>
      <c r="I215" s="139"/>
      <c r="J215" s="139"/>
      <c r="K215" s="140"/>
      <c r="L215" s="160"/>
      <c r="M215" s="141" t="s">
        <v>1</v>
      </c>
      <c r="N215" s="142" t="s">
        <v>32</v>
      </c>
      <c r="O215" s="143">
        <v>0</v>
      </c>
      <c r="P215" s="143">
        <f>O215*H215</f>
        <v>0</v>
      </c>
      <c r="Q215" s="143">
        <v>0</v>
      </c>
      <c r="R215" s="143">
        <f>Q215*H215</f>
        <v>0</v>
      </c>
      <c r="S215" s="143">
        <v>0</v>
      </c>
      <c r="T215" s="144">
        <f>S215*H215</f>
        <v>0</v>
      </c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  <c r="AR215" s="145" t="s">
        <v>141</v>
      </c>
      <c r="AT215" s="145" t="s">
        <v>117</v>
      </c>
      <c r="AU215" s="145" t="s">
        <v>120</v>
      </c>
      <c r="AY215" s="14" t="s">
        <v>114</v>
      </c>
      <c r="BE215" s="146">
        <f>IF(N215="základná",J215,0)</f>
        <v>0</v>
      </c>
      <c r="BF215" s="146">
        <f>IF(N215="znížená",J215,0)</f>
        <v>0</v>
      </c>
      <c r="BG215" s="146">
        <f>IF(N215="zákl. prenesená",J215,0)</f>
        <v>0</v>
      </c>
      <c r="BH215" s="146">
        <f>IF(N215="zníž. prenesená",J215,0)</f>
        <v>0</v>
      </c>
      <c r="BI215" s="146">
        <f>IF(N215="nulová",J215,0)</f>
        <v>0</v>
      </c>
      <c r="BJ215" s="14" t="s">
        <v>120</v>
      </c>
      <c r="BK215" s="147">
        <f>ROUND(I215*H215,3)</f>
        <v>0</v>
      </c>
      <c r="BL215" s="14" t="s">
        <v>141</v>
      </c>
      <c r="BM215" s="145" t="s">
        <v>317</v>
      </c>
    </row>
    <row r="216" spans="1:65" s="12" customFormat="1" ht="22.9" customHeight="1">
      <c r="B216" s="122"/>
      <c r="D216" s="123" t="s">
        <v>65</v>
      </c>
      <c r="E216" s="132" t="s">
        <v>318</v>
      </c>
      <c r="F216" s="132" t="s">
        <v>319</v>
      </c>
      <c r="J216" s="133"/>
      <c r="L216" s="122"/>
      <c r="M216" s="126"/>
      <c r="N216" s="127"/>
      <c r="O216" s="127"/>
      <c r="P216" s="128">
        <f>P218</f>
        <v>0</v>
      </c>
      <c r="Q216" s="127"/>
      <c r="R216" s="128">
        <f>R218</f>
        <v>0</v>
      </c>
      <c r="S216" s="127"/>
      <c r="T216" s="129">
        <f>T218</f>
        <v>0</v>
      </c>
      <c r="AR216" s="123" t="s">
        <v>120</v>
      </c>
      <c r="AT216" s="130" t="s">
        <v>65</v>
      </c>
      <c r="AU216" s="130" t="s">
        <v>73</v>
      </c>
      <c r="AY216" s="123" t="s">
        <v>114</v>
      </c>
      <c r="BK216" s="131">
        <f>BK218</f>
        <v>0</v>
      </c>
    </row>
    <row r="217" spans="1:65" s="12" customFormat="1" ht="22.9" customHeight="1">
      <c r="B217" s="122"/>
      <c r="C217" s="135">
        <v>68</v>
      </c>
      <c r="D217" s="135" t="s">
        <v>117</v>
      </c>
      <c r="E217" s="136" t="s">
        <v>320</v>
      </c>
      <c r="F217" s="137" t="s">
        <v>808</v>
      </c>
      <c r="G217" s="138" t="s">
        <v>787</v>
      </c>
      <c r="H217" s="139">
        <v>1</v>
      </c>
      <c r="I217" s="139"/>
      <c r="J217" s="139"/>
      <c r="L217" s="122"/>
      <c r="M217" s="126"/>
      <c r="N217" s="127"/>
      <c r="O217" s="127"/>
      <c r="P217" s="128"/>
      <c r="Q217" s="127"/>
      <c r="R217" s="128"/>
      <c r="S217" s="127"/>
      <c r="T217" s="129"/>
      <c r="AR217" s="123"/>
      <c r="AT217" s="130"/>
      <c r="AU217" s="130"/>
      <c r="AY217" s="123"/>
      <c r="BK217" s="131"/>
    </row>
    <row r="218" spans="1:65" s="2" customFormat="1" ht="24" customHeight="1">
      <c r="A218" s="26"/>
      <c r="B218" s="134"/>
      <c r="C218" s="135">
        <v>69</v>
      </c>
      <c r="D218" s="135" t="s">
        <v>117</v>
      </c>
      <c r="E218" s="136" t="s">
        <v>320</v>
      </c>
      <c r="F218" s="137" t="s">
        <v>321</v>
      </c>
      <c r="G218" s="138" t="s">
        <v>123</v>
      </c>
      <c r="H218" s="139">
        <v>102.5</v>
      </c>
      <c r="I218" s="139"/>
      <c r="J218" s="139"/>
      <c r="K218" s="140"/>
      <c r="L218" s="27"/>
      <c r="M218" s="141" t="s">
        <v>1</v>
      </c>
      <c r="N218" s="142" t="s">
        <v>32</v>
      </c>
      <c r="O218" s="143">
        <v>0</v>
      </c>
      <c r="P218" s="143">
        <f>O218*H218</f>
        <v>0</v>
      </c>
      <c r="Q218" s="143">
        <v>0</v>
      </c>
      <c r="R218" s="143">
        <f>Q218*H218</f>
        <v>0</v>
      </c>
      <c r="S218" s="143">
        <v>0</v>
      </c>
      <c r="T218" s="144">
        <f>S218*H218</f>
        <v>0</v>
      </c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  <c r="AR218" s="145" t="s">
        <v>141</v>
      </c>
      <c r="AT218" s="145" t="s">
        <v>117</v>
      </c>
      <c r="AU218" s="145" t="s">
        <v>120</v>
      </c>
      <c r="AY218" s="14" t="s">
        <v>114</v>
      </c>
      <c r="BE218" s="146">
        <f>IF(N218="základná",J218,0)</f>
        <v>0</v>
      </c>
      <c r="BF218" s="146">
        <f>IF(N218="znížená",J218,0)</f>
        <v>0</v>
      </c>
      <c r="BG218" s="146">
        <f>IF(N218="zákl. prenesená",J218,0)</f>
        <v>0</v>
      </c>
      <c r="BH218" s="146">
        <f>IF(N218="zníž. prenesená",J218,0)</f>
        <v>0</v>
      </c>
      <c r="BI218" s="146">
        <f>IF(N218="nulová",J218,0)</f>
        <v>0</v>
      </c>
      <c r="BJ218" s="14" t="s">
        <v>120</v>
      </c>
      <c r="BK218" s="147">
        <f>ROUND(I218*H218,3)</f>
        <v>0</v>
      </c>
      <c r="BL218" s="14" t="s">
        <v>141</v>
      </c>
      <c r="BM218" s="145" t="s">
        <v>322</v>
      </c>
    </row>
    <row r="219" spans="1:65" s="12" customFormat="1" ht="22.9" customHeight="1">
      <c r="B219" s="122"/>
      <c r="D219" s="123" t="s">
        <v>65</v>
      </c>
      <c r="E219" s="132" t="s">
        <v>323</v>
      </c>
      <c r="F219" s="132" t="s">
        <v>324</v>
      </c>
      <c r="J219" s="133"/>
      <c r="L219" s="122"/>
      <c r="M219" s="126"/>
      <c r="N219" s="127"/>
      <c r="O219" s="127"/>
      <c r="P219" s="128">
        <f>SUM(P220:P224)</f>
        <v>0</v>
      </c>
      <c r="Q219" s="127"/>
      <c r="R219" s="128">
        <f>SUM(R220:R224)</f>
        <v>0</v>
      </c>
      <c r="S219" s="127"/>
      <c r="T219" s="129">
        <f>SUM(T220:T224)</f>
        <v>0</v>
      </c>
      <c r="AR219" s="123" t="s">
        <v>120</v>
      </c>
      <c r="AT219" s="130" t="s">
        <v>65</v>
      </c>
      <c r="AU219" s="130" t="s">
        <v>73</v>
      </c>
      <c r="AY219" s="123" t="s">
        <v>114</v>
      </c>
      <c r="BK219" s="131">
        <f>SUM(BK220:BK224)</f>
        <v>0</v>
      </c>
    </row>
    <row r="220" spans="1:65" s="2" customFormat="1" ht="24" customHeight="1">
      <c r="A220" s="26"/>
      <c r="B220" s="134"/>
      <c r="C220" s="135">
        <v>70</v>
      </c>
      <c r="D220" s="135" t="s">
        <v>117</v>
      </c>
      <c r="E220" s="136" t="s">
        <v>325</v>
      </c>
      <c r="F220" s="137" t="s">
        <v>326</v>
      </c>
      <c r="G220" s="138" t="s">
        <v>123</v>
      </c>
      <c r="H220" s="139">
        <v>102.5</v>
      </c>
      <c r="I220" s="139"/>
      <c r="J220" s="139"/>
      <c r="K220" s="140"/>
      <c r="L220" s="160"/>
      <c r="M220" s="141" t="s">
        <v>1</v>
      </c>
      <c r="N220" s="142" t="s">
        <v>32</v>
      </c>
      <c r="O220" s="143">
        <v>0</v>
      </c>
      <c r="P220" s="143">
        <f>O220*H220</f>
        <v>0</v>
      </c>
      <c r="Q220" s="143">
        <v>0</v>
      </c>
      <c r="R220" s="143">
        <f>Q220*H220</f>
        <v>0</v>
      </c>
      <c r="S220" s="143">
        <v>0</v>
      </c>
      <c r="T220" s="144">
        <f>S220*H220</f>
        <v>0</v>
      </c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  <c r="AR220" s="145" t="s">
        <v>141</v>
      </c>
      <c r="AT220" s="145" t="s">
        <v>117</v>
      </c>
      <c r="AU220" s="145" t="s">
        <v>120</v>
      </c>
      <c r="AY220" s="14" t="s">
        <v>114</v>
      </c>
      <c r="BE220" s="146">
        <f>IF(N220="základná",J220,0)</f>
        <v>0</v>
      </c>
      <c r="BF220" s="146">
        <f>IF(N220="znížená",J220,0)</f>
        <v>0</v>
      </c>
      <c r="BG220" s="146">
        <f>IF(N220="zákl. prenesená",J220,0)</f>
        <v>0</v>
      </c>
      <c r="BH220" s="146">
        <f>IF(N220="zníž. prenesená",J220,0)</f>
        <v>0</v>
      </c>
      <c r="BI220" s="146">
        <f>IF(N220="nulová",J220,0)</f>
        <v>0</v>
      </c>
      <c r="BJ220" s="14" t="s">
        <v>120</v>
      </c>
      <c r="BK220" s="147">
        <f>ROUND(I220*H220,3)</f>
        <v>0</v>
      </c>
      <c r="BL220" s="14" t="s">
        <v>141</v>
      </c>
      <c r="BM220" s="145" t="s">
        <v>327</v>
      </c>
    </row>
    <row r="221" spans="1:65" s="2" customFormat="1" ht="24" customHeight="1">
      <c r="A221" s="163"/>
      <c r="B221" s="134"/>
      <c r="C221" s="135">
        <v>71</v>
      </c>
      <c r="D221" s="135" t="s">
        <v>117</v>
      </c>
      <c r="E221" s="136" t="s">
        <v>809</v>
      </c>
      <c r="F221" s="137" t="s">
        <v>811</v>
      </c>
      <c r="G221" s="138" t="s">
        <v>123</v>
      </c>
      <c r="H221" s="139">
        <v>22</v>
      </c>
      <c r="I221" s="139"/>
      <c r="J221" s="139"/>
      <c r="K221" s="140"/>
      <c r="L221" s="160"/>
      <c r="M221" s="141"/>
      <c r="N221" s="142"/>
      <c r="O221" s="143"/>
      <c r="P221" s="143"/>
      <c r="Q221" s="143"/>
      <c r="R221" s="143"/>
      <c r="S221" s="143"/>
      <c r="T221" s="144"/>
      <c r="U221" s="163"/>
      <c r="V221" s="163"/>
      <c r="W221" s="163"/>
      <c r="X221" s="163"/>
      <c r="Y221" s="163"/>
      <c r="Z221" s="163"/>
      <c r="AA221" s="163"/>
      <c r="AB221" s="163"/>
      <c r="AC221" s="163"/>
      <c r="AD221" s="163"/>
      <c r="AE221" s="163"/>
      <c r="AR221" s="145"/>
      <c r="AT221" s="145"/>
      <c r="AU221" s="145"/>
      <c r="AY221" s="14"/>
      <c r="BE221" s="146"/>
      <c r="BF221" s="146"/>
      <c r="BG221" s="146"/>
      <c r="BH221" s="146"/>
      <c r="BI221" s="146"/>
      <c r="BJ221" s="14"/>
      <c r="BK221" s="147"/>
      <c r="BL221" s="14"/>
      <c r="BM221" s="145"/>
    </row>
    <row r="222" spans="1:65" s="2" customFormat="1" ht="24" customHeight="1">
      <c r="A222" s="163"/>
      <c r="B222" s="134"/>
      <c r="C222" s="135">
        <v>72</v>
      </c>
      <c r="D222" s="135" t="s">
        <v>117</v>
      </c>
      <c r="E222" s="136" t="s">
        <v>810</v>
      </c>
      <c r="F222" s="137" t="s">
        <v>812</v>
      </c>
      <c r="G222" s="138" t="s">
        <v>123</v>
      </c>
      <c r="H222" s="139">
        <v>18</v>
      </c>
      <c r="I222" s="139"/>
      <c r="J222" s="139"/>
      <c r="K222" s="140"/>
      <c r="L222" s="160"/>
      <c r="M222" s="141"/>
      <c r="N222" s="142"/>
      <c r="O222" s="143"/>
      <c r="P222" s="143"/>
      <c r="Q222" s="143"/>
      <c r="R222" s="143"/>
      <c r="S222" s="143"/>
      <c r="T222" s="144"/>
      <c r="U222" s="163"/>
      <c r="V222" s="163"/>
      <c r="W222" s="163"/>
      <c r="X222" s="163"/>
      <c r="Y222" s="163"/>
      <c r="Z222" s="163"/>
      <c r="AA222" s="163"/>
      <c r="AB222" s="163"/>
      <c r="AC222" s="163"/>
      <c r="AD222" s="163"/>
      <c r="AE222" s="163"/>
      <c r="AR222" s="145"/>
      <c r="AT222" s="145"/>
      <c r="AU222" s="145"/>
      <c r="AY222" s="14"/>
      <c r="BE222" s="146"/>
      <c r="BF222" s="146"/>
      <c r="BG222" s="146"/>
      <c r="BH222" s="146"/>
      <c r="BI222" s="146"/>
      <c r="BJ222" s="14"/>
      <c r="BK222" s="147"/>
      <c r="BL222" s="14"/>
      <c r="BM222" s="145"/>
    </row>
    <row r="223" spans="1:65" s="2" customFormat="1" ht="24" customHeight="1">
      <c r="A223" s="26"/>
      <c r="B223" s="134"/>
      <c r="C223" s="135">
        <v>73</v>
      </c>
      <c r="D223" s="135" t="s">
        <v>117</v>
      </c>
      <c r="E223" s="136" t="s">
        <v>328</v>
      </c>
      <c r="F223" s="137" t="s">
        <v>329</v>
      </c>
      <c r="G223" s="138" t="s">
        <v>123</v>
      </c>
      <c r="H223" s="139">
        <v>102.5</v>
      </c>
      <c r="I223" s="139"/>
      <c r="J223" s="139"/>
      <c r="K223" s="140"/>
      <c r="L223" s="160"/>
      <c r="M223" s="141" t="s">
        <v>1</v>
      </c>
      <c r="N223" s="142" t="s">
        <v>32</v>
      </c>
      <c r="O223" s="143">
        <v>0</v>
      </c>
      <c r="P223" s="143">
        <f>O223*H223</f>
        <v>0</v>
      </c>
      <c r="Q223" s="143">
        <v>0</v>
      </c>
      <c r="R223" s="143">
        <f>Q223*H223</f>
        <v>0</v>
      </c>
      <c r="S223" s="143">
        <v>0</v>
      </c>
      <c r="T223" s="144">
        <f>S223*H223</f>
        <v>0</v>
      </c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  <c r="AR223" s="145" t="s">
        <v>141</v>
      </c>
      <c r="AT223" s="145" t="s">
        <v>117</v>
      </c>
      <c r="AU223" s="145" t="s">
        <v>120</v>
      </c>
      <c r="AY223" s="14" t="s">
        <v>114</v>
      </c>
      <c r="BE223" s="146">
        <f>IF(N223="základná",J223,0)</f>
        <v>0</v>
      </c>
      <c r="BF223" s="146">
        <f>IF(N223="znížená",J223,0)</f>
        <v>0</v>
      </c>
      <c r="BG223" s="146">
        <f>IF(N223="zákl. prenesená",J223,0)</f>
        <v>0</v>
      </c>
      <c r="BH223" s="146">
        <f>IF(N223="zníž. prenesená",J223,0)</f>
        <v>0</v>
      </c>
      <c r="BI223" s="146">
        <f>IF(N223="nulová",J223,0)</f>
        <v>0</v>
      </c>
      <c r="BJ223" s="14" t="s">
        <v>120</v>
      </c>
      <c r="BK223" s="147">
        <f>ROUND(I223*H223,3)</f>
        <v>0</v>
      </c>
      <c r="BL223" s="14" t="s">
        <v>141</v>
      </c>
      <c r="BM223" s="145" t="s">
        <v>330</v>
      </c>
    </row>
    <row r="224" spans="1:65" s="2" customFormat="1" ht="24" customHeight="1">
      <c r="A224" s="26"/>
      <c r="B224" s="134"/>
      <c r="C224" s="135">
        <v>74</v>
      </c>
      <c r="D224" s="135" t="s">
        <v>117</v>
      </c>
      <c r="E224" s="136" t="s">
        <v>331</v>
      </c>
      <c r="F224" s="137" t="s">
        <v>332</v>
      </c>
      <c r="G224" s="138" t="s">
        <v>123</v>
      </c>
      <c r="H224" s="139">
        <v>80</v>
      </c>
      <c r="I224" s="139"/>
      <c r="J224" s="139"/>
      <c r="K224" s="140"/>
      <c r="L224" s="160"/>
      <c r="M224" s="141" t="s">
        <v>1</v>
      </c>
      <c r="N224" s="142" t="s">
        <v>32</v>
      </c>
      <c r="O224" s="143">
        <v>0</v>
      </c>
      <c r="P224" s="143">
        <f>O224*H224</f>
        <v>0</v>
      </c>
      <c r="Q224" s="143">
        <v>0</v>
      </c>
      <c r="R224" s="143">
        <f>Q224*H224</f>
        <v>0</v>
      </c>
      <c r="S224" s="143">
        <v>0</v>
      </c>
      <c r="T224" s="144">
        <f>S224*H224</f>
        <v>0</v>
      </c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  <c r="AR224" s="145" t="s">
        <v>141</v>
      </c>
      <c r="AT224" s="145" t="s">
        <v>117</v>
      </c>
      <c r="AU224" s="145" t="s">
        <v>120</v>
      </c>
      <c r="AY224" s="14" t="s">
        <v>114</v>
      </c>
      <c r="BE224" s="146">
        <f>IF(N224="základná",J224,0)</f>
        <v>0</v>
      </c>
      <c r="BF224" s="146">
        <f>IF(N224="znížená",J224,0)</f>
        <v>0</v>
      </c>
      <c r="BG224" s="146">
        <f>IF(N224="zákl. prenesená",J224,0)</f>
        <v>0</v>
      </c>
      <c r="BH224" s="146">
        <f>IF(N224="zníž. prenesená",J224,0)</f>
        <v>0</v>
      </c>
      <c r="BI224" s="146">
        <f>IF(N224="nulová",J224,0)</f>
        <v>0</v>
      </c>
      <c r="BJ224" s="14" t="s">
        <v>120</v>
      </c>
      <c r="BK224" s="147">
        <f>ROUND(I224*H224,3)</f>
        <v>0</v>
      </c>
      <c r="BL224" s="14" t="s">
        <v>141</v>
      </c>
      <c r="BM224" s="145" t="s">
        <v>333</v>
      </c>
    </row>
    <row r="225" spans="1:65" s="12" customFormat="1" ht="25.9" customHeight="1">
      <c r="B225" s="122"/>
      <c r="D225" s="123" t="s">
        <v>65</v>
      </c>
      <c r="E225" s="124" t="s">
        <v>334</v>
      </c>
      <c r="F225" s="124" t="s">
        <v>335</v>
      </c>
      <c r="J225" s="125"/>
      <c r="L225" s="122"/>
      <c r="M225" s="126"/>
      <c r="N225" s="127"/>
      <c r="O225" s="127"/>
      <c r="P225" s="128">
        <f>SUM(P226:P334)</f>
        <v>0</v>
      </c>
      <c r="Q225" s="127"/>
      <c r="R225" s="128">
        <f>SUM(R226:R334)</f>
        <v>0</v>
      </c>
      <c r="S225" s="127"/>
      <c r="T225" s="129">
        <f>SUM(T226:T334)</f>
        <v>0</v>
      </c>
      <c r="AR225" s="123" t="s">
        <v>119</v>
      </c>
      <c r="AT225" s="130" t="s">
        <v>65</v>
      </c>
      <c r="AU225" s="130" t="s">
        <v>66</v>
      </c>
      <c r="AY225" s="123" t="s">
        <v>114</v>
      </c>
      <c r="BK225" s="131">
        <f>SUM(BK226:BK334)</f>
        <v>0</v>
      </c>
    </row>
    <row r="226" spans="1:65" s="2" customFormat="1" ht="24" customHeight="1">
      <c r="A226" s="26"/>
      <c r="B226" s="134"/>
      <c r="C226" s="135">
        <v>75</v>
      </c>
      <c r="D226" s="135" t="s">
        <v>117</v>
      </c>
      <c r="E226" s="136" t="s">
        <v>337</v>
      </c>
      <c r="F226" s="137" t="s">
        <v>338</v>
      </c>
      <c r="G226" s="138" t="s">
        <v>123</v>
      </c>
      <c r="H226" s="139">
        <v>4.3</v>
      </c>
      <c r="I226" s="139"/>
      <c r="J226" s="139"/>
      <c r="K226" s="140"/>
      <c r="L226" s="160"/>
      <c r="M226" s="141" t="s">
        <v>1</v>
      </c>
      <c r="N226" s="142" t="s">
        <v>32</v>
      </c>
      <c r="O226" s="143">
        <v>0</v>
      </c>
      <c r="P226" s="143">
        <f t="shared" ref="P226:P233" si="36">O226*H226</f>
        <v>0</v>
      </c>
      <c r="Q226" s="143">
        <v>0</v>
      </c>
      <c r="R226" s="143">
        <f t="shared" ref="R226:R233" si="37">Q226*H226</f>
        <v>0</v>
      </c>
      <c r="S226" s="143">
        <v>0</v>
      </c>
      <c r="T226" s="144">
        <f t="shared" ref="T226:T233" si="38">S226*H226</f>
        <v>0</v>
      </c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  <c r="AR226" s="145" t="s">
        <v>336</v>
      </c>
      <c r="AT226" s="145" t="s">
        <v>117</v>
      </c>
      <c r="AU226" s="145" t="s">
        <v>73</v>
      </c>
      <c r="AY226" s="14" t="s">
        <v>114</v>
      </c>
      <c r="BE226" s="146">
        <f t="shared" ref="BE226:BE233" si="39">IF(N226="základná",J226,0)</f>
        <v>0</v>
      </c>
      <c r="BF226" s="146">
        <f t="shared" ref="BF226:BF233" si="40">IF(N226="znížená",J226,0)</f>
        <v>0</v>
      </c>
      <c r="BG226" s="146">
        <f t="shared" ref="BG226:BG233" si="41">IF(N226="zákl. prenesená",J226,0)</f>
        <v>0</v>
      </c>
      <c r="BH226" s="146">
        <f t="shared" ref="BH226:BH233" si="42">IF(N226="zníž. prenesená",J226,0)</f>
        <v>0</v>
      </c>
      <c r="BI226" s="146">
        <f t="shared" ref="BI226:BI233" si="43">IF(N226="nulová",J226,0)</f>
        <v>0</v>
      </c>
      <c r="BJ226" s="14" t="s">
        <v>120</v>
      </c>
      <c r="BK226" s="147">
        <f t="shared" ref="BK226:BK233" si="44">ROUND(I226*H226,3)</f>
        <v>0</v>
      </c>
      <c r="BL226" s="14" t="s">
        <v>336</v>
      </c>
      <c r="BM226" s="145" t="s">
        <v>339</v>
      </c>
    </row>
    <row r="227" spans="1:65" s="2" customFormat="1" ht="24" customHeight="1">
      <c r="A227" s="26"/>
      <c r="B227" s="134"/>
      <c r="C227" s="135">
        <v>76</v>
      </c>
      <c r="D227" s="135" t="s">
        <v>117</v>
      </c>
      <c r="E227" s="136" t="s">
        <v>340</v>
      </c>
      <c r="F227" s="137" t="s">
        <v>341</v>
      </c>
      <c r="G227" s="138" t="s">
        <v>118</v>
      </c>
      <c r="H227" s="139">
        <v>7</v>
      </c>
      <c r="I227" s="139"/>
      <c r="J227" s="139"/>
      <c r="K227" s="140"/>
      <c r="L227" s="160"/>
      <c r="M227" s="141" t="s">
        <v>1</v>
      </c>
      <c r="N227" s="142" t="s">
        <v>32</v>
      </c>
      <c r="O227" s="143">
        <v>0</v>
      </c>
      <c r="P227" s="143">
        <f t="shared" si="36"/>
        <v>0</v>
      </c>
      <c r="Q227" s="143">
        <v>0</v>
      </c>
      <c r="R227" s="143">
        <f t="shared" si="37"/>
        <v>0</v>
      </c>
      <c r="S227" s="143">
        <v>0</v>
      </c>
      <c r="T227" s="144">
        <f t="shared" si="38"/>
        <v>0</v>
      </c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  <c r="AR227" s="145" t="s">
        <v>336</v>
      </c>
      <c r="AT227" s="145" t="s">
        <v>117</v>
      </c>
      <c r="AU227" s="145" t="s">
        <v>73</v>
      </c>
      <c r="AY227" s="14" t="s">
        <v>114</v>
      </c>
      <c r="BE227" s="146">
        <f t="shared" si="39"/>
        <v>0</v>
      </c>
      <c r="BF227" s="146">
        <f t="shared" si="40"/>
        <v>0</v>
      </c>
      <c r="BG227" s="146">
        <f t="shared" si="41"/>
        <v>0</v>
      </c>
      <c r="BH227" s="146">
        <f t="shared" si="42"/>
        <v>0</v>
      </c>
      <c r="BI227" s="146">
        <f t="shared" si="43"/>
        <v>0</v>
      </c>
      <c r="BJ227" s="14" t="s">
        <v>120</v>
      </c>
      <c r="BK227" s="147">
        <f t="shared" si="44"/>
        <v>0</v>
      </c>
      <c r="BL227" s="14" t="s">
        <v>336</v>
      </c>
      <c r="BM227" s="145" t="s">
        <v>342</v>
      </c>
    </row>
    <row r="228" spans="1:65" s="2" customFormat="1" ht="24" customHeight="1">
      <c r="A228" s="26"/>
      <c r="B228" s="134"/>
      <c r="C228" s="135">
        <v>77</v>
      </c>
      <c r="D228" s="135" t="s">
        <v>117</v>
      </c>
      <c r="E228" s="136" t="s">
        <v>343</v>
      </c>
      <c r="F228" s="137" t="s">
        <v>344</v>
      </c>
      <c r="G228" s="138" t="s">
        <v>118</v>
      </c>
      <c r="H228" s="139">
        <v>1</v>
      </c>
      <c r="I228" s="139"/>
      <c r="J228" s="139"/>
      <c r="K228" s="140"/>
      <c r="L228" s="160"/>
      <c r="M228" s="141" t="s">
        <v>1</v>
      </c>
      <c r="N228" s="142" t="s">
        <v>32</v>
      </c>
      <c r="O228" s="143">
        <v>0</v>
      </c>
      <c r="P228" s="143">
        <f t="shared" si="36"/>
        <v>0</v>
      </c>
      <c r="Q228" s="143">
        <v>0</v>
      </c>
      <c r="R228" s="143">
        <f t="shared" si="37"/>
        <v>0</v>
      </c>
      <c r="S228" s="143">
        <v>0</v>
      </c>
      <c r="T228" s="144">
        <f t="shared" si="38"/>
        <v>0</v>
      </c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  <c r="AR228" s="145" t="s">
        <v>336</v>
      </c>
      <c r="AT228" s="145" t="s">
        <v>117</v>
      </c>
      <c r="AU228" s="145" t="s">
        <v>73</v>
      </c>
      <c r="AY228" s="14" t="s">
        <v>114</v>
      </c>
      <c r="BE228" s="146">
        <f t="shared" si="39"/>
        <v>0</v>
      </c>
      <c r="BF228" s="146">
        <f t="shared" si="40"/>
        <v>0</v>
      </c>
      <c r="BG228" s="146">
        <f t="shared" si="41"/>
        <v>0</v>
      </c>
      <c r="BH228" s="146">
        <f t="shared" si="42"/>
        <v>0</v>
      </c>
      <c r="BI228" s="146">
        <f t="shared" si="43"/>
        <v>0</v>
      </c>
      <c r="BJ228" s="14" t="s">
        <v>120</v>
      </c>
      <c r="BK228" s="147">
        <f t="shared" si="44"/>
        <v>0</v>
      </c>
      <c r="BL228" s="14" t="s">
        <v>336</v>
      </c>
      <c r="BM228" s="145" t="s">
        <v>345</v>
      </c>
    </row>
    <row r="229" spans="1:65" s="2" customFormat="1" ht="36" customHeight="1">
      <c r="A229" s="26"/>
      <c r="B229" s="134"/>
      <c r="C229" s="135">
        <v>78</v>
      </c>
      <c r="D229" s="135" t="s">
        <v>117</v>
      </c>
      <c r="E229" s="136" t="s">
        <v>346</v>
      </c>
      <c r="F229" s="137" t="s">
        <v>347</v>
      </c>
      <c r="G229" s="138" t="s">
        <v>184</v>
      </c>
      <c r="H229" s="139">
        <v>24</v>
      </c>
      <c r="I229" s="139"/>
      <c r="J229" s="139"/>
      <c r="K229" s="140"/>
      <c r="L229" s="160"/>
      <c r="M229" s="141" t="s">
        <v>1</v>
      </c>
      <c r="N229" s="142" t="s">
        <v>32</v>
      </c>
      <c r="O229" s="143">
        <v>0</v>
      </c>
      <c r="P229" s="143">
        <f t="shared" si="36"/>
        <v>0</v>
      </c>
      <c r="Q229" s="143">
        <v>0</v>
      </c>
      <c r="R229" s="143">
        <f t="shared" si="37"/>
        <v>0</v>
      </c>
      <c r="S229" s="143">
        <v>0</v>
      </c>
      <c r="T229" s="144">
        <f t="shared" si="38"/>
        <v>0</v>
      </c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  <c r="AR229" s="145" t="s">
        <v>336</v>
      </c>
      <c r="AT229" s="145" t="s">
        <v>117</v>
      </c>
      <c r="AU229" s="145" t="s">
        <v>73</v>
      </c>
      <c r="AY229" s="14" t="s">
        <v>114</v>
      </c>
      <c r="BE229" s="146">
        <f t="shared" si="39"/>
        <v>0</v>
      </c>
      <c r="BF229" s="146">
        <f t="shared" si="40"/>
        <v>0</v>
      </c>
      <c r="BG229" s="146">
        <f t="shared" si="41"/>
        <v>0</v>
      </c>
      <c r="BH229" s="146">
        <f t="shared" si="42"/>
        <v>0</v>
      </c>
      <c r="BI229" s="146">
        <f t="shared" si="43"/>
        <v>0</v>
      </c>
      <c r="BJ229" s="14" t="s">
        <v>120</v>
      </c>
      <c r="BK229" s="147">
        <f t="shared" si="44"/>
        <v>0</v>
      </c>
      <c r="BL229" s="14" t="s">
        <v>336</v>
      </c>
      <c r="BM229" s="145" t="s">
        <v>348</v>
      </c>
    </row>
    <row r="230" spans="1:65" s="2" customFormat="1" ht="24" customHeight="1">
      <c r="A230" s="26"/>
      <c r="B230" s="134"/>
      <c r="C230" s="135">
        <v>79</v>
      </c>
      <c r="D230" s="135" t="s">
        <v>117</v>
      </c>
      <c r="E230" s="136" t="s">
        <v>349</v>
      </c>
      <c r="F230" s="137" t="s">
        <v>350</v>
      </c>
      <c r="G230" s="138" t="s">
        <v>184</v>
      </c>
      <c r="H230" s="139">
        <v>14</v>
      </c>
      <c r="I230" s="139"/>
      <c r="J230" s="139"/>
      <c r="K230" s="140"/>
      <c r="L230" s="160"/>
      <c r="M230" s="141" t="s">
        <v>1</v>
      </c>
      <c r="N230" s="142" t="s">
        <v>32</v>
      </c>
      <c r="O230" s="143">
        <v>0</v>
      </c>
      <c r="P230" s="143">
        <f t="shared" si="36"/>
        <v>0</v>
      </c>
      <c r="Q230" s="143">
        <v>0</v>
      </c>
      <c r="R230" s="143">
        <f t="shared" si="37"/>
        <v>0</v>
      </c>
      <c r="S230" s="143">
        <v>0</v>
      </c>
      <c r="T230" s="144">
        <f t="shared" si="38"/>
        <v>0</v>
      </c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  <c r="AR230" s="145" t="s">
        <v>336</v>
      </c>
      <c r="AT230" s="145" t="s">
        <v>117</v>
      </c>
      <c r="AU230" s="145" t="s">
        <v>73</v>
      </c>
      <c r="AY230" s="14" t="s">
        <v>114</v>
      </c>
      <c r="BE230" s="146">
        <f t="shared" si="39"/>
        <v>0</v>
      </c>
      <c r="BF230" s="146">
        <f t="shared" si="40"/>
        <v>0</v>
      </c>
      <c r="BG230" s="146">
        <f t="shared" si="41"/>
        <v>0</v>
      </c>
      <c r="BH230" s="146">
        <f t="shared" si="42"/>
        <v>0</v>
      </c>
      <c r="BI230" s="146">
        <f t="shared" si="43"/>
        <v>0</v>
      </c>
      <c r="BJ230" s="14" t="s">
        <v>120</v>
      </c>
      <c r="BK230" s="147">
        <f t="shared" si="44"/>
        <v>0</v>
      </c>
      <c r="BL230" s="14" t="s">
        <v>336</v>
      </c>
      <c r="BM230" s="145" t="s">
        <v>351</v>
      </c>
    </row>
    <row r="231" spans="1:65" s="2" customFormat="1" ht="24" customHeight="1">
      <c r="A231" s="164"/>
      <c r="B231" s="134"/>
      <c r="C231" s="135">
        <v>80</v>
      </c>
      <c r="D231" s="135" t="s">
        <v>117</v>
      </c>
      <c r="E231" s="167" t="s">
        <v>370</v>
      </c>
      <c r="F231" s="137" t="s">
        <v>828</v>
      </c>
      <c r="G231" s="138" t="s">
        <v>118</v>
      </c>
      <c r="H231" s="139">
        <v>1</v>
      </c>
      <c r="I231" s="139"/>
      <c r="J231" s="139"/>
      <c r="K231" s="140"/>
      <c r="L231" s="160"/>
      <c r="M231" s="141"/>
      <c r="N231" s="142"/>
      <c r="O231" s="143"/>
      <c r="P231" s="143"/>
      <c r="Q231" s="143"/>
      <c r="R231" s="143"/>
      <c r="S231" s="143"/>
      <c r="T231" s="14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  <c r="AE231" s="164"/>
      <c r="AR231" s="145"/>
      <c r="AT231" s="145"/>
      <c r="AU231" s="145"/>
      <c r="AY231" s="14"/>
      <c r="BE231" s="146"/>
      <c r="BF231" s="146"/>
      <c r="BG231" s="146"/>
      <c r="BH231" s="146"/>
      <c r="BI231" s="146"/>
      <c r="BJ231" s="14"/>
      <c r="BK231" s="147">
        <f t="shared" si="44"/>
        <v>0</v>
      </c>
      <c r="BL231" s="14"/>
      <c r="BM231" s="145"/>
    </row>
    <row r="232" spans="1:65" s="2" customFormat="1" ht="24" customHeight="1">
      <c r="A232" s="26"/>
      <c r="B232" s="134"/>
      <c r="C232" s="135">
        <v>81</v>
      </c>
      <c r="D232" s="148" t="s">
        <v>240</v>
      </c>
      <c r="E232" s="149" t="s">
        <v>352</v>
      </c>
      <c r="F232" s="150" t="s">
        <v>353</v>
      </c>
      <c r="G232" s="151" t="s">
        <v>184</v>
      </c>
      <c r="H232" s="152">
        <v>6.12</v>
      </c>
      <c r="I232" s="152"/>
      <c r="J232" s="152"/>
      <c r="K232" s="153"/>
      <c r="L232" s="160"/>
      <c r="M232" s="154" t="s">
        <v>1</v>
      </c>
      <c r="N232" s="155" t="s">
        <v>32</v>
      </c>
      <c r="O232" s="143">
        <v>0</v>
      </c>
      <c r="P232" s="143">
        <f t="shared" si="36"/>
        <v>0</v>
      </c>
      <c r="Q232" s="143">
        <v>0</v>
      </c>
      <c r="R232" s="143">
        <f t="shared" si="37"/>
        <v>0</v>
      </c>
      <c r="S232" s="143">
        <v>0</v>
      </c>
      <c r="T232" s="144">
        <f t="shared" si="38"/>
        <v>0</v>
      </c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  <c r="AR232" s="145" t="s">
        <v>336</v>
      </c>
      <c r="AT232" s="145" t="s">
        <v>240</v>
      </c>
      <c r="AU232" s="145" t="s">
        <v>73</v>
      </c>
      <c r="AY232" s="14" t="s">
        <v>114</v>
      </c>
      <c r="BE232" s="146">
        <f t="shared" si="39"/>
        <v>0</v>
      </c>
      <c r="BF232" s="146">
        <f t="shared" si="40"/>
        <v>0</v>
      </c>
      <c r="BG232" s="146">
        <f t="shared" si="41"/>
        <v>0</v>
      </c>
      <c r="BH232" s="146">
        <f t="shared" si="42"/>
        <v>0</v>
      </c>
      <c r="BI232" s="146">
        <f t="shared" si="43"/>
        <v>0</v>
      </c>
      <c r="BJ232" s="14" t="s">
        <v>120</v>
      </c>
      <c r="BK232" s="147">
        <f t="shared" si="44"/>
        <v>0</v>
      </c>
      <c r="BL232" s="14" t="s">
        <v>336</v>
      </c>
      <c r="BM232" s="145" t="s">
        <v>354</v>
      </c>
    </row>
    <row r="233" spans="1:65" s="2" customFormat="1" ht="24" customHeight="1">
      <c r="A233" s="26"/>
      <c r="B233" s="134"/>
      <c r="C233" s="135">
        <v>82</v>
      </c>
      <c r="D233" s="148" t="s">
        <v>240</v>
      </c>
      <c r="E233" s="149" t="s">
        <v>355</v>
      </c>
      <c r="F233" s="150" t="s">
        <v>356</v>
      </c>
      <c r="G233" s="151" t="s">
        <v>184</v>
      </c>
      <c r="H233" s="152">
        <v>8.16</v>
      </c>
      <c r="I233" s="152"/>
      <c r="J233" s="152"/>
      <c r="K233" s="153"/>
      <c r="L233" s="160"/>
      <c r="M233" s="154" t="s">
        <v>1</v>
      </c>
      <c r="N233" s="155" t="s">
        <v>32</v>
      </c>
      <c r="O233" s="143">
        <v>0</v>
      </c>
      <c r="P233" s="143">
        <f t="shared" si="36"/>
        <v>0</v>
      </c>
      <c r="Q233" s="143">
        <v>0</v>
      </c>
      <c r="R233" s="143">
        <f t="shared" si="37"/>
        <v>0</v>
      </c>
      <c r="S233" s="143">
        <v>0</v>
      </c>
      <c r="T233" s="144">
        <f t="shared" si="38"/>
        <v>0</v>
      </c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  <c r="AR233" s="145" t="s">
        <v>336</v>
      </c>
      <c r="AT233" s="145" t="s">
        <v>240</v>
      </c>
      <c r="AU233" s="145" t="s">
        <v>73</v>
      </c>
      <c r="AY233" s="14" t="s">
        <v>114</v>
      </c>
      <c r="BE233" s="146">
        <f t="shared" si="39"/>
        <v>0</v>
      </c>
      <c r="BF233" s="146">
        <f t="shared" si="40"/>
        <v>0</v>
      </c>
      <c r="BG233" s="146">
        <f t="shared" si="41"/>
        <v>0</v>
      </c>
      <c r="BH233" s="146">
        <f t="shared" si="42"/>
        <v>0</v>
      </c>
      <c r="BI233" s="146">
        <f t="shared" si="43"/>
        <v>0</v>
      </c>
      <c r="BJ233" s="14" t="s">
        <v>120</v>
      </c>
      <c r="BK233" s="147">
        <f t="shared" si="44"/>
        <v>0</v>
      </c>
      <c r="BL233" s="14" t="s">
        <v>336</v>
      </c>
      <c r="BM233" s="145" t="s">
        <v>357</v>
      </c>
    </row>
    <row r="234" spans="1:65" s="2" customFormat="1" ht="16.5" customHeight="1">
      <c r="A234" s="26"/>
      <c r="B234" s="134"/>
      <c r="C234" s="135">
        <v>83</v>
      </c>
      <c r="D234" s="135" t="s">
        <v>117</v>
      </c>
      <c r="E234" s="136" t="s">
        <v>358</v>
      </c>
      <c r="F234" s="137" t="s">
        <v>359</v>
      </c>
      <c r="G234" s="138" t="s">
        <v>184</v>
      </c>
      <c r="H234" s="139">
        <v>1</v>
      </c>
      <c r="I234" s="139"/>
      <c r="J234" s="139"/>
      <c r="K234" s="140"/>
      <c r="L234" s="160"/>
      <c r="M234" s="141" t="s">
        <v>1</v>
      </c>
      <c r="N234" s="142" t="s">
        <v>32</v>
      </c>
      <c r="O234" s="143">
        <v>0</v>
      </c>
      <c r="P234" s="143">
        <f t="shared" ref="P234:P253" si="45">O234*H234</f>
        <v>0</v>
      </c>
      <c r="Q234" s="143">
        <v>0</v>
      </c>
      <c r="R234" s="143">
        <f t="shared" ref="R234:R253" si="46">Q234*H234</f>
        <v>0</v>
      </c>
      <c r="S234" s="143">
        <v>0</v>
      </c>
      <c r="T234" s="144">
        <f t="shared" ref="T234:T253" si="47">S234*H234</f>
        <v>0</v>
      </c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  <c r="AR234" s="145" t="s">
        <v>336</v>
      </c>
      <c r="AT234" s="145" t="s">
        <v>117</v>
      </c>
      <c r="AU234" s="145" t="s">
        <v>73</v>
      </c>
      <c r="AY234" s="14" t="s">
        <v>114</v>
      </c>
      <c r="BE234" s="146">
        <f t="shared" ref="BE234:BE253" si="48">IF(N234="základná",J234,0)</f>
        <v>0</v>
      </c>
      <c r="BF234" s="146">
        <f t="shared" ref="BF234:BF253" si="49">IF(N234="znížená",J234,0)</f>
        <v>0</v>
      </c>
      <c r="BG234" s="146">
        <f t="shared" ref="BG234:BG253" si="50">IF(N234="zákl. prenesená",J234,0)</f>
        <v>0</v>
      </c>
      <c r="BH234" s="146">
        <f t="shared" ref="BH234:BH253" si="51">IF(N234="zníž. prenesená",J234,0)</f>
        <v>0</v>
      </c>
      <c r="BI234" s="146">
        <f t="shared" ref="BI234:BI253" si="52">IF(N234="nulová",J234,0)</f>
        <v>0</v>
      </c>
      <c r="BJ234" s="14" t="s">
        <v>120</v>
      </c>
      <c r="BK234" s="147">
        <f t="shared" ref="BK234:BK253" si="53">ROUND(I234*H234,3)</f>
        <v>0</v>
      </c>
      <c r="BL234" s="14" t="s">
        <v>336</v>
      </c>
      <c r="BM234" s="145" t="s">
        <v>360</v>
      </c>
    </row>
    <row r="235" spans="1:65" s="2" customFormat="1" ht="24" customHeight="1">
      <c r="A235" s="26"/>
      <c r="B235" s="134"/>
      <c r="C235" s="135">
        <v>84</v>
      </c>
      <c r="D235" s="148" t="s">
        <v>240</v>
      </c>
      <c r="E235" s="149" t="s">
        <v>361</v>
      </c>
      <c r="F235" s="150" t="s">
        <v>362</v>
      </c>
      <c r="G235" s="151" t="s">
        <v>118</v>
      </c>
      <c r="H235" s="152">
        <v>2.04</v>
      </c>
      <c r="I235" s="152"/>
      <c r="J235" s="152"/>
      <c r="K235" s="153"/>
      <c r="L235" s="160"/>
      <c r="M235" s="154" t="s">
        <v>1</v>
      </c>
      <c r="N235" s="155" t="s">
        <v>32</v>
      </c>
      <c r="O235" s="143">
        <v>0</v>
      </c>
      <c r="P235" s="143">
        <f t="shared" si="45"/>
        <v>0</v>
      </c>
      <c r="Q235" s="143">
        <v>0</v>
      </c>
      <c r="R235" s="143">
        <f t="shared" si="46"/>
        <v>0</v>
      </c>
      <c r="S235" s="143">
        <v>0</v>
      </c>
      <c r="T235" s="144">
        <f t="shared" si="47"/>
        <v>0</v>
      </c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  <c r="AR235" s="145" t="s">
        <v>336</v>
      </c>
      <c r="AT235" s="145" t="s">
        <v>240</v>
      </c>
      <c r="AU235" s="145" t="s">
        <v>73</v>
      </c>
      <c r="AY235" s="14" t="s">
        <v>114</v>
      </c>
      <c r="BE235" s="146">
        <f t="shared" si="48"/>
        <v>0</v>
      </c>
      <c r="BF235" s="146">
        <f t="shared" si="49"/>
        <v>0</v>
      </c>
      <c r="BG235" s="146">
        <f t="shared" si="50"/>
        <v>0</v>
      </c>
      <c r="BH235" s="146">
        <f t="shared" si="51"/>
        <v>0</v>
      </c>
      <c r="BI235" s="146">
        <f t="shared" si="52"/>
        <v>0</v>
      </c>
      <c r="BJ235" s="14" t="s">
        <v>120</v>
      </c>
      <c r="BK235" s="147">
        <f t="shared" si="53"/>
        <v>0</v>
      </c>
      <c r="BL235" s="14" t="s">
        <v>336</v>
      </c>
      <c r="BM235" s="145" t="s">
        <v>363</v>
      </c>
    </row>
    <row r="236" spans="1:65" s="2" customFormat="1" ht="16.5" customHeight="1">
      <c r="A236" s="26"/>
      <c r="B236" s="134"/>
      <c r="C236" s="135">
        <v>85</v>
      </c>
      <c r="D236" s="135" t="s">
        <v>117</v>
      </c>
      <c r="E236" s="136" t="s">
        <v>364</v>
      </c>
      <c r="F236" s="137" t="s">
        <v>365</v>
      </c>
      <c r="G236" s="138" t="s">
        <v>184</v>
      </c>
      <c r="H236" s="139">
        <v>1</v>
      </c>
      <c r="I236" s="139"/>
      <c r="J236" s="139"/>
      <c r="K236" s="140"/>
      <c r="L236" s="160"/>
      <c r="M236" s="141" t="s">
        <v>1</v>
      </c>
      <c r="N236" s="142" t="s">
        <v>32</v>
      </c>
      <c r="O236" s="143">
        <v>0</v>
      </c>
      <c r="P236" s="143">
        <f t="shared" si="45"/>
        <v>0</v>
      </c>
      <c r="Q236" s="143">
        <v>0</v>
      </c>
      <c r="R236" s="143">
        <f t="shared" si="46"/>
        <v>0</v>
      </c>
      <c r="S236" s="143">
        <v>0</v>
      </c>
      <c r="T236" s="144">
        <f t="shared" si="47"/>
        <v>0</v>
      </c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  <c r="AR236" s="145" t="s">
        <v>336</v>
      </c>
      <c r="AT236" s="145" t="s">
        <v>117</v>
      </c>
      <c r="AU236" s="145" t="s">
        <v>73</v>
      </c>
      <c r="AY236" s="14" t="s">
        <v>114</v>
      </c>
      <c r="BE236" s="146">
        <f t="shared" si="48"/>
        <v>0</v>
      </c>
      <c r="BF236" s="146">
        <f t="shared" si="49"/>
        <v>0</v>
      </c>
      <c r="BG236" s="146">
        <f t="shared" si="50"/>
        <v>0</v>
      </c>
      <c r="BH236" s="146">
        <f t="shared" si="51"/>
        <v>0</v>
      </c>
      <c r="BI236" s="146">
        <f t="shared" si="52"/>
        <v>0</v>
      </c>
      <c r="BJ236" s="14" t="s">
        <v>120</v>
      </c>
      <c r="BK236" s="147">
        <f t="shared" si="53"/>
        <v>0</v>
      </c>
      <c r="BL236" s="14" t="s">
        <v>336</v>
      </c>
      <c r="BM236" s="145" t="s">
        <v>366</v>
      </c>
    </row>
    <row r="237" spans="1:65" s="2" customFormat="1" ht="24" customHeight="1">
      <c r="A237" s="26"/>
      <c r="B237" s="134"/>
      <c r="C237" s="135">
        <v>86</v>
      </c>
      <c r="D237" s="148" t="s">
        <v>240</v>
      </c>
      <c r="E237" s="149" t="s">
        <v>367</v>
      </c>
      <c r="F237" s="150" t="s">
        <v>368</v>
      </c>
      <c r="G237" s="151" t="s">
        <v>118</v>
      </c>
      <c r="H237" s="152">
        <v>4</v>
      </c>
      <c r="I237" s="152"/>
      <c r="J237" s="152"/>
      <c r="K237" s="153"/>
      <c r="L237" s="160"/>
      <c r="M237" s="154" t="s">
        <v>1</v>
      </c>
      <c r="N237" s="155" t="s">
        <v>32</v>
      </c>
      <c r="O237" s="143">
        <v>0</v>
      </c>
      <c r="P237" s="143">
        <f t="shared" si="45"/>
        <v>0</v>
      </c>
      <c r="Q237" s="143">
        <v>0</v>
      </c>
      <c r="R237" s="143">
        <f t="shared" si="46"/>
        <v>0</v>
      </c>
      <c r="S237" s="143">
        <v>0</v>
      </c>
      <c r="T237" s="144">
        <f t="shared" si="47"/>
        <v>0</v>
      </c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  <c r="AR237" s="145" t="s">
        <v>336</v>
      </c>
      <c r="AT237" s="145" t="s">
        <v>240</v>
      </c>
      <c r="AU237" s="145" t="s">
        <v>73</v>
      </c>
      <c r="AY237" s="14" t="s">
        <v>114</v>
      </c>
      <c r="BE237" s="146">
        <f t="shared" si="48"/>
        <v>0</v>
      </c>
      <c r="BF237" s="146">
        <f t="shared" si="49"/>
        <v>0</v>
      </c>
      <c r="BG237" s="146">
        <f t="shared" si="50"/>
        <v>0</v>
      </c>
      <c r="BH237" s="146">
        <f t="shared" si="51"/>
        <v>0</v>
      </c>
      <c r="BI237" s="146">
        <f t="shared" si="52"/>
        <v>0</v>
      </c>
      <c r="BJ237" s="14" t="s">
        <v>120</v>
      </c>
      <c r="BK237" s="147">
        <f t="shared" si="53"/>
        <v>0</v>
      </c>
      <c r="BL237" s="14" t="s">
        <v>336</v>
      </c>
      <c r="BM237" s="145" t="s">
        <v>369</v>
      </c>
    </row>
    <row r="238" spans="1:65" s="2" customFormat="1" ht="24" customHeight="1">
      <c r="A238" s="26"/>
      <c r="B238" s="134"/>
      <c r="C238" s="135">
        <v>87</v>
      </c>
      <c r="D238" s="148" t="s">
        <v>240</v>
      </c>
      <c r="E238" s="149" t="s">
        <v>370</v>
      </c>
      <c r="F238" s="150" t="s">
        <v>371</v>
      </c>
      <c r="G238" s="151" t="s">
        <v>118</v>
      </c>
      <c r="H238" s="152">
        <v>2</v>
      </c>
      <c r="I238" s="152"/>
      <c r="J238" s="152"/>
      <c r="K238" s="153"/>
      <c r="L238" s="160"/>
      <c r="M238" s="154" t="s">
        <v>1</v>
      </c>
      <c r="N238" s="155" t="s">
        <v>32</v>
      </c>
      <c r="O238" s="143">
        <v>0</v>
      </c>
      <c r="P238" s="143">
        <f t="shared" si="45"/>
        <v>0</v>
      </c>
      <c r="Q238" s="143">
        <v>0</v>
      </c>
      <c r="R238" s="143">
        <f t="shared" si="46"/>
        <v>0</v>
      </c>
      <c r="S238" s="143">
        <v>0</v>
      </c>
      <c r="T238" s="144">
        <f t="shared" si="47"/>
        <v>0</v>
      </c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R238" s="145" t="s">
        <v>336</v>
      </c>
      <c r="AT238" s="145" t="s">
        <v>240</v>
      </c>
      <c r="AU238" s="145" t="s">
        <v>73</v>
      </c>
      <c r="AY238" s="14" t="s">
        <v>114</v>
      </c>
      <c r="BE238" s="146">
        <f t="shared" si="48"/>
        <v>0</v>
      </c>
      <c r="BF238" s="146">
        <f t="shared" si="49"/>
        <v>0</v>
      </c>
      <c r="BG238" s="146">
        <f t="shared" si="50"/>
        <v>0</v>
      </c>
      <c r="BH238" s="146">
        <f t="shared" si="51"/>
        <v>0</v>
      </c>
      <c r="BI238" s="146">
        <f t="shared" si="52"/>
        <v>0</v>
      </c>
      <c r="BJ238" s="14" t="s">
        <v>120</v>
      </c>
      <c r="BK238" s="147">
        <f t="shared" si="53"/>
        <v>0</v>
      </c>
      <c r="BL238" s="14" t="s">
        <v>336</v>
      </c>
      <c r="BM238" s="145" t="s">
        <v>372</v>
      </c>
    </row>
    <row r="239" spans="1:65" s="2" customFormat="1" ht="16.5" customHeight="1">
      <c r="A239" s="26"/>
      <c r="B239" s="134"/>
      <c r="C239" s="135">
        <v>88</v>
      </c>
      <c r="D239" s="135" t="s">
        <v>117</v>
      </c>
      <c r="E239" s="136" t="s">
        <v>373</v>
      </c>
      <c r="F239" s="137" t="s">
        <v>374</v>
      </c>
      <c r="G239" s="138" t="s">
        <v>184</v>
      </c>
      <c r="H239" s="139">
        <v>1</v>
      </c>
      <c r="I239" s="139"/>
      <c r="J239" s="139"/>
      <c r="K239" s="140"/>
      <c r="L239" s="160"/>
      <c r="M239" s="141" t="s">
        <v>1</v>
      </c>
      <c r="N239" s="142" t="s">
        <v>32</v>
      </c>
      <c r="O239" s="143">
        <v>0</v>
      </c>
      <c r="P239" s="143">
        <f t="shared" si="45"/>
        <v>0</v>
      </c>
      <c r="Q239" s="143">
        <v>0</v>
      </c>
      <c r="R239" s="143">
        <f t="shared" si="46"/>
        <v>0</v>
      </c>
      <c r="S239" s="143">
        <v>0</v>
      </c>
      <c r="T239" s="144">
        <f t="shared" si="47"/>
        <v>0</v>
      </c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  <c r="AR239" s="145" t="s">
        <v>336</v>
      </c>
      <c r="AT239" s="145" t="s">
        <v>117</v>
      </c>
      <c r="AU239" s="145" t="s">
        <v>73</v>
      </c>
      <c r="AY239" s="14" t="s">
        <v>114</v>
      </c>
      <c r="BE239" s="146">
        <f t="shared" si="48"/>
        <v>0</v>
      </c>
      <c r="BF239" s="146">
        <f t="shared" si="49"/>
        <v>0</v>
      </c>
      <c r="BG239" s="146">
        <f t="shared" si="50"/>
        <v>0</v>
      </c>
      <c r="BH239" s="146">
        <f t="shared" si="51"/>
        <v>0</v>
      </c>
      <c r="BI239" s="146">
        <f t="shared" si="52"/>
        <v>0</v>
      </c>
      <c r="BJ239" s="14" t="s">
        <v>120</v>
      </c>
      <c r="BK239" s="147">
        <f t="shared" si="53"/>
        <v>0</v>
      </c>
      <c r="BL239" s="14" t="s">
        <v>336</v>
      </c>
      <c r="BM239" s="145" t="s">
        <v>375</v>
      </c>
    </row>
    <row r="240" spans="1:65" s="2" customFormat="1" ht="24" customHeight="1">
      <c r="A240" s="26"/>
      <c r="B240" s="134"/>
      <c r="C240" s="135">
        <v>89</v>
      </c>
      <c r="D240" s="148" t="s">
        <v>240</v>
      </c>
      <c r="E240" s="149" t="s">
        <v>376</v>
      </c>
      <c r="F240" s="150" t="s">
        <v>377</v>
      </c>
      <c r="G240" s="151" t="s">
        <v>118</v>
      </c>
      <c r="H240" s="152">
        <v>4</v>
      </c>
      <c r="I240" s="152"/>
      <c r="J240" s="152"/>
      <c r="K240" s="153"/>
      <c r="L240" s="160"/>
      <c r="M240" s="154" t="s">
        <v>1</v>
      </c>
      <c r="N240" s="155" t="s">
        <v>32</v>
      </c>
      <c r="O240" s="143">
        <v>0</v>
      </c>
      <c r="P240" s="143">
        <f t="shared" si="45"/>
        <v>0</v>
      </c>
      <c r="Q240" s="143">
        <v>0</v>
      </c>
      <c r="R240" s="143">
        <f t="shared" si="46"/>
        <v>0</v>
      </c>
      <c r="S240" s="143">
        <v>0</v>
      </c>
      <c r="T240" s="144">
        <f t="shared" si="47"/>
        <v>0</v>
      </c>
      <c r="U240" s="26"/>
      <c r="V240" s="26"/>
      <c r="W240" s="26"/>
      <c r="X240" s="26"/>
      <c r="Y240" s="26"/>
      <c r="Z240" s="26"/>
      <c r="AA240" s="26"/>
      <c r="AB240" s="26"/>
      <c r="AC240" s="26"/>
      <c r="AD240" s="26"/>
      <c r="AE240" s="26"/>
      <c r="AR240" s="145" t="s">
        <v>336</v>
      </c>
      <c r="AT240" s="145" t="s">
        <v>240</v>
      </c>
      <c r="AU240" s="145" t="s">
        <v>73</v>
      </c>
      <c r="AY240" s="14" t="s">
        <v>114</v>
      </c>
      <c r="BE240" s="146">
        <f t="shared" si="48"/>
        <v>0</v>
      </c>
      <c r="BF240" s="146">
        <f t="shared" si="49"/>
        <v>0</v>
      </c>
      <c r="BG240" s="146">
        <f t="shared" si="50"/>
        <v>0</v>
      </c>
      <c r="BH240" s="146">
        <f t="shared" si="51"/>
        <v>0</v>
      </c>
      <c r="BI240" s="146">
        <f t="shared" si="52"/>
        <v>0</v>
      </c>
      <c r="BJ240" s="14" t="s">
        <v>120</v>
      </c>
      <c r="BK240" s="147">
        <f t="shared" si="53"/>
        <v>0</v>
      </c>
      <c r="BL240" s="14" t="s">
        <v>336</v>
      </c>
      <c r="BM240" s="145" t="s">
        <v>378</v>
      </c>
    </row>
    <row r="241" spans="1:65" s="2" customFormat="1" ht="24" customHeight="1">
      <c r="A241" s="26"/>
      <c r="B241" s="134"/>
      <c r="C241" s="135">
        <v>90</v>
      </c>
      <c r="D241" s="148" t="s">
        <v>240</v>
      </c>
      <c r="E241" s="149" t="s">
        <v>379</v>
      </c>
      <c r="F241" s="150" t="s">
        <v>380</v>
      </c>
      <c r="G241" s="151" t="s">
        <v>118</v>
      </c>
      <c r="H241" s="152">
        <v>4</v>
      </c>
      <c r="I241" s="152"/>
      <c r="J241" s="152"/>
      <c r="K241" s="153"/>
      <c r="L241" s="160"/>
      <c r="M241" s="154" t="s">
        <v>1</v>
      </c>
      <c r="N241" s="155" t="s">
        <v>32</v>
      </c>
      <c r="O241" s="143">
        <v>0</v>
      </c>
      <c r="P241" s="143">
        <f t="shared" si="45"/>
        <v>0</v>
      </c>
      <c r="Q241" s="143">
        <v>0</v>
      </c>
      <c r="R241" s="143">
        <f t="shared" si="46"/>
        <v>0</v>
      </c>
      <c r="S241" s="143">
        <v>0</v>
      </c>
      <c r="T241" s="144">
        <f t="shared" si="47"/>
        <v>0</v>
      </c>
      <c r="U241" s="26"/>
      <c r="V241" s="26"/>
      <c r="W241" s="26"/>
      <c r="X241" s="26"/>
      <c r="Y241" s="26"/>
      <c r="Z241" s="26"/>
      <c r="AA241" s="26"/>
      <c r="AB241" s="26"/>
      <c r="AC241" s="26"/>
      <c r="AD241" s="26"/>
      <c r="AE241" s="26"/>
      <c r="AR241" s="145" t="s">
        <v>336</v>
      </c>
      <c r="AT241" s="145" t="s">
        <v>240</v>
      </c>
      <c r="AU241" s="145" t="s">
        <v>73</v>
      </c>
      <c r="AY241" s="14" t="s">
        <v>114</v>
      </c>
      <c r="BE241" s="146">
        <f t="shared" si="48"/>
        <v>0</v>
      </c>
      <c r="BF241" s="146">
        <f t="shared" si="49"/>
        <v>0</v>
      </c>
      <c r="BG241" s="146">
        <f t="shared" si="50"/>
        <v>0</v>
      </c>
      <c r="BH241" s="146">
        <f t="shared" si="51"/>
        <v>0</v>
      </c>
      <c r="BI241" s="146">
        <f t="shared" si="52"/>
        <v>0</v>
      </c>
      <c r="BJ241" s="14" t="s">
        <v>120</v>
      </c>
      <c r="BK241" s="147">
        <f t="shared" si="53"/>
        <v>0</v>
      </c>
      <c r="BL241" s="14" t="s">
        <v>336</v>
      </c>
      <c r="BM241" s="145" t="s">
        <v>381</v>
      </c>
    </row>
    <row r="242" spans="1:65" s="2" customFormat="1" ht="16.5" customHeight="1">
      <c r="A242" s="26"/>
      <c r="B242" s="134"/>
      <c r="C242" s="135">
        <v>91</v>
      </c>
      <c r="D242" s="135" t="s">
        <v>117</v>
      </c>
      <c r="E242" s="136" t="s">
        <v>382</v>
      </c>
      <c r="F242" s="137" t="s">
        <v>383</v>
      </c>
      <c r="G242" s="138" t="s">
        <v>184</v>
      </c>
      <c r="H242" s="139">
        <v>3</v>
      </c>
      <c r="I242" s="139"/>
      <c r="J242" s="139"/>
      <c r="K242" s="140"/>
      <c r="L242" s="160"/>
      <c r="M242" s="141" t="s">
        <v>1</v>
      </c>
      <c r="N242" s="142" t="s">
        <v>32</v>
      </c>
      <c r="O242" s="143">
        <v>0</v>
      </c>
      <c r="P242" s="143">
        <f t="shared" si="45"/>
        <v>0</v>
      </c>
      <c r="Q242" s="143">
        <v>0</v>
      </c>
      <c r="R242" s="143">
        <f t="shared" si="46"/>
        <v>0</v>
      </c>
      <c r="S242" s="143">
        <v>0</v>
      </c>
      <c r="T242" s="144">
        <f t="shared" si="47"/>
        <v>0</v>
      </c>
      <c r="U242" s="26"/>
      <c r="V242" s="26"/>
      <c r="W242" s="26"/>
      <c r="X242" s="26"/>
      <c r="Y242" s="26"/>
      <c r="Z242" s="26"/>
      <c r="AA242" s="26"/>
      <c r="AB242" s="26"/>
      <c r="AC242" s="26"/>
      <c r="AD242" s="26"/>
      <c r="AE242" s="26"/>
      <c r="AR242" s="145" t="s">
        <v>336</v>
      </c>
      <c r="AT242" s="145" t="s">
        <v>117</v>
      </c>
      <c r="AU242" s="145" t="s">
        <v>73</v>
      </c>
      <c r="AY242" s="14" t="s">
        <v>114</v>
      </c>
      <c r="BE242" s="146">
        <f t="shared" si="48"/>
        <v>0</v>
      </c>
      <c r="BF242" s="146">
        <f t="shared" si="49"/>
        <v>0</v>
      </c>
      <c r="BG242" s="146">
        <f t="shared" si="50"/>
        <v>0</v>
      </c>
      <c r="BH242" s="146">
        <f t="shared" si="51"/>
        <v>0</v>
      </c>
      <c r="BI242" s="146">
        <f t="shared" si="52"/>
        <v>0</v>
      </c>
      <c r="BJ242" s="14" t="s">
        <v>120</v>
      </c>
      <c r="BK242" s="147">
        <f t="shared" si="53"/>
        <v>0</v>
      </c>
      <c r="BL242" s="14" t="s">
        <v>336</v>
      </c>
      <c r="BM242" s="145" t="s">
        <v>384</v>
      </c>
    </row>
    <row r="243" spans="1:65" s="2" customFormat="1" ht="24" customHeight="1">
      <c r="A243" s="26"/>
      <c r="B243" s="134"/>
      <c r="C243" s="135">
        <v>92</v>
      </c>
      <c r="D243" s="148" t="s">
        <v>240</v>
      </c>
      <c r="E243" s="149" t="s">
        <v>385</v>
      </c>
      <c r="F243" s="150" t="s">
        <v>386</v>
      </c>
      <c r="G243" s="151" t="s">
        <v>118</v>
      </c>
      <c r="H243" s="152">
        <v>13</v>
      </c>
      <c r="I243" s="152"/>
      <c r="J243" s="152"/>
      <c r="K243" s="153"/>
      <c r="L243" s="160"/>
      <c r="M243" s="154" t="s">
        <v>1</v>
      </c>
      <c r="N243" s="155" t="s">
        <v>32</v>
      </c>
      <c r="O243" s="143">
        <v>0</v>
      </c>
      <c r="P243" s="143">
        <f t="shared" si="45"/>
        <v>0</v>
      </c>
      <c r="Q243" s="143">
        <v>0</v>
      </c>
      <c r="R243" s="143">
        <f t="shared" si="46"/>
        <v>0</v>
      </c>
      <c r="S243" s="143">
        <v>0</v>
      </c>
      <c r="T243" s="144">
        <f t="shared" si="47"/>
        <v>0</v>
      </c>
      <c r="U243" s="26"/>
      <c r="V243" s="26"/>
      <c r="W243" s="26"/>
      <c r="X243" s="26"/>
      <c r="Y243" s="26"/>
      <c r="Z243" s="26"/>
      <c r="AA243" s="26"/>
      <c r="AB243" s="26"/>
      <c r="AC243" s="26"/>
      <c r="AD243" s="26"/>
      <c r="AE243" s="26"/>
      <c r="AR243" s="145" t="s">
        <v>336</v>
      </c>
      <c r="AT243" s="145" t="s">
        <v>240</v>
      </c>
      <c r="AU243" s="145" t="s">
        <v>73</v>
      </c>
      <c r="AY243" s="14" t="s">
        <v>114</v>
      </c>
      <c r="BE243" s="146">
        <f t="shared" si="48"/>
        <v>0</v>
      </c>
      <c r="BF243" s="146">
        <f t="shared" si="49"/>
        <v>0</v>
      </c>
      <c r="BG243" s="146">
        <f t="shared" si="50"/>
        <v>0</v>
      </c>
      <c r="BH243" s="146">
        <f t="shared" si="51"/>
        <v>0</v>
      </c>
      <c r="BI243" s="146">
        <f t="shared" si="52"/>
        <v>0</v>
      </c>
      <c r="BJ243" s="14" t="s">
        <v>120</v>
      </c>
      <c r="BK243" s="147">
        <f t="shared" si="53"/>
        <v>0</v>
      </c>
      <c r="BL243" s="14" t="s">
        <v>336</v>
      </c>
      <c r="BM243" s="145" t="s">
        <v>387</v>
      </c>
    </row>
    <row r="244" spans="1:65" s="2" customFormat="1" ht="24" customHeight="1">
      <c r="A244" s="26"/>
      <c r="B244" s="134"/>
      <c r="C244" s="135">
        <v>93</v>
      </c>
      <c r="D244" s="148" t="s">
        <v>240</v>
      </c>
      <c r="E244" s="149" t="s">
        <v>388</v>
      </c>
      <c r="F244" s="150" t="s">
        <v>389</v>
      </c>
      <c r="G244" s="151" t="s">
        <v>118</v>
      </c>
      <c r="H244" s="152">
        <v>7</v>
      </c>
      <c r="I244" s="152"/>
      <c r="J244" s="152"/>
      <c r="K244" s="153"/>
      <c r="L244" s="160"/>
      <c r="M244" s="154" t="s">
        <v>1</v>
      </c>
      <c r="N244" s="155" t="s">
        <v>32</v>
      </c>
      <c r="O244" s="143">
        <v>0</v>
      </c>
      <c r="P244" s="143">
        <f t="shared" si="45"/>
        <v>0</v>
      </c>
      <c r="Q244" s="143">
        <v>0</v>
      </c>
      <c r="R244" s="143">
        <f t="shared" si="46"/>
        <v>0</v>
      </c>
      <c r="S244" s="143">
        <v>0</v>
      </c>
      <c r="T244" s="144">
        <f t="shared" si="47"/>
        <v>0</v>
      </c>
      <c r="U244" s="26"/>
      <c r="V244" s="26"/>
      <c r="W244" s="26"/>
      <c r="X244" s="26"/>
      <c r="Y244" s="26"/>
      <c r="Z244" s="26"/>
      <c r="AA244" s="26"/>
      <c r="AB244" s="26"/>
      <c r="AC244" s="26"/>
      <c r="AD244" s="26"/>
      <c r="AE244" s="26"/>
      <c r="AR244" s="145" t="s">
        <v>336</v>
      </c>
      <c r="AT244" s="145" t="s">
        <v>240</v>
      </c>
      <c r="AU244" s="145" t="s">
        <v>73</v>
      </c>
      <c r="AY244" s="14" t="s">
        <v>114</v>
      </c>
      <c r="BE244" s="146">
        <f t="shared" si="48"/>
        <v>0</v>
      </c>
      <c r="BF244" s="146">
        <f t="shared" si="49"/>
        <v>0</v>
      </c>
      <c r="BG244" s="146">
        <f t="shared" si="50"/>
        <v>0</v>
      </c>
      <c r="BH244" s="146">
        <f t="shared" si="51"/>
        <v>0</v>
      </c>
      <c r="BI244" s="146">
        <f t="shared" si="52"/>
        <v>0</v>
      </c>
      <c r="BJ244" s="14" t="s">
        <v>120</v>
      </c>
      <c r="BK244" s="147">
        <f t="shared" si="53"/>
        <v>0</v>
      </c>
      <c r="BL244" s="14" t="s">
        <v>336</v>
      </c>
      <c r="BM244" s="145" t="s">
        <v>390</v>
      </c>
    </row>
    <row r="245" spans="1:65" s="2" customFormat="1" ht="16.5" customHeight="1">
      <c r="A245" s="26"/>
      <c r="B245" s="134"/>
      <c r="C245" s="135">
        <v>94</v>
      </c>
      <c r="D245" s="135" t="s">
        <v>117</v>
      </c>
      <c r="E245" s="136" t="s">
        <v>391</v>
      </c>
      <c r="F245" s="137" t="s">
        <v>392</v>
      </c>
      <c r="G245" s="138" t="s">
        <v>184</v>
      </c>
      <c r="H245" s="139">
        <v>2</v>
      </c>
      <c r="I245" s="139"/>
      <c r="J245" s="139"/>
      <c r="K245" s="140"/>
      <c r="L245" s="160"/>
      <c r="M245" s="141" t="s">
        <v>1</v>
      </c>
      <c r="N245" s="142" t="s">
        <v>32</v>
      </c>
      <c r="O245" s="143">
        <v>0</v>
      </c>
      <c r="P245" s="143">
        <f t="shared" si="45"/>
        <v>0</v>
      </c>
      <c r="Q245" s="143">
        <v>0</v>
      </c>
      <c r="R245" s="143">
        <f t="shared" si="46"/>
        <v>0</v>
      </c>
      <c r="S245" s="143">
        <v>0</v>
      </c>
      <c r="T245" s="144">
        <f t="shared" si="47"/>
        <v>0</v>
      </c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R245" s="145" t="s">
        <v>336</v>
      </c>
      <c r="AT245" s="145" t="s">
        <v>117</v>
      </c>
      <c r="AU245" s="145" t="s">
        <v>73</v>
      </c>
      <c r="AY245" s="14" t="s">
        <v>114</v>
      </c>
      <c r="BE245" s="146">
        <f t="shared" si="48"/>
        <v>0</v>
      </c>
      <c r="BF245" s="146">
        <f t="shared" si="49"/>
        <v>0</v>
      </c>
      <c r="BG245" s="146">
        <f t="shared" si="50"/>
        <v>0</v>
      </c>
      <c r="BH245" s="146">
        <f t="shared" si="51"/>
        <v>0</v>
      </c>
      <c r="BI245" s="146">
        <f t="shared" si="52"/>
        <v>0</v>
      </c>
      <c r="BJ245" s="14" t="s">
        <v>120</v>
      </c>
      <c r="BK245" s="147">
        <f t="shared" si="53"/>
        <v>0</v>
      </c>
      <c r="BL245" s="14" t="s">
        <v>336</v>
      </c>
      <c r="BM245" s="145" t="s">
        <v>393</v>
      </c>
    </row>
    <row r="246" spans="1:65" s="2" customFormat="1" ht="16.5" customHeight="1">
      <c r="A246" s="26"/>
      <c r="B246" s="134"/>
      <c r="C246" s="135">
        <v>95</v>
      </c>
      <c r="D246" s="135" t="s">
        <v>117</v>
      </c>
      <c r="E246" s="136" t="s">
        <v>394</v>
      </c>
      <c r="F246" s="137" t="s">
        <v>395</v>
      </c>
      <c r="G246" s="138" t="s">
        <v>184</v>
      </c>
      <c r="H246" s="139">
        <v>3</v>
      </c>
      <c r="I246" s="139"/>
      <c r="J246" s="139"/>
      <c r="K246" s="140"/>
      <c r="L246" s="160"/>
      <c r="M246" s="141" t="s">
        <v>1</v>
      </c>
      <c r="N246" s="142" t="s">
        <v>32</v>
      </c>
      <c r="O246" s="143">
        <v>0</v>
      </c>
      <c r="P246" s="143">
        <f t="shared" si="45"/>
        <v>0</v>
      </c>
      <c r="Q246" s="143">
        <v>0</v>
      </c>
      <c r="R246" s="143">
        <f t="shared" si="46"/>
        <v>0</v>
      </c>
      <c r="S246" s="143">
        <v>0</v>
      </c>
      <c r="T246" s="144">
        <f t="shared" si="47"/>
        <v>0</v>
      </c>
      <c r="U246" s="26"/>
      <c r="V246" s="26"/>
      <c r="W246" s="26"/>
      <c r="X246" s="26"/>
      <c r="Y246" s="26"/>
      <c r="Z246" s="26"/>
      <c r="AA246" s="26"/>
      <c r="AB246" s="26"/>
      <c r="AC246" s="26"/>
      <c r="AD246" s="26"/>
      <c r="AE246" s="26"/>
      <c r="AR246" s="145" t="s">
        <v>336</v>
      </c>
      <c r="AT246" s="145" t="s">
        <v>117</v>
      </c>
      <c r="AU246" s="145" t="s">
        <v>73</v>
      </c>
      <c r="AY246" s="14" t="s">
        <v>114</v>
      </c>
      <c r="BE246" s="146">
        <f t="shared" si="48"/>
        <v>0</v>
      </c>
      <c r="BF246" s="146">
        <f t="shared" si="49"/>
        <v>0</v>
      </c>
      <c r="BG246" s="146">
        <f t="shared" si="50"/>
        <v>0</v>
      </c>
      <c r="BH246" s="146">
        <f t="shared" si="51"/>
        <v>0</v>
      </c>
      <c r="BI246" s="146">
        <f t="shared" si="52"/>
        <v>0</v>
      </c>
      <c r="BJ246" s="14" t="s">
        <v>120</v>
      </c>
      <c r="BK246" s="147">
        <f t="shared" si="53"/>
        <v>0</v>
      </c>
      <c r="BL246" s="14" t="s">
        <v>336</v>
      </c>
      <c r="BM246" s="145" t="s">
        <v>396</v>
      </c>
    </row>
    <row r="247" spans="1:65" s="2" customFormat="1" ht="16.5" customHeight="1">
      <c r="A247" s="26"/>
      <c r="B247" s="134"/>
      <c r="C247" s="135">
        <v>96</v>
      </c>
      <c r="D247" s="135" t="s">
        <v>117</v>
      </c>
      <c r="E247" s="136" t="s">
        <v>397</v>
      </c>
      <c r="F247" s="137" t="s">
        <v>398</v>
      </c>
      <c r="G247" s="138" t="s">
        <v>184</v>
      </c>
      <c r="H247" s="139">
        <v>2</v>
      </c>
      <c r="I247" s="139"/>
      <c r="J247" s="139"/>
      <c r="K247" s="140"/>
      <c r="L247" s="160"/>
      <c r="M247" s="141" t="s">
        <v>1</v>
      </c>
      <c r="N247" s="142" t="s">
        <v>32</v>
      </c>
      <c r="O247" s="143">
        <v>0</v>
      </c>
      <c r="P247" s="143">
        <f t="shared" si="45"/>
        <v>0</v>
      </c>
      <c r="Q247" s="143">
        <v>0</v>
      </c>
      <c r="R247" s="143">
        <f t="shared" si="46"/>
        <v>0</v>
      </c>
      <c r="S247" s="143">
        <v>0</v>
      </c>
      <c r="T247" s="144">
        <f t="shared" si="47"/>
        <v>0</v>
      </c>
      <c r="U247" s="26"/>
      <c r="V247" s="26"/>
      <c r="W247" s="26"/>
      <c r="X247" s="26"/>
      <c r="Y247" s="26"/>
      <c r="Z247" s="26"/>
      <c r="AA247" s="26"/>
      <c r="AB247" s="26"/>
      <c r="AC247" s="26"/>
      <c r="AD247" s="26"/>
      <c r="AE247" s="26"/>
      <c r="AR247" s="145" t="s">
        <v>336</v>
      </c>
      <c r="AT247" s="145" t="s">
        <v>117</v>
      </c>
      <c r="AU247" s="145" t="s">
        <v>73</v>
      </c>
      <c r="AY247" s="14" t="s">
        <v>114</v>
      </c>
      <c r="BE247" s="146">
        <f t="shared" si="48"/>
        <v>0</v>
      </c>
      <c r="BF247" s="146">
        <f t="shared" si="49"/>
        <v>0</v>
      </c>
      <c r="BG247" s="146">
        <f t="shared" si="50"/>
        <v>0</v>
      </c>
      <c r="BH247" s="146">
        <f t="shared" si="51"/>
        <v>0</v>
      </c>
      <c r="BI247" s="146">
        <f t="shared" si="52"/>
        <v>0</v>
      </c>
      <c r="BJ247" s="14" t="s">
        <v>120</v>
      </c>
      <c r="BK247" s="147">
        <f t="shared" si="53"/>
        <v>0</v>
      </c>
      <c r="BL247" s="14" t="s">
        <v>336</v>
      </c>
      <c r="BM247" s="145" t="s">
        <v>399</v>
      </c>
    </row>
    <row r="248" spans="1:65" s="2" customFormat="1" ht="16.5" customHeight="1">
      <c r="A248" s="26"/>
      <c r="B248" s="134"/>
      <c r="C248" s="135">
        <v>97</v>
      </c>
      <c r="D248" s="135" t="s">
        <v>117</v>
      </c>
      <c r="E248" s="136" t="s">
        <v>400</v>
      </c>
      <c r="F248" s="137" t="s">
        <v>401</v>
      </c>
      <c r="G248" s="138" t="s">
        <v>118</v>
      </c>
      <c r="H248" s="139">
        <v>1</v>
      </c>
      <c r="I248" s="139"/>
      <c r="J248" s="139"/>
      <c r="K248" s="140"/>
      <c r="L248" s="160"/>
      <c r="M248" s="141" t="s">
        <v>1</v>
      </c>
      <c r="N248" s="142" t="s">
        <v>32</v>
      </c>
      <c r="O248" s="143">
        <v>0</v>
      </c>
      <c r="P248" s="143">
        <f t="shared" si="45"/>
        <v>0</v>
      </c>
      <c r="Q248" s="143">
        <v>0</v>
      </c>
      <c r="R248" s="143">
        <f t="shared" si="46"/>
        <v>0</v>
      </c>
      <c r="S248" s="143">
        <v>0</v>
      </c>
      <c r="T248" s="144">
        <f t="shared" si="47"/>
        <v>0</v>
      </c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R248" s="145" t="s">
        <v>336</v>
      </c>
      <c r="AT248" s="145" t="s">
        <v>117</v>
      </c>
      <c r="AU248" s="145" t="s">
        <v>73</v>
      </c>
      <c r="AY248" s="14" t="s">
        <v>114</v>
      </c>
      <c r="BE248" s="146">
        <f t="shared" si="48"/>
        <v>0</v>
      </c>
      <c r="BF248" s="146">
        <f t="shared" si="49"/>
        <v>0</v>
      </c>
      <c r="BG248" s="146">
        <f t="shared" si="50"/>
        <v>0</v>
      </c>
      <c r="BH248" s="146">
        <f t="shared" si="51"/>
        <v>0</v>
      </c>
      <c r="BI248" s="146">
        <f t="shared" si="52"/>
        <v>0</v>
      </c>
      <c r="BJ248" s="14" t="s">
        <v>120</v>
      </c>
      <c r="BK248" s="147">
        <f t="shared" si="53"/>
        <v>0</v>
      </c>
      <c r="BL248" s="14" t="s">
        <v>336</v>
      </c>
      <c r="BM248" s="145" t="s">
        <v>402</v>
      </c>
    </row>
    <row r="249" spans="1:65" s="2" customFormat="1" ht="16.5" customHeight="1">
      <c r="A249" s="26"/>
      <c r="B249" s="134"/>
      <c r="C249" s="135">
        <v>98</v>
      </c>
      <c r="D249" s="135" t="s">
        <v>117</v>
      </c>
      <c r="E249" s="136" t="s">
        <v>403</v>
      </c>
      <c r="F249" s="137" t="s">
        <v>404</v>
      </c>
      <c r="G249" s="138" t="s">
        <v>118</v>
      </c>
      <c r="H249" s="139">
        <v>5</v>
      </c>
      <c r="I249" s="139"/>
      <c r="J249" s="139"/>
      <c r="K249" s="140"/>
      <c r="L249" s="160"/>
      <c r="M249" s="141" t="s">
        <v>1</v>
      </c>
      <c r="N249" s="142" t="s">
        <v>32</v>
      </c>
      <c r="O249" s="143">
        <v>0</v>
      </c>
      <c r="P249" s="143">
        <f t="shared" si="45"/>
        <v>0</v>
      </c>
      <c r="Q249" s="143">
        <v>0</v>
      </c>
      <c r="R249" s="143">
        <f t="shared" si="46"/>
        <v>0</v>
      </c>
      <c r="S249" s="143">
        <v>0</v>
      </c>
      <c r="T249" s="144">
        <f t="shared" si="47"/>
        <v>0</v>
      </c>
      <c r="U249" s="26"/>
      <c r="V249" s="26"/>
      <c r="W249" s="26"/>
      <c r="X249" s="26"/>
      <c r="Y249" s="26"/>
      <c r="Z249" s="26"/>
      <c r="AA249" s="26"/>
      <c r="AB249" s="26"/>
      <c r="AC249" s="26"/>
      <c r="AD249" s="26"/>
      <c r="AE249" s="26"/>
      <c r="AR249" s="145" t="s">
        <v>336</v>
      </c>
      <c r="AT249" s="145" t="s">
        <v>117</v>
      </c>
      <c r="AU249" s="145" t="s">
        <v>73</v>
      </c>
      <c r="AY249" s="14" t="s">
        <v>114</v>
      </c>
      <c r="BE249" s="146">
        <f t="shared" si="48"/>
        <v>0</v>
      </c>
      <c r="BF249" s="146">
        <f t="shared" si="49"/>
        <v>0</v>
      </c>
      <c r="BG249" s="146">
        <f t="shared" si="50"/>
        <v>0</v>
      </c>
      <c r="BH249" s="146">
        <f t="shared" si="51"/>
        <v>0</v>
      </c>
      <c r="BI249" s="146">
        <f t="shared" si="52"/>
        <v>0</v>
      </c>
      <c r="BJ249" s="14" t="s">
        <v>120</v>
      </c>
      <c r="BK249" s="147">
        <f t="shared" si="53"/>
        <v>0</v>
      </c>
      <c r="BL249" s="14" t="s">
        <v>336</v>
      </c>
      <c r="BM249" s="145" t="s">
        <v>405</v>
      </c>
    </row>
    <row r="250" spans="1:65" s="2" customFormat="1" ht="24" customHeight="1">
      <c r="A250" s="26"/>
      <c r="B250" s="134"/>
      <c r="C250" s="135">
        <v>99</v>
      </c>
      <c r="D250" s="148" t="s">
        <v>240</v>
      </c>
      <c r="E250" s="149" t="s">
        <v>406</v>
      </c>
      <c r="F250" s="150" t="s">
        <v>407</v>
      </c>
      <c r="G250" s="151" t="s">
        <v>118</v>
      </c>
      <c r="H250" s="152">
        <v>5</v>
      </c>
      <c r="I250" s="152"/>
      <c r="J250" s="152"/>
      <c r="K250" s="153"/>
      <c r="L250" s="160"/>
      <c r="M250" s="154" t="s">
        <v>1</v>
      </c>
      <c r="N250" s="155" t="s">
        <v>32</v>
      </c>
      <c r="O250" s="143">
        <v>0</v>
      </c>
      <c r="P250" s="143">
        <f t="shared" si="45"/>
        <v>0</v>
      </c>
      <c r="Q250" s="143">
        <v>0</v>
      </c>
      <c r="R250" s="143">
        <f t="shared" si="46"/>
        <v>0</v>
      </c>
      <c r="S250" s="143">
        <v>0</v>
      </c>
      <c r="T250" s="144">
        <f t="shared" si="47"/>
        <v>0</v>
      </c>
      <c r="U250" s="26"/>
      <c r="V250" s="26"/>
      <c r="W250" s="26"/>
      <c r="X250" s="26"/>
      <c r="Y250" s="26"/>
      <c r="Z250" s="26"/>
      <c r="AA250" s="26"/>
      <c r="AB250" s="26"/>
      <c r="AC250" s="26"/>
      <c r="AD250" s="26"/>
      <c r="AE250" s="26"/>
      <c r="AR250" s="145" t="s">
        <v>336</v>
      </c>
      <c r="AT250" s="145" t="s">
        <v>240</v>
      </c>
      <c r="AU250" s="145" t="s">
        <v>73</v>
      </c>
      <c r="AY250" s="14" t="s">
        <v>114</v>
      </c>
      <c r="BE250" s="146">
        <f t="shared" si="48"/>
        <v>0</v>
      </c>
      <c r="BF250" s="146">
        <f t="shared" si="49"/>
        <v>0</v>
      </c>
      <c r="BG250" s="146">
        <f t="shared" si="50"/>
        <v>0</v>
      </c>
      <c r="BH250" s="146">
        <f t="shared" si="51"/>
        <v>0</v>
      </c>
      <c r="BI250" s="146">
        <f t="shared" si="52"/>
        <v>0</v>
      </c>
      <c r="BJ250" s="14" t="s">
        <v>120</v>
      </c>
      <c r="BK250" s="147">
        <f t="shared" si="53"/>
        <v>0</v>
      </c>
      <c r="BL250" s="14" t="s">
        <v>336</v>
      </c>
      <c r="BM250" s="145" t="s">
        <v>408</v>
      </c>
    </row>
    <row r="251" spans="1:65" s="2" customFormat="1" ht="16.5" customHeight="1">
      <c r="A251" s="26"/>
      <c r="B251" s="134"/>
      <c r="C251" s="135">
        <v>100</v>
      </c>
      <c r="D251" s="135" t="s">
        <v>117</v>
      </c>
      <c r="E251" s="136" t="s">
        <v>409</v>
      </c>
      <c r="F251" s="137" t="s">
        <v>410</v>
      </c>
      <c r="G251" s="138" t="s">
        <v>118</v>
      </c>
      <c r="H251" s="139">
        <v>1</v>
      </c>
      <c r="I251" s="139"/>
      <c r="J251" s="139"/>
      <c r="K251" s="140"/>
      <c r="L251" s="160"/>
      <c r="M251" s="141" t="s">
        <v>1</v>
      </c>
      <c r="N251" s="142" t="s">
        <v>32</v>
      </c>
      <c r="O251" s="143">
        <v>0</v>
      </c>
      <c r="P251" s="143">
        <f t="shared" si="45"/>
        <v>0</v>
      </c>
      <c r="Q251" s="143">
        <v>0</v>
      </c>
      <c r="R251" s="143">
        <f t="shared" si="46"/>
        <v>0</v>
      </c>
      <c r="S251" s="143">
        <v>0</v>
      </c>
      <c r="T251" s="144">
        <f t="shared" si="47"/>
        <v>0</v>
      </c>
      <c r="U251" s="26"/>
      <c r="V251" s="26"/>
      <c r="W251" s="26"/>
      <c r="X251" s="26"/>
      <c r="Y251" s="26"/>
      <c r="Z251" s="26"/>
      <c r="AA251" s="26"/>
      <c r="AB251" s="26"/>
      <c r="AC251" s="26"/>
      <c r="AD251" s="26"/>
      <c r="AE251" s="26"/>
      <c r="AR251" s="145" t="s">
        <v>336</v>
      </c>
      <c r="AT251" s="145" t="s">
        <v>117</v>
      </c>
      <c r="AU251" s="145" t="s">
        <v>73</v>
      </c>
      <c r="AY251" s="14" t="s">
        <v>114</v>
      </c>
      <c r="BE251" s="146">
        <f t="shared" si="48"/>
        <v>0</v>
      </c>
      <c r="BF251" s="146">
        <f t="shared" si="49"/>
        <v>0</v>
      </c>
      <c r="BG251" s="146">
        <f t="shared" si="50"/>
        <v>0</v>
      </c>
      <c r="BH251" s="146">
        <f t="shared" si="51"/>
        <v>0</v>
      </c>
      <c r="BI251" s="146">
        <f t="shared" si="52"/>
        <v>0</v>
      </c>
      <c r="BJ251" s="14" t="s">
        <v>120</v>
      </c>
      <c r="BK251" s="147">
        <f t="shared" si="53"/>
        <v>0</v>
      </c>
      <c r="BL251" s="14" t="s">
        <v>336</v>
      </c>
      <c r="BM251" s="145" t="s">
        <v>411</v>
      </c>
    </row>
    <row r="252" spans="1:65" s="2" customFormat="1" ht="24" customHeight="1">
      <c r="A252" s="26"/>
      <c r="B252" s="134"/>
      <c r="C252" s="135">
        <v>101</v>
      </c>
      <c r="D252" s="148" t="s">
        <v>240</v>
      </c>
      <c r="E252" s="149" t="s">
        <v>412</v>
      </c>
      <c r="F252" s="150" t="s">
        <v>413</v>
      </c>
      <c r="G252" s="151" t="s">
        <v>118</v>
      </c>
      <c r="H252" s="152">
        <v>1</v>
      </c>
      <c r="I252" s="152"/>
      <c r="J252" s="152"/>
      <c r="K252" s="153"/>
      <c r="L252" s="160"/>
      <c r="M252" s="154" t="s">
        <v>1</v>
      </c>
      <c r="N252" s="155" t="s">
        <v>32</v>
      </c>
      <c r="O252" s="143">
        <v>0</v>
      </c>
      <c r="P252" s="143">
        <f t="shared" si="45"/>
        <v>0</v>
      </c>
      <c r="Q252" s="143">
        <v>0</v>
      </c>
      <c r="R252" s="143">
        <f t="shared" si="46"/>
        <v>0</v>
      </c>
      <c r="S252" s="143">
        <v>0</v>
      </c>
      <c r="T252" s="144">
        <f t="shared" si="47"/>
        <v>0</v>
      </c>
      <c r="U252" s="26"/>
      <c r="V252" s="26"/>
      <c r="W252" s="26"/>
      <c r="X252" s="26"/>
      <c r="Y252" s="26"/>
      <c r="Z252" s="26"/>
      <c r="AA252" s="26"/>
      <c r="AB252" s="26"/>
      <c r="AC252" s="26"/>
      <c r="AD252" s="26"/>
      <c r="AE252" s="26"/>
      <c r="AR252" s="145" t="s">
        <v>336</v>
      </c>
      <c r="AT252" s="145" t="s">
        <v>240</v>
      </c>
      <c r="AU252" s="145" t="s">
        <v>73</v>
      </c>
      <c r="AY252" s="14" t="s">
        <v>114</v>
      </c>
      <c r="BE252" s="146">
        <f t="shared" si="48"/>
        <v>0</v>
      </c>
      <c r="BF252" s="146">
        <f t="shared" si="49"/>
        <v>0</v>
      </c>
      <c r="BG252" s="146">
        <f t="shared" si="50"/>
        <v>0</v>
      </c>
      <c r="BH252" s="146">
        <f t="shared" si="51"/>
        <v>0</v>
      </c>
      <c r="BI252" s="146">
        <f t="shared" si="52"/>
        <v>0</v>
      </c>
      <c r="BJ252" s="14" t="s">
        <v>120</v>
      </c>
      <c r="BK252" s="147">
        <f t="shared" si="53"/>
        <v>0</v>
      </c>
      <c r="BL252" s="14" t="s">
        <v>336</v>
      </c>
      <c r="BM252" s="145" t="s">
        <v>414</v>
      </c>
    </row>
    <row r="253" spans="1:65" s="2" customFormat="1" ht="16.5" customHeight="1">
      <c r="A253" s="26"/>
      <c r="B253" s="134"/>
      <c r="C253" s="135">
        <v>102</v>
      </c>
      <c r="D253" s="135" t="s">
        <v>117</v>
      </c>
      <c r="E253" s="136" t="s">
        <v>415</v>
      </c>
      <c r="F253" s="137" t="s">
        <v>416</v>
      </c>
      <c r="G253" s="138" t="s">
        <v>118</v>
      </c>
      <c r="H253" s="139">
        <v>2</v>
      </c>
      <c r="I253" s="139"/>
      <c r="J253" s="139"/>
      <c r="K253" s="140"/>
      <c r="L253" s="160"/>
      <c r="M253" s="141" t="s">
        <v>1</v>
      </c>
      <c r="N253" s="142" t="s">
        <v>32</v>
      </c>
      <c r="O253" s="143">
        <v>0</v>
      </c>
      <c r="P253" s="143">
        <f t="shared" si="45"/>
        <v>0</v>
      </c>
      <c r="Q253" s="143">
        <v>0</v>
      </c>
      <c r="R253" s="143">
        <f t="shared" si="46"/>
        <v>0</v>
      </c>
      <c r="S253" s="143">
        <v>0</v>
      </c>
      <c r="T253" s="144">
        <f t="shared" si="47"/>
        <v>0</v>
      </c>
      <c r="U253" s="26"/>
      <c r="V253" s="26"/>
      <c r="W253" s="26"/>
      <c r="X253" s="26"/>
      <c r="Y253" s="26"/>
      <c r="Z253" s="26"/>
      <c r="AA253" s="26"/>
      <c r="AB253" s="26"/>
      <c r="AC253" s="26"/>
      <c r="AD253" s="26"/>
      <c r="AE253" s="26"/>
      <c r="AR253" s="145" t="s">
        <v>336</v>
      </c>
      <c r="AT253" s="145" t="s">
        <v>117</v>
      </c>
      <c r="AU253" s="145" t="s">
        <v>73</v>
      </c>
      <c r="AY253" s="14" t="s">
        <v>114</v>
      </c>
      <c r="BE253" s="146">
        <f t="shared" si="48"/>
        <v>0</v>
      </c>
      <c r="BF253" s="146">
        <f t="shared" si="49"/>
        <v>0</v>
      </c>
      <c r="BG253" s="146">
        <f t="shared" si="50"/>
        <v>0</v>
      </c>
      <c r="BH253" s="146">
        <f t="shared" si="51"/>
        <v>0</v>
      </c>
      <c r="BI253" s="146">
        <f t="shared" si="52"/>
        <v>0</v>
      </c>
      <c r="BJ253" s="14" t="s">
        <v>120</v>
      </c>
      <c r="BK253" s="147">
        <f t="shared" si="53"/>
        <v>0</v>
      </c>
      <c r="BL253" s="14" t="s">
        <v>336</v>
      </c>
      <c r="BM253" s="145" t="s">
        <v>417</v>
      </c>
    </row>
    <row r="254" spans="1:65" s="2" customFormat="1" ht="24" customHeight="1">
      <c r="A254" s="26"/>
      <c r="B254" s="134"/>
      <c r="C254" s="135">
        <v>103</v>
      </c>
      <c r="D254" s="148" t="s">
        <v>240</v>
      </c>
      <c r="E254" s="149" t="s">
        <v>418</v>
      </c>
      <c r="F254" s="150" t="s">
        <v>419</v>
      </c>
      <c r="G254" s="151" t="s">
        <v>118</v>
      </c>
      <c r="H254" s="152">
        <v>2</v>
      </c>
      <c r="I254" s="152"/>
      <c r="J254" s="152"/>
      <c r="K254" s="153"/>
      <c r="L254" s="160"/>
      <c r="M254" s="154" t="s">
        <v>1</v>
      </c>
      <c r="N254" s="155" t="s">
        <v>32</v>
      </c>
      <c r="O254" s="143">
        <v>0</v>
      </c>
      <c r="P254" s="143">
        <f t="shared" ref="P254:P272" si="54">O254*H254</f>
        <v>0</v>
      </c>
      <c r="Q254" s="143">
        <v>0</v>
      </c>
      <c r="R254" s="143">
        <f t="shared" ref="R254:R272" si="55">Q254*H254</f>
        <v>0</v>
      </c>
      <c r="S254" s="143">
        <v>0</v>
      </c>
      <c r="T254" s="144">
        <f t="shared" ref="T254:T272" si="56">S254*H254</f>
        <v>0</v>
      </c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R254" s="145" t="s">
        <v>336</v>
      </c>
      <c r="AT254" s="145" t="s">
        <v>240</v>
      </c>
      <c r="AU254" s="145" t="s">
        <v>73</v>
      </c>
      <c r="AY254" s="14" t="s">
        <v>114</v>
      </c>
      <c r="BE254" s="146">
        <f t="shared" ref="BE254:BE272" si="57">IF(N254="základná",J254,0)</f>
        <v>0</v>
      </c>
      <c r="BF254" s="146">
        <f t="shared" ref="BF254:BF272" si="58">IF(N254="znížená",J254,0)</f>
        <v>0</v>
      </c>
      <c r="BG254" s="146">
        <f t="shared" ref="BG254:BG272" si="59">IF(N254="zákl. prenesená",J254,0)</f>
        <v>0</v>
      </c>
      <c r="BH254" s="146">
        <f t="shared" ref="BH254:BH272" si="60">IF(N254="zníž. prenesená",J254,0)</f>
        <v>0</v>
      </c>
      <c r="BI254" s="146">
        <f t="shared" ref="BI254:BI272" si="61">IF(N254="nulová",J254,0)</f>
        <v>0</v>
      </c>
      <c r="BJ254" s="14" t="s">
        <v>120</v>
      </c>
      <c r="BK254" s="147">
        <f t="shared" ref="BK254:BK272" si="62">ROUND(I254*H254,3)</f>
        <v>0</v>
      </c>
      <c r="BL254" s="14" t="s">
        <v>336</v>
      </c>
      <c r="BM254" s="145" t="s">
        <v>420</v>
      </c>
    </row>
    <row r="255" spans="1:65" s="2" customFormat="1" ht="16.5" customHeight="1">
      <c r="A255" s="26"/>
      <c r="B255" s="134"/>
      <c r="C255" s="135">
        <v>104</v>
      </c>
      <c r="D255" s="135" t="s">
        <v>117</v>
      </c>
      <c r="E255" s="136" t="s">
        <v>421</v>
      </c>
      <c r="F255" s="137" t="s">
        <v>422</v>
      </c>
      <c r="G255" s="138" t="s">
        <v>118</v>
      </c>
      <c r="H255" s="139">
        <v>1</v>
      </c>
      <c r="I255" s="139"/>
      <c r="J255" s="139"/>
      <c r="K255" s="140"/>
      <c r="L255" s="160"/>
      <c r="M255" s="141" t="s">
        <v>1</v>
      </c>
      <c r="N255" s="142" t="s">
        <v>32</v>
      </c>
      <c r="O255" s="143">
        <v>0</v>
      </c>
      <c r="P255" s="143">
        <f t="shared" si="54"/>
        <v>0</v>
      </c>
      <c r="Q255" s="143">
        <v>0</v>
      </c>
      <c r="R255" s="143">
        <f t="shared" si="55"/>
        <v>0</v>
      </c>
      <c r="S255" s="143">
        <v>0</v>
      </c>
      <c r="T255" s="144">
        <f t="shared" si="56"/>
        <v>0</v>
      </c>
      <c r="U255" s="26"/>
      <c r="V255" s="26"/>
      <c r="W255" s="26"/>
      <c r="X255" s="26"/>
      <c r="Y255" s="26"/>
      <c r="Z255" s="26"/>
      <c r="AA255" s="26"/>
      <c r="AB255" s="26"/>
      <c r="AC255" s="26"/>
      <c r="AD255" s="26"/>
      <c r="AE255" s="26"/>
      <c r="AR255" s="145" t="s">
        <v>336</v>
      </c>
      <c r="AT255" s="145" t="s">
        <v>117</v>
      </c>
      <c r="AU255" s="145" t="s">
        <v>73</v>
      </c>
      <c r="AY255" s="14" t="s">
        <v>114</v>
      </c>
      <c r="BE255" s="146">
        <f t="shared" si="57"/>
        <v>0</v>
      </c>
      <c r="BF255" s="146">
        <f t="shared" si="58"/>
        <v>0</v>
      </c>
      <c r="BG255" s="146">
        <f t="shared" si="59"/>
        <v>0</v>
      </c>
      <c r="BH255" s="146">
        <f t="shared" si="60"/>
        <v>0</v>
      </c>
      <c r="BI255" s="146">
        <f t="shared" si="61"/>
        <v>0</v>
      </c>
      <c r="BJ255" s="14" t="s">
        <v>120</v>
      </c>
      <c r="BK255" s="147">
        <f t="shared" si="62"/>
        <v>0</v>
      </c>
      <c r="BL255" s="14" t="s">
        <v>336</v>
      </c>
      <c r="BM255" s="145" t="s">
        <v>423</v>
      </c>
    </row>
    <row r="256" spans="1:65" s="2" customFormat="1" ht="24" customHeight="1">
      <c r="A256" s="26"/>
      <c r="B256" s="134"/>
      <c r="C256" s="135">
        <v>105</v>
      </c>
      <c r="D256" s="148" t="s">
        <v>240</v>
      </c>
      <c r="E256" s="149" t="s">
        <v>424</v>
      </c>
      <c r="F256" s="150" t="s">
        <v>425</v>
      </c>
      <c r="G256" s="151" t="s">
        <v>118</v>
      </c>
      <c r="H256" s="152">
        <v>1</v>
      </c>
      <c r="I256" s="152"/>
      <c r="J256" s="152"/>
      <c r="K256" s="153"/>
      <c r="L256" s="160"/>
      <c r="M256" s="154" t="s">
        <v>1</v>
      </c>
      <c r="N256" s="155" t="s">
        <v>32</v>
      </c>
      <c r="O256" s="143">
        <v>0</v>
      </c>
      <c r="P256" s="143">
        <f t="shared" si="54"/>
        <v>0</v>
      </c>
      <c r="Q256" s="143">
        <v>0</v>
      </c>
      <c r="R256" s="143">
        <f t="shared" si="55"/>
        <v>0</v>
      </c>
      <c r="S256" s="143">
        <v>0</v>
      </c>
      <c r="T256" s="144">
        <f t="shared" si="56"/>
        <v>0</v>
      </c>
      <c r="U256" s="26"/>
      <c r="V256" s="26"/>
      <c r="W256" s="26"/>
      <c r="X256" s="26"/>
      <c r="Y256" s="26"/>
      <c r="Z256" s="26"/>
      <c r="AA256" s="26"/>
      <c r="AB256" s="26"/>
      <c r="AC256" s="26"/>
      <c r="AD256" s="26"/>
      <c r="AE256" s="26"/>
      <c r="AR256" s="145" t="s">
        <v>336</v>
      </c>
      <c r="AT256" s="145" t="s">
        <v>240</v>
      </c>
      <c r="AU256" s="145" t="s">
        <v>73</v>
      </c>
      <c r="AY256" s="14" t="s">
        <v>114</v>
      </c>
      <c r="BE256" s="146">
        <f t="shared" si="57"/>
        <v>0</v>
      </c>
      <c r="BF256" s="146">
        <f t="shared" si="58"/>
        <v>0</v>
      </c>
      <c r="BG256" s="146">
        <f t="shared" si="59"/>
        <v>0</v>
      </c>
      <c r="BH256" s="146">
        <f t="shared" si="60"/>
        <v>0</v>
      </c>
      <c r="BI256" s="146">
        <f t="shared" si="61"/>
        <v>0</v>
      </c>
      <c r="BJ256" s="14" t="s">
        <v>120</v>
      </c>
      <c r="BK256" s="147">
        <f t="shared" si="62"/>
        <v>0</v>
      </c>
      <c r="BL256" s="14" t="s">
        <v>336</v>
      </c>
      <c r="BM256" s="145" t="s">
        <v>426</v>
      </c>
    </row>
    <row r="257" spans="1:65" s="2" customFormat="1" ht="16.5" customHeight="1">
      <c r="A257" s="26"/>
      <c r="B257" s="134"/>
      <c r="C257" s="135">
        <v>106</v>
      </c>
      <c r="D257" s="135" t="s">
        <v>117</v>
      </c>
      <c r="E257" s="136" t="s">
        <v>427</v>
      </c>
      <c r="F257" s="137" t="s">
        <v>428</v>
      </c>
      <c r="G257" s="138" t="s">
        <v>118</v>
      </c>
      <c r="H257" s="139">
        <v>3</v>
      </c>
      <c r="I257" s="139"/>
      <c r="J257" s="139"/>
      <c r="K257" s="140"/>
      <c r="L257" s="160"/>
      <c r="M257" s="141" t="s">
        <v>1</v>
      </c>
      <c r="N257" s="142" t="s">
        <v>32</v>
      </c>
      <c r="O257" s="143">
        <v>0</v>
      </c>
      <c r="P257" s="143">
        <f t="shared" si="54"/>
        <v>0</v>
      </c>
      <c r="Q257" s="143">
        <v>0</v>
      </c>
      <c r="R257" s="143">
        <f t="shared" si="55"/>
        <v>0</v>
      </c>
      <c r="S257" s="143">
        <v>0</v>
      </c>
      <c r="T257" s="144">
        <f t="shared" si="56"/>
        <v>0</v>
      </c>
      <c r="U257" s="26"/>
      <c r="V257" s="26"/>
      <c r="W257" s="26"/>
      <c r="X257" s="26"/>
      <c r="Y257" s="26"/>
      <c r="Z257" s="26"/>
      <c r="AA257" s="26"/>
      <c r="AB257" s="26"/>
      <c r="AC257" s="26"/>
      <c r="AD257" s="26"/>
      <c r="AE257" s="26"/>
      <c r="AR257" s="145" t="s">
        <v>336</v>
      </c>
      <c r="AT257" s="145" t="s">
        <v>117</v>
      </c>
      <c r="AU257" s="145" t="s">
        <v>73</v>
      </c>
      <c r="AY257" s="14" t="s">
        <v>114</v>
      </c>
      <c r="BE257" s="146">
        <f t="shared" si="57"/>
        <v>0</v>
      </c>
      <c r="BF257" s="146">
        <f t="shared" si="58"/>
        <v>0</v>
      </c>
      <c r="BG257" s="146">
        <f t="shared" si="59"/>
        <v>0</v>
      </c>
      <c r="BH257" s="146">
        <f t="shared" si="60"/>
        <v>0</v>
      </c>
      <c r="BI257" s="146">
        <f t="shared" si="61"/>
        <v>0</v>
      </c>
      <c r="BJ257" s="14" t="s">
        <v>120</v>
      </c>
      <c r="BK257" s="147">
        <f t="shared" si="62"/>
        <v>0</v>
      </c>
      <c r="BL257" s="14" t="s">
        <v>336</v>
      </c>
      <c r="BM257" s="145" t="s">
        <v>429</v>
      </c>
    </row>
    <row r="258" spans="1:65" s="2" customFormat="1" ht="24" customHeight="1">
      <c r="A258" s="26"/>
      <c r="B258" s="134"/>
      <c r="C258" s="135">
        <v>107</v>
      </c>
      <c r="D258" s="148" t="s">
        <v>240</v>
      </c>
      <c r="E258" s="149" t="s">
        <v>430</v>
      </c>
      <c r="F258" s="150" t="s">
        <v>431</v>
      </c>
      <c r="G258" s="151" t="s">
        <v>118</v>
      </c>
      <c r="H258" s="152">
        <v>3</v>
      </c>
      <c r="I258" s="152"/>
      <c r="J258" s="152"/>
      <c r="K258" s="153"/>
      <c r="L258" s="160"/>
      <c r="M258" s="154" t="s">
        <v>1</v>
      </c>
      <c r="N258" s="155" t="s">
        <v>32</v>
      </c>
      <c r="O258" s="143">
        <v>0</v>
      </c>
      <c r="P258" s="143">
        <f t="shared" si="54"/>
        <v>0</v>
      </c>
      <c r="Q258" s="143">
        <v>0</v>
      </c>
      <c r="R258" s="143">
        <f t="shared" si="55"/>
        <v>0</v>
      </c>
      <c r="S258" s="143">
        <v>0</v>
      </c>
      <c r="T258" s="144">
        <f t="shared" si="56"/>
        <v>0</v>
      </c>
      <c r="U258" s="26"/>
      <c r="V258" s="26"/>
      <c r="W258" s="26"/>
      <c r="X258" s="26"/>
      <c r="Y258" s="26"/>
      <c r="Z258" s="26"/>
      <c r="AA258" s="26"/>
      <c r="AB258" s="26"/>
      <c r="AC258" s="26"/>
      <c r="AD258" s="26"/>
      <c r="AE258" s="26"/>
      <c r="AR258" s="145" t="s">
        <v>336</v>
      </c>
      <c r="AT258" s="145" t="s">
        <v>240</v>
      </c>
      <c r="AU258" s="145" t="s">
        <v>73</v>
      </c>
      <c r="AY258" s="14" t="s">
        <v>114</v>
      </c>
      <c r="BE258" s="146">
        <f t="shared" si="57"/>
        <v>0</v>
      </c>
      <c r="BF258" s="146">
        <f t="shared" si="58"/>
        <v>0</v>
      </c>
      <c r="BG258" s="146">
        <f t="shared" si="59"/>
        <v>0</v>
      </c>
      <c r="BH258" s="146">
        <f t="shared" si="60"/>
        <v>0</v>
      </c>
      <c r="BI258" s="146">
        <f t="shared" si="61"/>
        <v>0</v>
      </c>
      <c r="BJ258" s="14" t="s">
        <v>120</v>
      </c>
      <c r="BK258" s="147">
        <f t="shared" si="62"/>
        <v>0</v>
      </c>
      <c r="BL258" s="14" t="s">
        <v>336</v>
      </c>
      <c r="BM258" s="145" t="s">
        <v>432</v>
      </c>
    </row>
    <row r="259" spans="1:65" s="2" customFormat="1" ht="16.5" customHeight="1">
      <c r="A259" s="26"/>
      <c r="B259" s="134"/>
      <c r="C259" s="135">
        <v>108</v>
      </c>
      <c r="D259" s="135" t="s">
        <v>117</v>
      </c>
      <c r="E259" s="136" t="s">
        <v>433</v>
      </c>
      <c r="F259" s="137" t="s">
        <v>434</v>
      </c>
      <c r="G259" s="138" t="s">
        <v>118</v>
      </c>
      <c r="H259" s="139">
        <v>5</v>
      </c>
      <c r="I259" s="139"/>
      <c r="J259" s="139"/>
      <c r="K259" s="140"/>
      <c r="L259" s="160"/>
      <c r="M259" s="141" t="s">
        <v>1</v>
      </c>
      <c r="N259" s="142" t="s">
        <v>32</v>
      </c>
      <c r="O259" s="143">
        <v>0</v>
      </c>
      <c r="P259" s="143">
        <f t="shared" si="54"/>
        <v>0</v>
      </c>
      <c r="Q259" s="143">
        <v>0</v>
      </c>
      <c r="R259" s="143">
        <f t="shared" si="55"/>
        <v>0</v>
      </c>
      <c r="S259" s="143">
        <v>0</v>
      </c>
      <c r="T259" s="144">
        <f t="shared" si="56"/>
        <v>0</v>
      </c>
      <c r="U259" s="26"/>
      <c r="V259" s="26"/>
      <c r="W259" s="26"/>
      <c r="X259" s="26"/>
      <c r="Y259" s="26"/>
      <c r="Z259" s="26"/>
      <c r="AA259" s="26"/>
      <c r="AB259" s="26"/>
      <c r="AC259" s="26"/>
      <c r="AD259" s="26"/>
      <c r="AE259" s="26"/>
      <c r="AR259" s="145" t="s">
        <v>336</v>
      </c>
      <c r="AT259" s="145" t="s">
        <v>117</v>
      </c>
      <c r="AU259" s="145" t="s">
        <v>73</v>
      </c>
      <c r="AY259" s="14" t="s">
        <v>114</v>
      </c>
      <c r="BE259" s="146">
        <f t="shared" si="57"/>
        <v>0</v>
      </c>
      <c r="BF259" s="146">
        <f t="shared" si="58"/>
        <v>0</v>
      </c>
      <c r="BG259" s="146">
        <f t="shared" si="59"/>
        <v>0</v>
      </c>
      <c r="BH259" s="146">
        <f t="shared" si="60"/>
        <v>0</v>
      </c>
      <c r="BI259" s="146">
        <f t="shared" si="61"/>
        <v>0</v>
      </c>
      <c r="BJ259" s="14" t="s">
        <v>120</v>
      </c>
      <c r="BK259" s="147">
        <f t="shared" si="62"/>
        <v>0</v>
      </c>
      <c r="BL259" s="14" t="s">
        <v>336</v>
      </c>
      <c r="BM259" s="145" t="s">
        <v>435</v>
      </c>
    </row>
    <row r="260" spans="1:65" s="2" customFormat="1" ht="24" customHeight="1">
      <c r="A260" s="26"/>
      <c r="B260" s="134"/>
      <c r="C260" s="135">
        <v>109</v>
      </c>
      <c r="D260" s="148" t="s">
        <v>240</v>
      </c>
      <c r="E260" s="149" t="s">
        <v>436</v>
      </c>
      <c r="F260" s="150" t="s">
        <v>437</v>
      </c>
      <c r="G260" s="151" t="s">
        <v>118</v>
      </c>
      <c r="H260" s="152">
        <v>5</v>
      </c>
      <c r="I260" s="152"/>
      <c r="J260" s="152"/>
      <c r="K260" s="153"/>
      <c r="L260" s="160"/>
      <c r="M260" s="154" t="s">
        <v>1</v>
      </c>
      <c r="N260" s="155" t="s">
        <v>32</v>
      </c>
      <c r="O260" s="143">
        <v>0</v>
      </c>
      <c r="P260" s="143">
        <f t="shared" si="54"/>
        <v>0</v>
      </c>
      <c r="Q260" s="143">
        <v>0</v>
      </c>
      <c r="R260" s="143">
        <f t="shared" si="55"/>
        <v>0</v>
      </c>
      <c r="S260" s="143">
        <v>0</v>
      </c>
      <c r="T260" s="144">
        <f t="shared" si="56"/>
        <v>0</v>
      </c>
      <c r="U260" s="26"/>
      <c r="V260" s="26"/>
      <c r="W260" s="26"/>
      <c r="X260" s="26"/>
      <c r="Y260" s="26"/>
      <c r="Z260" s="26"/>
      <c r="AA260" s="26"/>
      <c r="AB260" s="26"/>
      <c r="AC260" s="26"/>
      <c r="AD260" s="26"/>
      <c r="AE260" s="26"/>
      <c r="AR260" s="145" t="s">
        <v>336</v>
      </c>
      <c r="AT260" s="145" t="s">
        <v>240</v>
      </c>
      <c r="AU260" s="145" t="s">
        <v>73</v>
      </c>
      <c r="AY260" s="14" t="s">
        <v>114</v>
      </c>
      <c r="BE260" s="146">
        <f t="shared" si="57"/>
        <v>0</v>
      </c>
      <c r="BF260" s="146">
        <f t="shared" si="58"/>
        <v>0</v>
      </c>
      <c r="BG260" s="146">
        <f t="shared" si="59"/>
        <v>0</v>
      </c>
      <c r="BH260" s="146">
        <f t="shared" si="60"/>
        <v>0</v>
      </c>
      <c r="BI260" s="146">
        <f t="shared" si="61"/>
        <v>0</v>
      </c>
      <c r="BJ260" s="14" t="s">
        <v>120</v>
      </c>
      <c r="BK260" s="147">
        <f t="shared" si="62"/>
        <v>0</v>
      </c>
      <c r="BL260" s="14" t="s">
        <v>336</v>
      </c>
      <c r="BM260" s="145" t="s">
        <v>438</v>
      </c>
    </row>
    <row r="261" spans="1:65" s="2" customFormat="1" ht="36" customHeight="1">
      <c r="A261" s="26"/>
      <c r="B261" s="134"/>
      <c r="C261" s="135">
        <v>110</v>
      </c>
      <c r="D261" s="148" t="s">
        <v>240</v>
      </c>
      <c r="E261" s="149" t="s">
        <v>439</v>
      </c>
      <c r="F261" s="150" t="s">
        <v>440</v>
      </c>
      <c r="G261" s="151" t="s">
        <v>118</v>
      </c>
      <c r="H261" s="152">
        <v>1</v>
      </c>
      <c r="I261" s="152"/>
      <c r="J261" s="152"/>
      <c r="K261" s="153"/>
      <c r="L261" s="160"/>
      <c r="M261" s="154" t="s">
        <v>1</v>
      </c>
      <c r="N261" s="155" t="s">
        <v>32</v>
      </c>
      <c r="O261" s="143">
        <v>0</v>
      </c>
      <c r="P261" s="143">
        <f t="shared" si="54"/>
        <v>0</v>
      </c>
      <c r="Q261" s="143">
        <v>0</v>
      </c>
      <c r="R261" s="143">
        <f t="shared" si="55"/>
        <v>0</v>
      </c>
      <c r="S261" s="143">
        <v>0</v>
      </c>
      <c r="T261" s="144">
        <f t="shared" si="56"/>
        <v>0</v>
      </c>
      <c r="U261" s="26"/>
      <c r="V261" s="26"/>
      <c r="W261" s="26"/>
      <c r="X261" s="26"/>
      <c r="Y261" s="26"/>
      <c r="Z261" s="26"/>
      <c r="AA261" s="26"/>
      <c r="AB261" s="26"/>
      <c r="AC261" s="26"/>
      <c r="AD261" s="26"/>
      <c r="AE261" s="26"/>
      <c r="AR261" s="145" t="s">
        <v>336</v>
      </c>
      <c r="AT261" s="145" t="s">
        <v>240</v>
      </c>
      <c r="AU261" s="145" t="s">
        <v>73</v>
      </c>
      <c r="AY261" s="14" t="s">
        <v>114</v>
      </c>
      <c r="BE261" s="146">
        <f t="shared" si="57"/>
        <v>0</v>
      </c>
      <c r="BF261" s="146">
        <f t="shared" si="58"/>
        <v>0</v>
      </c>
      <c r="BG261" s="146">
        <f t="shared" si="59"/>
        <v>0</v>
      </c>
      <c r="BH261" s="146">
        <f t="shared" si="60"/>
        <v>0</v>
      </c>
      <c r="BI261" s="146">
        <f t="shared" si="61"/>
        <v>0</v>
      </c>
      <c r="BJ261" s="14" t="s">
        <v>120</v>
      </c>
      <c r="BK261" s="147">
        <f t="shared" si="62"/>
        <v>0</v>
      </c>
      <c r="BL261" s="14" t="s">
        <v>336</v>
      </c>
      <c r="BM261" s="145" t="s">
        <v>441</v>
      </c>
    </row>
    <row r="262" spans="1:65" s="2" customFormat="1" ht="16.5" customHeight="1">
      <c r="A262" s="26"/>
      <c r="B262" s="134"/>
      <c r="C262" s="135">
        <v>111</v>
      </c>
      <c r="D262" s="135" t="s">
        <v>117</v>
      </c>
      <c r="E262" s="136" t="s">
        <v>442</v>
      </c>
      <c r="F262" s="137" t="s">
        <v>443</v>
      </c>
      <c r="G262" s="138" t="s">
        <v>118</v>
      </c>
      <c r="H262" s="139">
        <v>4</v>
      </c>
      <c r="I262" s="139"/>
      <c r="J262" s="139"/>
      <c r="K262" s="140"/>
      <c r="L262" s="160"/>
      <c r="M262" s="141" t="s">
        <v>1</v>
      </c>
      <c r="N262" s="142" t="s">
        <v>32</v>
      </c>
      <c r="O262" s="143">
        <v>0</v>
      </c>
      <c r="P262" s="143">
        <f t="shared" si="54"/>
        <v>0</v>
      </c>
      <c r="Q262" s="143">
        <v>0</v>
      </c>
      <c r="R262" s="143">
        <f t="shared" si="55"/>
        <v>0</v>
      </c>
      <c r="S262" s="143">
        <v>0</v>
      </c>
      <c r="T262" s="144">
        <f t="shared" si="56"/>
        <v>0</v>
      </c>
      <c r="U262" s="26"/>
      <c r="V262" s="26"/>
      <c r="W262" s="26"/>
      <c r="X262" s="26"/>
      <c r="Y262" s="26"/>
      <c r="Z262" s="26"/>
      <c r="AA262" s="26"/>
      <c r="AB262" s="26"/>
      <c r="AC262" s="26"/>
      <c r="AD262" s="26"/>
      <c r="AE262" s="26"/>
      <c r="AR262" s="145" t="s">
        <v>336</v>
      </c>
      <c r="AT262" s="145" t="s">
        <v>117</v>
      </c>
      <c r="AU262" s="145" t="s">
        <v>73</v>
      </c>
      <c r="AY262" s="14" t="s">
        <v>114</v>
      </c>
      <c r="BE262" s="146">
        <f t="shared" si="57"/>
        <v>0</v>
      </c>
      <c r="BF262" s="146">
        <f t="shared" si="58"/>
        <v>0</v>
      </c>
      <c r="BG262" s="146">
        <f t="shared" si="59"/>
        <v>0</v>
      </c>
      <c r="BH262" s="146">
        <f t="shared" si="60"/>
        <v>0</v>
      </c>
      <c r="BI262" s="146">
        <f t="shared" si="61"/>
        <v>0</v>
      </c>
      <c r="BJ262" s="14" t="s">
        <v>120</v>
      </c>
      <c r="BK262" s="147">
        <f t="shared" si="62"/>
        <v>0</v>
      </c>
      <c r="BL262" s="14" t="s">
        <v>336</v>
      </c>
      <c r="BM262" s="145" t="s">
        <v>444</v>
      </c>
    </row>
    <row r="263" spans="1:65" s="2" customFormat="1" ht="24" customHeight="1">
      <c r="A263" s="26"/>
      <c r="B263" s="134"/>
      <c r="C263" s="135">
        <v>112</v>
      </c>
      <c r="D263" s="148" t="s">
        <v>240</v>
      </c>
      <c r="E263" s="149" t="s">
        <v>445</v>
      </c>
      <c r="F263" s="150" t="s">
        <v>446</v>
      </c>
      <c r="G263" s="151" t="s">
        <v>118</v>
      </c>
      <c r="H263" s="152">
        <v>4</v>
      </c>
      <c r="I263" s="152"/>
      <c r="J263" s="152"/>
      <c r="K263" s="153"/>
      <c r="L263" s="160"/>
      <c r="M263" s="154" t="s">
        <v>1</v>
      </c>
      <c r="N263" s="155" t="s">
        <v>32</v>
      </c>
      <c r="O263" s="143">
        <v>0</v>
      </c>
      <c r="P263" s="143">
        <f t="shared" si="54"/>
        <v>0</v>
      </c>
      <c r="Q263" s="143">
        <v>0</v>
      </c>
      <c r="R263" s="143">
        <f t="shared" si="55"/>
        <v>0</v>
      </c>
      <c r="S263" s="143">
        <v>0</v>
      </c>
      <c r="T263" s="144">
        <f t="shared" si="56"/>
        <v>0</v>
      </c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R263" s="145" t="s">
        <v>336</v>
      </c>
      <c r="AT263" s="145" t="s">
        <v>240</v>
      </c>
      <c r="AU263" s="145" t="s">
        <v>73</v>
      </c>
      <c r="AY263" s="14" t="s">
        <v>114</v>
      </c>
      <c r="BE263" s="146">
        <f t="shared" si="57"/>
        <v>0</v>
      </c>
      <c r="BF263" s="146">
        <f t="shared" si="58"/>
        <v>0</v>
      </c>
      <c r="BG263" s="146">
        <f t="shared" si="59"/>
        <v>0</v>
      </c>
      <c r="BH263" s="146">
        <f t="shared" si="60"/>
        <v>0</v>
      </c>
      <c r="BI263" s="146">
        <f t="shared" si="61"/>
        <v>0</v>
      </c>
      <c r="BJ263" s="14" t="s">
        <v>120</v>
      </c>
      <c r="BK263" s="147">
        <f t="shared" si="62"/>
        <v>0</v>
      </c>
      <c r="BL263" s="14" t="s">
        <v>336</v>
      </c>
      <c r="BM263" s="145" t="s">
        <v>447</v>
      </c>
    </row>
    <row r="264" spans="1:65" s="2" customFormat="1" ht="16.5" customHeight="1">
      <c r="A264" s="26"/>
      <c r="B264" s="134"/>
      <c r="C264" s="135">
        <v>113</v>
      </c>
      <c r="D264" s="135" t="s">
        <v>117</v>
      </c>
      <c r="E264" s="136" t="s">
        <v>448</v>
      </c>
      <c r="F264" s="137" t="s">
        <v>449</v>
      </c>
      <c r="G264" s="138" t="s">
        <v>118</v>
      </c>
      <c r="H264" s="139">
        <v>2</v>
      </c>
      <c r="I264" s="139"/>
      <c r="J264" s="139"/>
      <c r="K264" s="140"/>
      <c r="L264" s="160"/>
      <c r="M264" s="141" t="s">
        <v>1</v>
      </c>
      <c r="N264" s="142" t="s">
        <v>32</v>
      </c>
      <c r="O264" s="143">
        <v>0</v>
      </c>
      <c r="P264" s="143">
        <f t="shared" si="54"/>
        <v>0</v>
      </c>
      <c r="Q264" s="143">
        <v>0</v>
      </c>
      <c r="R264" s="143">
        <f t="shared" si="55"/>
        <v>0</v>
      </c>
      <c r="S264" s="143">
        <v>0</v>
      </c>
      <c r="T264" s="144">
        <f t="shared" si="56"/>
        <v>0</v>
      </c>
      <c r="U264" s="26"/>
      <c r="V264" s="26"/>
      <c r="W264" s="26"/>
      <c r="X264" s="26"/>
      <c r="Y264" s="26"/>
      <c r="Z264" s="26"/>
      <c r="AA264" s="26"/>
      <c r="AB264" s="26"/>
      <c r="AC264" s="26"/>
      <c r="AD264" s="26"/>
      <c r="AE264" s="26"/>
      <c r="AR264" s="145" t="s">
        <v>336</v>
      </c>
      <c r="AT264" s="145" t="s">
        <v>117</v>
      </c>
      <c r="AU264" s="145" t="s">
        <v>73</v>
      </c>
      <c r="AY264" s="14" t="s">
        <v>114</v>
      </c>
      <c r="BE264" s="146">
        <f t="shared" si="57"/>
        <v>0</v>
      </c>
      <c r="BF264" s="146">
        <f t="shared" si="58"/>
        <v>0</v>
      </c>
      <c r="BG264" s="146">
        <f t="shared" si="59"/>
        <v>0</v>
      </c>
      <c r="BH264" s="146">
        <f t="shared" si="60"/>
        <v>0</v>
      </c>
      <c r="BI264" s="146">
        <f t="shared" si="61"/>
        <v>0</v>
      </c>
      <c r="BJ264" s="14" t="s">
        <v>120</v>
      </c>
      <c r="BK264" s="147">
        <f t="shared" si="62"/>
        <v>0</v>
      </c>
      <c r="BL264" s="14" t="s">
        <v>336</v>
      </c>
      <c r="BM264" s="145" t="s">
        <v>450</v>
      </c>
    </row>
    <row r="265" spans="1:65" s="2" customFormat="1" ht="24" customHeight="1">
      <c r="A265" s="26"/>
      <c r="B265" s="134"/>
      <c r="C265" s="135">
        <v>114</v>
      </c>
      <c r="D265" s="148" t="s">
        <v>240</v>
      </c>
      <c r="E265" s="149" t="s">
        <v>451</v>
      </c>
      <c r="F265" s="150" t="s">
        <v>452</v>
      </c>
      <c r="G265" s="151" t="s">
        <v>118</v>
      </c>
      <c r="H265" s="152">
        <v>2</v>
      </c>
      <c r="I265" s="152"/>
      <c r="J265" s="152"/>
      <c r="K265" s="153"/>
      <c r="L265" s="160"/>
      <c r="M265" s="154" t="s">
        <v>1</v>
      </c>
      <c r="N265" s="155" t="s">
        <v>32</v>
      </c>
      <c r="O265" s="143">
        <v>0</v>
      </c>
      <c r="P265" s="143">
        <f t="shared" si="54"/>
        <v>0</v>
      </c>
      <c r="Q265" s="143">
        <v>0</v>
      </c>
      <c r="R265" s="143">
        <f t="shared" si="55"/>
        <v>0</v>
      </c>
      <c r="S265" s="143">
        <v>0</v>
      </c>
      <c r="T265" s="144">
        <f t="shared" si="56"/>
        <v>0</v>
      </c>
      <c r="U265" s="26"/>
      <c r="V265" s="26"/>
      <c r="W265" s="26"/>
      <c r="X265" s="26"/>
      <c r="Y265" s="26"/>
      <c r="Z265" s="26"/>
      <c r="AA265" s="26"/>
      <c r="AB265" s="26"/>
      <c r="AC265" s="26"/>
      <c r="AD265" s="26"/>
      <c r="AE265" s="26"/>
      <c r="AR265" s="145" t="s">
        <v>336</v>
      </c>
      <c r="AT265" s="145" t="s">
        <v>240</v>
      </c>
      <c r="AU265" s="145" t="s">
        <v>73</v>
      </c>
      <c r="AY265" s="14" t="s">
        <v>114</v>
      </c>
      <c r="BE265" s="146">
        <f t="shared" si="57"/>
        <v>0</v>
      </c>
      <c r="BF265" s="146">
        <f t="shared" si="58"/>
        <v>0</v>
      </c>
      <c r="BG265" s="146">
        <f t="shared" si="59"/>
        <v>0</v>
      </c>
      <c r="BH265" s="146">
        <f t="shared" si="60"/>
        <v>0</v>
      </c>
      <c r="BI265" s="146">
        <f t="shared" si="61"/>
        <v>0</v>
      </c>
      <c r="BJ265" s="14" t="s">
        <v>120</v>
      </c>
      <c r="BK265" s="147">
        <f t="shared" si="62"/>
        <v>0</v>
      </c>
      <c r="BL265" s="14" t="s">
        <v>336</v>
      </c>
      <c r="BM265" s="145" t="s">
        <v>453</v>
      </c>
    </row>
    <row r="266" spans="1:65" s="2" customFormat="1" ht="16.5" customHeight="1">
      <c r="A266" s="26"/>
      <c r="B266" s="134"/>
      <c r="C266" s="135">
        <v>115</v>
      </c>
      <c r="D266" s="135" t="s">
        <v>117</v>
      </c>
      <c r="E266" s="136" t="s">
        <v>454</v>
      </c>
      <c r="F266" s="137" t="s">
        <v>455</v>
      </c>
      <c r="G266" s="138" t="s">
        <v>118</v>
      </c>
      <c r="H266" s="139">
        <v>1</v>
      </c>
      <c r="I266" s="139"/>
      <c r="J266" s="139"/>
      <c r="K266" s="140"/>
      <c r="L266" s="160"/>
      <c r="M266" s="141" t="s">
        <v>1</v>
      </c>
      <c r="N266" s="142" t="s">
        <v>32</v>
      </c>
      <c r="O266" s="143">
        <v>0</v>
      </c>
      <c r="P266" s="143">
        <f t="shared" si="54"/>
        <v>0</v>
      </c>
      <c r="Q266" s="143">
        <v>0</v>
      </c>
      <c r="R266" s="143">
        <f t="shared" si="55"/>
        <v>0</v>
      </c>
      <c r="S266" s="143">
        <v>0</v>
      </c>
      <c r="T266" s="144">
        <f t="shared" si="56"/>
        <v>0</v>
      </c>
      <c r="U266" s="26"/>
      <c r="V266" s="26"/>
      <c r="W266" s="26"/>
      <c r="X266" s="26"/>
      <c r="Y266" s="26"/>
      <c r="Z266" s="26"/>
      <c r="AA266" s="26"/>
      <c r="AB266" s="26"/>
      <c r="AC266" s="26"/>
      <c r="AD266" s="26"/>
      <c r="AE266" s="26"/>
      <c r="AR266" s="145" t="s">
        <v>336</v>
      </c>
      <c r="AT266" s="145" t="s">
        <v>117</v>
      </c>
      <c r="AU266" s="145" t="s">
        <v>73</v>
      </c>
      <c r="AY266" s="14" t="s">
        <v>114</v>
      </c>
      <c r="BE266" s="146">
        <f t="shared" si="57"/>
        <v>0</v>
      </c>
      <c r="BF266" s="146">
        <f t="shared" si="58"/>
        <v>0</v>
      </c>
      <c r="BG266" s="146">
        <f t="shared" si="59"/>
        <v>0</v>
      </c>
      <c r="BH266" s="146">
        <f t="shared" si="60"/>
        <v>0</v>
      </c>
      <c r="BI266" s="146">
        <f t="shared" si="61"/>
        <v>0</v>
      </c>
      <c r="BJ266" s="14" t="s">
        <v>120</v>
      </c>
      <c r="BK266" s="147">
        <f t="shared" si="62"/>
        <v>0</v>
      </c>
      <c r="BL266" s="14" t="s">
        <v>336</v>
      </c>
      <c r="BM266" s="145" t="s">
        <v>456</v>
      </c>
    </row>
    <row r="267" spans="1:65" s="2" customFormat="1" ht="24" customHeight="1">
      <c r="A267" s="26"/>
      <c r="B267" s="134"/>
      <c r="C267" s="135">
        <v>116</v>
      </c>
      <c r="D267" s="148" t="s">
        <v>240</v>
      </c>
      <c r="E267" s="149" t="s">
        <v>457</v>
      </c>
      <c r="F267" s="150" t="s">
        <v>458</v>
      </c>
      <c r="G267" s="151" t="s">
        <v>118</v>
      </c>
      <c r="H267" s="152">
        <v>1</v>
      </c>
      <c r="I267" s="152"/>
      <c r="J267" s="152"/>
      <c r="K267" s="153"/>
      <c r="L267" s="160"/>
      <c r="M267" s="154" t="s">
        <v>1</v>
      </c>
      <c r="N267" s="155" t="s">
        <v>32</v>
      </c>
      <c r="O267" s="143">
        <v>0</v>
      </c>
      <c r="P267" s="143">
        <f t="shared" si="54"/>
        <v>0</v>
      </c>
      <c r="Q267" s="143">
        <v>0</v>
      </c>
      <c r="R267" s="143">
        <f t="shared" si="55"/>
        <v>0</v>
      </c>
      <c r="S267" s="143">
        <v>0</v>
      </c>
      <c r="T267" s="144">
        <f t="shared" si="56"/>
        <v>0</v>
      </c>
      <c r="U267" s="26"/>
      <c r="V267" s="26"/>
      <c r="W267" s="26"/>
      <c r="X267" s="26"/>
      <c r="Y267" s="26"/>
      <c r="Z267" s="26"/>
      <c r="AA267" s="26"/>
      <c r="AB267" s="26"/>
      <c r="AC267" s="26"/>
      <c r="AD267" s="26"/>
      <c r="AE267" s="26"/>
      <c r="AR267" s="145" t="s">
        <v>336</v>
      </c>
      <c r="AT267" s="145" t="s">
        <v>240</v>
      </c>
      <c r="AU267" s="145" t="s">
        <v>73</v>
      </c>
      <c r="AY267" s="14" t="s">
        <v>114</v>
      </c>
      <c r="BE267" s="146">
        <f t="shared" si="57"/>
        <v>0</v>
      </c>
      <c r="BF267" s="146">
        <f t="shared" si="58"/>
        <v>0</v>
      </c>
      <c r="BG267" s="146">
        <f t="shared" si="59"/>
        <v>0</v>
      </c>
      <c r="BH267" s="146">
        <f t="shared" si="60"/>
        <v>0</v>
      </c>
      <c r="BI267" s="146">
        <f t="shared" si="61"/>
        <v>0</v>
      </c>
      <c r="BJ267" s="14" t="s">
        <v>120</v>
      </c>
      <c r="BK267" s="147">
        <f t="shared" si="62"/>
        <v>0</v>
      </c>
      <c r="BL267" s="14" t="s">
        <v>336</v>
      </c>
      <c r="BM267" s="145" t="s">
        <v>459</v>
      </c>
    </row>
    <row r="268" spans="1:65" s="2" customFormat="1" ht="24" customHeight="1">
      <c r="A268" s="26"/>
      <c r="B268" s="134"/>
      <c r="C268" s="135">
        <v>117</v>
      </c>
      <c r="D268" s="135" t="s">
        <v>117</v>
      </c>
      <c r="E268" s="136" t="s">
        <v>460</v>
      </c>
      <c r="F268" s="137" t="s">
        <v>461</v>
      </c>
      <c r="G268" s="138" t="s">
        <v>118</v>
      </c>
      <c r="H268" s="139">
        <v>1</v>
      </c>
      <c r="I268" s="139"/>
      <c r="J268" s="139"/>
      <c r="K268" s="140"/>
      <c r="L268" s="160"/>
      <c r="M268" s="141" t="s">
        <v>1</v>
      </c>
      <c r="N268" s="142" t="s">
        <v>32</v>
      </c>
      <c r="O268" s="143">
        <v>0</v>
      </c>
      <c r="P268" s="143">
        <f t="shared" si="54"/>
        <v>0</v>
      </c>
      <c r="Q268" s="143">
        <v>0</v>
      </c>
      <c r="R268" s="143">
        <f t="shared" si="55"/>
        <v>0</v>
      </c>
      <c r="S268" s="143">
        <v>0</v>
      </c>
      <c r="T268" s="144">
        <f t="shared" si="56"/>
        <v>0</v>
      </c>
      <c r="U268" s="26"/>
      <c r="V268" s="26"/>
      <c r="W268" s="26"/>
      <c r="X268" s="26"/>
      <c r="Y268" s="26"/>
      <c r="Z268" s="26"/>
      <c r="AA268" s="26"/>
      <c r="AB268" s="26"/>
      <c r="AC268" s="26"/>
      <c r="AD268" s="26"/>
      <c r="AE268" s="26"/>
      <c r="AR268" s="145" t="s">
        <v>336</v>
      </c>
      <c r="AT268" s="145" t="s">
        <v>117</v>
      </c>
      <c r="AU268" s="145" t="s">
        <v>73</v>
      </c>
      <c r="AY268" s="14" t="s">
        <v>114</v>
      </c>
      <c r="BE268" s="146">
        <f t="shared" si="57"/>
        <v>0</v>
      </c>
      <c r="BF268" s="146">
        <f t="shared" si="58"/>
        <v>0</v>
      </c>
      <c r="BG268" s="146">
        <f t="shared" si="59"/>
        <v>0</v>
      </c>
      <c r="BH268" s="146">
        <f t="shared" si="60"/>
        <v>0</v>
      </c>
      <c r="BI268" s="146">
        <f t="shared" si="61"/>
        <v>0</v>
      </c>
      <c r="BJ268" s="14" t="s">
        <v>120</v>
      </c>
      <c r="BK268" s="147">
        <f t="shared" si="62"/>
        <v>0</v>
      </c>
      <c r="BL268" s="14" t="s">
        <v>336</v>
      </c>
      <c r="BM268" s="145" t="s">
        <v>462</v>
      </c>
    </row>
    <row r="269" spans="1:65" s="2" customFormat="1" ht="24" customHeight="1">
      <c r="A269" s="26"/>
      <c r="B269" s="134"/>
      <c r="C269" s="135">
        <v>118</v>
      </c>
      <c r="D269" s="135" t="s">
        <v>117</v>
      </c>
      <c r="E269" s="136" t="s">
        <v>463</v>
      </c>
      <c r="F269" s="137" t="s">
        <v>464</v>
      </c>
      <c r="G269" s="138" t="s">
        <v>118</v>
      </c>
      <c r="H269" s="139">
        <v>2</v>
      </c>
      <c r="I269" s="139"/>
      <c r="J269" s="139"/>
      <c r="K269" s="140"/>
      <c r="L269" s="160"/>
      <c r="M269" s="141" t="s">
        <v>1</v>
      </c>
      <c r="N269" s="142" t="s">
        <v>32</v>
      </c>
      <c r="O269" s="143">
        <v>0</v>
      </c>
      <c r="P269" s="143">
        <f t="shared" si="54"/>
        <v>0</v>
      </c>
      <c r="Q269" s="143">
        <v>0</v>
      </c>
      <c r="R269" s="143">
        <f t="shared" si="55"/>
        <v>0</v>
      </c>
      <c r="S269" s="143">
        <v>0</v>
      </c>
      <c r="T269" s="144">
        <f t="shared" si="56"/>
        <v>0</v>
      </c>
      <c r="U269" s="26"/>
      <c r="V269" s="26"/>
      <c r="W269" s="26"/>
      <c r="X269" s="26"/>
      <c r="Y269" s="26"/>
      <c r="Z269" s="26"/>
      <c r="AA269" s="26"/>
      <c r="AB269" s="26"/>
      <c r="AC269" s="26"/>
      <c r="AD269" s="26"/>
      <c r="AE269" s="26"/>
      <c r="AR269" s="145" t="s">
        <v>336</v>
      </c>
      <c r="AT269" s="145" t="s">
        <v>117</v>
      </c>
      <c r="AU269" s="145" t="s">
        <v>73</v>
      </c>
      <c r="AY269" s="14" t="s">
        <v>114</v>
      </c>
      <c r="BE269" s="146">
        <f t="shared" si="57"/>
        <v>0</v>
      </c>
      <c r="BF269" s="146">
        <f t="shared" si="58"/>
        <v>0</v>
      </c>
      <c r="BG269" s="146">
        <f t="shared" si="59"/>
        <v>0</v>
      </c>
      <c r="BH269" s="146">
        <f t="shared" si="60"/>
        <v>0</v>
      </c>
      <c r="BI269" s="146">
        <f t="shared" si="61"/>
        <v>0</v>
      </c>
      <c r="BJ269" s="14" t="s">
        <v>120</v>
      </c>
      <c r="BK269" s="147">
        <f t="shared" si="62"/>
        <v>0</v>
      </c>
      <c r="BL269" s="14" t="s">
        <v>336</v>
      </c>
      <c r="BM269" s="145" t="s">
        <v>465</v>
      </c>
    </row>
    <row r="270" spans="1:65" s="2" customFormat="1" ht="48" customHeight="1">
      <c r="A270" s="26"/>
      <c r="B270" s="134"/>
      <c r="C270" s="135">
        <v>119</v>
      </c>
      <c r="D270" s="148" t="s">
        <v>240</v>
      </c>
      <c r="E270" s="149" t="s">
        <v>466</v>
      </c>
      <c r="F270" s="150" t="s">
        <v>467</v>
      </c>
      <c r="G270" s="151" t="s">
        <v>118</v>
      </c>
      <c r="H270" s="152">
        <v>2</v>
      </c>
      <c r="I270" s="152"/>
      <c r="J270" s="152"/>
      <c r="K270" s="153"/>
      <c r="L270" s="160"/>
      <c r="M270" s="154" t="s">
        <v>1</v>
      </c>
      <c r="N270" s="155" t="s">
        <v>32</v>
      </c>
      <c r="O270" s="143">
        <v>0</v>
      </c>
      <c r="P270" s="143">
        <f t="shared" si="54"/>
        <v>0</v>
      </c>
      <c r="Q270" s="143">
        <v>0</v>
      </c>
      <c r="R270" s="143">
        <f t="shared" si="55"/>
        <v>0</v>
      </c>
      <c r="S270" s="143">
        <v>0</v>
      </c>
      <c r="T270" s="144">
        <f t="shared" si="56"/>
        <v>0</v>
      </c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R270" s="145" t="s">
        <v>336</v>
      </c>
      <c r="AT270" s="145" t="s">
        <v>240</v>
      </c>
      <c r="AU270" s="145" t="s">
        <v>73</v>
      </c>
      <c r="AY270" s="14" t="s">
        <v>114</v>
      </c>
      <c r="BE270" s="146">
        <f t="shared" si="57"/>
        <v>0</v>
      </c>
      <c r="BF270" s="146">
        <f t="shared" si="58"/>
        <v>0</v>
      </c>
      <c r="BG270" s="146">
        <f t="shared" si="59"/>
        <v>0</v>
      </c>
      <c r="BH270" s="146">
        <f t="shared" si="60"/>
        <v>0</v>
      </c>
      <c r="BI270" s="146">
        <f t="shared" si="61"/>
        <v>0</v>
      </c>
      <c r="BJ270" s="14" t="s">
        <v>120</v>
      </c>
      <c r="BK270" s="147">
        <f t="shared" si="62"/>
        <v>0</v>
      </c>
      <c r="BL270" s="14" t="s">
        <v>336</v>
      </c>
      <c r="BM270" s="145" t="s">
        <v>468</v>
      </c>
    </row>
    <row r="271" spans="1:65" s="2" customFormat="1" ht="24" customHeight="1">
      <c r="A271" s="26"/>
      <c r="B271" s="134"/>
      <c r="C271" s="135">
        <v>120</v>
      </c>
      <c r="D271" s="135" t="s">
        <v>117</v>
      </c>
      <c r="E271" s="136" t="s">
        <v>469</v>
      </c>
      <c r="F271" s="137" t="s">
        <v>470</v>
      </c>
      <c r="G271" s="138" t="s">
        <v>118</v>
      </c>
      <c r="H271" s="139">
        <v>2</v>
      </c>
      <c r="I271" s="139"/>
      <c r="J271" s="139"/>
      <c r="K271" s="140"/>
      <c r="L271" s="160"/>
      <c r="M271" s="141" t="s">
        <v>1</v>
      </c>
      <c r="N271" s="142" t="s">
        <v>32</v>
      </c>
      <c r="O271" s="143">
        <v>0</v>
      </c>
      <c r="P271" s="143">
        <f t="shared" si="54"/>
        <v>0</v>
      </c>
      <c r="Q271" s="143">
        <v>0</v>
      </c>
      <c r="R271" s="143">
        <f t="shared" si="55"/>
        <v>0</v>
      </c>
      <c r="S271" s="143">
        <v>0</v>
      </c>
      <c r="T271" s="144">
        <f t="shared" si="56"/>
        <v>0</v>
      </c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R271" s="145" t="s">
        <v>336</v>
      </c>
      <c r="AT271" s="145" t="s">
        <v>117</v>
      </c>
      <c r="AU271" s="145" t="s">
        <v>73</v>
      </c>
      <c r="AY271" s="14" t="s">
        <v>114</v>
      </c>
      <c r="BE271" s="146">
        <f t="shared" si="57"/>
        <v>0</v>
      </c>
      <c r="BF271" s="146">
        <f t="shared" si="58"/>
        <v>0</v>
      </c>
      <c r="BG271" s="146">
        <f t="shared" si="59"/>
        <v>0</v>
      </c>
      <c r="BH271" s="146">
        <f t="shared" si="60"/>
        <v>0</v>
      </c>
      <c r="BI271" s="146">
        <f t="shared" si="61"/>
        <v>0</v>
      </c>
      <c r="BJ271" s="14" t="s">
        <v>120</v>
      </c>
      <c r="BK271" s="147">
        <f t="shared" si="62"/>
        <v>0</v>
      </c>
      <c r="BL271" s="14" t="s">
        <v>336</v>
      </c>
      <c r="BM271" s="145" t="s">
        <v>471</v>
      </c>
    </row>
    <row r="272" spans="1:65" s="2" customFormat="1" ht="24" customHeight="1">
      <c r="A272" s="26"/>
      <c r="B272" s="134"/>
      <c r="C272" s="135">
        <v>121</v>
      </c>
      <c r="D272" s="135" t="s">
        <v>117</v>
      </c>
      <c r="E272" s="136" t="s">
        <v>472</v>
      </c>
      <c r="F272" s="137" t="s">
        <v>473</v>
      </c>
      <c r="G272" s="138" t="s">
        <v>118</v>
      </c>
      <c r="H272" s="139">
        <v>3</v>
      </c>
      <c r="I272" s="139"/>
      <c r="J272" s="139"/>
      <c r="K272" s="140"/>
      <c r="L272" s="160"/>
      <c r="M272" s="141" t="s">
        <v>1</v>
      </c>
      <c r="N272" s="142" t="s">
        <v>32</v>
      </c>
      <c r="O272" s="143">
        <v>0</v>
      </c>
      <c r="P272" s="143">
        <f t="shared" si="54"/>
        <v>0</v>
      </c>
      <c r="Q272" s="143">
        <v>0</v>
      </c>
      <c r="R272" s="143">
        <f t="shared" si="55"/>
        <v>0</v>
      </c>
      <c r="S272" s="143">
        <v>0</v>
      </c>
      <c r="T272" s="144">
        <f t="shared" si="56"/>
        <v>0</v>
      </c>
      <c r="U272" s="26"/>
      <c r="V272" s="26"/>
      <c r="W272" s="26"/>
      <c r="X272" s="26"/>
      <c r="Y272" s="26"/>
      <c r="Z272" s="26"/>
      <c r="AA272" s="26"/>
      <c r="AB272" s="26"/>
      <c r="AC272" s="26"/>
      <c r="AD272" s="26"/>
      <c r="AE272" s="26"/>
      <c r="AR272" s="145" t="s">
        <v>336</v>
      </c>
      <c r="AT272" s="145" t="s">
        <v>117</v>
      </c>
      <c r="AU272" s="145" t="s">
        <v>73</v>
      </c>
      <c r="AY272" s="14" t="s">
        <v>114</v>
      </c>
      <c r="BE272" s="146">
        <f t="shared" si="57"/>
        <v>0</v>
      </c>
      <c r="BF272" s="146">
        <f t="shared" si="58"/>
        <v>0</v>
      </c>
      <c r="BG272" s="146">
        <f t="shared" si="59"/>
        <v>0</v>
      </c>
      <c r="BH272" s="146">
        <f t="shared" si="60"/>
        <v>0</v>
      </c>
      <c r="BI272" s="146">
        <f t="shared" si="61"/>
        <v>0</v>
      </c>
      <c r="BJ272" s="14" t="s">
        <v>120</v>
      </c>
      <c r="BK272" s="147">
        <f t="shared" si="62"/>
        <v>0</v>
      </c>
      <c r="BL272" s="14" t="s">
        <v>336</v>
      </c>
      <c r="BM272" s="145" t="s">
        <v>474</v>
      </c>
    </row>
    <row r="273" spans="1:65" s="2" customFormat="1" ht="24" customHeight="1">
      <c r="A273" s="26"/>
      <c r="B273" s="134"/>
      <c r="C273" s="135">
        <v>122</v>
      </c>
      <c r="D273" s="135" t="s">
        <v>117</v>
      </c>
      <c r="E273" s="136" t="s">
        <v>475</v>
      </c>
      <c r="F273" s="137" t="s">
        <v>476</v>
      </c>
      <c r="G273" s="138" t="s">
        <v>184</v>
      </c>
      <c r="H273" s="139">
        <v>43</v>
      </c>
      <c r="I273" s="139"/>
      <c r="J273" s="139"/>
      <c r="K273" s="140"/>
      <c r="L273" s="160"/>
      <c r="M273" s="141" t="s">
        <v>1</v>
      </c>
      <c r="N273" s="142" t="s">
        <v>32</v>
      </c>
      <c r="O273" s="143">
        <v>0</v>
      </c>
      <c r="P273" s="143">
        <f t="shared" ref="P273:P303" si="63">O273*H273</f>
        <v>0</v>
      </c>
      <c r="Q273" s="143">
        <v>0</v>
      </c>
      <c r="R273" s="143">
        <f t="shared" ref="R273:R303" si="64">Q273*H273</f>
        <v>0</v>
      </c>
      <c r="S273" s="143">
        <v>0</v>
      </c>
      <c r="T273" s="144">
        <f t="shared" ref="T273:T303" si="65">S273*H273</f>
        <v>0</v>
      </c>
      <c r="U273" s="26"/>
      <c r="V273" s="26"/>
      <c r="W273" s="26"/>
      <c r="X273" s="26"/>
      <c r="Y273" s="26"/>
      <c r="Z273" s="26"/>
      <c r="AA273" s="26"/>
      <c r="AB273" s="26"/>
      <c r="AC273" s="26"/>
      <c r="AD273" s="26"/>
      <c r="AE273" s="26"/>
      <c r="AR273" s="145" t="s">
        <v>336</v>
      </c>
      <c r="AT273" s="145" t="s">
        <v>117</v>
      </c>
      <c r="AU273" s="145" t="s">
        <v>73</v>
      </c>
      <c r="AY273" s="14" t="s">
        <v>114</v>
      </c>
      <c r="BE273" s="146">
        <f t="shared" ref="BE273:BE303" si="66">IF(N273="základná",J273,0)</f>
        <v>0</v>
      </c>
      <c r="BF273" s="146">
        <f t="shared" ref="BF273:BF303" si="67">IF(N273="znížená",J273,0)</f>
        <v>0</v>
      </c>
      <c r="BG273" s="146">
        <f t="shared" ref="BG273:BG303" si="68">IF(N273="zákl. prenesená",J273,0)</f>
        <v>0</v>
      </c>
      <c r="BH273" s="146">
        <f t="shared" ref="BH273:BH303" si="69">IF(N273="zníž. prenesená",J273,0)</f>
        <v>0</v>
      </c>
      <c r="BI273" s="146">
        <f t="shared" ref="BI273:BI303" si="70">IF(N273="nulová",J273,0)</f>
        <v>0</v>
      </c>
      <c r="BJ273" s="14" t="s">
        <v>120</v>
      </c>
      <c r="BK273" s="147">
        <f t="shared" ref="BK273:BK303" si="71">ROUND(I273*H273,3)</f>
        <v>0</v>
      </c>
      <c r="BL273" s="14" t="s">
        <v>336</v>
      </c>
      <c r="BM273" s="145" t="s">
        <v>477</v>
      </c>
    </row>
    <row r="274" spans="1:65" s="2" customFormat="1" ht="24" customHeight="1">
      <c r="A274" s="26"/>
      <c r="B274" s="134"/>
      <c r="C274" s="135">
        <v>123</v>
      </c>
      <c r="D274" s="135" t="s">
        <v>117</v>
      </c>
      <c r="E274" s="136" t="s">
        <v>478</v>
      </c>
      <c r="F274" s="137" t="s">
        <v>479</v>
      </c>
      <c r="G274" s="138" t="s">
        <v>224</v>
      </c>
      <c r="H274" s="139">
        <v>18.8</v>
      </c>
      <c r="I274" s="139"/>
      <c r="J274" s="139"/>
      <c r="K274" s="140"/>
      <c r="L274" s="160"/>
      <c r="M274" s="141" t="s">
        <v>1</v>
      </c>
      <c r="N274" s="142" t="s">
        <v>32</v>
      </c>
      <c r="O274" s="143">
        <v>0</v>
      </c>
      <c r="P274" s="143">
        <f t="shared" si="63"/>
        <v>0</v>
      </c>
      <c r="Q274" s="143">
        <v>0</v>
      </c>
      <c r="R274" s="143">
        <f t="shared" si="64"/>
        <v>0</v>
      </c>
      <c r="S274" s="143">
        <v>0</v>
      </c>
      <c r="T274" s="144">
        <f t="shared" si="65"/>
        <v>0</v>
      </c>
      <c r="U274" s="26"/>
      <c r="V274" s="26"/>
      <c r="W274" s="26"/>
      <c r="X274" s="26"/>
      <c r="Y274" s="26"/>
      <c r="Z274" s="26"/>
      <c r="AA274" s="26"/>
      <c r="AB274" s="26"/>
      <c r="AC274" s="26"/>
      <c r="AD274" s="26"/>
      <c r="AE274" s="26"/>
      <c r="AR274" s="145" t="s">
        <v>336</v>
      </c>
      <c r="AT274" s="145" t="s">
        <v>117</v>
      </c>
      <c r="AU274" s="145" t="s">
        <v>73</v>
      </c>
      <c r="AY274" s="14" t="s">
        <v>114</v>
      </c>
      <c r="BE274" s="146">
        <f t="shared" si="66"/>
        <v>0</v>
      </c>
      <c r="BF274" s="146">
        <f t="shared" si="67"/>
        <v>0</v>
      </c>
      <c r="BG274" s="146">
        <f t="shared" si="68"/>
        <v>0</v>
      </c>
      <c r="BH274" s="146">
        <f t="shared" si="69"/>
        <v>0</v>
      </c>
      <c r="BI274" s="146">
        <f t="shared" si="70"/>
        <v>0</v>
      </c>
      <c r="BJ274" s="14" t="s">
        <v>120</v>
      </c>
      <c r="BK274" s="147">
        <f t="shared" si="71"/>
        <v>0</v>
      </c>
      <c r="BL274" s="14" t="s">
        <v>336</v>
      </c>
      <c r="BM274" s="145" t="s">
        <v>480</v>
      </c>
    </row>
    <row r="275" spans="1:65" s="2" customFormat="1" ht="24" customHeight="1">
      <c r="A275" s="26"/>
      <c r="B275" s="134"/>
      <c r="C275" s="135">
        <v>124</v>
      </c>
      <c r="D275" s="135" t="s">
        <v>117</v>
      </c>
      <c r="E275" s="136" t="s">
        <v>481</v>
      </c>
      <c r="F275" s="137" t="s">
        <v>482</v>
      </c>
      <c r="G275" s="138" t="s">
        <v>184</v>
      </c>
      <c r="H275" s="139">
        <v>33</v>
      </c>
      <c r="I275" s="139"/>
      <c r="J275" s="139"/>
      <c r="K275" s="140"/>
      <c r="L275" s="160"/>
      <c r="M275" s="141" t="s">
        <v>1</v>
      </c>
      <c r="N275" s="142" t="s">
        <v>32</v>
      </c>
      <c r="O275" s="143">
        <v>0</v>
      </c>
      <c r="P275" s="143">
        <f t="shared" si="63"/>
        <v>0</v>
      </c>
      <c r="Q275" s="143">
        <v>0</v>
      </c>
      <c r="R275" s="143">
        <f t="shared" si="64"/>
        <v>0</v>
      </c>
      <c r="S275" s="143">
        <v>0</v>
      </c>
      <c r="T275" s="144">
        <f t="shared" si="65"/>
        <v>0</v>
      </c>
      <c r="U275" s="26"/>
      <c r="V275" s="26"/>
      <c r="W275" s="26"/>
      <c r="X275" s="26"/>
      <c r="Y275" s="26"/>
      <c r="Z275" s="26"/>
      <c r="AA275" s="26"/>
      <c r="AB275" s="26"/>
      <c r="AC275" s="26"/>
      <c r="AD275" s="26"/>
      <c r="AE275" s="26"/>
      <c r="AR275" s="145" t="s">
        <v>336</v>
      </c>
      <c r="AT275" s="145" t="s">
        <v>117</v>
      </c>
      <c r="AU275" s="145" t="s">
        <v>73</v>
      </c>
      <c r="AY275" s="14" t="s">
        <v>114</v>
      </c>
      <c r="BE275" s="146">
        <f t="shared" si="66"/>
        <v>0</v>
      </c>
      <c r="BF275" s="146">
        <f t="shared" si="67"/>
        <v>0</v>
      </c>
      <c r="BG275" s="146">
        <f t="shared" si="68"/>
        <v>0</v>
      </c>
      <c r="BH275" s="146">
        <f t="shared" si="69"/>
        <v>0</v>
      </c>
      <c r="BI275" s="146">
        <f t="shared" si="70"/>
        <v>0</v>
      </c>
      <c r="BJ275" s="14" t="s">
        <v>120</v>
      </c>
      <c r="BK275" s="147">
        <f t="shared" si="71"/>
        <v>0</v>
      </c>
      <c r="BL275" s="14" t="s">
        <v>336</v>
      </c>
      <c r="BM275" s="145" t="s">
        <v>483</v>
      </c>
    </row>
    <row r="276" spans="1:65" s="2" customFormat="1" ht="24" customHeight="1">
      <c r="A276" s="26"/>
      <c r="B276" s="134"/>
      <c r="C276" s="135">
        <v>125</v>
      </c>
      <c r="D276" s="135" t="s">
        <v>117</v>
      </c>
      <c r="E276" s="136" t="s">
        <v>484</v>
      </c>
      <c r="F276" s="137" t="s">
        <v>485</v>
      </c>
      <c r="G276" s="138" t="s">
        <v>184</v>
      </c>
      <c r="H276" s="139">
        <v>10</v>
      </c>
      <c r="I276" s="139"/>
      <c r="J276" s="139"/>
      <c r="K276" s="140"/>
      <c r="L276" s="160"/>
      <c r="M276" s="141" t="s">
        <v>1</v>
      </c>
      <c r="N276" s="142" t="s">
        <v>32</v>
      </c>
      <c r="O276" s="143">
        <v>0</v>
      </c>
      <c r="P276" s="143">
        <f t="shared" si="63"/>
        <v>0</v>
      </c>
      <c r="Q276" s="143">
        <v>0</v>
      </c>
      <c r="R276" s="143">
        <f t="shared" si="64"/>
        <v>0</v>
      </c>
      <c r="S276" s="143">
        <v>0</v>
      </c>
      <c r="T276" s="144">
        <f t="shared" si="65"/>
        <v>0</v>
      </c>
      <c r="U276" s="26"/>
      <c r="V276" s="26"/>
      <c r="W276" s="26"/>
      <c r="X276" s="26"/>
      <c r="Y276" s="26"/>
      <c r="Z276" s="26"/>
      <c r="AA276" s="26"/>
      <c r="AB276" s="26"/>
      <c r="AC276" s="26"/>
      <c r="AD276" s="26"/>
      <c r="AE276" s="26"/>
      <c r="AR276" s="145" t="s">
        <v>336</v>
      </c>
      <c r="AT276" s="145" t="s">
        <v>117</v>
      </c>
      <c r="AU276" s="145" t="s">
        <v>73</v>
      </c>
      <c r="AY276" s="14" t="s">
        <v>114</v>
      </c>
      <c r="BE276" s="146">
        <f t="shared" si="66"/>
        <v>0</v>
      </c>
      <c r="BF276" s="146">
        <f t="shared" si="67"/>
        <v>0</v>
      </c>
      <c r="BG276" s="146">
        <f t="shared" si="68"/>
        <v>0</v>
      </c>
      <c r="BH276" s="146">
        <f t="shared" si="69"/>
        <v>0</v>
      </c>
      <c r="BI276" s="146">
        <f t="shared" si="70"/>
        <v>0</v>
      </c>
      <c r="BJ276" s="14" t="s">
        <v>120</v>
      </c>
      <c r="BK276" s="147">
        <f t="shared" si="71"/>
        <v>0</v>
      </c>
      <c r="BL276" s="14" t="s">
        <v>336</v>
      </c>
      <c r="BM276" s="145" t="s">
        <v>486</v>
      </c>
    </row>
    <row r="277" spans="1:65" s="2" customFormat="1" ht="24" customHeight="1">
      <c r="A277" s="26"/>
      <c r="B277" s="134"/>
      <c r="C277" s="135">
        <v>126</v>
      </c>
      <c r="D277" s="135" t="s">
        <v>117</v>
      </c>
      <c r="E277" s="136" t="s">
        <v>487</v>
      </c>
      <c r="F277" s="137" t="s">
        <v>488</v>
      </c>
      <c r="G277" s="138" t="s">
        <v>184</v>
      </c>
      <c r="H277" s="139">
        <v>11</v>
      </c>
      <c r="I277" s="139"/>
      <c r="J277" s="139"/>
      <c r="K277" s="140"/>
      <c r="L277" s="160"/>
      <c r="M277" s="141" t="s">
        <v>1</v>
      </c>
      <c r="N277" s="142" t="s">
        <v>32</v>
      </c>
      <c r="O277" s="143">
        <v>0</v>
      </c>
      <c r="P277" s="143">
        <f t="shared" si="63"/>
        <v>0</v>
      </c>
      <c r="Q277" s="143">
        <v>0</v>
      </c>
      <c r="R277" s="143">
        <f t="shared" si="64"/>
        <v>0</v>
      </c>
      <c r="S277" s="143">
        <v>0</v>
      </c>
      <c r="T277" s="144">
        <f t="shared" si="65"/>
        <v>0</v>
      </c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R277" s="145" t="s">
        <v>336</v>
      </c>
      <c r="AT277" s="145" t="s">
        <v>117</v>
      </c>
      <c r="AU277" s="145" t="s">
        <v>73</v>
      </c>
      <c r="AY277" s="14" t="s">
        <v>114</v>
      </c>
      <c r="BE277" s="146">
        <f t="shared" si="66"/>
        <v>0</v>
      </c>
      <c r="BF277" s="146">
        <f t="shared" si="67"/>
        <v>0</v>
      </c>
      <c r="BG277" s="146">
        <f t="shared" si="68"/>
        <v>0</v>
      </c>
      <c r="BH277" s="146">
        <f t="shared" si="69"/>
        <v>0</v>
      </c>
      <c r="BI277" s="146">
        <f t="shared" si="70"/>
        <v>0</v>
      </c>
      <c r="BJ277" s="14" t="s">
        <v>120</v>
      </c>
      <c r="BK277" s="147">
        <f t="shared" si="71"/>
        <v>0</v>
      </c>
      <c r="BL277" s="14" t="s">
        <v>336</v>
      </c>
      <c r="BM277" s="145" t="s">
        <v>489</v>
      </c>
    </row>
    <row r="278" spans="1:65" s="2" customFormat="1" ht="24" customHeight="1">
      <c r="A278" s="26"/>
      <c r="B278" s="134"/>
      <c r="C278" s="135">
        <v>127</v>
      </c>
      <c r="D278" s="135" t="s">
        <v>117</v>
      </c>
      <c r="E278" s="136" t="s">
        <v>490</v>
      </c>
      <c r="F278" s="137" t="s">
        <v>491</v>
      </c>
      <c r="G278" s="138" t="s">
        <v>184</v>
      </c>
      <c r="H278" s="139">
        <v>11</v>
      </c>
      <c r="I278" s="139"/>
      <c r="J278" s="139"/>
      <c r="K278" s="140"/>
      <c r="L278" s="160"/>
      <c r="M278" s="141" t="s">
        <v>1</v>
      </c>
      <c r="N278" s="142" t="s">
        <v>32</v>
      </c>
      <c r="O278" s="143">
        <v>0</v>
      </c>
      <c r="P278" s="143">
        <f t="shared" si="63"/>
        <v>0</v>
      </c>
      <c r="Q278" s="143">
        <v>0</v>
      </c>
      <c r="R278" s="143">
        <f t="shared" si="64"/>
        <v>0</v>
      </c>
      <c r="S278" s="143">
        <v>0</v>
      </c>
      <c r="T278" s="144">
        <f t="shared" si="65"/>
        <v>0</v>
      </c>
      <c r="U278" s="26"/>
      <c r="V278" s="26"/>
      <c r="W278" s="26"/>
      <c r="X278" s="26"/>
      <c r="Y278" s="26"/>
      <c r="Z278" s="26"/>
      <c r="AA278" s="26"/>
      <c r="AB278" s="26"/>
      <c r="AC278" s="26"/>
      <c r="AD278" s="26"/>
      <c r="AE278" s="26"/>
      <c r="AR278" s="145" t="s">
        <v>336</v>
      </c>
      <c r="AT278" s="145" t="s">
        <v>117</v>
      </c>
      <c r="AU278" s="145" t="s">
        <v>73</v>
      </c>
      <c r="AY278" s="14" t="s">
        <v>114</v>
      </c>
      <c r="BE278" s="146">
        <f t="shared" si="66"/>
        <v>0</v>
      </c>
      <c r="BF278" s="146">
        <f t="shared" si="67"/>
        <v>0</v>
      </c>
      <c r="BG278" s="146">
        <f t="shared" si="68"/>
        <v>0</v>
      </c>
      <c r="BH278" s="146">
        <f t="shared" si="69"/>
        <v>0</v>
      </c>
      <c r="BI278" s="146">
        <f t="shared" si="70"/>
        <v>0</v>
      </c>
      <c r="BJ278" s="14" t="s">
        <v>120</v>
      </c>
      <c r="BK278" s="147">
        <f t="shared" si="71"/>
        <v>0</v>
      </c>
      <c r="BL278" s="14" t="s">
        <v>336</v>
      </c>
      <c r="BM278" s="145" t="s">
        <v>492</v>
      </c>
    </row>
    <row r="279" spans="1:65" s="2" customFormat="1" ht="24" customHeight="1">
      <c r="A279" s="26"/>
      <c r="B279" s="134"/>
      <c r="C279" s="135">
        <v>128</v>
      </c>
      <c r="D279" s="135" t="s">
        <v>117</v>
      </c>
      <c r="E279" s="136" t="s">
        <v>493</v>
      </c>
      <c r="F279" s="137" t="s">
        <v>494</v>
      </c>
      <c r="G279" s="138" t="s">
        <v>184</v>
      </c>
      <c r="H279" s="139">
        <v>11</v>
      </c>
      <c r="I279" s="139"/>
      <c r="J279" s="139"/>
      <c r="K279" s="140"/>
      <c r="L279" s="160"/>
      <c r="M279" s="141" t="s">
        <v>1</v>
      </c>
      <c r="N279" s="142" t="s">
        <v>32</v>
      </c>
      <c r="O279" s="143">
        <v>0</v>
      </c>
      <c r="P279" s="143">
        <f t="shared" si="63"/>
        <v>0</v>
      </c>
      <c r="Q279" s="143">
        <v>0</v>
      </c>
      <c r="R279" s="143">
        <f t="shared" si="64"/>
        <v>0</v>
      </c>
      <c r="S279" s="143">
        <v>0</v>
      </c>
      <c r="T279" s="144">
        <f t="shared" si="65"/>
        <v>0</v>
      </c>
      <c r="U279" s="26"/>
      <c r="V279" s="26"/>
      <c r="W279" s="26"/>
      <c r="X279" s="26"/>
      <c r="Y279" s="26"/>
      <c r="Z279" s="26"/>
      <c r="AA279" s="26"/>
      <c r="AB279" s="26"/>
      <c r="AC279" s="26"/>
      <c r="AD279" s="26"/>
      <c r="AE279" s="26"/>
      <c r="AR279" s="145" t="s">
        <v>336</v>
      </c>
      <c r="AT279" s="145" t="s">
        <v>117</v>
      </c>
      <c r="AU279" s="145" t="s">
        <v>73</v>
      </c>
      <c r="AY279" s="14" t="s">
        <v>114</v>
      </c>
      <c r="BE279" s="146">
        <f t="shared" si="66"/>
        <v>0</v>
      </c>
      <c r="BF279" s="146">
        <f t="shared" si="67"/>
        <v>0</v>
      </c>
      <c r="BG279" s="146">
        <f t="shared" si="68"/>
        <v>0</v>
      </c>
      <c r="BH279" s="146">
        <f t="shared" si="69"/>
        <v>0</v>
      </c>
      <c r="BI279" s="146">
        <f t="shared" si="70"/>
        <v>0</v>
      </c>
      <c r="BJ279" s="14" t="s">
        <v>120</v>
      </c>
      <c r="BK279" s="147">
        <f t="shared" si="71"/>
        <v>0</v>
      </c>
      <c r="BL279" s="14" t="s">
        <v>336</v>
      </c>
      <c r="BM279" s="145" t="s">
        <v>495</v>
      </c>
    </row>
    <row r="280" spans="1:65" s="2" customFormat="1" ht="24" customHeight="1">
      <c r="A280" s="26"/>
      <c r="B280" s="134"/>
      <c r="C280" s="135">
        <v>129</v>
      </c>
      <c r="D280" s="135" t="s">
        <v>117</v>
      </c>
      <c r="E280" s="136" t="s">
        <v>496</v>
      </c>
      <c r="F280" s="137" t="s">
        <v>497</v>
      </c>
      <c r="G280" s="138" t="s">
        <v>118</v>
      </c>
      <c r="H280" s="139">
        <v>4</v>
      </c>
      <c r="I280" s="139"/>
      <c r="J280" s="139"/>
      <c r="K280" s="140"/>
      <c r="L280" s="160"/>
      <c r="M280" s="141" t="s">
        <v>1</v>
      </c>
      <c r="N280" s="142" t="s">
        <v>32</v>
      </c>
      <c r="O280" s="143">
        <v>0</v>
      </c>
      <c r="P280" s="143">
        <f t="shared" si="63"/>
        <v>0</v>
      </c>
      <c r="Q280" s="143">
        <v>0</v>
      </c>
      <c r="R280" s="143">
        <f t="shared" si="64"/>
        <v>0</v>
      </c>
      <c r="S280" s="143">
        <v>0</v>
      </c>
      <c r="T280" s="144">
        <f t="shared" si="65"/>
        <v>0</v>
      </c>
      <c r="U280" s="26"/>
      <c r="V280" s="26"/>
      <c r="W280" s="26"/>
      <c r="X280" s="26"/>
      <c r="Y280" s="26"/>
      <c r="Z280" s="26"/>
      <c r="AA280" s="26"/>
      <c r="AB280" s="26"/>
      <c r="AC280" s="26"/>
      <c r="AD280" s="26"/>
      <c r="AE280" s="26"/>
      <c r="AR280" s="145" t="s">
        <v>336</v>
      </c>
      <c r="AT280" s="145" t="s">
        <v>117</v>
      </c>
      <c r="AU280" s="145" t="s">
        <v>73</v>
      </c>
      <c r="AY280" s="14" t="s">
        <v>114</v>
      </c>
      <c r="BE280" s="146">
        <f t="shared" si="66"/>
        <v>0</v>
      </c>
      <c r="BF280" s="146">
        <f t="shared" si="67"/>
        <v>0</v>
      </c>
      <c r="BG280" s="146">
        <f t="shared" si="68"/>
        <v>0</v>
      </c>
      <c r="BH280" s="146">
        <f t="shared" si="69"/>
        <v>0</v>
      </c>
      <c r="BI280" s="146">
        <f t="shared" si="70"/>
        <v>0</v>
      </c>
      <c r="BJ280" s="14" t="s">
        <v>120</v>
      </c>
      <c r="BK280" s="147">
        <f t="shared" si="71"/>
        <v>0</v>
      </c>
      <c r="BL280" s="14" t="s">
        <v>336</v>
      </c>
      <c r="BM280" s="145" t="s">
        <v>498</v>
      </c>
    </row>
    <row r="281" spans="1:65" s="2" customFormat="1" ht="16.5" customHeight="1">
      <c r="A281" s="26"/>
      <c r="B281" s="134"/>
      <c r="C281" s="135">
        <v>130</v>
      </c>
      <c r="D281" s="148" t="s">
        <v>240</v>
      </c>
      <c r="E281" s="149" t="s">
        <v>499</v>
      </c>
      <c r="F281" s="150" t="s">
        <v>500</v>
      </c>
      <c r="G281" s="151" t="s">
        <v>118</v>
      </c>
      <c r="H281" s="152">
        <v>4</v>
      </c>
      <c r="I281" s="152"/>
      <c r="J281" s="152"/>
      <c r="K281" s="153"/>
      <c r="L281" s="160"/>
      <c r="M281" s="154" t="s">
        <v>1</v>
      </c>
      <c r="N281" s="155" t="s">
        <v>32</v>
      </c>
      <c r="O281" s="143">
        <v>0</v>
      </c>
      <c r="P281" s="143">
        <f t="shared" si="63"/>
        <v>0</v>
      </c>
      <c r="Q281" s="143">
        <v>0</v>
      </c>
      <c r="R281" s="143">
        <f t="shared" si="64"/>
        <v>0</v>
      </c>
      <c r="S281" s="143">
        <v>0</v>
      </c>
      <c r="T281" s="144">
        <f t="shared" si="65"/>
        <v>0</v>
      </c>
      <c r="U281" s="26"/>
      <c r="V281" s="26"/>
      <c r="W281" s="26"/>
      <c r="X281" s="26"/>
      <c r="Y281" s="26"/>
      <c r="Z281" s="26"/>
      <c r="AA281" s="26"/>
      <c r="AB281" s="26"/>
      <c r="AC281" s="26"/>
      <c r="AD281" s="26"/>
      <c r="AE281" s="26"/>
      <c r="AR281" s="145" t="s">
        <v>336</v>
      </c>
      <c r="AT281" s="145" t="s">
        <v>240</v>
      </c>
      <c r="AU281" s="145" t="s">
        <v>73</v>
      </c>
      <c r="AY281" s="14" t="s">
        <v>114</v>
      </c>
      <c r="BE281" s="146">
        <f t="shared" si="66"/>
        <v>0</v>
      </c>
      <c r="BF281" s="146">
        <f t="shared" si="67"/>
        <v>0</v>
      </c>
      <c r="BG281" s="146">
        <f t="shared" si="68"/>
        <v>0</v>
      </c>
      <c r="BH281" s="146">
        <f t="shared" si="69"/>
        <v>0</v>
      </c>
      <c r="BI281" s="146">
        <f t="shared" si="70"/>
        <v>0</v>
      </c>
      <c r="BJ281" s="14" t="s">
        <v>120</v>
      </c>
      <c r="BK281" s="147">
        <f t="shared" si="71"/>
        <v>0</v>
      </c>
      <c r="BL281" s="14" t="s">
        <v>336</v>
      </c>
      <c r="BM281" s="145" t="s">
        <v>501</v>
      </c>
    </row>
    <row r="282" spans="1:65" s="2" customFormat="1" ht="24" customHeight="1">
      <c r="A282" s="26"/>
      <c r="B282" s="134"/>
      <c r="C282" s="135">
        <v>131</v>
      </c>
      <c r="D282" s="135" t="s">
        <v>117</v>
      </c>
      <c r="E282" s="136" t="s">
        <v>502</v>
      </c>
      <c r="F282" s="137" t="s">
        <v>503</v>
      </c>
      <c r="G282" s="138" t="s">
        <v>118</v>
      </c>
      <c r="H282" s="139">
        <v>2</v>
      </c>
      <c r="I282" s="139"/>
      <c r="J282" s="139"/>
      <c r="K282" s="140"/>
      <c r="L282" s="160"/>
      <c r="M282" s="141" t="s">
        <v>1</v>
      </c>
      <c r="N282" s="142" t="s">
        <v>32</v>
      </c>
      <c r="O282" s="143">
        <v>0</v>
      </c>
      <c r="P282" s="143">
        <f t="shared" si="63"/>
        <v>0</v>
      </c>
      <c r="Q282" s="143">
        <v>0</v>
      </c>
      <c r="R282" s="143">
        <f t="shared" si="64"/>
        <v>0</v>
      </c>
      <c r="S282" s="143">
        <v>0</v>
      </c>
      <c r="T282" s="144">
        <f t="shared" si="65"/>
        <v>0</v>
      </c>
      <c r="U282" s="26"/>
      <c r="V282" s="26"/>
      <c r="W282" s="26"/>
      <c r="X282" s="26"/>
      <c r="Y282" s="26"/>
      <c r="Z282" s="26"/>
      <c r="AA282" s="26"/>
      <c r="AB282" s="26"/>
      <c r="AC282" s="26"/>
      <c r="AD282" s="26"/>
      <c r="AE282" s="26"/>
      <c r="AR282" s="145" t="s">
        <v>336</v>
      </c>
      <c r="AT282" s="145" t="s">
        <v>117</v>
      </c>
      <c r="AU282" s="145" t="s">
        <v>73</v>
      </c>
      <c r="AY282" s="14" t="s">
        <v>114</v>
      </c>
      <c r="BE282" s="146">
        <f t="shared" si="66"/>
        <v>0</v>
      </c>
      <c r="BF282" s="146">
        <f t="shared" si="67"/>
        <v>0</v>
      </c>
      <c r="BG282" s="146">
        <f t="shared" si="68"/>
        <v>0</v>
      </c>
      <c r="BH282" s="146">
        <f t="shared" si="69"/>
        <v>0</v>
      </c>
      <c r="BI282" s="146">
        <f t="shared" si="70"/>
        <v>0</v>
      </c>
      <c r="BJ282" s="14" t="s">
        <v>120</v>
      </c>
      <c r="BK282" s="147">
        <f t="shared" si="71"/>
        <v>0</v>
      </c>
      <c r="BL282" s="14" t="s">
        <v>336</v>
      </c>
      <c r="BM282" s="145" t="s">
        <v>504</v>
      </c>
    </row>
    <row r="283" spans="1:65" s="2" customFormat="1" ht="16.5" customHeight="1">
      <c r="A283" s="26"/>
      <c r="B283" s="134"/>
      <c r="C283" s="135">
        <v>132</v>
      </c>
      <c r="D283" s="148" t="s">
        <v>240</v>
      </c>
      <c r="E283" s="149" t="s">
        <v>505</v>
      </c>
      <c r="F283" s="150" t="s">
        <v>506</v>
      </c>
      <c r="G283" s="151" t="s">
        <v>118</v>
      </c>
      <c r="H283" s="152">
        <v>2</v>
      </c>
      <c r="I283" s="152"/>
      <c r="J283" s="152"/>
      <c r="K283" s="153"/>
      <c r="L283" s="160"/>
      <c r="M283" s="154" t="s">
        <v>1</v>
      </c>
      <c r="N283" s="155" t="s">
        <v>32</v>
      </c>
      <c r="O283" s="143">
        <v>0</v>
      </c>
      <c r="P283" s="143">
        <f t="shared" si="63"/>
        <v>0</v>
      </c>
      <c r="Q283" s="143">
        <v>0</v>
      </c>
      <c r="R283" s="143">
        <f t="shared" si="64"/>
        <v>0</v>
      </c>
      <c r="S283" s="143">
        <v>0</v>
      </c>
      <c r="T283" s="144">
        <f t="shared" si="65"/>
        <v>0</v>
      </c>
      <c r="U283" s="26"/>
      <c r="V283" s="26"/>
      <c r="W283" s="26"/>
      <c r="X283" s="26"/>
      <c r="Y283" s="26"/>
      <c r="Z283" s="26"/>
      <c r="AA283" s="26"/>
      <c r="AB283" s="26"/>
      <c r="AC283" s="26"/>
      <c r="AD283" s="26"/>
      <c r="AE283" s="26"/>
      <c r="AR283" s="145" t="s">
        <v>336</v>
      </c>
      <c r="AT283" s="145" t="s">
        <v>240</v>
      </c>
      <c r="AU283" s="145" t="s">
        <v>73</v>
      </c>
      <c r="AY283" s="14" t="s">
        <v>114</v>
      </c>
      <c r="BE283" s="146">
        <f t="shared" si="66"/>
        <v>0</v>
      </c>
      <c r="BF283" s="146">
        <f t="shared" si="67"/>
        <v>0</v>
      </c>
      <c r="BG283" s="146">
        <f t="shared" si="68"/>
        <v>0</v>
      </c>
      <c r="BH283" s="146">
        <f t="shared" si="69"/>
        <v>0</v>
      </c>
      <c r="BI283" s="146">
        <f t="shared" si="70"/>
        <v>0</v>
      </c>
      <c r="BJ283" s="14" t="s">
        <v>120</v>
      </c>
      <c r="BK283" s="147">
        <f t="shared" si="71"/>
        <v>0</v>
      </c>
      <c r="BL283" s="14" t="s">
        <v>336</v>
      </c>
      <c r="BM283" s="145" t="s">
        <v>507</v>
      </c>
    </row>
    <row r="284" spans="1:65" s="2" customFormat="1" ht="24" customHeight="1">
      <c r="A284" s="26"/>
      <c r="B284" s="134"/>
      <c r="C284" s="135">
        <v>133</v>
      </c>
      <c r="D284" s="135" t="s">
        <v>117</v>
      </c>
      <c r="E284" s="136" t="s">
        <v>508</v>
      </c>
      <c r="F284" s="137" t="s">
        <v>509</v>
      </c>
      <c r="G284" s="138" t="s">
        <v>118</v>
      </c>
      <c r="H284" s="139">
        <v>4</v>
      </c>
      <c r="I284" s="139"/>
      <c r="J284" s="139"/>
      <c r="K284" s="140"/>
      <c r="L284" s="160"/>
      <c r="M284" s="141" t="s">
        <v>1</v>
      </c>
      <c r="N284" s="142" t="s">
        <v>32</v>
      </c>
      <c r="O284" s="143">
        <v>0</v>
      </c>
      <c r="P284" s="143">
        <f t="shared" si="63"/>
        <v>0</v>
      </c>
      <c r="Q284" s="143">
        <v>0</v>
      </c>
      <c r="R284" s="143">
        <f t="shared" si="64"/>
        <v>0</v>
      </c>
      <c r="S284" s="143">
        <v>0</v>
      </c>
      <c r="T284" s="144">
        <f t="shared" si="65"/>
        <v>0</v>
      </c>
      <c r="U284" s="26"/>
      <c r="V284" s="26"/>
      <c r="W284" s="26"/>
      <c r="X284" s="26"/>
      <c r="Y284" s="26"/>
      <c r="Z284" s="26"/>
      <c r="AA284" s="26"/>
      <c r="AB284" s="26"/>
      <c r="AC284" s="26"/>
      <c r="AD284" s="26"/>
      <c r="AE284" s="26"/>
      <c r="AR284" s="145" t="s">
        <v>336</v>
      </c>
      <c r="AT284" s="145" t="s">
        <v>117</v>
      </c>
      <c r="AU284" s="145" t="s">
        <v>73</v>
      </c>
      <c r="AY284" s="14" t="s">
        <v>114</v>
      </c>
      <c r="BE284" s="146">
        <f t="shared" si="66"/>
        <v>0</v>
      </c>
      <c r="BF284" s="146">
        <f t="shared" si="67"/>
        <v>0</v>
      </c>
      <c r="BG284" s="146">
        <f t="shared" si="68"/>
        <v>0</v>
      </c>
      <c r="BH284" s="146">
        <f t="shared" si="69"/>
        <v>0</v>
      </c>
      <c r="BI284" s="146">
        <f t="shared" si="70"/>
        <v>0</v>
      </c>
      <c r="BJ284" s="14" t="s">
        <v>120</v>
      </c>
      <c r="BK284" s="147">
        <f t="shared" si="71"/>
        <v>0</v>
      </c>
      <c r="BL284" s="14" t="s">
        <v>336</v>
      </c>
      <c r="BM284" s="145" t="s">
        <v>510</v>
      </c>
    </row>
    <row r="285" spans="1:65" s="2" customFormat="1" ht="24" customHeight="1">
      <c r="A285" s="26"/>
      <c r="B285" s="134"/>
      <c r="C285" s="135">
        <v>134</v>
      </c>
      <c r="D285" s="148" t="s">
        <v>240</v>
      </c>
      <c r="E285" s="149" t="s">
        <v>511</v>
      </c>
      <c r="F285" s="150" t="s">
        <v>512</v>
      </c>
      <c r="G285" s="151" t="s">
        <v>118</v>
      </c>
      <c r="H285" s="152">
        <v>4</v>
      </c>
      <c r="I285" s="152"/>
      <c r="J285" s="152"/>
      <c r="K285" s="153"/>
      <c r="L285" s="160"/>
      <c r="M285" s="154" t="s">
        <v>1</v>
      </c>
      <c r="N285" s="155" t="s">
        <v>32</v>
      </c>
      <c r="O285" s="143">
        <v>0</v>
      </c>
      <c r="P285" s="143">
        <f t="shared" si="63"/>
        <v>0</v>
      </c>
      <c r="Q285" s="143">
        <v>0</v>
      </c>
      <c r="R285" s="143">
        <f t="shared" si="64"/>
        <v>0</v>
      </c>
      <c r="S285" s="143">
        <v>0</v>
      </c>
      <c r="T285" s="144">
        <f t="shared" si="65"/>
        <v>0</v>
      </c>
      <c r="U285" s="26"/>
      <c r="V285" s="26"/>
      <c r="W285" s="26"/>
      <c r="X285" s="26"/>
      <c r="Y285" s="26"/>
      <c r="Z285" s="26"/>
      <c r="AA285" s="26"/>
      <c r="AB285" s="26"/>
      <c r="AC285" s="26"/>
      <c r="AD285" s="26"/>
      <c r="AE285" s="26"/>
      <c r="AR285" s="145" t="s">
        <v>336</v>
      </c>
      <c r="AT285" s="145" t="s">
        <v>240</v>
      </c>
      <c r="AU285" s="145" t="s">
        <v>73</v>
      </c>
      <c r="AY285" s="14" t="s">
        <v>114</v>
      </c>
      <c r="BE285" s="146">
        <f t="shared" si="66"/>
        <v>0</v>
      </c>
      <c r="BF285" s="146">
        <f t="shared" si="67"/>
        <v>0</v>
      </c>
      <c r="BG285" s="146">
        <f t="shared" si="68"/>
        <v>0</v>
      </c>
      <c r="BH285" s="146">
        <f t="shared" si="69"/>
        <v>0</v>
      </c>
      <c r="BI285" s="146">
        <f t="shared" si="70"/>
        <v>0</v>
      </c>
      <c r="BJ285" s="14" t="s">
        <v>120</v>
      </c>
      <c r="BK285" s="147">
        <f t="shared" si="71"/>
        <v>0</v>
      </c>
      <c r="BL285" s="14" t="s">
        <v>336</v>
      </c>
      <c r="BM285" s="145" t="s">
        <v>513</v>
      </c>
    </row>
    <row r="286" spans="1:65" s="2" customFormat="1" ht="24" customHeight="1">
      <c r="A286" s="26"/>
      <c r="B286" s="134"/>
      <c r="C286" s="135">
        <v>135</v>
      </c>
      <c r="D286" s="135" t="s">
        <v>117</v>
      </c>
      <c r="E286" s="136" t="s">
        <v>514</v>
      </c>
      <c r="F286" s="137" t="s">
        <v>515</v>
      </c>
      <c r="G286" s="138" t="s">
        <v>118</v>
      </c>
      <c r="H286" s="139">
        <v>3</v>
      </c>
      <c r="I286" s="139"/>
      <c r="J286" s="139"/>
      <c r="K286" s="140"/>
      <c r="L286" s="160"/>
      <c r="M286" s="141" t="s">
        <v>1</v>
      </c>
      <c r="N286" s="142" t="s">
        <v>32</v>
      </c>
      <c r="O286" s="143">
        <v>0</v>
      </c>
      <c r="P286" s="143">
        <f t="shared" si="63"/>
        <v>0</v>
      </c>
      <c r="Q286" s="143">
        <v>0</v>
      </c>
      <c r="R286" s="143">
        <f t="shared" si="64"/>
        <v>0</v>
      </c>
      <c r="S286" s="143">
        <v>0</v>
      </c>
      <c r="T286" s="144">
        <f t="shared" si="65"/>
        <v>0</v>
      </c>
      <c r="U286" s="26"/>
      <c r="V286" s="26"/>
      <c r="W286" s="26"/>
      <c r="X286" s="26"/>
      <c r="Y286" s="26"/>
      <c r="Z286" s="26"/>
      <c r="AA286" s="26"/>
      <c r="AB286" s="26"/>
      <c r="AC286" s="26"/>
      <c r="AD286" s="26"/>
      <c r="AE286" s="26"/>
      <c r="AR286" s="145" t="s">
        <v>336</v>
      </c>
      <c r="AT286" s="145" t="s">
        <v>117</v>
      </c>
      <c r="AU286" s="145" t="s">
        <v>73</v>
      </c>
      <c r="AY286" s="14" t="s">
        <v>114</v>
      </c>
      <c r="BE286" s="146">
        <f t="shared" si="66"/>
        <v>0</v>
      </c>
      <c r="BF286" s="146">
        <f t="shared" si="67"/>
        <v>0</v>
      </c>
      <c r="BG286" s="146">
        <f t="shared" si="68"/>
        <v>0</v>
      </c>
      <c r="BH286" s="146">
        <f t="shared" si="69"/>
        <v>0</v>
      </c>
      <c r="BI286" s="146">
        <f t="shared" si="70"/>
        <v>0</v>
      </c>
      <c r="BJ286" s="14" t="s">
        <v>120</v>
      </c>
      <c r="BK286" s="147">
        <f t="shared" si="71"/>
        <v>0</v>
      </c>
      <c r="BL286" s="14" t="s">
        <v>336</v>
      </c>
      <c r="BM286" s="145" t="s">
        <v>516</v>
      </c>
    </row>
    <row r="287" spans="1:65" s="2" customFormat="1" ht="24" customHeight="1">
      <c r="A287" s="26"/>
      <c r="B287" s="134"/>
      <c r="C287" s="135">
        <v>136</v>
      </c>
      <c r="D287" s="148" t="s">
        <v>240</v>
      </c>
      <c r="E287" s="149" t="s">
        <v>517</v>
      </c>
      <c r="F287" s="150" t="s">
        <v>518</v>
      </c>
      <c r="G287" s="151" t="s">
        <v>118</v>
      </c>
      <c r="H287" s="152">
        <v>3</v>
      </c>
      <c r="I287" s="152"/>
      <c r="J287" s="152"/>
      <c r="K287" s="153"/>
      <c r="L287" s="160"/>
      <c r="M287" s="154" t="s">
        <v>1</v>
      </c>
      <c r="N287" s="155" t="s">
        <v>32</v>
      </c>
      <c r="O287" s="143">
        <v>0</v>
      </c>
      <c r="P287" s="143">
        <f t="shared" si="63"/>
        <v>0</v>
      </c>
      <c r="Q287" s="143">
        <v>0</v>
      </c>
      <c r="R287" s="143">
        <f t="shared" si="64"/>
        <v>0</v>
      </c>
      <c r="S287" s="143">
        <v>0</v>
      </c>
      <c r="T287" s="144">
        <f t="shared" si="65"/>
        <v>0</v>
      </c>
      <c r="U287" s="26"/>
      <c r="V287" s="26"/>
      <c r="W287" s="26"/>
      <c r="X287" s="26"/>
      <c r="Y287" s="26"/>
      <c r="Z287" s="26"/>
      <c r="AA287" s="26"/>
      <c r="AB287" s="26"/>
      <c r="AC287" s="26"/>
      <c r="AD287" s="26"/>
      <c r="AE287" s="26"/>
      <c r="AR287" s="145" t="s">
        <v>336</v>
      </c>
      <c r="AT287" s="145" t="s">
        <v>240</v>
      </c>
      <c r="AU287" s="145" t="s">
        <v>73</v>
      </c>
      <c r="AY287" s="14" t="s">
        <v>114</v>
      </c>
      <c r="BE287" s="146">
        <f t="shared" si="66"/>
        <v>0</v>
      </c>
      <c r="BF287" s="146">
        <f t="shared" si="67"/>
        <v>0</v>
      </c>
      <c r="BG287" s="146">
        <f t="shared" si="68"/>
        <v>0</v>
      </c>
      <c r="BH287" s="146">
        <f t="shared" si="69"/>
        <v>0</v>
      </c>
      <c r="BI287" s="146">
        <f t="shared" si="70"/>
        <v>0</v>
      </c>
      <c r="BJ287" s="14" t="s">
        <v>120</v>
      </c>
      <c r="BK287" s="147">
        <f t="shared" si="71"/>
        <v>0</v>
      </c>
      <c r="BL287" s="14" t="s">
        <v>336</v>
      </c>
      <c r="BM287" s="145" t="s">
        <v>519</v>
      </c>
    </row>
    <row r="288" spans="1:65" s="2" customFormat="1" ht="24" customHeight="1">
      <c r="A288" s="26"/>
      <c r="B288" s="134"/>
      <c r="C288" s="135">
        <v>137</v>
      </c>
      <c r="D288" s="135" t="s">
        <v>117</v>
      </c>
      <c r="E288" s="136" t="s">
        <v>520</v>
      </c>
      <c r="F288" s="137" t="s">
        <v>521</v>
      </c>
      <c r="G288" s="138" t="s">
        <v>118</v>
      </c>
      <c r="H288" s="139">
        <v>1</v>
      </c>
      <c r="I288" s="139"/>
      <c r="J288" s="139"/>
      <c r="K288" s="140"/>
      <c r="L288" s="160"/>
      <c r="M288" s="141" t="s">
        <v>1</v>
      </c>
      <c r="N288" s="142" t="s">
        <v>32</v>
      </c>
      <c r="O288" s="143">
        <v>0</v>
      </c>
      <c r="P288" s="143">
        <f t="shared" si="63"/>
        <v>0</v>
      </c>
      <c r="Q288" s="143">
        <v>0</v>
      </c>
      <c r="R288" s="143">
        <f t="shared" si="64"/>
        <v>0</v>
      </c>
      <c r="S288" s="143">
        <v>0</v>
      </c>
      <c r="T288" s="144">
        <f t="shared" si="65"/>
        <v>0</v>
      </c>
      <c r="U288" s="26"/>
      <c r="V288" s="26"/>
      <c r="W288" s="26"/>
      <c r="X288" s="26"/>
      <c r="Y288" s="26"/>
      <c r="Z288" s="26"/>
      <c r="AA288" s="26"/>
      <c r="AB288" s="26"/>
      <c r="AC288" s="26"/>
      <c r="AD288" s="26"/>
      <c r="AE288" s="26"/>
      <c r="AR288" s="145" t="s">
        <v>336</v>
      </c>
      <c r="AT288" s="145" t="s">
        <v>117</v>
      </c>
      <c r="AU288" s="145" t="s">
        <v>73</v>
      </c>
      <c r="AY288" s="14" t="s">
        <v>114</v>
      </c>
      <c r="BE288" s="146">
        <f t="shared" si="66"/>
        <v>0</v>
      </c>
      <c r="BF288" s="146">
        <f t="shared" si="67"/>
        <v>0</v>
      </c>
      <c r="BG288" s="146">
        <f t="shared" si="68"/>
        <v>0</v>
      </c>
      <c r="BH288" s="146">
        <f t="shared" si="69"/>
        <v>0</v>
      </c>
      <c r="BI288" s="146">
        <f t="shared" si="70"/>
        <v>0</v>
      </c>
      <c r="BJ288" s="14" t="s">
        <v>120</v>
      </c>
      <c r="BK288" s="147">
        <f t="shared" si="71"/>
        <v>0</v>
      </c>
      <c r="BL288" s="14" t="s">
        <v>336</v>
      </c>
      <c r="BM288" s="145" t="s">
        <v>522</v>
      </c>
    </row>
    <row r="289" spans="1:65" s="2" customFormat="1" ht="24" customHeight="1">
      <c r="A289" s="26"/>
      <c r="B289" s="134"/>
      <c r="C289" s="135">
        <v>138</v>
      </c>
      <c r="D289" s="148" t="s">
        <v>240</v>
      </c>
      <c r="E289" s="149" t="s">
        <v>523</v>
      </c>
      <c r="F289" s="150" t="s">
        <v>524</v>
      </c>
      <c r="G289" s="151" t="s">
        <v>118</v>
      </c>
      <c r="H289" s="152">
        <v>1</v>
      </c>
      <c r="I289" s="152"/>
      <c r="J289" s="152"/>
      <c r="K289" s="153"/>
      <c r="L289" s="160"/>
      <c r="M289" s="154" t="s">
        <v>1</v>
      </c>
      <c r="N289" s="155" t="s">
        <v>32</v>
      </c>
      <c r="O289" s="143">
        <v>0</v>
      </c>
      <c r="P289" s="143">
        <f t="shared" si="63"/>
        <v>0</v>
      </c>
      <c r="Q289" s="143">
        <v>0</v>
      </c>
      <c r="R289" s="143">
        <f t="shared" si="64"/>
        <v>0</v>
      </c>
      <c r="S289" s="143">
        <v>0</v>
      </c>
      <c r="T289" s="144">
        <f t="shared" si="65"/>
        <v>0</v>
      </c>
      <c r="U289" s="26"/>
      <c r="V289" s="26"/>
      <c r="W289" s="26"/>
      <c r="X289" s="26"/>
      <c r="Y289" s="26"/>
      <c r="Z289" s="26"/>
      <c r="AA289" s="26"/>
      <c r="AB289" s="26"/>
      <c r="AC289" s="26"/>
      <c r="AD289" s="26"/>
      <c r="AE289" s="26"/>
      <c r="AR289" s="145" t="s">
        <v>336</v>
      </c>
      <c r="AT289" s="145" t="s">
        <v>240</v>
      </c>
      <c r="AU289" s="145" t="s">
        <v>73</v>
      </c>
      <c r="AY289" s="14" t="s">
        <v>114</v>
      </c>
      <c r="BE289" s="146">
        <f t="shared" si="66"/>
        <v>0</v>
      </c>
      <c r="BF289" s="146">
        <f t="shared" si="67"/>
        <v>0</v>
      </c>
      <c r="BG289" s="146">
        <f t="shared" si="68"/>
        <v>0</v>
      </c>
      <c r="BH289" s="146">
        <f t="shared" si="69"/>
        <v>0</v>
      </c>
      <c r="BI289" s="146">
        <f t="shared" si="70"/>
        <v>0</v>
      </c>
      <c r="BJ289" s="14" t="s">
        <v>120</v>
      </c>
      <c r="BK289" s="147">
        <f t="shared" si="71"/>
        <v>0</v>
      </c>
      <c r="BL289" s="14" t="s">
        <v>336</v>
      </c>
      <c r="BM289" s="145" t="s">
        <v>525</v>
      </c>
    </row>
    <row r="290" spans="1:65" s="2" customFormat="1" ht="24" customHeight="1">
      <c r="A290" s="26"/>
      <c r="B290" s="134"/>
      <c r="C290" s="135">
        <v>139</v>
      </c>
      <c r="D290" s="135" t="s">
        <v>117</v>
      </c>
      <c r="E290" s="136" t="s">
        <v>526</v>
      </c>
      <c r="F290" s="137" t="s">
        <v>527</v>
      </c>
      <c r="G290" s="138" t="s">
        <v>118</v>
      </c>
      <c r="H290" s="139">
        <v>1</v>
      </c>
      <c r="I290" s="139"/>
      <c r="J290" s="139"/>
      <c r="K290" s="140"/>
      <c r="L290" s="160"/>
      <c r="M290" s="141" t="s">
        <v>1</v>
      </c>
      <c r="N290" s="142" t="s">
        <v>32</v>
      </c>
      <c r="O290" s="143">
        <v>0</v>
      </c>
      <c r="P290" s="143">
        <f t="shared" si="63"/>
        <v>0</v>
      </c>
      <c r="Q290" s="143">
        <v>0</v>
      </c>
      <c r="R290" s="143">
        <f t="shared" si="64"/>
        <v>0</v>
      </c>
      <c r="S290" s="143">
        <v>0</v>
      </c>
      <c r="T290" s="144">
        <f t="shared" si="65"/>
        <v>0</v>
      </c>
      <c r="U290" s="26"/>
      <c r="V290" s="26"/>
      <c r="W290" s="26"/>
      <c r="X290" s="26"/>
      <c r="Y290" s="26"/>
      <c r="Z290" s="26"/>
      <c r="AA290" s="26"/>
      <c r="AB290" s="26"/>
      <c r="AC290" s="26"/>
      <c r="AD290" s="26"/>
      <c r="AE290" s="26"/>
      <c r="AR290" s="145" t="s">
        <v>336</v>
      </c>
      <c r="AT290" s="145" t="s">
        <v>117</v>
      </c>
      <c r="AU290" s="145" t="s">
        <v>73</v>
      </c>
      <c r="AY290" s="14" t="s">
        <v>114</v>
      </c>
      <c r="BE290" s="146">
        <f t="shared" si="66"/>
        <v>0</v>
      </c>
      <c r="BF290" s="146">
        <f t="shared" si="67"/>
        <v>0</v>
      </c>
      <c r="BG290" s="146">
        <f t="shared" si="68"/>
        <v>0</v>
      </c>
      <c r="BH290" s="146">
        <f t="shared" si="69"/>
        <v>0</v>
      </c>
      <c r="BI290" s="146">
        <f t="shared" si="70"/>
        <v>0</v>
      </c>
      <c r="BJ290" s="14" t="s">
        <v>120</v>
      </c>
      <c r="BK290" s="147">
        <f t="shared" si="71"/>
        <v>0</v>
      </c>
      <c r="BL290" s="14" t="s">
        <v>336</v>
      </c>
      <c r="BM290" s="145" t="s">
        <v>528</v>
      </c>
    </row>
    <row r="291" spans="1:65" s="2" customFormat="1" ht="24" customHeight="1">
      <c r="A291" s="26"/>
      <c r="B291" s="134"/>
      <c r="C291" s="135">
        <v>140</v>
      </c>
      <c r="D291" s="148" t="s">
        <v>240</v>
      </c>
      <c r="E291" s="149" t="s">
        <v>529</v>
      </c>
      <c r="F291" s="150" t="s">
        <v>530</v>
      </c>
      <c r="G291" s="151" t="s">
        <v>118</v>
      </c>
      <c r="H291" s="152">
        <v>1</v>
      </c>
      <c r="I291" s="152"/>
      <c r="J291" s="152"/>
      <c r="K291" s="153"/>
      <c r="L291" s="160"/>
      <c r="M291" s="154" t="s">
        <v>1</v>
      </c>
      <c r="N291" s="155" t="s">
        <v>32</v>
      </c>
      <c r="O291" s="143">
        <v>0</v>
      </c>
      <c r="P291" s="143">
        <f t="shared" si="63"/>
        <v>0</v>
      </c>
      <c r="Q291" s="143">
        <v>0</v>
      </c>
      <c r="R291" s="143">
        <f t="shared" si="64"/>
        <v>0</v>
      </c>
      <c r="S291" s="143">
        <v>0</v>
      </c>
      <c r="T291" s="144">
        <f t="shared" si="65"/>
        <v>0</v>
      </c>
      <c r="U291" s="26"/>
      <c r="V291" s="26"/>
      <c r="W291" s="26"/>
      <c r="X291" s="26"/>
      <c r="Y291" s="26"/>
      <c r="Z291" s="26"/>
      <c r="AA291" s="26"/>
      <c r="AB291" s="26"/>
      <c r="AC291" s="26"/>
      <c r="AD291" s="26"/>
      <c r="AE291" s="26"/>
      <c r="AR291" s="145" t="s">
        <v>336</v>
      </c>
      <c r="AT291" s="145" t="s">
        <v>240</v>
      </c>
      <c r="AU291" s="145" t="s">
        <v>73</v>
      </c>
      <c r="AY291" s="14" t="s">
        <v>114</v>
      </c>
      <c r="BE291" s="146">
        <f t="shared" si="66"/>
        <v>0</v>
      </c>
      <c r="BF291" s="146">
        <f t="shared" si="67"/>
        <v>0</v>
      </c>
      <c r="BG291" s="146">
        <f t="shared" si="68"/>
        <v>0</v>
      </c>
      <c r="BH291" s="146">
        <f t="shared" si="69"/>
        <v>0</v>
      </c>
      <c r="BI291" s="146">
        <f t="shared" si="70"/>
        <v>0</v>
      </c>
      <c r="BJ291" s="14" t="s">
        <v>120</v>
      </c>
      <c r="BK291" s="147">
        <f t="shared" si="71"/>
        <v>0</v>
      </c>
      <c r="BL291" s="14" t="s">
        <v>336</v>
      </c>
      <c r="BM291" s="145" t="s">
        <v>531</v>
      </c>
    </row>
    <row r="292" spans="1:65" s="2" customFormat="1" ht="24" customHeight="1">
      <c r="A292" s="26"/>
      <c r="B292" s="134"/>
      <c r="C292" s="135">
        <v>141</v>
      </c>
      <c r="D292" s="135" t="s">
        <v>117</v>
      </c>
      <c r="E292" s="136" t="s">
        <v>532</v>
      </c>
      <c r="F292" s="137" t="s">
        <v>533</v>
      </c>
      <c r="G292" s="138" t="s">
        <v>118</v>
      </c>
      <c r="H292" s="139">
        <v>2</v>
      </c>
      <c r="I292" s="139"/>
      <c r="J292" s="139"/>
      <c r="K292" s="140"/>
      <c r="L292" s="160"/>
      <c r="M292" s="141" t="s">
        <v>1</v>
      </c>
      <c r="N292" s="142" t="s">
        <v>32</v>
      </c>
      <c r="O292" s="143">
        <v>0</v>
      </c>
      <c r="P292" s="143">
        <f t="shared" si="63"/>
        <v>0</v>
      </c>
      <c r="Q292" s="143">
        <v>0</v>
      </c>
      <c r="R292" s="143">
        <f t="shared" si="64"/>
        <v>0</v>
      </c>
      <c r="S292" s="143">
        <v>0</v>
      </c>
      <c r="T292" s="144">
        <f t="shared" si="65"/>
        <v>0</v>
      </c>
      <c r="U292" s="26"/>
      <c r="V292" s="26"/>
      <c r="W292" s="26"/>
      <c r="X292" s="26"/>
      <c r="Y292" s="26"/>
      <c r="Z292" s="26"/>
      <c r="AA292" s="26"/>
      <c r="AB292" s="26"/>
      <c r="AC292" s="26"/>
      <c r="AD292" s="26"/>
      <c r="AE292" s="26"/>
      <c r="AR292" s="145" t="s">
        <v>336</v>
      </c>
      <c r="AT292" s="145" t="s">
        <v>117</v>
      </c>
      <c r="AU292" s="145" t="s">
        <v>73</v>
      </c>
      <c r="AY292" s="14" t="s">
        <v>114</v>
      </c>
      <c r="BE292" s="146">
        <f t="shared" si="66"/>
        <v>0</v>
      </c>
      <c r="BF292" s="146">
        <f t="shared" si="67"/>
        <v>0</v>
      </c>
      <c r="BG292" s="146">
        <f t="shared" si="68"/>
        <v>0</v>
      </c>
      <c r="BH292" s="146">
        <f t="shared" si="69"/>
        <v>0</v>
      </c>
      <c r="BI292" s="146">
        <f t="shared" si="70"/>
        <v>0</v>
      </c>
      <c r="BJ292" s="14" t="s">
        <v>120</v>
      </c>
      <c r="BK292" s="147">
        <f t="shared" si="71"/>
        <v>0</v>
      </c>
      <c r="BL292" s="14" t="s">
        <v>336</v>
      </c>
      <c r="BM292" s="145" t="s">
        <v>534</v>
      </c>
    </row>
    <row r="293" spans="1:65" s="2" customFormat="1" ht="24" customHeight="1">
      <c r="A293" s="26"/>
      <c r="B293" s="134"/>
      <c r="C293" s="135">
        <v>142</v>
      </c>
      <c r="D293" s="148" t="s">
        <v>240</v>
      </c>
      <c r="E293" s="149" t="s">
        <v>535</v>
      </c>
      <c r="F293" s="150" t="s">
        <v>536</v>
      </c>
      <c r="G293" s="151" t="s">
        <v>118</v>
      </c>
      <c r="H293" s="152">
        <v>2</v>
      </c>
      <c r="I293" s="152"/>
      <c r="J293" s="152"/>
      <c r="K293" s="153"/>
      <c r="L293" s="160"/>
      <c r="M293" s="154" t="s">
        <v>1</v>
      </c>
      <c r="N293" s="155" t="s">
        <v>32</v>
      </c>
      <c r="O293" s="143">
        <v>0</v>
      </c>
      <c r="P293" s="143">
        <f t="shared" si="63"/>
        <v>0</v>
      </c>
      <c r="Q293" s="143">
        <v>0</v>
      </c>
      <c r="R293" s="143">
        <f t="shared" si="64"/>
        <v>0</v>
      </c>
      <c r="S293" s="143">
        <v>0</v>
      </c>
      <c r="T293" s="144">
        <f t="shared" si="65"/>
        <v>0</v>
      </c>
      <c r="U293" s="26"/>
      <c r="V293" s="26"/>
      <c r="W293" s="26"/>
      <c r="X293" s="26"/>
      <c r="Y293" s="26"/>
      <c r="Z293" s="26"/>
      <c r="AA293" s="26"/>
      <c r="AB293" s="26"/>
      <c r="AC293" s="26"/>
      <c r="AD293" s="26"/>
      <c r="AE293" s="26"/>
      <c r="AR293" s="145" t="s">
        <v>336</v>
      </c>
      <c r="AT293" s="145" t="s">
        <v>240</v>
      </c>
      <c r="AU293" s="145" t="s">
        <v>73</v>
      </c>
      <c r="AY293" s="14" t="s">
        <v>114</v>
      </c>
      <c r="BE293" s="146">
        <f t="shared" si="66"/>
        <v>0</v>
      </c>
      <c r="BF293" s="146">
        <f t="shared" si="67"/>
        <v>0</v>
      </c>
      <c r="BG293" s="146">
        <f t="shared" si="68"/>
        <v>0</v>
      </c>
      <c r="BH293" s="146">
        <f t="shared" si="69"/>
        <v>0</v>
      </c>
      <c r="BI293" s="146">
        <f t="shared" si="70"/>
        <v>0</v>
      </c>
      <c r="BJ293" s="14" t="s">
        <v>120</v>
      </c>
      <c r="BK293" s="147">
        <f t="shared" si="71"/>
        <v>0</v>
      </c>
      <c r="BL293" s="14" t="s">
        <v>336</v>
      </c>
      <c r="BM293" s="145" t="s">
        <v>537</v>
      </c>
    </row>
    <row r="294" spans="1:65" s="2" customFormat="1" ht="24" customHeight="1">
      <c r="A294" s="26"/>
      <c r="B294" s="134"/>
      <c r="C294" s="135">
        <v>143</v>
      </c>
      <c r="D294" s="135" t="s">
        <v>117</v>
      </c>
      <c r="E294" s="136" t="s">
        <v>538</v>
      </c>
      <c r="F294" s="137" t="s">
        <v>539</v>
      </c>
      <c r="G294" s="138" t="s">
        <v>118</v>
      </c>
      <c r="H294" s="139">
        <v>3</v>
      </c>
      <c r="I294" s="139"/>
      <c r="J294" s="139"/>
      <c r="K294" s="140"/>
      <c r="L294" s="160"/>
      <c r="M294" s="141" t="s">
        <v>1</v>
      </c>
      <c r="N294" s="142" t="s">
        <v>32</v>
      </c>
      <c r="O294" s="143">
        <v>0</v>
      </c>
      <c r="P294" s="143">
        <f t="shared" si="63"/>
        <v>0</v>
      </c>
      <c r="Q294" s="143">
        <v>0</v>
      </c>
      <c r="R294" s="143">
        <f t="shared" si="64"/>
        <v>0</v>
      </c>
      <c r="S294" s="143">
        <v>0</v>
      </c>
      <c r="T294" s="144">
        <f t="shared" si="65"/>
        <v>0</v>
      </c>
      <c r="U294" s="26"/>
      <c r="V294" s="26"/>
      <c r="W294" s="26"/>
      <c r="X294" s="26"/>
      <c r="Y294" s="26"/>
      <c r="Z294" s="26"/>
      <c r="AA294" s="26"/>
      <c r="AB294" s="26"/>
      <c r="AC294" s="26"/>
      <c r="AD294" s="26"/>
      <c r="AE294" s="26"/>
      <c r="AR294" s="145" t="s">
        <v>336</v>
      </c>
      <c r="AT294" s="145" t="s">
        <v>117</v>
      </c>
      <c r="AU294" s="145" t="s">
        <v>73</v>
      </c>
      <c r="AY294" s="14" t="s">
        <v>114</v>
      </c>
      <c r="BE294" s="146">
        <f t="shared" si="66"/>
        <v>0</v>
      </c>
      <c r="BF294" s="146">
        <f t="shared" si="67"/>
        <v>0</v>
      </c>
      <c r="BG294" s="146">
        <f t="shared" si="68"/>
        <v>0</v>
      </c>
      <c r="BH294" s="146">
        <f t="shared" si="69"/>
        <v>0</v>
      </c>
      <c r="BI294" s="146">
        <f t="shared" si="70"/>
        <v>0</v>
      </c>
      <c r="BJ294" s="14" t="s">
        <v>120</v>
      </c>
      <c r="BK294" s="147">
        <f t="shared" si="71"/>
        <v>0</v>
      </c>
      <c r="BL294" s="14" t="s">
        <v>336</v>
      </c>
      <c r="BM294" s="145" t="s">
        <v>540</v>
      </c>
    </row>
    <row r="295" spans="1:65" s="2" customFormat="1" ht="24" customHeight="1">
      <c r="A295" s="26"/>
      <c r="B295" s="134"/>
      <c r="C295" s="135">
        <v>144</v>
      </c>
      <c r="D295" s="148" t="s">
        <v>240</v>
      </c>
      <c r="E295" s="149" t="s">
        <v>541</v>
      </c>
      <c r="F295" s="150" t="s">
        <v>542</v>
      </c>
      <c r="G295" s="151" t="s">
        <v>118</v>
      </c>
      <c r="H295" s="152">
        <v>2</v>
      </c>
      <c r="I295" s="152"/>
      <c r="J295" s="152"/>
      <c r="K295" s="153"/>
      <c r="L295" s="160"/>
      <c r="M295" s="154" t="s">
        <v>1</v>
      </c>
      <c r="N295" s="155" t="s">
        <v>32</v>
      </c>
      <c r="O295" s="143">
        <v>0</v>
      </c>
      <c r="P295" s="143">
        <f t="shared" si="63"/>
        <v>0</v>
      </c>
      <c r="Q295" s="143">
        <v>0</v>
      </c>
      <c r="R295" s="143">
        <f t="shared" si="64"/>
        <v>0</v>
      </c>
      <c r="S295" s="143">
        <v>0</v>
      </c>
      <c r="T295" s="144">
        <f t="shared" si="65"/>
        <v>0</v>
      </c>
      <c r="U295" s="26"/>
      <c r="V295" s="26"/>
      <c r="W295" s="26"/>
      <c r="X295" s="26"/>
      <c r="Y295" s="26"/>
      <c r="Z295" s="26"/>
      <c r="AA295" s="26"/>
      <c r="AB295" s="26"/>
      <c r="AC295" s="26"/>
      <c r="AD295" s="26"/>
      <c r="AE295" s="26"/>
      <c r="AR295" s="145" t="s">
        <v>336</v>
      </c>
      <c r="AT295" s="145" t="s">
        <v>240</v>
      </c>
      <c r="AU295" s="145" t="s">
        <v>73</v>
      </c>
      <c r="AY295" s="14" t="s">
        <v>114</v>
      </c>
      <c r="BE295" s="146">
        <f t="shared" si="66"/>
        <v>0</v>
      </c>
      <c r="BF295" s="146">
        <f t="shared" si="67"/>
        <v>0</v>
      </c>
      <c r="BG295" s="146">
        <f t="shared" si="68"/>
        <v>0</v>
      </c>
      <c r="BH295" s="146">
        <f t="shared" si="69"/>
        <v>0</v>
      </c>
      <c r="BI295" s="146">
        <f t="shared" si="70"/>
        <v>0</v>
      </c>
      <c r="BJ295" s="14" t="s">
        <v>120</v>
      </c>
      <c r="BK295" s="147">
        <f t="shared" si="71"/>
        <v>0</v>
      </c>
      <c r="BL295" s="14" t="s">
        <v>336</v>
      </c>
      <c r="BM295" s="145" t="s">
        <v>543</v>
      </c>
    </row>
    <row r="296" spans="1:65" s="2" customFormat="1" ht="24" customHeight="1">
      <c r="A296" s="26"/>
      <c r="B296" s="134"/>
      <c r="C296" s="135">
        <v>145</v>
      </c>
      <c r="D296" s="148" t="s">
        <v>240</v>
      </c>
      <c r="E296" s="149" t="s">
        <v>544</v>
      </c>
      <c r="F296" s="150" t="s">
        <v>545</v>
      </c>
      <c r="G296" s="151" t="s">
        <v>118</v>
      </c>
      <c r="H296" s="152">
        <v>1</v>
      </c>
      <c r="I296" s="152"/>
      <c r="J296" s="152"/>
      <c r="K296" s="153"/>
      <c r="L296" s="160"/>
      <c r="M296" s="154" t="s">
        <v>1</v>
      </c>
      <c r="N296" s="155" t="s">
        <v>32</v>
      </c>
      <c r="O296" s="143">
        <v>0</v>
      </c>
      <c r="P296" s="143">
        <f t="shared" si="63"/>
        <v>0</v>
      </c>
      <c r="Q296" s="143">
        <v>0</v>
      </c>
      <c r="R296" s="143">
        <f t="shared" si="64"/>
        <v>0</v>
      </c>
      <c r="S296" s="143">
        <v>0</v>
      </c>
      <c r="T296" s="144">
        <f t="shared" si="65"/>
        <v>0</v>
      </c>
      <c r="U296" s="26"/>
      <c r="V296" s="26"/>
      <c r="W296" s="26"/>
      <c r="X296" s="26"/>
      <c r="Y296" s="26"/>
      <c r="Z296" s="26"/>
      <c r="AA296" s="26"/>
      <c r="AB296" s="26"/>
      <c r="AC296" s="26"/>
      <c r="AD296" s="26"/>
      <c r="AE296" s="26"/>
      <c r="AR296" s="145" t="s">
        <v>336</v>
      </c>
      <c r="AT296" s="145" t="s">
        <v>240</v>
      </c>
      <c r="AU296" s="145" t="s">
        <v>73</v>
      </c>
      <c r="AY296" s="14" t="s">
        <v>114</v>
      </c>
      <c r="BE296" s="146">
        <f t="shared" si="66"/>
        <v>0</v>
      </c>
      <c r="BF296" s="146">
        <f t="shared" si="67"/>
        <v>0</v>
      </c>
      <c r="BG296" s="146">
        <f t="shared" si="68"/>
        <v>0</v>
      </c>
      <c r="BH296" s="146">
        <f t="shared" si="69"/>
        <v>0</v>
      </c>
      <c r="BI296" s="146">
        <f t="shared" si="70"/>
        <v>0</v>
      </c>
      <c r="BJ296" s="14" t="s">
        <v>120</v>
      </c>
      <c r="BK296" s="147">
        <f t="shared" si="71"/>
        <v>0</v>
      </c>
      <c r="BL296" s="14" t="s">
        <v>336</v>
      </c>
      <c r="BM296" s="145" t="s">
        <v>546</v>
      </c>
    </row>
    <row r="297" spans="1:65" s="2" customFormat="1" ht="24" customHeight="1">
      <c r="A297" s="26"/>
      <c r="B297" s="134"/>
      <c r="C297" s="135">
        <v>146</v>
      </c>
      <c r="D297" s="135" t="s">
        <v>117</v>
      </c>
      <c r="E297" s="136" t="s">
        <v>547</v>
      </c>
      <c r="F297" s="137" t="s">
        <v>548</v>
      </c>
      <c r="G297" s="138" t="s">
        <v>118</v>
      </c>
      <c r="H297" s="139">
        <v>1</v>
      </c>
      <c r="I297" s="139"/>
      <c r="J297" s="139"/>
      <c r="K297" s="140"/>
      <c r="L297" s="160"/>
      <c r="M297" s="141" t="s">
        <v>1</v>
      </c>
      <c r="N297" s="142" t="s">
        <v>32</v>
      </c>
      <c r="O297" s="143">
        <v>0</v>
      </c>
      <c r="P297" s="143">
        <f t="shared" si="63"/>
        <v>0</v>
      </c>
      <c r="Q297" s="143">
        <v>0</v>
      </c>
      <c r="R297" s="143">
        <f t="shared" si="64"/>
        <v>0</v>
      </c>
      <c r="S297" s="143">
        <v>0</v>
      </c>
      <c r="T297" s="144">
        <f t="shared" si="65"/>
        <v>0</v>
      </c>
      <c r="U297" s="26"/>
      <c r="V297" s="26"/>
      <c r="W297" s="26"/>
      <c r="X297" s="26"/>
      <c r="Y297" s="26"/>
      <c r="Z297" s="26"/>
      <c r="AA297" s="26"/>
      <c r="AB297" s="26"/>
      <c r="AC297" s="26"/>
      <c r="AD297" s="26"/>
      <c r="AE297" s="26"/>
      <c r="AR297" s="145" t="s">
        <v>336</v>
      </c>
      <c r="AT297" s="145" t="s">
        <v>117</v>
      </c>
      <c r="AU297" s="145" t="s">
        <v>73</v>
      </c>
      <c r="AY297" s="14" t="s">
        <v>114</v>
      </c>
      <c r="BE297" s="146">
        <f t="shared" si="66"/>
        <v>0</v>
      </c>
      <c r="BF297" s="146">
        <f t="shared" si="67"/>
        <v>0</v>
      </c>
      <c r="BG297" s="146">
        <f t="shared" si="68"/>
        <v>0</v>
      </c>
      <c r="BH297" s="146">
        <f t="shared" si="69"/>
        <v>0</v>
      </c>
      <c r="BI297" s="146">
        <f t="shared" si="70"/>
        <v>0</v>
      </c>
      <c r="BJ297" s="14" t="s">
        <v>120</v>
      </c>
      <c r="BK297" s="147">
        <f t="shared" si="71"/>
        <v>0</v>
      </c>
      <c r="BL297" s="14" t="s">
        <v>336</v>
      </c>
      <c r="BM297" s="145" t="s">
        <v>549</v>
      </c>
    </row>
    <row r="298" spans="1:65" s="2" customFormat="1" ht="16.5" customHeight="1">
      <c r="A298" s="26"/>
      <c r="B298" s="134"/>
      <c r="C298" s="135">
        <v>147</v>
      </c>
      <c r="D298" s="148" t="s">
        <v>240</v>
      </c>
      <c r="E298" s="149" t="s">
        <v>550</v>
      </c>
      <c r="F298" s="150" t="s">
        <v>551</v>
      </c>
      <c r="G298" s="151" t="s">
        <v>118</v>
      </c>
      <c r="H298" s="152">
        <v>1</v>
      </c>
      <c r="I298" s="152"/>
      <c r="J298" s="152"/>
      <c r="K298" s="153"/>
      <c r="L298" s="160"/>
      <c r="M298" s="154" t="s">
        <v>1</v>
      </c>
      <c r="N298" s="155" t="s">
        <v>32</v>
      </c>
      <c r="O298" s="143">
        <v>0</v>
      </c>
      <c r="P298" s="143">
        <f t="shared" si="63"/>
        <v>0</v>
      </c>
      <c r="Q298" s="143">
        <v>0</v>
      </c>
      <c r="R298" s="143">
        <f t="shared" si="64"/>
        <v>0</v>
      </c>
      <c r="S298" s="143">
        <v>0</v>
      </c>
      <c r="T298" s="144">
        <f t="shared" si="65"/>
        <v>0</v>
      </c>
      <c r="U298" s="26"/>
      <c r="V298" s="26"/>
      <c r="W298" s="26"/>
      <c r="X298" s="26"/>
      <c r="Y298" s="26"/>
      <c r="Z298" s="26"/>
      <c r="AA298" s="26"/>
      <c r="AB298" s="26"/>
      <c r="AC298" s="26"/>
      <c r="AD298" s="26"/>
      <c r="AE298" s="26"/>
      <c r="AR298" s="145" t="s">
        <v>336</v>
      </c>
      <c r="AT298" s="145" t="s">
        <v>240</v>
      </c>
      <c r="AU298" s="145" t="s">
        <v>73</v>
      </c>
      <c r="AY298" s="14" t="s">
        <v>114</v>
      </c>
      <c r="BE298" s="146">
        <f t="shared" si="66"/>
        <v>0</v>
      </c>
      <c r="BF298" s="146">
        <f t="shared" si="67"/>
        <v>0</v>
      </c>
      <c r="BG298" s="146">
        <f t="shared" si="68"/>
        <v>0</v>
      </c>
      <c r="BH298" s="146">
        <f t="shared" si="69"/>
        <v>0</v>
      </c>
      <c r="BI298" s="146">
        <f t="shared" si="70"/>
        <v>0</v>
      </c>
      <c r="BJ298" s="14" t="s">
        <v>120</v>
      </c>
      <c r="BK298" s="147">
        <f t="shared" si="71"/>
        <v>0</v>
      </c>
      <c r="BL298" s="14" t="s">
        <v>336</v>
      </c>
      <c r="BM298" s="145" t="s">
        <v>552</v>
      </c>
    </row>
    <row r="299" spans="1:65" s="2" customFormat="1" ht="24" customHeight="1">
      <c r="A299" s="26"/>
      <c r="B299" s="134"/>
      <c r="C299" s="135">
        <v>148</v>
      </c>
      <c r="D299" s="135" t="s">
        <v>117</v>
      </c>
      <c r="E299" s="136" t="s">
        <v>553</v>
      </c>
      <c r="F299" s="137" t="s">
        <v>554</v>
      </c>
      <c r="G299" s="138" t="s">
        <v>118</v>
      </c>
      <c r="H299" s="139">
        <v>2</v>
      </c>
      <c r="I299" s="139"/>
      <c r="J299" s="139"/>
      <c r="K299" s="140"/>
      <c r="L299" s="160"/>
      <c r="M299" s="141" t="s">
        <v>1</v>
      </c>
      <c r="N299" s="142" t="s">
        <v>32</v>
      </c>
      <c r="O299" s="143">
        <v>0</v>
      </c>
      <c r="P299" s="143">
        <f t="shared" si="63"/>
        <v>0</v>
      </c>
      <c r="Q299" s="143">
        <v>0</v>
      </c>
      <c r="R299" s="143">
        <f t="shared" si="64"/>
        <v>0</v>
      </c>
      <c r="S299" s="143">
        <v>0</v>
      </c>
      <c r="T299" s="144">
        <f t="shared" si="65"/>
        <v>0</v>
      </c>
      <c r="U299" s="26"/>
      <c r="V299" s="26"/>
      <c r="W299" s="26"/>
      <c r="X299" s="26"/>
      <c r="Y299" s="26"/>
      <c r="Z299" s="26"/>
      <c r="AA299" s="26"/>
      <c r="AB299" s="26"/>
      <c r="AC299" s="26"/>
      <c r="AD299" s="26"/>
      <c r="AE299" s="26"/>
      <c r="AR299" s="145" t="s">
        <v>336</v>
      </c>
      <c r="AT299" s="145" t="s">
        <v>117</v>
      </c>
      <c r="AU299" s="145" t="s">
        <v>73</v>
      </c>
      <c r="AY299" s="14" t="s">
        <v>114</v>
      </c>
      <c r="BE299" s="146">
        <f t="shared" si="66"/>
        <v>0</v>
      </c>
      <c r="BF299" s="146">
        <f t="shared" si="67"/>
        <v>0</v>
      </c>
      <c r="BG299" s="146">
        <f t="shared" si="68"/>
        <v>0</v>
      </c>
      <c r="BH299" s="146">
        <f t="shared" si="69"/>
        <v>0</v>
      </c>
      <c r="BI299" s="146">
        <f t="shared" si="70"/>
        <v>0</v>
      </c>
      <c r="BJ299" s="14" t="s">
        <v>120</v>
      </c>
      <c r="BK299" s="147">
        <f t="shared" si="71"/>
        <v>0</v>
      </c>
      <c r="BL299" s="14" t="s">
        <v>336</v>
      </c>
      <c r="BM299" s="145" t="s">
        <v>555</v>
      </c>
    </row>
    <row r="300" spans="1:65" s="2" customFormat="1" ht="16.5" customHeight="1">
      <c r="A300" s="26"/>
      <c r="B300" s="134"/>
      <c r="C300" s="135">
        <v>149</v>
      </c>
      <c r="D300" s="148" t="s">
        <v>240</v>
      </c>
      <c r="E300" s="149" t="s">
        <v>556</v>
      </c>
      <c r="F300" s="150" t="s">
        <v>557</v>
      </c>
      <c r="G300" s="151" t="s">
        <v>118</v>
      </c>
      <c r="H300" s="152">
        <v>2</v>
      </c>
      <c r="I300" s="152"/>
      <c r="J300" s="152"/>
      <c r="K300" s="153"/>
      <c r="L300" s="160"/>
      <c r="M300" s="154" t="s">
        <v>1</v>
      </c>
      <c r="N300" s="155" t="s">
        <v>32</v>
      </c>
      <c r="O300" s="143">
        <v>0</v>
      </c>
      <c r="P300" s="143">
        <f t="shared" si="63"/>
        <v>0</v>
      </c>
      <c r="Q300" s="143">
        <v>0</v>
      </c>
      <c r="R300" s="143">
        <f t="shared" si="64"/>
        <v>0</v>
      </c>
      <c r="S300" s="143">
        <v>0</v>
      </c>
      <c r="T300" s="144">
        <f t="shared" si="65"/>
        <v>0</v>
      </c>
      <c r="U300" s="26"/>
      <c r="V300" s="26"/>
      <c r="W300" s="26"/>
      <c r="X300" s="26"/>
      <c r="Y300" s="26"/>
      <c r="Z300" s="26"/>
      <c r="AA300" s="26"/>
      <c r="AB300" s="26"/>
      <c r="AC300" s="26"/>
      <c r="AD300" s="26"/>
      <c r="AE300" s="26"/>
      <c r="AR300" s="145" t="s">
        <v>336</v>
      </c>
      <c r="AT300" s="145" t="s">
        <v>240</v>
      </c>
      <c r="AU300" s="145" t="s">
        <v>73</v>
      </c>
      <c r="AY300" s="14" t="s">
        <v>114</v>
      </c>
      <c r="BE300" s="146">
        <f t="shared" si="66"/>
        <v>0</v>
      </c>
      <c r="BF300" s="146">
        <f t="shared" si="67"/>
        <v>0</v>
      </c>
      <c r="BG300" s="146">
        <f t="shared" si="68"/>
        <v>0</v>
      </c>
      <c r="BH300" s="146">
        <f t="shared" si="69"/>
        <v>0</v>
      </c>
      <c r="BI300" s="146">
        <f t="shared" si="70"/>
        <v>0</v>
      </c>
      <c r="BJ300" s="14" t="s">
        <v>120</v>
      </c>
      <c r="BK300" s="147">
        <f t="shared" si="71"/>
        <v>0</v>
      </c>
      <c r="BL300" s="14" t="s">
        <v>336</v>
      </c>
      <c r="BM300" s="145" t="s">
        <v>558</v>
      </c>
    </row>
    <row r="301" spans="1:65" s="2" customFormat="1" ht="24" customHeight="1">
      <c r="A301" s="26"/>
      <c r="B301" s="134"/>
      <c r="C301" s="135">
        <v>150</v>
      </c>
      <c r="D301" s="135" t="s">
        <v>117</v>
      </c>
      <c r="E301" s="136" t="s">
        <v>559</v>
      </c>
      <c r="F301" s="137" t="s">
        <v>560</v>
      </c>
      <c r="G301" s="138" t="s">
        <v>118</v>
      </c>
      <c r="H301" s="139">
        <v>2</v>
      </c>
      <c r="I301" s="139"/>
      <c r="J301" s="139"/>
      <c r="K301" s="140"/>
      <c r="L301" s="160"/>
      <c r="M301" s="141" t="s">
        <v>1</v>
      </c>
      <c r="N301" s="142" t="s">
        <v>32</v>
      </c>
      <c r="O301" s="143">
        <v>0</v>
      </c>
      <c r="P301" s="143">
        <f t="shared" si="63"/>
        <v>0</v>
      </c>
      <c r="Q301" s="143">
        <v>0</v>
      </c>
      <c r="R301" s="143">
        <f t="shared" si="64"/>
        <v>0</v>
      </c>
      <c r="S301" s="143">
        <v>0</v>
      </c>
      <c r="T301" s="144">
        <f t="shared" si="65"/>
        <v>0</v>
      </c>
      <c r="U301" s="26"/>
      <c r="V301" s="26"/>
      <c r="W301" s="26"/>
      <c r="X301" s="26"/>
      <c r="Y301" s="26"/>
      <c r="Z301" s="26"/>
      <c r="AA301" s="26"/>
      <c r="AB301" s="26"/>
      <c r="AC301" s="26"/>
      <c r="AD301" s="26"/>
      <c r="AE301" s="26"/>
      <c r="AR301" s="145" t="s">
        <v>336</v>
      </c>
      <c r="AT301" s="145" t="s">
        <v>117</v>
      </c>
      <c r="AU301" s="145" t="s">
        <v>73</v>
      </c>
      <c r="AY301" s="14" t="s">
        <v>114</v>
      </c>
      <c r="BE301" s="146">
        <f t="shared" si="66"/>
        <v>0</v>
      </c>
      <c r="BF301" s="146">
        <f t="shared" si="67"/>
        <v>0</v>
      </c>
      <c r="BG301" s="146">
        <f t="shared" si="68"/>
        <v>0</v>
      </c>
      <c r="BH301" s="146">
        <f t="shared" si="69"/>
        <v>0</v>
      </c>
      <c r="BI301" s="146">
        <f t="shared" si="70"/>
        <v>0</v>
      </c>
      <c r="BJ301" s="14" t="s">
        <v>120</v>
      </c>
      <c r="BK301" s="147">
        <f t="shared" si="71"/>
        <v>0</v>
      </c>
      <c r="BL301" s="14" t="s">
        <v>336</v>
      </c>
      <c r="BM301" s="145" t="s">
        <v>561</v>
      </c>
    </row>
    <row r="302" spans="1:65" s="2" customFormat="1" ht="16.5" customHeight="1">
      <c r="A302" s="26"/>
      <c r="B302" s="134"/>
      <c r="C302" s="135">
        <v>151</v>
      </c>
      <c r="D302" s="148" t="s">
        <v>240</v>
      </c>
      <c r="E302" s="149" t="s">
        <v>562</v>
      </c>
      <c r="F302" s="150" t="s">
        <v>563</v>
      </c>
      <c r="G302" s="151" t="s">
        <v>118</v>
      </c>
      <c r="H302" s="152">
        <v>2</v>
      </c>
      <c r="I302" s="152"/>
      <c r="J302" s="152"/>
      <c r="K302" s="153"/>
      <c r="L302" s="160"/>
      <c r="M302" s="154" t="s">
        <v>1</v>
      </c>
      <c r="N302" s="155" t="s">
        <v>32</v>
      </c>
      <c r="O302" s="143">
        <v>0</v>
      </c>
      <c r="P302" s="143">
        <f t="shared" si="63"/>
        <v>0</v>
      </c>
      <c r="Q302" s="143">
        <v>0</v>
      </c>
      <c r="R302" s="143">
        <f t="shared" si="64"/>
        <v>0</v>
      </c>
      <c r="S302" s="143">
        <v>0</v>
      </c>
      <c r="T302" s="144">
        <f t="shared" si="65"/>
        <v>0</v>
      </c>
      <c r="U302" s="26"/>
      <c r="V302" s="26"/>
      <c r="W302" s="26"/>
      <c r="X302" s="26"/>
      <c r="Y302" s="26"/>
      <c r="Z302" s="26"/>
      <c r="AA302" s="26"/>
      <c r="AB302" s="26"/>
      <c r="AC302" s="26"/>
      <c r="AD302" s="26"/>
      <c r="AE302" s="26"/>
      <c r="AR302" s="145" t="s">
        <v>336</v>
      </c>
      <c r="AT302" s="145" t="s">
        <v>240</v>
      </c>
      <c r="AU302" s="145" t="s">
        <v>73</v>
      </c>
      <c r="AY302" s="14" t="s">
        <v>114</v>
      </c>
      <c r="BE302" s="146">
        <f t="shared" si="66"/>
        <v>0</v>
      </c>
      <c r="BF302" s="146">
        <f t="shared" si="67"/>
        <v>0</v>
      </c>
      <c r="BG302" s="146">
        <f t="shared" si="68"/>
        <v>0</v>
      </c>
      <c r="BH302" s="146">
        <f t="shared" si="69"/>
        <v>0</v>
      </c>
      <c r="BI302" s="146">
        <f t="shared" si="70"/>
        <v>0</v>
      </c>
      <c r="BJ302" s="14" t="s">
        <v>120</v>
      </c>
      <c r="BK302" s="147">
        <f t="shared" si="71"/>
        <v>0</v>
      </c>
      <c r="BL302" s="14" t="s">
        <v>336</v>
      </c>
      <c r="BM302" s="145" t="s">
        <v>564</v>
      </c>
    </row>
    <row r="303" spans="1:65" s="2" customFormat="1" ht="24" customHeight="1">
      <c r="A303" s="26"/>
      <c r="B303" s="134"/>
      <c r="C303" s="135">
        <v>152</v>
      </c>
      <c r="D303" s="135" t="s">
        <v>117</v>
      </c>
      <c r="E303" s="136" t="s">
        <v>565</v>
      </c>
      <c r="F303" s="137" t="s">
        <v>566</v>
      </c>
      <c r="G303" s="138" t="s">
        <v>118</v>
      </c>
      <c r="H303" s="139">
        <v>10</v>
      </c>
      <c r="I303" s="139"/>
      <c r="J303" s="139"/>
      <c r="K303" s="140"/>
      <c r="L303" s="160"/>
      <c r="M303" s="141" t="s">
        <v>1</v>
      </c>
      <c r="N303" s="142" t="s">
        <v>32</v>
      </c>
      <c r="O303" s="143">
        <v>0</v>
      </c>
      <c r="P303" s="143">
        <f t="shared" si="63"/>
        <v>0</v>
      </c>
      <c r="Q303" s="143">
        <v>0</v>
      </c>
      <c r="R303" s="143">
        <f t="shared" si="64"/>
        <v>0</v>
      </c>
      <c r="S303" s="143">
        <v>0</v>
      </c>
      <c r="T303" s="144">
        <f t="shared" si="65"/>
        <v>0</v>
      </c>
      <c r="U303" s="26"/>
      <c r="V303" s="26"/>
      <c r="W303" s="26"/>
      <c r="X303" s="26"/>
      <c r="Y303" s="26"/>
      <c r="Z303" s="26"/>
      <c r="AA303" s="26"/>
      <c r="AB303" s="26"/>
      <c r="AC303" s="26"/>
      <c r="AD303" s="26"/>
      <c r="AE303" s="26"/>
      <c r="AR303" s="145" t="s">
        <v>336</v>
      </c>
      <c r="AT303" s="145" t="s">
        <v>117</v>
      </c>
      <c r="AU303" s="145" t="s">
        <v>73</v>
      </c>
      <c r="AY303" s="14" t="s">
        <v>114</v>
      </c>
      <c r="BE303" s="146">
        <f t="shared" si="66"/>
        <v>0</v>
      </c>
      <c r="BF303" s="146">
        <f t="shared" si="67"/>
        <v>0</v>
      </c>
      <c r="BG303" s="146">
        <f t="shared" si="68"/>
        <v>0</v>
      </c>
      <c r="BH303" s="146">
        <f t="shared" si="69"/>
        <v>0</v>
      </c>
      <c r="BI303" s="146">
        <f t="shared" si="70"/>
        <v>0</v>
      </c>
      <c r="BJ303" s="14" t="s">
        <v>120</v>
      </c>
      <c r="BK303" s="147">
        <f t="shared" si="71"/>
        <v>0</v>
      </c>
      <c r="BL303" s="14" t="s">
        <v>336</v>
      </c>
      <c r="BM303" s="145" t="s">
        <v>567</v>
      </c>
    </row>
    <row r="304" spans="1:65" s="2" customFormat="1" ht="24" customHeight="1">
      <c r="A304" s="26"/>
      <c r="B304" s="134"/>
      <c r="C304" s="135">
        <v>153</v>
      </c>
      <c r="D304" s="148" t="s">
        <v>240</v>
      </c>
      <c r="E304" s="149" t="s">
        <v>568</v>
      </c>
      <c r="F304" s="150" t="s">
        <v>569</v>
      </c>
      <c r="G304" s="151" t="s">
        <v>118</v>
      </c>
      <c r="H304" s="152">
        <v>10</v>
      </c>
      <c r="I304" s="152"/>
      <c r="J304" s="152"/>
      <c r="K304" s="153"/>
      <c r="L304" s="160"/>
      <c r="M304" s="154" t="s">
        <v>1</v>
      </c>
      <c r="N304" s="155" t="s">
        <v>32</v>
      </c>
      <c r="O304" s="143">
        <v>0</v>
      </c>
      <c r="P304" s="143">
        <f t="shared" ref="P304:P317" si="72">O304*H304</f>
        <v>0</v>
      </c>
      <c r="Q304" s="143">
        <v>0</v>
      </c>
      <c r="R304" s="143">
        <f t="shared" ref="R304:R317" si="73">Q304*H304</f>
        <v>0</v>
      </c>
      <c r="S304" s="143">
        <v>0</v>
      </c>
      <c r="T304" s="144">
        <f t="shared" ref="T304:T317" si="74">S304*H304</f>
        <v>0</v>
      </c>
      <c r="U304" s="26"/>
      <c r="V304" s="26"/>
      <c r="W304" s="26"/>
      <c r="X304" s="26"/>
      <c r="Y304" s="26"/>
      <c r="Z304" s="26"/>
      <c r="AA304" s="26"/>
      <c r="AB304" s="26"/>
      <c r="AC304" s="26"/>
      <c r="AD304" s="26"/>
      <c r="AE304" s="26"/>
      <c r="AR304" s="145" t="s">
        <v>336</v>
      </c>
      <c r="AT304" s="145" t="s">
        <v>240</v>
      </c>
      <c r="AU304" s="145" t="s">
        <v>73</v>
      </c>
      <c r="AY304" s="14" t="s">
        <v>114</v>
      </c>
      <c r="BE304" s="146">
        <f t="shared" ref="BE304:BE317" si="75">IF(N304="základná",J304,0)</f>
        <v>0</v>
      </c>
      <c r="BF304" s="146">
        <f t="shared" ref="BF304:BF317" si="76">IF(N304="znížená",J304,0)</f>
        <v>0</v>
      </c>
      <c r="BG304" s="146">
        <f t="shared" ref="BG304:BG317" si="77">IF(N304="zákl. prenesená",J304,0)</f>
        <v>0</v>
      </c>
      <c r="BH304" s="146">
        <f t="shared" ref="BH304:BH317" si="78">IF(N304="zníž. prenesená",J304,0)</f>
        <v>0</v>
      </c>
      <c r="BI304" s="146">
        <f t="shared" ref="BI304:BI317" si="79">IF(N304="nulová",J304,0)</f>
        <v>0</v>
      </c>
      <c r="BJ304" s="14" t="s">
        <v>120</v>
      </c>
      <c r="BK304" s="147">
        <f t="shared" ref="BK304:BK317" si="80">ROUND(I304*H304,3)</f>
        <v>0</v>
      </c>
      <c r="BL304" s="14" t="s">
        <v>336</v>
      </c>
      <c r="BM304" s="145" t="s">
        <v>570</v>
      </c>
    </row>
    <row r="305" spans="1:65" s="2" customFormat="1" ht="16.5" customHeight="1">
      <c r="A305" s="26"/>
      <c r="B305" s="134"/>
      <c r="C305" s="135">
        <v>154</v>
      </c>
      <c r="D305" s="135" t="s">
        <v>117</v>
      </c>
      <c r="E305" s="136" t="s">
        <v>571</v>
      </c>
      <c r="F305" s="137" t="s">
        <v>572</v>
      </c>
      <c r="G305" s="138" t="s">
        <v>118</v>
      </c>
      <c r="H305" s="139">
        <v>10</v>
      </c>
      <c r="I305" s="139"/>
      <c r="J305" s="139"/>
      <c r="K305" s="140"/>
      <c r="L305" s="160"/>
      <c r="M305" s="141" t="s">
        <v>1</v>
      </c>
      <c r="N305" s="142" t="s">
        <v>32</v>
      </c>
      <c r="O305" s="143">
        <v>0</v>
      </c>
      <c r="P305" s="143">
        <f t="shared" si="72"/>
        <v>0</v>
      </c>
      <c r="Q305" s="143">
        <v>0</v>
      </c>
      <c r="R305" s="143">
        <f t="shared" si="73"/>
        <v>0</v>
      </c>
      <c r="S305" s="143">
        <v>0</v>
      </c>
      <c r="T305" s="144">
        <f t="shared" si="74"/>
        <v>0</v>
      </c>
      <c r="U305" s="26"/>
      <c r="V305" s="26"/>
      <c r="W305" s="26"/>
      <c r="X305" s="26"/>
      <c r="Y305" s="26"/>
      <c r="Z305" s="26"/>
      <c r="AA305" s="26"/>
      <c r="AB305" s="26"/>
      <c r="AC305" s="26"/>
      <c r="AD305" s="26"/>
      <c r="AE305" s="26"/>
      <c r="AR305" s="145" t="s">
        <v>336</v>
      </c>
      <c r="AT305" s="145" t="s">
        <v>117</v>
      </c>
      <c r="AU305" s="145" t="s">
        <v>73</v>
      </c>
      <c r="AY305" s="14" t="s">
        <v>114</v>
      </c>
      <c r="BE305" s="146">
        <f t="shared" si="75"/>
        <v>0</v>
      </c>
      <c r="BF305" s="146">
        <f t="shared" si="76"/>
        <v>0</v>
      </c>
      <c r="BG305" s="146">
        <f t="shared" si="77"/>
        <v>0</v>
      </c>
      <c r="BH305" s="146">
        <f t="shared" si="78"/>
        <v>0</v>
      </c>
      <c r="BI305" s="146">
        <f t="shared" si="79"/>
        <v>0</v>
      </c>
      <c r="BJ305" s="14" t="s">
        <v>120</v>
      </c>
      <c r="BK305" s="147">
        <f t="shared" si="80"/>
        <v>0</v>
      </c>
      <c r="BL305" s="14" t="s">
        <v>336</v>
      </c>
      <c r="BM305" s="145" t="s">
        <v>573</v>
      </c>
    </row>
    <row r="306" spans="1:65" s="2" customFormat="1" ht="24" customHeight="1">
      <c r="A306" s="26"/>
      <c r="B306" s="134"/>
      <c r="C306" s="135">
        <v>155</v>
      </c>
      <c r="D306" s="135" t="s">
        <v>117</v>
      </c>
      <c r="E306" s="136" t="s">
        <v>574</v>
      </c>
      <c r="F306" s="137" t="s">
        <v>575</v>
      </c>
      <c r="G306" s="138" t="s">
        <v>118</v>
      </c>
      <c r="H306" s="139">
        <v>2</v>
      </c>
      <c r="I306" s="139"/>
      <c r="J306" s="139"/>
      <c r="K306" s="140"/>
      <c r="L306" s="160"/>
      <c r="M306" s="141" t="s">
        <v>1</v>
      </c>
      <c r="N306" s="142" t="s">
        <v>32</v>
      </c>
      <c r="O306" s="143">
        <v>0</v>
      </c>
      <c r="P306" s="143">
        <f t="shared" si="72"/>
        <v>0</v>
      </c>
      <c r="Q306" s="143">
        <v>0</v>
      </c>
      <c r="R306" s="143">
        <f t="shared" si="73"/>
        <v>0</v>
      </c>
      <c r="S306" s="143">
        <v>0</v>
      </c>
      <c r="T306" s="144">
        <f t="shared" si="74"/>
        <v>0</v>
      </c>
      <c r="U306" s="26"/>
      <c r="V306" s="26"/>
      <c r="W306" s="26"/>
      <c r="X306" s="26"/>
      <c r="Y306" s="26"/>
      <c r="Z306" s="26"/>
      <c r="AA306" s="26"/>
      <c r="AB306" s="26"/>
      <c r="AC306" s="26"/>
      <c r="AD306" s="26"/>
      <c r="AE306" s="26"/>
      <c r="AR306" s="145" t="s">
        <v>336</v>
      </c>
      <c r="AT306" s="145" t="s">
        <v>117</v>
      </c>
      <c r="AU306" s="145" t="s">
        <v>73</v>
      </c>
      <c r="AY306" s="14" t="s">
        <v>114</v>
      </c>
      <c r="BE306" s="146">
        <f t="shared" si="75"/>
        <v>0</v>
      </c>
      <c r="BF306" s="146">
        <f t="shared" si="76"/>
        <v>0</v>
      </c>
      <c r="BG306" s="146">
        <f t="shared" si="77"/>
        <v>0</v>
      </c>
      <c r="BH306" s="146">
        <f t="shared" si="78"/>
        <v>0</v>
      </c>
      <c r="BI306" s="146">
        <f t="shared" si="79"/>
        <v>0</v>
      </c>
      <c r="BJ306" s="14" t="s">
        <v>120</v>
      </c>
      <c r="BK306" s="147">
        <f t="shared" si="80"/>
        <v>0</v>
      </c>
      <c r="BL306" s="14" t="s">
        <v>336</v>
      </c>
      <c r="BM306" s="145" t="s">
        <v>576</v>
      </c>
    </row>
    <row r="307" spans="1:65" s="2" customFormat="1" ht="16.5" customHeight="1">
      <c r="A307" s="26"/>
      <c r="B307" s="134"/>
      <c r="C307" s="135">
        <v>156</v>
      </c>
      <c r="D307" s="148" t="s">
        <v>240</v>
      </c>
      <c r="E307" s="149" t="s">
        <v>577</v>
      </c>
      <c r="F307" s="150" t="s">
        <v>578</v>
      </c>
      <c r="G307" s="151" t="s">
        <v>118</v>
      </c>
      <c r="H307" s="152">
        <v>2</v>
      </c>
      <c r="I307" s="152"/>
      <c r="J307" s="152"/>
      <c r="K307" s="153"/>
      <c r="L307" s="160"/>
      <c r="M307" s="154" t="s">
        <v>1</v>
      </c>
      <c r="N307" s="155" t="s">
        <v>32</v>
      </c>
      <c r="O307" s="143">
        <v>0</v>
      </c>
      <c r="P307" s="143">
        <f t="shared" si="72"/>
        <v>0</v>
      </c>
      <c r="Q307" s="143">
        <v>0</v>
      </c>
      <c r="R307" s="143">
        <f t="shared" si="73"/>
        <v>0</v>
      </c>
      <c r="S307" s="143">
        <v>0</v>
      </c>
      <c r="T307" s="144">
        <f t="shared" si="74"/>
        <v>0</v>
      </c>
      <c r="U307" s="26"/>
      <c r="V307" s="26"/>
      <c r="W307" s="26"/>
      <c r="X307" s="26"/>
      <c r="Y307" s="26"/>
      <c r="Z307" s="26"/>
      <c r="AA307" s="26"/>
      <c r="AB307" s="26"/>
      <c r="AC307" s="26"/>
      <c r="AD307" s="26"/>
      <c r="AE307" s="26"/>
      <c r="AR307" s="145" t="s">
        <v>336</v>
      </c>
      <c r="AT307" s="145" t="s">
        <v>240</v>
      </c>
      <c r="AU307" s="145" t="s">
        <v>73</v>
      </c>
      <c r="AY307" s="14" t="s">
        <v>114</v>
      </c>
      <c r="BE307" s="146">
        <f t="shared" si="75"/>
        <v>0</v>
      </c>
      <c r="BF307" s="146">
        <f t="shared" si="76"/>
        <v>0</v>
      </c>
      <c r="BG307" s="146">
        <f t="shared" si="77"/>
        <v>0</v>
      </c>
      <c r="BH307" s="146">
        <f t="shared" si="78"/>
        <v>0</v>
      </c>
      <c r="BI307" s="146">
        <f t="shared" si="79"/>
        <v>0</v>
      </c>
      <c r="BJ307" s="14" t="s">
        <v>120</v>
      </c>
      <c r="BK307" s="147">
        <f t="shared" si="80"/>
        <v>0</v>
      </c>
      <c r="BL307" s="14" t="s">
        <v>336</v>
      </c>
      <c r="BM307" s="145" t="s">
        <v>579</v>
      </c>
    </row>
    <row r="308" spans="1:65" s="2" customFormat="1" ht="24" customHeight="1">
      <c r="A308" s="26"/>
      <c r="B308" s="134"/>
      <c r="C308" s="135">
        <v>157</v>
      </c>
      <c r="D308" s="135" t="s">
        <v>117</v>
      </c>
      <c r="E308" s="136" t="s">
        <v>580</v>
      </c>
      <c r="F308" s="137" t="s">
        <v>581</v>
      </c>
      <c r="G308" s="138" t="s">
        <v>118</v>
      </c>
      <c r="H308" s="139">
        <v>1</v>
      </c>
      <c r="I308" s="139"/>
      <c r="J308" s="139"/>
      <c r="K308" s="140"/>
      <c r="L308" s="160"/>
      <c r="M308" s="141" t="s">
        <v>1</v>
      </c>
      <c r="N308" s="142" t="s">
        <v>32</v>
      </c>
      <c r="O308" s="143">
        <v>0</v>
      </c>
      <c r="P308" s="143">
        <f t="shared" si="72"/>
        <v>0</v>
      </c>
      <c r="Q308" s="143">
        <v>0</v>
      </c>
      <c r="R308" s="143">
        <f t="shared" si="73"/>
        <v>0</v>
      </c>
      <c r="S308" s="143">
        <v>0</v>
      </c>
      <c r="T308" s="144">
        <f t="shared" si="74"/>
        <v>0</v>
      </c>
      <c r="U308" s="26"/>
      <c r="V308" s="26"/>
      <c r="W308" s="26"/>
      <c r="X308" s="26"/>
      <c r="Y308" s="26"/>
      <c r="Z308" s="26"/>
      <c r="AA308" s="26"/>
      <c r="AB308" s="26"/>
      <c r="AC308" s="26"/>
      <c r="AD308" s="26"/>
      <c r="AE308" s="26"/>
      <c r="AR308" s="145" t="s">
        <v>336</v>
      </c>
      <c r="AT308" s="145" t="s">
        <v>117</v>
      </c>
      <c r="AU308" s="145" t="s">
        <v>73</v>
      </c>
      <c r="AY308" s="14" t="s">
        <v>114</v>
      </c>
      <c r="BE308" s="146">
        <f t="shared" si="75"/>
        <v>0</v>
      </c>
      <c r="BF308" s="146">
        <f t="shared" si="76"/>
        <v>0</v>
      </c>
      <c r="BG308" s="146">
        <f t="shared" si="77"/>
        <v>0</v>
      </c>
      <c r="BH308" s="146">
        <f t="shared" si="78"/>
        <v>0</v>
      </c>
      <c r="BI308" s="146">
        <f t="shared" si="79"/>
        <v>0</v>
      </c>
      <c r="BJ308" s="14" t="s">
        <v>120</v>
      </c>
      <c r="BK308" s="147">
        <f t="shared" si="80"/>
        <v>0</v>
      </c>
      <c r="BL308" s="14" t="s">
        <v>336</v>
      </c>
      <c r="BM308" s="145" t="s">
        <v>582</v>
      </c>
    </row>
    <row r="309" spans="1:65" s="2" customFormat="1" ht="16.5" customHeight="1">
      <c r="A309" s="26"/>
      <c r="B309" s="134"/>
      <c r="C309" s="135">
        <v>158</v>
      </c>
      <c r="D309" s="148" t="s">
        <v>240</v>
      </c>
      <c r="E309" s="149" t="s">
        <v>583</v>
      </c>
      <c r="F309" s="150" t="s">
        <v>584</v>
      </c>
      <c r="G309" s="151" t="s">
        <v>118</v>
      </c>
      <c r="H309" s="152">
        <v>1</v>
      </c>
      <c r="I309" s="152"/>
      <c r="J309" s="152"/>
      <c r="K309" s="153"/>
      <c r="L309" s="160"/>
      <c r="M309" s="154" t="s">
        <v>1</v>
      </c>
      <c r="N309" s="155" t="s">
        <v>32</v>
      </c>
      <c r="O309" s="143">
        <v>0</v>
      </c>
      <c r="P309" s="143">
        <f t="shared" si="72"/>
        <v>0</v>
      </c>
      <c r="Q309" s="143">
        <v>0</v>
      </c>
      <c r="R309" s="143">
        <f t="shared" si="73"/>
        <v>0</v>
      </c>
      <c r="S309" s="143">
        <v>0</v>
      </c>
      <c r="T309" s="144">
        <f t="shared" si="74"/>
        <v>0</v>
      </c>
      <c r="U309" s="26"/>
      <c r="V309" s="26"/>
      <c r="W309" s="26"/>
      <c r="X309" s="26"/>
      <c r="Y309" s="26"/>
      <c r="Z309" s="26"/>
      <c r="AA309" s="26"/>
      <c r="AB309" s="26"/>
      <c r="AC309" s="26"/>
      <c r="AD309" s="26"/>
      <c r="AE309" s="26"/>
      <c r="AR309" s="145" t="s">
        <v>336</v>
      </c>
      <c r="AT309" s="145" t="s">
        <v>240</v>
      </c>
      <c r="AU309" s="145" t="s">
        <v>73</v>
      </c>
      <c r="AY309" s="14" t="s">
        <v>114</v>
      </c>
      <c r="BE309" s="146">
        <f t="shared" si="75"/>
        <v>0</v>
      </c>
      <c r="BF309" s="146">
        <f t="shared" si="76"/>
        <v>0</v>
      </c>
      <c r="BG309" s="146">
        <f t="shared" si="77"/>
        <v>0</v>
      </c>
      <c r="BH309" s="146">
        <f t="shared" si="78"/>
        <v>0</v>
      </c>
      <c r="BI309" s="146">
        <f t="shared" si="79"/>
        <v>0</v>
      </c>
      <c r="BJ309" s="14" t="s">
        <v>120</v>
      </c>
      <c r="BK309" s="147">
        <f t="shared" si="80"/>
        <v>0</v>
      </c>
      <c r="BL309" s="14" t="s">
        <v>336</v>
      </c>
      <c r="BM309" s="145" t="s">
        <v>585</v>
      </c>
    </row>
    <row r="310" spans="1:65" s="2" customFormat="1" ht="24" customHeight="1">
      <c r="A310" s="26"/>
      <c r="B310" s="134"/>
      <c r="C310" s="135">
        <v>159</v>
      </c>
      <c r="D310" s="135" t="s">
        <v>117</v>
      </c>
      <c r="E310" s="136" t="s">
        <v>586</v>
      </c>
      <c r="F310" s="137" t="s">
        <v>587</v>
      </c>
      <c r="G310" s="138" t="s">
        <v>118</v>
      </c>
      <c r="H310" s="139">
        <v>10</v>
      </c>
      <c r="I310" s="139"/>
      <c r="J310" s="139"/>
      <c r="K310" s="140"/>
      <c r="L310" s="160"/>
      <c r="M310" s="141" t="s">
        <v>1</v>
      </c>
      <c r="N310" s="142" t="s">
        <v>32</v>
      </c>
      <c r="O310" s="143">
        <v>0</v>
      </c>
      <c r="P310" s="143">
        <f t="shared" si="72"/>
        <v>0</v>
      </c>
      <c r="Q310" s="143">
        <v>0</v>
      </c>
      <c r="R310" s="143">
        <f t="shared" si="73"/>
        <v>0</v>
      </c>
      <c r="S310" s="143">
        <v>0</v>
      </c>
      <c r="T310" s="144">
        <f t="shared" si="74"/>
        <v>0</v>
      </c>
      <c r="U310" s="26"/>
      <c r="V310" s="26"/>
      <c r="W310" s="26"/>
      <c r="X310" s="26"/>
      <c r="Y310" s="26"/>
      <c r="Z310" s="26"/>
      <c r="AA310" s="26"/>
      <c r="AB310" s="26"/>
      <c r="AC310" s="26"/>
      <c r="AD310" s="26"/>
      <c r="AE310" s="26"/>
      <c r="AR310" s="145" t="s">
        <v>336</v>
      </c>
      <c r="AT310" s="145" t="s">
        <v>117</v>
      </c>
      <c r="AU310" s="145" t="s">
        <v>73</v>
      </c>
      <c r="AY310" s="14" t="s">
        <v>114</v>
      </c>
      <c r="BE310" s="146">
        <f t="shared" si="75"/>
        <v>0</v>
      </c>
      <c r="BF310" s="146">
        <f t="shared" si="76"/>
        <v>0</v>
      </c>
      <c r="BG310" s="146">
        <f t="shared" si="77"/>
        <v>0</v>
      </c>
      <c r="BH310" s="146">
        <f t="shared" si="78"/>
        <v>0</v>
      </c>
      <c r="BI310" s="146">
        <f t="shared" si="79"/>
        <v>0</v>
      </c>
      <c r="BJ310" s="14" t="s">
        <v>120</v>
      </c>
      <c r="BK310" s="147">
        <f t="shared" si="80"/>
        <v>0</v>
      </c>
      <c r="BL310" s="14" t="s">
        <v>336</v>
      </c>
      <c r="BM310" s="145" t="s">
        <v>588</v>
      </c>
    </row>
    <row r="311" spans="1:65" s="2" customFormat="1" ht="16.5" customHeight="1">
      <c r="A311" s="26"/>
      <c r="B311" s="134"/>
      <c r="C311" s="135">
        <v>160</v>
      </c>
      <c r="D311" s="148" t="s">
        <v>240</v>
      </c>
      <c r="E311" s="149" t="s">
        <v>589</v>
      </c>
      <c r="F311" s="150" t="s">
        <v>590</v>
      </c>
      <c r="G311" s="151" t="s">
        <v>118</v>
      </c>
      <c r="H311" s="152">
        <v>10</v>
      </c>
      <c r="I311" s="152"/>
      <c r="J311" s="152"/>
      <c r="K311" s="153"/>
      <c r="L311" s="160"/>
      <c r="M311" s="154" t="s">
        <v>1</v>
      </c>
      <c r="N311" s="155" t="s">
        <v>32</v>
      </c>
      <c r="O311" s="143">
        <v>0</v>
      </c>
      <c r="P311" s="143">
        <f t="shared" si="72"/>
        <v>0</v>
      </c>
      <c r="Q311" s="143">
        <v>0</v>
      </c>
      <c r="R311" s="143">
        <f t="shared" si="73"/>
        <v>0</v>
      </c>
      <c r="S311" s="143">
        <v>0</v>
      </c>
      <c r="T311" s="144">
        <f t="shared" si="74"/>
        <v>0</v>
      </c>
      <c r="U311" s="26"/>
      <c r="V311" s="26"/>
      <c r="W311" s="26"/>
      <c r="X311" s="26"/>
      <c r="Y311" s="26"/>
      <c r="Z311" s="26"/>
      <c r="AA311" s="26"/>
      <c r="AB311" s="26"/>
      <c r="AC311" s="26"/>
      <c r="AD311" s="26"/>
      <c r="AE311" s="26"/>
      <c r="AR311" s="145" t="s">
        <v>336</v>
      </c>
      <c r="AT311" s="145" t="s">
        <v>240</v>
      </c>
      <c r="AU311" s="145" t="s">
        <v>73</v>
      </c>
      <c r="AY311" s="14" t="s">
        <v>114</v>
      </c>
      <c r="BE311" s="146">
        <f t="shared" si="75"/>
        <v>0</v>
      </c>
      <c r="BF311" s="146">
        <f t="shared" si="76"/>
        <v>0</v>
      </c>
      <c r="BG311" s="146">
        <f t="shared" si="77"/>
        <v>0</v>
      </c>
      <c r="BH311" s="146">
        <f t="shared" si="78"/>
        <v>0</v>
      </c>
      <c r="BI311" s="146">
        <f t="shared" si="79"/>
        <v>0</v>
      </c>
      <c r="BJ311" s="14" t="s">
        <v>120</v>
      </c>
      <c r="BK311" s="147">
        <f t="shared" si="80"/>
        <v>0</v>
      </c>
      <c r="BL311" s="14" t="s">
        <v>336</v>
      </c>
      <c r="BM311" s="145" t="s">
        <v>591</v>
      </c>
    </row>
    <row r="312" spans="1:65" s="2" customFormat="1" ht="24" customHeight="1">
      <c r="A312" s="26"/>
      <c r="B312" s="134"/>
      <c r="C312" s="135">
        <v>161</v>
      </c>
      <c r="D312" s="135" t="s">
        <v>117</v>
      </c>
      <c r="E312" s="136" t="s">
        <v>592</v>
      </c>
      <c r="F312" s="137" t="s">
        <v>593</v>
      </c>
      <c r="G312" s="138" t="s">
        <v>184</v>
      </c>
      <c r="H312" s="139">
        <v>43</v>
      </c>
      <c r="I312" s="139"/>
      <c r="J312" s="139"/>
      <c r="K312" s="140"/>
      <c r="L312" s="160"/>
      <c r="M312" s="141" t="s">
        <v>1</v>
      </c>
      <c r="N312" s="142" t="s">
        <v>32</v>
      </c>
      <c r="O312" s="143">
        <v>0</v>
      </c>
      <c r="P312" s="143">
        <f t="shared" si="72"/>
        <v>0</v>
      </c>
      <c r="Q312" s="143">
        <v>0</v>
      </c>
      <c r="R312" s="143">
        <f t="shared" si="73"/>
        <v>0</v>
      </c>
      <c r="S312" s="143">
        <v>0</v>
      </c>
      <c r="T312" s="144">
        <f t="shared" si="74"/>
        <v>0</v>
      </c>
      <c r="U312" s="26"/>
      <c r="V312" s="26"/>
      <c r="W312" s="26"/>
      <c r="X312" s="26"/>
      <c r="Y312" s="26"/>
      <c r="Z312" s="26"/>
      <c r="AA312" s="26"/>
      <c r="AB312" s="26"/>
      <c r="AC312" s="26"/>
      <c r="AD312" s="26"/>
      <c r="AE312" s="26"/>
      <c r="AR312" s="145" t="s">
        <v>336</v>
      </c>
      <c r="AT312" s="145" t="s">
        <v>117</v>
      </c>
      <c r="AU312" s="145" t="s">
        <v>73</v>
      </c>
      <c r="AY312" s="14" t="s">
        <v>114</v>
      </c>
      <c r="BE312" s="146">
        <f t="shared" si="75"/>
        <v>0</v>
      </c>
      <c r="BF312" s="146">
        <f t="shared" si="76"/>
        <v>0</v>
      </c>
      <c r="BG312" s="146">
        <f t="shared" si="77"/>
        <v>0</v>
      </c>
      <c r="BH312" s="146">
        <f t="shared" si="78"/>
        <v>0</v>
      </c>
      <c r="BI312" s="146">
        <f t="shared" si="79"/>
        <v>0</v>
      </c>
      <c r="BJ312" s="14" t="s">
        <v>120</v>
      </c>
      <c r="BK312" s="147">
        <f t="shared" si="80"/>
        <v>0</v>
      </c>
      <c r="BL312" s="14" t="s">
        <v>336</v>
      </c>
      <c r="BM312" s="145" t="s">
        <v>594</v>
      </c>
    </row>
    <row r="313" spans="1:65" s="2" customFormat="1" ht="24" customHeight="1">
      <c r="A313" s="26"/>
      <c r="B313" s="134"/>
      <c r="C313" s="135">
        <v>162</v>
      </c>
      <c r="D313" s="135" t="s">
        <v>117</v>
      </c>
      <c r="E313" s="136" t="s">
        <v>595</v>
      </c>
      <c r="F313" s="137" t="s">
        <v>596</v>
      </c>
      <c r="G313" s="138" t="s">
        <v>184</v>
      </c>
      <c r="H313" s="139">
        <v>43</v>
      </c>
      <c r="I313" s="139"/>
      <c r="J313" s="139"/>
      <c r="K313" s="140"/>
      <c r="L313" s="160"/>
      <c r="M313" s="141" t="s">
        <v>1</v>
      </c>
      <c r="N313" s="142" t="s">
        <v>32</v>
      </c>
      <c r="O313" s="143">
        <v>0</v>
      </c>
      <c r="P313" s="143">
        <f t="shared" si="72"/>
        <v>0</v>
      </c>
      <c r="Q313" s="143">
        <v>0</v>
      </c>
      <c r="R313" s="143">
        <f t="shared" si="73"/>
        <v>0</v>
      </c>
      <c r="S313" s="143">
        <v>0</v>
      </c>
      <c r="T313" s="144">
        <f t="shared" si="74"/>
        <v>0</v>
      </c>
      <c r="U313" s="26"/>
      <c r="V313" s="26"/>
      <c r="W313" s="26"/>
      <c r="X313" s="26"/>
      <c r="Y313" s="26"/>
      <c r="Z313" s="26"/>
      <c r="AA313" s="26"/>
      <c r="AB313" s="26"/>
      <c r="AC313" s="26"/>
      <c r="AD313" s="26"/>
      <c r="AE313" s="26"/>
      <c r="AR313" s="145" t="s">
        <v>336</v>
      </c>
      <c r="AT313" s="145" t="s">
        <v>117</v>
      </c>
      <c r="AU313" s="145" t="s">
        <v>73</v>
      </c>
      <c r="AY313" s="14" t="s">
        <v>114</v>
      </c>
      <c r="BE313" s="146">
        <f t="shared" si="75"/>
        <v>0</v>
      </c>
      <c r="BF313" s="146">
        <f t="shared" si="76"/>
        <v>0</v>
      </c>
      <c r="BG313" s="146">
        <f t="shared" si="77"/>
        <v>0</v>
      </c>
      <c r="BH313" s="146">
        <f t="shared" si="78"/>
        <v>0</v>
      </c>
      <c r="BI313" s="146">
        <f t="shared" si="79"/>
        <v>0</v>
      </c>
      <c r="BJ313" s="14" t="s">
        <v>120</v>
      </c>
      <c r="BK313" s="147">
        <f t="shared" si="80"/>
        <v>0</v>
      </c>
      <c r="BL313" s="14" t="s">
        <v>336</v>
      </c>
      <c r="BM313" s="145" t="s">
        <v>597</v>
      </c>
    </row>
    <row r="314" spans="1:65" s="2" customFormat="1" ht="24" customHeight="1">
      <c r="A314" s="26"/>
      <c r="B314" s="134"/>
      <c r="C314" s="135">
        <v>163</v>
      </c>
      <c r="D314" s="135" t="s">
        <v>117</v>
      </c>
      <c r="E314" s="136" t="s">
        <v>598</v>
      </c>
      <c r="F314" s="137" t="s">
        <v>599</v>
      </c>
      <c r="G314" s="138" t="s">
        <v>224</v>
      </c>
      <c r="H314" s="139">
        <v>20.785</v>
      </c>
      <c r="I314" s="139"/>
      <c r="J314" s="139"/>
      <c r="K314" s="140"/>
      <c r="L314" s="160"/>
      <c r="M314" s="141" t="s">
        <v>1</v>
      </c>
      <c r="N314" s="142" t="s">
        <v>32</v>
      </c>
      <c r="O314" s="143">
        <v>0</v>
      </c>
      <c r="P314" s="143">
        <f t="shared" si="72"/>
        <v>0</v>
      </c>
      <c r="Q314" s="143">
        <v>0</v>
      </c>
      <c r="R314" s="143">
        <f t="shared" si="73"/>
        <v>0</v>
      </c>
      <c r="S314" s="143">
        <v>0</v>
      </c>
      <c r="T314" s="144">
        <f t="shared" si="74"/>
        <v>0</v>
      </c>
      <c r="U314" s="26"/>
      <c r="V314" s="26"/>
      <c r="W314" s="26"/>
      <c r="X314" s="26"/>
      <c r="Y314" s="26"/>
      <c r="Z314" s="26"/>
      <c r="AA314" s="26"/>
      <c r="AB314" s="26"/>
      <c r="AC314" s="26"/>
      <c r="AD314" s="26"/>
      <c r="AE314" s="26"/>
      <c r="AR314" s="145" t="s">
        <v>336</v>
      </c>
      <c r="AT314" s="145" t="s">
        <v>117</v>
      </c>
      <c r="AU314" s="145" t="s">
        <v>73</v>
      </c>
      <c r="AY314" s="14" t="s">
        <v>114</v>
      </c>
      <c r="BE314" s="146">
        <f t="shared" si="75"/>
        <v>0</v>
      </c>
      <c r="BF314" s="146">
        <f t="shared" si="76"/>
        <v>0</v>
      </c>
      <c r="BG314" s="146">
        <f t="shared" si="77"/>
        <v>0</v>
      </c>
      <c r="BH314" s="146">
        <f t="shared" si="78"/>
        <v>0</v>
      </c>
      <c r="BI314" s="146">
        <f t="shared" si="79"/>
        <v>0</v>
      </c>
      <c r="BJ314" s="14" t="s">
        <v>120</v>
      </c>
      <c r="BK314" s="147">
        <f t="shared" si="80"/>
        <v>0</v>
      </c>
      <c r="BL314" s="14" t="s">
        <v>336</v>
      </c>
      <c r="BM314" s="145" t="s">
        <v>600</v>
      </c>
    </row>
    <row r="315" spans="1:65" s="2" customFormat="1" ht="24" customHeight="1">
      <c r="A315" s="26"/>
      <c r="B315" s="134"/>
      <c r="C315" s="135">
        <v>164</v>
      </c>
      <c r="D315" s="135" t="s">
        <v>117</v>
      </c>
      <c r="E315" s="136" t="s">
        <v>601</v>
      </c>
      <c r="F315" s="137" t="s">
        <v>813</v>
      </c>
      <c r="G315" s="138" t="s">
        <v>118</v>
      </c>
      <c r="H315" s="139">
        <v>3</v>
      </c>
      <c r="I315" s="139"/>
      <c r="J315" s="139"/>
      <c r="K315" s="140"/>
      <c r="L315" s="160"/>
      <c r="M315" s="141" t="s">
        <v>1</v>
      </c>
      <c r="N315" s="142" t="s">
        <v>32</v>
      </c>
      <c r="O315" s="143">
        <v>0</v>
      </c>
      <c r="P315" s="143">
        <f t="shared" si="72"/>
        <v>0</v>
      </c>
      <c r="Q315" s="143">
        <v>0</v>
      </c>
      <c r="R315" s="143">
        <f t="shared" si="73"/>
        <v>0</v>
      </c>
      <c r="S315" s="143">
        <v>0</v>
      </c>
      <c r="T315" s="144">
        <f t="shared" si="74"/>
        <v>0</v>
      </c>
      <c r="U315" s="26"/>
      <c r="V315" s="26"/>
      <c r="W315" s="26"/>
      <c r="X315" s="26"/>
      <c r="Y315" s="26"/>
      <c r="Z315" s="26"/>
      <c r="AA315" s="26"/>
      <c r="AB315" s="26"/>
      <c r="AC315" s="26"/>
      <c r="AD315" s="26"/>
      <c r="AE315" s="26"/>
      <c r="AR315" s="145" t="s">
        <v>336</v>
      </c>
      <c r="AT315" s="145" t="s">
        <v>117</v>
      </c>
      <c r="AU315" s="145" t="s">
        <v>73</v>
      </c>
      <c r="AY315" s="14" t="s">
        <v>114</v>
      </c>
      <c r="BE315" s="146">
        <f t="shared" si="75"/>
        <v>0</v>
      </c>
      <c r="BF315" s="146">
        <f t="shared" si="76"/>
        <v>0</v>
      </c>
      <c r="BG315" s="146">
        <f t="shared" si="77"/>
        <v>0</v>
      </c>
      <c r="BH315" s="146">
        <f t="shared" si="78"/>
        <v>0</v>
      </c>
      <c r="BI315" s="146">
        <f t="shared" si="79"/>
        <v>0</v>
      </c>
      <c r="BJ315" s="14" t="s">
        <v>120</v>
      </c>
      <c r="BK315" s="147">
        <f t="shared" si="80"/>
        <v>0</v>
      </c>
      <c r="BL315" s="14" t="s">
        <v>336</v>
      </c>
      <c r="BM315" s="145" t="s">
        <v>602</v>
      </c>
    </row>
    <row r="316" spans="1:65" s="2" customFormat="1" ht="24" customHeight="1">
      <c r="A316" s="26"/>
      <c r="B316" s="134"/>
      <c r="C316" s="135">
        <v>165</v>
      </c>
      <c r="D316" s="148" t="s">
        <v>240</v>
      </c>
      <c r="E316" s="149" t="s">
        <v>603</v>
      </c>
      <c r="F316" s="150" t="s">
        <v>814</v>
      </c>
      <c r="G316" s="151" t="s">
        <v>118</v>
      </c>
      <c r="H316" s="152">
        <v>3</v>
      </c>
      <c r="I316" s="152"/>
      <c r="J316" s="152"/>
      <c r="K316" s="153"/>
      <c r="L316" s="160"/>
      <c r="M316" s="154" t="s">
        <v>1</v>
      </c>
      <c r="N316" s="155" t="s">
        <v>32</v>
      </c>
      <c r="O316" s="143">
        <v>0</v>
      </c>
      <c r="P316" s="143">
        <f t="shared" si="72"/>
        <v>0</v>
      </c>
      <c r="Q316" s="143">
        <v>0</v>
      </c>
      <c r="R316" s="143">
        <f t="shared" si="73"/>
        <v>0</v>
      </c>
      <c r="S316" s="143">
        <v>0</v>
      </c>
      <c r="T316" s="144">
        <f t="shared" si="74"/>
        <v>0</v>
      </c>
      <c r="U316" s="26"/>
      <c r="V316" s="26"/>
      <c r="W316" s="26"/>
      <c r="X316" s="26"/>
      <c r="Y316" s="26"/>
      <c r="Z316" s="26"/>
      <c r="AA316" s="26"/>
      <c r="AB316" s="26"/>
      <c r="AC316" s="26"/>
      <c r="AD316" s="26"/>
      <c r="AE316" s="26"/>
      <c r="AR316" s="145" t="s">
        <v>336</v>
      </c>
      <c r="AT316" s="145" t="s">
        <v>240</v>
      </c>
      <c r="AU316" s="145" t="s">
        <v>73</v>
      </c>
      <c r="AY316" s="14" t="s">
        <v>114</v>
      </c>
      <c r="BE316" s="146">
        <f t="shared" si="75"/>
        <v>0</v>
      </c>
      <c r="BF316" s="146">
        <f t="shared" si="76"/>
        <v>0</v>
      </c>
      <c r="BG316" s="146">
        <f t="shared" si="77"/>
        <v>0</v>
      </c>
      <c r="BH316" s="146">
        <f t="shared" si="78"/>
        <v>0</v>
      </c>
      <c r="BI316" s="146">
        <f t="shared" si="79"/>
        <v>0</v>
      </c>
      <c r="BJ316" s="14" t="s">
        <v>120</v>
      </c>
      <c r="BK316" s="147">
        <f t="shared" si="80"/>
        <v>0</v>
      </c>
      <c r="BL316" s="14" t="s">
        <v>336</v>
      </c>
      <c r="BM316" s="145" t="s">
        <v>604</v>
      </c>
    </row>
    <row r="317" spans="1:65" s="2" customFormat="1" ht="16.5" customHeight="1">
      <c r="A317" s="26"/>
      <c r="B317" s="134"/>
      <c r="C317" s="135">
        <v>166</v>
      </c>
      <c r="D317" s="148" t="s">
        <v>240</v>
      </c>
      <c r="E317" s="149" t="s">
        <v>605</v>
      </c>
      <c r="F317" s="150" t="s">
        <v>606</v>
      </c>
      <c r="G317" s="151" t="s">
        <v>118</v>
      </c>
      <c r="H317" s="152">
        <v>3</v>
      </c>
      <c r="I317" s="152"/>
      <c r="J317" s="152"/>
      <c r="K317" s="153"/>
      <c r="L317" s="160"/>
      <c r="M317" s="154" t="s">
        <v>1</v>
      </c>
      <c r="N317" s="155" t="s">
        <v>32</v>
      </c>
      <c r="O317" s="143">
        <v>0</v>
      </c>
      <c r="P317" s="143">
        <f t="shared" si="72"/>
        <v>0</v>
      </c>
      <c r="Q317" s="143">
        <v>0</v>
      </c>
      <c r="R317" s="143">
        <f t="shared" si="73"/>
        <v>0</v>
      </c>
      <c r="S317" s="143">
        <v>0</v>
      </c>
      <c r="T317" s="144">
        <f t="shared" si="74"/>
        <v>0</v>
      </c>
      <c r="U317" s="26"/>
      <c r="V317" s="26"/>
      <c r="W317" s="26"/>
      <c r="X317" s="26"/>
      <c r="Y317" s="26"/>
      <c r="Z317" s="26"/>
      <c r="AA317" s="26"/>
      <c r="AB317" s="26"/>
      <c r="AC317" s="26"/>
      <c r="AD317" s="26"/>
      <c r="AE317" s="26"/>
      <c r="AR317" s="145" t="s">
        <v>336</v>
      </c>
      <c r="AT317" s="145" t="s">
        <v>240</v>
      </c>
      <c r="AU317" s="145" t="s">
        <v>73</v>
      </c>
      <c r="AY317" s="14" t="s">
        <v>114</v>
      </c>
      <c r="BE317" s="146">
        <f t="shared" si="75"/>
        <v>0</v>
      </c>
      <c r="BF317" s="146">
        <f t="shared" si="76"/>
        <v>0</v>
      </c>
      <c r="BG317" s="146">
        <f t="shared" si="77"/>
        <v>0</v>
      </c>
      <c r="BH317" s="146">
        <f t="shared" si="78"/>
        <v>0</v>
      </c>
      <c r="BI317" s="146">
        <f t="shared" si="79"/>
        <v>0</v>
      </c>
      <c r="BJ317" s="14" t="s">
        <v>120</v>
      </c>
      <c r="BK317" s="147">
        <f t="shared" si="80"/>
        <v>0</v>
      </c>
      <c r="BL317" s="14" t="s">
        <v>336</v>
      </c>
      <c r="BM317" s="145" t="s">
        <v>607</v>
      </c>
    </row>
    <row r="318" spans="1:65" s="2" customFormat="1" ht="16.5" customHeight="1">
      <c r="A318" s="26"/>
      <c r="B318" s="134"/>
      <c r="C318" s="135">
        <v>167</v>
      </c>
      <c r="D318" s="135" t="s">
        <v>117</v>
      </c>
      <c r="E318" s="136" t="s">
        <v>608</v>
      </c>
      <c r="F318" s="137" t="s">
        <v>609</v>
      </c>
      <c r="G318" s="138" t="s">
        <v>118</v>
      </c>
      <c r="H318" s="139">
        <v>2</v>
      </c>
      <c r="I318" s="139"/>
      <c r="J318" s="139"/>
      <c r="K318" s="140"/>
      <c r="L318" s="160"/>
      <c r="M318" s="141" t="s">
        <v>1</v>
      </c>
      <c r="N318" s="142" t="s">
        <v>32</v>
      </c>
      <c r="O318" s="143">
        <v>0</v>
      </c>
      <c r="P318" s="143">
        <f t="shared" ref="P318:P334" si="81">O318*H318</f>
        <v>0</v>
      </c>
      <c r="Q318" s="143">
        <v>0</v>
      </c>
      <c r="R318" s="143">
        <f t="shared" ref="R318:R334" si="82">Q318*H318</f>
        <v>0</v>
      </c>
      <c r="S318" s="143">
        <v>0</v>
      </c>
      <c r="T318" s="144">
        <f t="shared" ref="T318:T334" si="83">S318*H318</f>
        <v>0</v>
      </c>
      <c r="U318" s="26"/>
      <c r="V318" s="26"/>
      <c r="W318" s="26"/>
      <c r="X318" s="26"/>
      <c r="Y318" s="26"/>
      <c r="Z318" s="26"/>
      <c r="AA318" s="26"/>
      <c r="AB318" s="26"/>
      <c r="AC318" s="26"/>
      <c r="AD318" s="26"/>
      <c r="AE318" s="26"/>
      <c r="AR318" s="145" t="s">
        <v>336</v>
      </c>
      <c r="AT318" s="145" t="s">
        <v>117</v>
      </c>
      <c r="AU318" s="145" t="s">
        <v>73</v>
      </c>
      <c r="AY318" s="14" t="s">
        <v>114</v>
      </c>
      <c r="BE318" s="146">
        <f t="shared" ref="BE318:BE334" si="84">IF(N318="základná",J318,0)</f>
        <v>0</v>
      </c>
      <c r="BF318" s="146">
        <f t="shared" ref="BF318:BF334" si="85">IF(N318="znížená",J318,0)</f>
        <v>0</v>
      </c>
      <c r="BG318" s="146">
        <f t="shared" ref="BG318:BG334" si="86">IF(N318="zákl. prenesená",J318,0)</f>
        <v>0</v>
      </c>
      <c r="BH318" s="146">
        <f t="shared" ref="BH318:BH334" si="87">IF(N318="zníž. prenesená",J318,0)</f>
        <v>0</v>
      </c>
      <c r="BI318" s="146">
        <f t="shared" ref="BI318:BI334" si="88">IF(N318="nulová",J318,0)</f>
        <v>0</v>
      </c>
      <c r="BJ318" s="14" t="s">
        <v>120</v>
      </c>
      <c r="BK318" s="147">
        <f t="shared" ref="BK318:BK334" si="89">ROUND(I318*H318,3)</f>
        <v>0</v>
      </c>
      <c r="BL318" s="14" t="s">
        <v>336</v>
      </c>
      <c r="BM318" s="145" t="s">
        <v>610</v>
      </c>
    </row>
    <row r="319" spans="1:65" s="2" customFormat="1" ht="24" customHeight="1">
      <c r="A319" s="26"/>
      <c r="B319" s="134"/>
      <c r="C319" s="135">
        <v>168</v>
      </c>
      <c r="D319" s="135" t="s">
        <v>117</v>
      </c>
      <c r="E319" s="136" t="s">
        <v>612</v>
      </c>
      <c r="F319" s="137" t="s">
        <v>613</v>
      </c>
      <c r="G319" s="138" t="s">
        <v>611</v>
      </c>
      <c r="H319" s="139">
        <v>2</v>
      </c>
      <c r="I319" s="139"/>
      <c r="J319" s="139"/>
      <c r="K319" s="140"/>
      <c r="L319" s="160"/>
      <c r="M319" s="141" t="s">
        <v>1</v>
      </c>
      <c r="N319" s="142" t="s">
        <v>32</v>
      </c>
      <c r="O319" s="143">
        <v>0</v>
      </c>
      <c r="P319" s="143">
        <f t="shared" si="81"/>
        <v>0</v>
      </c>
      <c r="Q319" s="143">
        <v>0</v>
      </c>
      <c r="R319" s="143">
        <f t="shared" si="82"/>
        <v>0</v>
      </c>
      <c r="S319" s="143">
        <v>0</v>
      </c>
      <c r="T319" s="144">
        <f t="shared" si="83"/>
        <v>0</v>
      </c>
      <c r="U319" s="26"/>
      <c r="V319" s="26"/>
      <c r="W319" s="26"/>
      <c r="X319" s="26"/>
      <c r="Y319" s="26"/>
      <c r="Z319" s="26"/>
      <c r="AA319" s="26"/>
      <c r="AB319" s="26"/>
      <c r="AC319" s="26"/>
      <c r="AD319" s="26"/>
      <c r="AE319" s="26"/>
      <c r="AR319" s="145" t="s">
        <v>336</v>
      </c>
      <c r="AT319" s="145" t="s">
        <v>117</v>
      </c>
      <c r="AU319" s="145" t="s">
        <v>73</v>
      </c>
      <c r="AY319" s="14" t="s">
        <v>114</v>
      </c>
      <c r="BE319" s="146">
        <f t="shared" si="84"/>
        <v>0</v>
      </c>
      <c r="BF319" s="146">
        <f t="shared" si="85"/>
        <v>0</v>
      </c>
      <c r="BG319" s="146">
        <f t="shared" si="86"/>
        <v>0</v>
      </c>
      <c r="BH319" s="146">
        <f t="shared" si="87"/>
        <v>0</v>
      </c>
      <c r="BI319" s="146">
        <f t="shared" si="88"/>
        <v>0</v>
      </c>
      <c r="BJ319" s="14" t="s">
        <v>120</v>
      </c>
      <c r="BK319" s="147">
        <f t="shared" si="89"/>
        <v>0</v>
      </c>
      <c r="BL319" s="14" t="s">
        <v>336</v>
      </c>
      <c r="BM319" s="145" t="s">
        <v>614</v>
      </c>
    </row>
    <row r="320" spans="1:65" s="2" customFormat="1" ht="24" customHeight="1">
      <c r="A320" s="26"/>
      <c r="B320" s="134"/>
      <c r="C320" s="135">
        <v>169</v>
      </c>
      <c r="D320" s="135" t="s">
        <v>117</v>
      </c>
      <c r="E320" s="136" t="s">
        <v>615</v>
      </c>
      <c r="F320" s="137" t="s">
        <v>616</v>
      </c>
      <c r="G320" s="138" t="s">
        <v>118</v>
      </c>
      <c r="H320" s="139">
        <v>2</v>
      </c>
      <c r="I320" s="139"/>
      <c r="J320" s="139"/>
      <c r="K320" s="140"/>
      <c r="L320" s="160"/>
      <c r="M320" s="141" t="s">
        <v>1</v>
      </c>
      <c r="N320" s="142" t="s">
        <v>32</v>
      </c>
      <c r="O320" s="143">
        <v>0</v>
      </c>
      <c r="P320" s="143">
        <f t="shared" si="81"/>
        <v>0</v>
      </c>
      <c r="Q320" s="143">
        <v>0</v>
      </c>
      <c r="R320" s="143">
        <f t="shared" si="82"/>
        <v>0</v>
      </c>
      <c r="S320" s="143">
        <v>0</v>
      </c>
      <c r="T320" s="144">
        <f t="shared" si="83"/>
        <v>0</v>
      </c>
      <c r="U320" s="26"/>
      <c r="V320" s="26"/>
      <c r="W320" s="26"/>
      <c r="X320" s="26"/>
      <c r="Y320" s="26"/>
      <c r="Z320" s="26"/>
      <c r="AA320" s="26"/>
      <c r="AB320" s="26"/>
      <c r="AC320" s="26"/>
      <c r="AD320" s="26"/>
      <c r="AE320" s="26"/>
      <c r="AR320" s="145" t="s">
        <v>336</v>
      </c>
      <c r="AT320" s="145" t="s">
        <v>117</v>
      </c>
      <c r="AU320" s="145" t="s">
        <v>73</v>
      </c>
      <c r="AY320" s="14" t="s">
        <v>114</v>
      </c>
      <c r="BE320" s="146">
        <f t="shared" si="84"/>
        <v>0</v>
      </c>
      <c r="BF320" s="146">
        <f t="shared" si="85"/>
        <v>0</v>
      </c>
      <c r="BG320" s="146">
        <f t="shared" si="86"/>
        <v>0</v>
      </c>
      <c r="BH320" s="146">
        <f t="shared" si="87"/>
        <v>0</v>
      </c>
      <c r="BI320" s="146">
        <f t="shared" si="88"/>
        <v>0</v>
      </c>
      <c r="BJ320" s="14" t="s">
        <v>120</v>
      </c>
      <c r="BK320" s="147">
        <f t="shared" si="89"/>
        <v>0</v>
      </c>
      <c r="BL320" s="14" t="s">
        <v>336</v>
      </c>
      <c r="BM320" s="145" t="s">
        <v>617</v>
      </c>
    </row>
    <row r="321" spans="1:65" s="2" customFormat="1" ht="24" customHeight="1">
      <c r="A321" s="26"/>
      <c r="B321" s="134"/>
      <c r="C321" s="135">
        <v>170</v>
      </c>
      <c r="D321" s="148" t="s">
        <v>240</v>
      </c>
      <c r="E321" s="149" t="s">
        <v>618</v>
      </c>
      <c r="F321" s="150" t="s">
        <v>619</v>
      </c>
      <c r="G321" s="151" t="s">
        <v>118</v>
      </c>
      <c r="H321" s="152">
        <v>2</v>
      </c>
      <c r="I321" s="152"/>
      <c r="J321" s="152"/>
      <c r="K321" s="153"/>
      <c r="L321" s="160"/>
      <c r="M321" s="154" t="s">
        <v>1</v>
      </c>
      <c r="N321" s="155" t="s">
        <v>32</v>
      </c>
      <c r="O321" s="143">
        <v>0</v>
      </c>
      <c r="P321" s="143">
        <f t="shared" si="81"/>
        <v>0</v>
      </c>
      <c r="Q321" s="143">
        <v>0</v>
      </c>
      <c r="R321" s="143">
        <f t="shared" si="82"/>
        <v>0</v>
      </c>
      <c r="S321" s="143">
        <v>0</v>
      </c>
      <c r="T321" s="144">
        <f t="shared" si="83"/>
        <v>0</v>
      </c>
      <c r="U321" s="26"/>
      <c r="V321" s="26"/>
      <c r="W321" s="26"/>
      <c r="X321" s="26"/>
      <c r="Y321" s="26"/>
      <c r="Z321" s="26"/>
      <c r="AA321" s="26"/>
      <c r="AB321" s="26"/>
      <c r="AC321" s="26"/>
      <c r="AD321" s="26"/>
      <c r="AE321" s="26"/>
      <c r="AR321" s="145" t="s">
        <v>336</v>
      </c>
      <c r="AT321" s="145" t="s">
        <v>240</v>
      </c>
      <c r="AU321" s="145" t="s">
        <v>73</v>
      </c>
      <c r="AY321" s="14" t="s">
        <v>114</v>
      </c>
      <c r="BE321" s="146">
        <f t="shared" si="84"/>
        <v>0</v>
      </c>
      <c r="BF321" s="146">
        <f t="shared" si="85"/>
        <v>0</v>
      </c>
      <c r="BG321" s="146">
        <f t="shared" si="86"/>
        <v>0</v>
      </c>
      <c r="BH321" s="146">
        <f t="shared" si="87"/>
        <v>0</v>
      </c>
      <c r="BI321" s="146">
        <f t="shared" si="88"/>
        <v>0</v>
      </c>
      <c r="BJ321" s="14" t="s">
        <v>120</v>
      </c>
      <c r="BK321" s="147">
        <f t="shared" si="89"/>
        <v>0</v>
      </c>
      <c r="BL321" s="14" t="s">
        <v>336</v>
      </c>
      <c r="BM321" s="145" t="s">
        <v>620</v>
      </c>
    </row>
    <row r="322" spans="1:65" s="2" customFormat="1" ht="24" customHeight="1">
      <c r="A322" s="26"/>
      <c r="B322" s="134"/>
      <c r="C322" s="135">
        <v>171</v>
      </c>
      <c r="D322" s="135" t="s">
        <v>117</v>
      </c>
      <c r="E322" s="136" t="s">
        <v>621</v>
      </c>
      <c r="F322" s="137" t="s">
        <v>622</v>
      </c>
      <c r="G322" s="138" t="s">
        <v>118</v>
      </c>
      <c r="H322" s="139">
        <v>1</v>
      </c>
      <c r="I322" s="139"/>
      <c r="J322" s="139"/>
      <c r="K322" s="140"/>
      <c r="L322" s="160"/>
      <c r="M322" s="141" t="s">
        <v>1</v>
      </c>
      <c r="N322" s="142" t="s">
        <v>32</v>
      </c>
      <c r="O322" s="143">
        <v>0</v>
      </c>
      <c r="P322" s="143">
        <f t="shared" si="81"/>
        <v>0</v>
      </c>
      <c r="Q322" s="143">
        <v>0</v>
      </c>
      <c r="R322" s="143">
        <f t="shared" si="82"/>
        <v>0</v>
      </c>
      <c r="S322" s="143">
        <v>0</v>
      </c>
      <c r="T322" s="144">
        <f t="shared" si="83"/>
        <v>0</v>
      </c>
      <c r="U322" s="26"/>
      <c r="V322" s="26"/>
      <c r="W322" s="26"/>
      <c r="X322" s="26"/>
      <c r="Y322" s="26"/>
      <c r="Z322" s="26"/>
      <c r="AA322" s="26"/>
      <c r="AB322" s="26"/>
      <c r="AC322" s="26"/>
      <c r="AD322" s="26"/>
      <c r="AE322" s="26"/>
      <c r="AR322" s="145" t="s">
        <v>336</v>
      </c>
      <c r="AT322" s="145" t="s">
        <v>117</v>
      </c>
      <c r="AU322" s="145" t="s">
        <v>73</v>
      </c>
      <c r="AY322" s="14" t="s">
        <v>114</v>
      </c>
      <c r="BE322" s="146">
        <f t="shared" si="84"/>
        <v>0</v>
      </c>
      <c r="BF322" s="146">
        <f t="shared" si="85"/>
        <v>0</v>
      </c>
      <c r="BG322" s="146">
        <f t="shared" si="86"/>
        <v>0</v>
      </c>
      <c r="BH322" s="146">
        <f t="shared" si="87"/>
        <v>0</v>
      </c>
      <c r="BI322" s="146">
        <f t="shared" si="88"/>
        <v>0</v>
      </c>
      <c r="BJ322" s="14" t="s">
        <v>120</v>
      </c>
      <c r="BK322" s="147">
        <f t="shared" si="89"/>
        <v>0</v>
      </c>
      <c r="BL322" s="14" t="s">
        <v>336</v>
      </c>
      <c r="BM322" s="145" t="s">
        <v>623</v>
      </c>
    </row>
    <row r="323" spans="1:65" s="2" customFormat="1" ht="24" customHeight="1">
      <c r="A323" s="164"/>
      <c r="B323" s="134"/>
      <c r="C323" s="135">
        <v>172</v>
      </c>
      <c r="D323" s="135" t="s">
        <v>117</v>
      </c>
      <c r="E323" s="136" t="s">
        <v>815</v>
      </c>
      <c r="F323" s="137" t="s">
        <v>816</v>
      </c>
      <c r="G323" s="138" t="s">
        <v>790</v>
      </c>
      <c r="H323" s="139">
        <v>1</v>
      </c>
      <c r="I323" s="139"/>
      <c r="J323" s="139"/>
      <c r="K323" s="140"/>
      <c r="L323" s="160"/>
      <c r="M323" s="141"/>
      <c r="N323" s="142"/>
      <c r="O323" s="143"/>
      <c r="P323" s="143"/>
      <c r="Q323" s="143"/>
      <c r="R323" s="143"/>
      <c r="S323" s="143"/>
      <c r="T323" s="144"/>
      <c r="U323" s="164"/>
      <c r="V323" s="164"/>
      <c r="W323" s="164"/>
      <c r="X323" s="164"/>
      <c r="Y323" s="164"/>
      <c r="Z323" s="164"/>
      <c r="AA323" s="164"/>
      <c r="AB323" s="164"/>
      <c r="AC323" s="164"/>
      <c r="AD323" s="164"/>
      <c r="AE323" s="164"/>
      <c r="AR323" s="145"/>
      <c r="AT323" s="145"/>
      <c r="AU323" s="145"/>
      <c r="AY323" s="14"/>
      <c r="BE323" s="146"/>
      <c r="BF323" s="146"/>
      <c r="BG323" s="146"/>
      <c r="BH323" s="146"/>
      <c r="BI323" s="146"/>
      <c r="BJ323" s="14"/>
      <c r="BK323" s="147"/>
      <c r="BL323" s="14"/>
      <c r="BM323" s="145"/>
    </row>
    <row r="324" spans="1:65" s="2" customFormat="1" ht="24" customHeight="1">
      <c r="A324" s="26"/>
      <c r="B324" s="134"/>
      <c r="C324" s="135">
        <v>173</v>
      </c>
      <c r="D324" s="135" t="s">
        <v>117</v>
      </c>
      <c r="E324" s="136" t="s">
        <v>624</v>
      </c>
      <c r="F324" s="137" t="s">
        <v>625</v>
      </c>
      <c r="G324" s="138" t="s">
        <v>118</v>
      </c>
      <c r="H324" s="139">
        <v>1</v>
      </c>
      <c r="I324" s="139"/>
      <c r="J324" s="139"/>
      <c r="K324" s="140"/>
      <c r="L324" s="160"/>
      <c r="M324" s="141" t="s">
        <v>1</v>
      </c>
      <c r="N324" s="142" t="s">
        <v>32</v>
      </c>
      <c r="O324" s="143">
        <v>0</v>
      </c>
      <c r="P324" s="143">
        <f t="shared" si="81"/>
        <v>0</v>
      </c>
      <c r="Q324" s="143">
        <v>0</v>
      </c>
      <c r="R324" s="143">
        <f t="shared" si="82"/>
        <v>0</v>
      </c>
      <c r="S324" s="143">
        <v>0</v>
      </c>
      <c r="T324" s="144">
        <f t="shared" si="83"/>
        <v>0</v>
      </c>
      <c r="U324" s="26"/>
      <c r="V324" s="26"/>
      <c r="W324" s="26"/>
      <c r="X324" s="26"/>
      <c r="Y324" s="26"/>
      <c r="Z324" s="26"/>
      <c r="AA324" s="26"/>
      <c r="AB324" s="26"/>
      <c r="AC324" s="26"/>
      <c r="AD324" s="26"/>
      <c r="AE324" s="26"/>
      <c r="AR324" s="145" t="s">
        <v>336</v>
      </c>
      <c r="AT324" s="145" t="s">
        <v>117</v>
      </c>
      <c r="AU324" s="145" t="s">
        <v>73</v>
      </c>
      <c r="AY324" s="14" t="s">
        <v>114</v>
      </c>
      <c r="BE324" s="146">
        <f t="shared" si="84"/>
        <v>0</v>
      </c>
      <c r="BF324" s="146">
        <f t="shared" si="85"/>
        <v>0</v>
      </c>
      <c r="BG324" s="146">
        <f t="shared" si="86"/>
        <v>0</v>
      </c>
      <c r="BH324" s="146">
        <f t="shared" si="87"/>
        <v>0</v>
      </c>
      <c r="BI324" s="146">
        <f t="shared" si="88"/>
        <v>0</v>
      </c>
      <c r="BJ324" s="14" t="s">
        <v>120</v>
      </c>
      <c r="BK324" s="147">
        <f t="shared" si="89"/>
        <v>0</v>
      </c>
      <c r="BL324" s="14" t="s">
        <v>336</v>
      </c>
      <c r="BM324" s="145" t="s">
        <v>626</v>
      </c>
    </row>
    <row r="325" spans="1:65" s="2" customFormat="1" ht="24" customHeight="1">
      <c r="A325" s="26"/>
      <c r="B325" s="134"/>
      <c r="C325" s="135">
        <v>174</v>
      </c>
      <c r="D325" s="148" t="s">
        <v>240</v>
      </c>
      <c r="E325" s="149" t="s">
        <v>627</v>
      </c>
      <c r="F325" s="150" t="s">
        <v>628</v>
      </c>
      <c r="G325" s="151" t="s">
        <v>118</v>
      </c>
      <c r="H325" s="152">
        <v>1</v>
      </c>
      <c r="I325" s="152"/>
      <c r="J325" s="152"/>
      <c r="K325" s="153"/>
      <c r="L325" s="160"/>
      <c r="M325" s="154" t="s">
        <v>1</v>
      </c>
      <c r="N325" s="155" t="s">
        <v>32</v>
      </c>
      <c r="O325" s="143">
        <v>0</v>
      </c>
      <c r="P325" s="143">
        <f t="shared" si="81"/>
        <v>0</v>
      </c>
      <c r="Q325" s="143">
        <v>0</v>
      </c>
      <c r="R325" s="143">
        <f t="shared" si="82"/>
        <v>0</v>
      </c>
      <c r="S325" s="143">
        <v>0</v>
      </c>
      <c r="T325" s="144">
        <f t="shared" si="83"/>
        <v>0</v>
      </c>
      <c r="U325" s="26"/>
      <c r="V325" s="26"/>
      <c r="W325" s="26"/>
      <c r="X325" s="26"/>
      <c r="Y325" s="26"/>
      <c r="Z325" s="26"/>
      <c r="AA325" s="26"/>
      <c r="AB325" s="26"/>
      <c r="AC325" s="26"/>
      <c r="AD325" s="26"/>
      <c r="AE325" s="26"/>
      <c r="AR325" s="145" t="s">
        <v>336</v>
      </c>
      <c r="AT325" s="145" t="s">
        <v>240</v>
      </c>
      <c r="AU325" s="145" t="s">
        <v>73</v>
      </c>
      <c r="AY325" s="14" t="s">
        <v>114</v>
      </c>
      <c r="BE325" s="146">
        <f t="shared" si="84"/>
        <v>0</v>
      </c>
      <c r="BF325" s="146">
        <f t="shared" si="85"/>
        <v>0</v>
      </c>
      <c r="BG325" s="146">
        <f t="shared" si="86"/>
        <v>0</v>
      </c>
      <c r="BH325" s="146">
        <f t="shared" si="87"/>
        <v>0</v>
      </c>
      <c r="BI325" s="146">
        <f t="shared" si="88"/>
        <v>0</v>
      </c>
      <c r="BJ325" s="14" t="s">
        <v>120</v>
      </c>
      <c r="BK325" s="147">
        <f t="shared" si="89"/>
        <v>0</v>
      </c>
      <c r="BL325" s="14" t="s">
        <v>336</v>
      </c>
      <c r="BM325" s="145" t="s">
        <v>629</v>
      </c>
    </row>
    <row r="326" spans="1:65" s="2" customFormat="1" ht="24" customHeight="1">
      <c r="A326" s="26"/>
      <c r="B326" s="134"/>
      <c r="C326" s="135">
        <v>175</v>
      </c>
      <c r="D326" s="148" t="s">
        <v>240</v>
      </c>
      <c r="E326" s="149" t="s">
        <v>630</v>
      </c>
      <c r="F326" s="150" t="s">
        <v>631</v>
      </c>
      <c r="G326" s="151" t="s">
        <v>118</v>
      </c>
      <c r="H326" s="152">
        <v>1</v>
      </c>
      <c r="I326" s="152"/>
      <c r="J326" s="152"/>
      <c r="K326" s="153"/>
      <c r="L326" s="160"/>
      <c r="M326" s="154" t="s">
        <v>1</v>
      </c>
      <c r="N326" s="155" t="s">
        <v>32</v>
      </c>
      <c r="O326" s="143">
        <v>0</v>
      </c>
      <c r="P326" s="143">
        <f t="shared" si="81"/>
        <v>0</v>
      </c>
      <c r="Q326" s="143">
        <v>0</v>
      </c>
      <c r="R326" s="143">
        <f t="shared" si="82"/>
        <v>0</v>
      </c>
      <c r="S326" s="143">
        <v>0</v>
      </c>
      <c r="T326" s="144">
        <f t="shared" si="83"/>
        <v>0</v>
      </c>
      <c r="U326" s="26"/>
      <c r="V326" s="26"/>
      <c r="W326" s="26"/>
      <c r="X326" s="26"/>
      <c r="Y326" s="26"/>
      <c r="Z326" s="26"/>
      <c r="AA326" s="26"/>
      <c r="AB326" s="26"/>
      <c r="AC326" s="26"/>
      <c r="AD326" s="26"/>
      <c r="AE326" s="26"/>
      <c r="AR326" s="145" t="s">
        <v>336</v>
      </c>
      <c r="AT326" s="145" t="s">
        <v>240</v>
      </c>
      <c r="AU326" s="145" t="s">
        <v>73</v>
      </c>
      <c r="AY326" s="14" t="s">
        <v>114</v>
      </c>
      <c r="BE326" s="146">
        <f t="shared" si="84"/>
        <v>0</v>
      </c>
      <c r="BF326" s="146">
        <f t="shared" si="85"/>
        <v>0</v>
      </c>
      <c r="BG326" s="146">
        <f t="shared" si="86"/>
        <v>0</v>
      </c>
      <c r="BH326" s="146">
        <f t="shared" si="87"/>
        <v>0</v>
      </c>
      <c r="BI326" s="146">
        <f t="shared" si="88"/>
        <v>0</v>
      </c>
      <c r="BJ326" s="14" t="s">
        <v>120</v>
      </c>
      <c r="BK326" s="147">
        <f t="shared" si="89"/>
        <v>0</v>
      </c>
      <c r="BL326" s="14" t="s">
        <v>336</v>
      </c>
      <c r="BM326" s="145" t="s">
        <v>632</v>
      </c>
    </row>
    <row r="327" spans="1:65" s="2" customFormat="1" ht="16.5" customHeight="1">
      <c r="A327" s="26"/>
      <c r="B327" s="134"/>
      <c r="C327" s="135">
        <v>176</v>
      </c>
      <c r="D327" s="148" t="s">
        <v>240</v>
      </c>
      <c r="E327" s="149" t="s">
        <v>633</v>
      </c>
      <c r="F327" s="150" t="s">
        <v>634</v>
      </c>
      <c r="G327" s="151" t="s">
        <v>118</v>
      </c>
      <c r="H327" s="152">
        <v>2</v>
      </c>
      <c r="I327" s="152"/>
      <c r="J327" s="152"/>
      <c r="K327" s="153"/>
      <c r="L327" s="160"/>
      <c r="M327" s="154" t="s">
        <v>1</v>
      </c>
      <c r="N327" s="155" t="s">
        <v>32</v>
      </c>
      <c r="O327" s="143">
        <v>0</v>
      </c>
      <c r="P327" s="143">
        <f t="shared" si="81"/>
        <v>0</v>
      </c>
      <c r="Q327" s="143">
        <v>0</v>
      </c>
      <c r="R327" s="143">
        <f t="shared" si="82"/>
        <v>0</v>
      </c>
      <c r="S327" s="143">
        <v>0</v>
      </c>
      <c r="T327" s="144">
        <f t="shared" si="83"/>
        <v>0</v>
      </c>
      <c r="U327" s="26"/>
      <c r="V327" s="26"/>
      <c r="W327" s="26"/>
      <c r="X327" s="26"/>
      <c r="Y327" s="26"/>
      <c r="Z327" s="26"/>
      <c r="AA327" s="26"/>
      <c r="AB327" s="26"/>
      <c r="AC327" s="26"/>
      <c r="AD327" s="26"/>
      <c r="AE327" s="26"/>
      <c r="AR327" s="145" t="s">
        <v>336</v>
      </c>
      <c r="AT327" s="145" t="s">
        <v>240</v>
      </c>
      <c r="AU327" s="145" t="s">
        <v>73</v>
      </c>
      <c r="AY327" s="14" t="s">
        <v>114</v>
      </c>
      <c r="BE327" s="146">
        <f t="shared" si="84"/>
        <v>0</v>
      </c>
      <c r="BF327" s="146">
        <f t="shared" si="85"/>
        <v>0</v>
      </c>
      <c r="BG327" s="146">
        <f t="shared" si="86"/>
        <v>0</v>
      </c>
      <c r="BH327" s="146">
        <f t="shared" si="87"/>
        <v>0</v>
      </c>
      <c r="BI327" s="146">
        <f t="shared" si="88"/>
        <v>0</v>
      </c>
      <c r="BJ327" s="14" t="s">
        <v>120</v>
      </c>
      <c r="BK327" s="147">
        <f t="shared" si="89"/>
        <v>0</v>
      </c>
      <c r="BL327" s="14" t="s">
        <v>336</v>
      </c>
      <c r="BM327" s="145" t="s">
        <v>635</v>
      </c>
    </row>
    <row r="328" spans="1:65" s="2" customFormat="1" ht="16.5" customHeight="1">
      <c r="A328" s="26"/>
      <c r="B328" s="134"/>
      <c r="C328" s="135">
        <v>177</v>
      </c>
      <c r="D328" s="148" t="s">
        <v>240</v>
      </c>
      <c r="E328" s="149" t="s">
        <v>636</v>
      </c>
      <c r="F328" s="150" t="s">
        <v>637</v>
      </c>
      <c r="G328" s="151" t="s">
        <v>118</v>
      </c>
      <c r="H328" s="152">
        <v>2</v>
      </c>
      <c r="I328" s="152"/>
      <c r="J328" s="152"/>
      <c r="K328" s="153"/>
      <c r="L328" s="160"/>
      <c r="M328" s="154" t="s">
        <v>1</v>
      </c>
      <c r="N328" s="155" t="s">
        <v>32</v>
      </c>
      <c r="O328" s="143">
        <v>0</v>
      </c>
      <c r="P328" s="143">
        <f t="shared" si="81"/>
        <v>0</v>
      </c>
      <c r="Q328" s="143">
        <v>0</v>
      </c>
      <c r="R328" s="143">
        <f t="shared" si="82"/>
        <v>0</v>
      </c>
      <c r="S328" s="143">
        <v>0</v>
      </c>
      <c r="T328" s="144">
        <f t="shared" si="83"/>
        <v>0</v>
      </c>
      <c r="U328" s="26"/>
      <c r="V328" s="26"/>
      <c r="W328" s="26"/>
      <c r="X328" s="26"/>
      <c r="Y328" s="26"/>
      <c r="Z328" s="26"/>
      <c r="AA328" s="26"/>
      <c r="AB328" s="26"/>
      <c r="AC328" s="26"/>
      <c r="AD328" s="26"/>
      <c r="AE328" s="26"/>
      <c r="AR328" s="145" t="s">
        <v>336</v>
      </c>
      <c r="AT328" s="145" t="s">
        <v>240</v>
      </c>
      <c r="AU328" s="145" t="s">
        <v>73</v>
      </c>
      <c r="AY328" s="14" t="s">
        <v>114</v>
      </c>
      <c r="BE328" s="146">
        <f t="shared" si="84"/>
        <v>0</v>
      </c>
      <c r="BF328" s="146">
        <f t="shared" si="85"/>
        <v>0</v>
      </c>
      <c r="BG328" s="146">
        <f t="shared" si="86"/>
        <v>0</v>
      </c>
      <c r="BH328" s="146">
        <f t="shared" si="87"/>
        <v>0</v>
      </c>
      <c r="BI328" s="146">
        <f t="shared" si="88"/>
        <v>0</v>
      </c>
      <c r="BJ328" s="14" t="s">
        <v>120</v>
      </c>
      <c r="BK328" s="147">
        <f t="shared" si="89"/>
        <v>0</v>
      </c>
      <c r="BL328" s="14" t="s">
        <v>336</v>
      </c>
      <c r="BM328" s="145" t="s">
        <v>638</v>
      </c>
    </row>
    <row r="329" spans="1:65" s="2" customFormat="1" ht="24" customHeight="1">
      <c r="A329" s="26"/>
      <c r="B329" s="134"/>
      <c r="C329" s="135">
        <v>178</v>
      </c>
      <c r="D329" s="135" t="s">
        <v>117</v>
      </c>
      <c r="E329" s="136" t="s">
        <v>639</v>
      </c>
      <c r="F329" s="137" t="s">
        <v>640</v>
      </c>
      <c r="G329" s="138" t="s">
        <v>118</v>
      </c>
      <c r="H329" s="139">
        <v>2</v>
      </c>
      <c r="I329" s="139"/>
      <c r="J329" s="139"/>
      <c r="K329" s="140"/>
      <c r="L329" s="160"/>
      <c r="M329" s="141" t="s">
        <v>1</v>
      </c>
      <c r="N329" s="142" t="s">
        <v>32</v>
      </c>
      <c r="O329" s="143">
        <v>0</v>
      </c>
      <c r="P329" s="143">
        <f t="shared" si="81"/>
        <v>0</v>
      </c>
      <c r="Q329" s="143">
        <v>0</v>
      </c>
      <c r="R329" s="143">
        <f t="shared" si="82"/>
        <v>0</v>
      </c>
      <c r="S329" s="143">
        <v>0</v>
      </c>
      <c r="T329" s="144">
        <f t="shared" si="83"/>
        <v>0</v>
      </c>
      <c r="U329" s="26"/>
      <c r="V329" s="26"/>
      <c r="W329" s="26"/>
      <c r="X329" s="26"/>
      <c r="Y329" s="26"/>
      <c r="Z329" s="26"/>
      <c r="AA329" s="26"/>
      <c r="AB329" s="26"/>
      <c r="AC329" s="26"/>
      <c r="AD329" s="26"/>
      <c r="AE329" s="26"/>
      <c r="AR329" s="145" t="s">
        <v>336</v>
      </c>
      <c r="AT329" s="145" t="s">
        <v>117</v>
      </c>
      <c r="AU329" s="145" t="s">
        <v>73</v>
      </c>
      <c r="AY329" s="14" t="s">
        <v>114</v>
      </c>
      <c r="BE329" s="146">
        <f t="shared" si="84"/>
        <v>0</v>
      </c>
      <c r="BF329" s="146">
        <f t="shared" si="85"/>
        <v>0</v>
      </c>
      <c r="BG329" s="146">
        <f t="shared" si="86"/>
        <v>0</v>
      </c>
      <c r="BH329" s="146">
        <f t="shared" si="87"/>
        <v>0</v>
      </c>
      <c r="BI329" s="146">
        <f t="shared" si="88"/>
        <v>0</v>
      </c>
      <c r="BJ329" s="14" t="s">
        <v>120</v>
      </c>
      <c r="BK329" s="147">
        <f t="shared" si="89"/>
        <v>0</v>
      </c>
      <c r="BL329" s="14" t="s">
        <v>336</v>
      </c>
      <c r="BM329" s="145" t="s">
        <v>641</v>
      </c>
    </row>
    <row r="330" spans="1:65" s="2" customFormat="1" ht="24" customHeight="1">
      <c r="A330" s="26"/>
      <c r="B330" s="134"/>
      <c r="C330" s="135">
        <v>179</v>
      </c>
      <c r="D330" s="135" t="s">
        <v>117</v>
      </c>
      <c r="E330" s="136" t="s">
        <v>642</v>
      </c>
      <c r="F330" s="137" t="s">
        <v>643</v>
      </c>
      <c r="G330" s="138" t="s">
        <v>118</v>
      </c>
      <c r="H330" s="139">
        <v>2</v>
      </c>
      <c r="I330" s="139"/>
      <c r="J330" s="139"/>
      <c r="K330" s="140"/>
      <c r="L330" s="160"/>
      <c r="M330" s="141" t="s">
        <v>1</v>
      </c>
      <c r="N330" s="142" t="s">
        <v>32</v>
      </c>
      <c r="O330" s="143">
        <v>0</v>
      </c>
      <c r="P330" s="143">
        <f t="shared" si="81"/>
        <v>0</v>
      </c>
      <c r="Q330" s="143">
        <v>0</v>
      </c>
      <c r="R330" s="143">
        <f t="shared" si="82"/>
        <v>0</v>
      </c>
      <c r="S330" s="143">
        <v>0</v>
      </c>
      <c r="T330" s="144">
        <f t="shared" si="83"/>
        <v>0</v>
      </c>
      <c r="U330" s="26"/>
      <c r="V330" s="26"/>
      <c r="W330" s="26"/>
      <c r="X330" s="26"/>
      <c r="Y330" s="26"/>
      <c r="Z330" s="26"/>
      <c r="AA330" s="26"/>
      <c r="AB330" s="26"/>
      <c r="AC330" s="26"/>
      <c r="AD330" s="26"/>
      <c r="AE330" s="26"/>
      <c r="AR330" s="145" t="s">
        <v>336</v>
      </c>
      <c r="AT330" s="145" t="s">
        <v>117</v>
      </c>
      <c r="AU330" s="145" t="s">
        <v>73</v>
      </c>
      <c r="AY330" s="14" t="s">
        <v>114</v>
      </c>
      <c r="BE330" s="146">
        <f t="shared" si="84"/>
        <v>0</v>
      </c>
      <c r="BF330" s="146">
        <f t="shared" si="85"/>
        <v>0</v>
      </c>
      <c r="BG330" s="146">
        <f t="shared" si="86"/>
        <v>0</v>
      </c>
      <c r="BH330" s="146">
        <f t="shared" si="87"/>
        <v>0</v>
      </c>
      <c r="BI330" s="146">
        <f t="shared" si="88"/>
        <v>0</v>
      </c>
      <c r="BJ330" s="14" t="s">
        <v>120</v>
      </c>
      <c r="BK330" s="147">
        <f t="shared" si="89"/>
        <v>0</v>
      </c>
      <c r="BL330" s="14" t="s">
        <v>336</v>
      </c>
      <c r="BM330" s="145" t="s">
        <v>644</v>
      </c>
    </row>
    <row r="331" spans="1:65" s="2" customFormat="1" ht="16.5" customHeight="1">
      <c r="A331" s="26"/>
      <c r="B331" s="134"/>
      <c r="C331" s="135">
        <v>180</v>
      </c>
      <c r="D331" s="148" t="s">
        <v>240</v>
      </c>
      <c r="E331" s="149" t="s">
        <v>645</v>
      </c>
      <c r="F331" s="150" t="s">
        <v>646</v>
      </c>
      <c r="G331" s="151" t="s">
        <v>118</v>
      </c>
      <c r="H331" s="152">
        <v>2</v>
      </c>
      <c r="I331" s="152"/>
      <c r="J331" s="152"/>
      <c r="K331" s="153"/>
      <c r="L331" s="160"/>
      <c r="M331" s="154" t="s">
        <v>1</v>
      </c>
      <c r="N331" s="155" t="s">
        <v>32</v>
      </c>
      <c r="O331" s="143">
        <v>0</v>
      </c>
      <c r="P331" s="143">
        <f t="shared" si="81"/>
        <v>0</v>
      </c>
      <c r="Q331" s="143">
        <v>0</v>
      </c>
      <c r="R331" s="143">
        <f t="shared" si="82"/>
        <v>0</v>
      </c>
      <c r="S331" s="143">
        <v>0</v>
      </c>
      <c r="T331" s="144">
        <f t="shared" si="83"/>
        <v>0</v>
      </c>
      <c r="U331" s="26"/>
      <c r="V331" s="26"/>
      <c r="W331" s="26"/>
      <c r="X331" s="26"/>
      <c r="Y331" s="26"/>
      <c r="Z331" s="26"/>
      <c r="AA331" s="26"/>
      <c r="AB331" s="26"/>
      <c r="AC331" s="26"/>
      <c r="AD331" s="26"/>
      <c r="AE331" s="26"/>
      <c r="AR331" s="145" t="s">
        <v>336</v>
      </c>
      <c r="AT331" s="145" t="s">
        <v>240</v>
      </c>
      <c r="AU331" s="145" t="s">
        <v>73</v>
      </c>
      <c r="AY331" s="14" t="s">
        <v>114</v>
      </c>
      <c r="BE331" s="146">
        <f t="shared" si="84"/>
        <v>0</v>
      </c>
      <c r="BF331" s="146">
        <f t="shared" si="85"/>
        <v>0</v>
      </c>
      <c r="BG331" s="146">
        <f t="shared" si="86"/>
        <v>0</v>
      </c>
      <c r="BH331" s="146">
        <f t="shared" si="87"/>
        <v>0</v>
      </c>
      <c r="BI331" s="146">
        <f t="shared" si="88"/>
        <v>0</v>
      </c>
      <c r="BJ331" s="14" t="s">
        <v>120</v>
      </c>
      <c r="BK331" s="147">
        <f t="shared" si="89"/>
        <v>0</v>
      </c>
      <c r="BL331" s="14" t="s">
        <v>336</v>
      </c>
      <c r="BM331" s="145" t="s">
        <v>647</v>
      </c>
    </row>
    <row r="332" spans="1:65" s="2" customFormat="1" ht="16.5" customHeight="1">
      <c r="A332" s="26"/>
      <c r="B332" s="134"/>
      <c r="C332" s="135">
        <v>181</v>
      </c>
      <c r="D332" s="148" t="s">
        <v>240</v>
      </c>
      <c r="E332" s="149" t="s">
        <v>648</v>
      </c>
      <c r="F332" s="150" t="s">
        <v>649</v>
      </c>
      <c r="G332" s="151" t="s">
        <v>118</v>
      </c>
      <c r="H332" s="152">
        <v>1</v>
      </c>
      <c r="I332" s="152"/>
      <c r="J332" s="152"/>
      <c r="K332" s="153"/>
      <c r="L332" s="160"/>
      <c r="M332" s="154" t="s">
        <v>1</v>
      </c>
      <c r="N332" s="155" t="s">
        <v>32</v>
      </c>
      <c r="O332" s="143">
        <v>0</v>
      </c>
      <c r="P332" s="143">
        <f t="shared" si="81"/>
        <v>0</v>
      </c>
      <c r="Q332" s="143">
        <v>0</v>
      </c>
      <c r="R332" s="143">
        <f t="shared" si="82"/>
        <v>0</v>
      </c>
      <c r="S332" s="143">
        <v>0</v>
      </c>
      <c r="T332" s="144">
        <f t="shared" si="83"/>
        <v>0</v>
      </c>
      <c r="U332" s="26"/>
      <c r="V332" s="26"/>
      <c r="W332" s="26"/>
      <c r="X332" s="26"/>
      <c r="Y332" s="26"/>
      <c r="Z332" s="26"/>
      <c r="AA332" s="26"/>
      <c r="AB332" s="26"/>
      <c r="AC332" s="26"/>
      <c r="AD332" s="26"/>
      <c r="AE332" s="26"/>
      <c r="AR332" s="145" t="s">
        <v>336</v>
      </c>
      <c r="AT332" s="145" t="s">
        <v>240</v>
      </c>
      <c r="AU332" s="145" t="s">
        <v>73</v>
      </c>
      <c r="AY332" s="14" t="s">
        <v>114</v>
      </c>
      <c r="BE332" s="146">
        <f t="shared" si="84"/>
        <v>0</v>
      </c>
      <c r="BF332" s="146">
        <f t="shared" si="85"/>
        <v>0</v>
      </c>
      <c r="BG332" s="146">
        <f t="shared" si="86"/>
        <v>0</v>
      </c>
      <c r="BH332" s="146">
        <f t="shared" si="87"/>
        <v>0</v>
      </c>
      <c r="BI332" s="146">
        <f t="shared" si="88"/>
        <v>0</v>
      </c>
      <c r="BJ332" s="14" t="s">
        <v>120</v>
      </c>
      <c r="BK332" s="147">
        <f t="shared" si="89"/>
        <v>0</v>
      </c>
      <c r="BL332" s="14" t="s">
        <v>336</v>
      </c>
      <c r="BM332" s="145" t="s">
        <v>650</v>
      </c>
    </row>
    <row r="333" spans="1:65" s="2" customFormat="1" ht="16.5" customHeight="1">
      <c r="A333" s="26"/>
      <c r="B333" s="134"/>
      <c r="C333" s="135">
        <v>182</v>
      </c>
      <c r="D333" s="148" t="s">
        <v>240</v>
      </c>
      <c r="E333" s="149" t="s">
        <v>651</v>
      </c>
      <c r="F333" s="150" t="s">
        <v>652</v>
      </c>
      <c r="G333" s="151" t="s">
        <v>118</v>
      </c>
      <c r="H333" s="152">
        <v>1</v>
      </c>
      <c r="I333" s="152"/>
      <c r="J333" s="152"/>
      <c r="K333" s="153"/>
      <c r="L333" s="160"/>
      <c r="M333" s="154" t="s">
        <v>1</v>
      </c>
      <c r="N333" s="155" t="s">
        <v>32</v>
      </c>
      <c r="O333" s="143">
        <v>0</v>
      </c>
      <c r="P333" s="143">
        <f t="shared" si="81"/>
        <v>0</v>
      </c>
      <c r="Q333" s="143">
        <v>0</v>
      </c>
      <c r="R333" s="143">
        <f t="shared" si="82"/>
        <v>0</v>
      </c>
      <c r="S333" s="143">
        <v>0</v>
      </c>
      <c r="T333" s="144">
        <f t="shared" si="83"/>
        <v>0</v>
      </c>
      <c r="U333" s="26"/>
      <c r="V333" s="26"/>
      <c r="W333" s="26"/>
      <c r="X333" s="26"/>
      <c r="Y333" s="26"/>
      <c r="Z333" s="26"/>
      <c r="AA333" s="26"/>
      <c r="AB333" s="26"/>
      <c r="AC333" s="26"/>
      <c r="AD333" s="26"/>
      <c r="AE333" s="26"/>
      <c r="AR333" s="145" t="s">
        <v>336</v>
      </c>
      <c r="AT333" s="145" t="s">
        <v>240</v>
      </c>
      <c r="AU333" s="145" t="s">
        <v>73</v>
      </c>
      <c r="AY333" s="14" t="s">
        <v>114</v>
      </c>
      <c r="BE333" s="146">
        <f t="shared" si="84"/>
        <v>0</v>
      </c>
      <c r="BF333" s="146">
        <f t="shared" si="85"/>
        <v>0</v>
      </c>
      <c r="BG333" s="146">
        <f t="shared" si="86"/>
        <v>0</v>
      </c>
      <c r="BH333" s="146">
        <f t="shared" si="87"/>
        <v>0</v>
      </c>
      <c r="BI333" s="146">
        <f t="shared" si="88"/>
        <v>0</v>
      </c>
      <c r="BJ333" s="14" t="s">
        <v>120</v>
      </c>
      <c r="BK333" s="147">
        <f t="shared" si="89"/>
        <v>0</v>
      </c>
      <c r="BL333" s="14" t="s">
        <v>336</v>
      </c>
      <c r="BM333" s="145" t="s">
        <v>653</v>
      </c>
    </row>
    <row r="334" spans="1:65" s="2" customFormat="1" ht="24" customHeight="1">
      <c r="A334" s="26"/>
      <c r="B334" s="134"/>
      <c r="C334" s="135">
        <v>183</v>
      </c>
      <c r="D334" s="135" t="s">
        <v>117</v>
      </c>
      <c r="E334" s="136" t="s">
        <v>654</v>
      </c>
      <c r="F334" s="137" t="s">
        <v>655</v>
      </c>
      <c r="G334" s="138" t="s">
        <v>224</v>
      </c>
      <c r="H334" s="139">
        <v>39.046999999999997</v>
      </c>
      <c r="I334" s="139"/>
      <c r="J334" s="139"/>
      <c r="K334" s="140"/>
      <c r="L334" s="160"/>
      <c r="M334" s="141" t="s">
        <v>1</v>
      </c>
      <c r="N334" s="142" t="s">
        <v>32</v>
      </c>
      <c r="O334" s="143">
        <v>0</v>
      </c>
      <c r="P334" s="143">
        <f t="shared" si="81"/>
        <v>0</v>
      </c>
      <c r="Q334" s="143">
        <v>0</v>
      </c>
      <c r="R334" s="143">
        <f t="shared" si="82"/>
        <v>0</v>
      </c>
      <c r="S334" s="143">
        <v>0</v>
      </c>
      <c r="T334" s="144">
        <f t="shared" si="83"/>
        <v>0</v>
      </c>
      <c r="U334" s="26"/>
      <c r="V334" s="26"/>
      <c r="W334" s="26"/>
      <c r="X334" s="26"/>
      <c r="Y334" s="26"/>
      <c r="Z334" s="26"/>
      <c r="AA334" s="26"/>
      <c r="AB334" s="26"/>
      <c r="AC334" s="26"/>
      <c r="AD334" s="26"/>
      <c r="AE334" s="26"/>
      <c r="AR334" s="145" t="s">
        <v>336</v>
      </c>
      <c r="AT334" s="145" t="s">
        <v>117</v>
      </c>
      <c r="AU334" s="145" t="s">
        <v>73</v>
      </c>
      <c r="AY334" s="14" t="s">
        <v>114</v>
      </c>
      <c r="BE334" s="146">
        <f t="shared" si="84"/>
        <v>0</v>
      </c>
      <c r="BF334" s="146">
        <f t="shared" si="85"/>
        <v>0</v>
      </c>
      <c r="BG334" s="146">
        <f t="shared" si="86"/>
        <v>0</v>
      </c>
      <c r="BH334" s="146">
        <f t="shared" si="87"/>
        <v>0</v>
      </c>
      <c r="BI334" s="146">
        <f t="shared" si="88"/>
        <v>0</v>
      </c>
      <c r="BJ334" s="14" t="s">
        <v>120</v>
      </c>
      <c r="BK334" s="147">
        <f t="shared" si="89"/>
        <v>0</v>
      </c>
      <c r="BL334" s="14" t="s">
        <v>336</v>
      </c>
      <c r="BM334" s="145" t="s">
        <v>656</v>
      </c>
    </row>
    <row r="335" spans="1:65" s="12" customFormat="1" ht="25.9" customHeight="1">
      <c r="B335" s="122"/>
      <c r="D335" s="123" t="s">
        <v>65</v>
      </c>
      <c r="E335" s="124" t="s">
        <v>657</v>
      </c>
      <c r="F335" s="124" t="s">
        <v>658</v>
      </c>
      <c r="J335" s="125"/>
      <c r="L335" s="122"/>
      <c r="M335" s="126"/>
      <c r="N335" s="127"/>
      <c r="O335" s="127"/>
      <c r="P335" s="128">
        <f>SUM(P336:P380)</f>
        <v>0</v>
      </c>
      <c r="Q335" s="127"/>
      <c r="R335" s="128">
        <f>SUM(R336:R380)</f>
        <v>0</v>
      </c>
      <c r="S335" s="127"/>
      <c r="T335" s="129">
        <f>SUM(T336:T380)</f>
        <v>0</v>
      </c>
      <c r="AR335" s="123" t="s">
        <v>73</v>
      </c>
      <c r="AT335" s="130" t="s">
        <v>65</v>
      </c>
      <c r="AU335" s="130" t="s">
        <v>66</v>
      </c>
      <c r="AY335" s="123" t="s">
        <v>114</v>
      </c>
      <c r="BK335" s="131">
        <f>SUM(BK336:BK380)</f>
        <v>0</v>
      </c>
    </row>
    <row r="336" spans="1:65" s="2" customFormat="1" ht="16.5" customHeight="1">
      <c r="A336" s="26"/>
      <c r="B336" s="134"/>
      <c r="C336" s="148">
        <v>184</v>
      </c>
      <c r="D336" s="148" t="s">
        <v>240</v>
      </c>
      <c r="E336" s="149" t="s">
        <v>659</v>
      </c>
      <c r="F336" s="150" t="s">
        <v>660</v>
      </c>
      <c r="G336" s="151" t="s">
        <v>118</v>
      </c>
      <c r="H336" s="152">
        <v>1</v>
      </c>
      <c r="I336" s="152"/>
      <c r="J336" s="152"/>
      <c r="K336" s="153"/>
      <c r="L336" s="161"/>
      <c r="M336" s="154" t="s">
        <v>1</v>
      </c>
      <c r="N336" s="155" t="s">
        <v>32</v>
      </c>
      <c r="O336" s="143">
        <v>0</v>
      </c>
      <c r="P336" s="143">
        <f t="shared" ref="P336:P380" si="90">O336*H336</f>
        <v>0</v>
      </c>
      <c r="Q336" s="143">
        <v>0</v>
      </c>
      <c r="R336" s="143">
        <f t="shared" ref="R336:R380" si="91">Q336*H336</f>
        <v>0</v>
      </c>
      <c r="S336" s="143">
        <v>0</v>
      </c>
      <c r="T336" s="144">
        <f t="shared" ref="T336:T380" si="92">S336*H336</f>
        <v>0</v>
      </c>
      <c r="U336" s="26"/>
      <c r="V336" s="26"/>
      <c r="W336" s="26"/>
      <c r="X336" s="26"/>
      <c r="Y336" s="26"/>
      <c r="Z336" s="26"/>
      <c r="AA336" s="26"/>
      <c r="AB336" s="26"/>
      <c r="AC336" s="26"/>
      <c r="AD336" s="26"/>
      <c r="AE336" s="26"/>
      <c r="AR336" s="145" t="s">
        <v>130</v>
      </c>
      <c r="AT336" s="145" t="s">
        <v>240</v>
      </c>
      <c r="AU336" s="145" t="s">
        <v>73</v>
      </c>
      <c r="AY336" s="14" t="s">
        <v>114</v>
      </c>
      <c r="BE336" s="146">
        <f t="shared" ref="BE336:BE380" si="93">IF(N336="základná",J336,0)</f>
        <v>0</v>
      </c>
      <c r="BF336" s="146">
        <f t="shared" ref="BF336:BF380" si="94">IF(N336="znížená",J336,0)</f>
        <v>0</v>
      </c>
      <c r="BG336" s="146">
        <f t="shared" ref="BG336:BG380" si="95">IF(N336="zákl. prenesená",J336,0)</f>
        <v>0</v>
      </c>
      <c r="BH336" s="146">
        <f t="shared" ref="BH336:BH380" si="96">IF(N336="zníž. prenesená",J336,0)</f>
        <v>0</v>
      </c>
      <c r="BI336" s="146">
        <f t="shared" ref="BI336:BI380" si="97">IF(N336="nulová",J336,0)</f>
        <v>0</v>
      </c>
      <c r="BJ336" s="14" t="s">
        <v>120</v>
      </c>
      <c r="BK336" s="147">
        <f t="shared" ref="BK336:BK380" si="98">ROUND(I336*H336,3)</f>
        <v>0</v>
      </c>
      <c r="BL336" s="14" t="s">
        <v>119</v>
      </c>
      <c r="BM336" s="145" t="s">
        <v>661</v>
      </c>
    </row>
    <row r="337" spans="1:65" s="2" customFormat="1" ht="16.5" customHeight="1">
      <c r="A337" s="26"/>
      <c r="B337" s="134"/>
      <c r="C337" s="148">
        <v>185</v>
      </c>
      <c r="D337" s="148" t="s">
        <v>240</v>
      </c>
      <c r="E337" s="149" t="s">
        <v>662</v>
      </c>
      <c r="F337" s="150" t="s">
        <v>817</v>
      </c>
      <c r="G337" s="151" t="s">
        <v>118</v>
      </c>
      <c r="H337" s="152">
        <v>1</v>
      </c>
      <c r="I337" s="152"/>
      <c r="J337" s="152"/>
      <c r="K337" s="153"/>
      <c r="L337" s="161"/>
      <c r="M337" s="154" t="s">
        <v>1</v>
      </c>
      <c r="N337" s="155" t="s">
        <v>32</v>
      </c>
      <c r="O337" s="143">
        <v>0</v>
      </c>
      <c r="P337" s="143">
        <f t="shared" si="90"/>
        <v>0</v>
      </c>
      <c r="Q337" s="143">
        <v>0</v>
      </c>
      <c r="R337" s="143">
        <f t="shared" si="91"/>
        <v>0</v>
      </c>
      <c r="S337" s="143">
        <v>0</v>
      </c>
      <c r="T337" s="144">
        <f t="shared" si="92"/>
        <v>0</v>
      </c>
      <c r="U337" s="26"/>
      <c r="V337" s="164"/>
      <c r="W337" s="26"/>
      <c r="X337" s="26"/>
      <c r="Y337" s="26"/>
      <c r="Z337" s="26"/>
      <c r="AA337" s="26"/>
      <c r="AB337" s="26"/>
      <c r="AC337" s="26"/>
      <c r="AD337" s="26"/>
      <c r="AE337" s="26"/>
      <c r="AR337" s="145" t="s">
        <v>130</v>
      </c>
      <c r="AT337" s="145" t="s">
        <v>240</v>
      </c>
      <c r="AU337" s="145" t="s">
        <v>73</v>
      </c>
      <c r="AY337" s="14" t="s">
        <v>114</v>
      </c>
      <c r="BE337" s="146">
        <f t="shared" si="93"/>
        <v>0</v>
      </c>
      <c r="BF337" s="146">
        <f t="shared" si="94"/>
        <v>0</v>
      </c>
      <c r="BG337" s="146">
        <f t="shared" si="95"/>
        <v>0</v>
      </c>
      <c r="BH337" s="146">
        <f t="shared" si="96"/>
        <v>0</v>
      </c>
      <c r="BI337" s="146">
        <f t="shared" si="97"/>
        <v>0</v>
      </c>
      <c r="BJ337" s="14" t="s">
        <v>120</v>
      </c>
      <c r="BK337" s="147">
        <f t="shared" si="98"/>
        <v>0</v>
      </c>
      <c r="BL337" s="14" t="s">
        <v>119</v>
      </c>
      <c r="BM337" s="145" t="s">
        <v>663</v>
      </c>
    </row>
    <row r="338" spans="1:65" s="2" customFormat="1" ht="16.5" customHeight="1">
      <c r="A338" s="26"/>
      <c r="B338" s="134"/>
      <c r="C338" s="148">
        <v>186</v>
      </c>
      <c r="D338" s="148" t="s">
        <v>240</v>
      </c>
      <c r="E338" s="149" t="s">
        <v>664</v>
      </c>
      <c r="F338" s="150" t="s">
        <v>665</v>
      </c>
      <c r="G338" s="151" t="s">
        <v>184</v>
      </c>
      <c r="H338" s="152">
        <v>4</v>
      </c>
      <c r="I338" s="152"/>
      <c r="J338" s="152"/>
      <c r="K338" s="153"/>
      <c r="L338" s="161"/>
      <c r="M338" s="154" t="s">
        <v>1</v>
      </c>
      <c r="N338" s="155" t="s">
        <v>32</v>
      </c>
      <c r="O338" s="143">
        <v>0</v>
      </c>
      <c r="P338" s="143">
        <f t="shared" si="90"/>
        <v>0</v>
      </c>
      <c r="Q338" s="143">
        <v>0</v>
      </c>
      <c r="R338" s="143">
        <f t="shared" si="91"/>
        <v>0</v>
      </c>
      <c r="S338" s="143">
        <v>0</v>
      </c>
      <c r="T338" s="144">
        <f t="shared" si="92"/>
        <v>0</v>
      </c>
      <c r="U338" s="26"/>
      <c r="V338" s="164"/>
      <c r="W338" s="26"/>
      <c r="X338" s="26"/>
      <c r="Y338" s="26"/>
      <c r="Z338" s="26"/>
      <c r="AA338" s="26"/>
      <c r="AB338" s="26"/>
      <c r="AC338" s="26"/>
      <c r="AD338" s="26"/>
      <c r="AE338" s="26"/>
      <c r="AR338" s="145" t="s">
        <v>130</v>
      </c>
      <c r="AT338" s="145" t="s">
        <v>240</v>
      </c>
      <c r="AU338" s="145" t="s">
        <v>73</v>
      </c>
      <c r="AY338" s="14" t="s">
        <v>114</v>
      </c>
      <c r="BE338" s="146">
        <f t="shared" si="93"/>
        <v>0</v>
      </c>
      <c r="BF338" s="146">
        <f t="shared" si="94"/>
        <v>0</v>
      </c>
      <c r="BG338" s="146">
        <f t="shared" si="95"/>
        <v>0</v>
      </c>
      <c r="BH338" s="146">
        <f t="shared" si="96"/>
        <v>0</v>
      </c>
      <c r="BI338" s="146">
        <f t="shared" si="97"/>
        <v>0</v>
      </c>
      <c r="BJ338" s="14" t="s">
        <v>120</v>
      </c>
      <c r="BK338" s="147">
        <f t="shared" si="98"/>
        <v>0</v>
      </c>
      <c r="BL338" s="14" t="s">
        <v>119</v>
      </c>
      <c r="BM338" s="145" t="s">
        <v>666</v>
      </c>
    </row>
    <row r="339" spans="1:65" s="2" customFormat="1" ht="16.5" customHeight="1">
      <c r="A339" s="26"/>
      <c r="B339" s="134"/>
      <c r="C339" s="148">
        <v>187</v>
      </c>
      <c r="D339" s="148" t="s">
        <v>240</v>
      </c>
      <c r="E339" s="149" t="s">
        <v>667</v>
      </c>
      <c r="F339" s="150" t="s">
        <v>668</v>
      </c>
      <c r="G339" s="151" t="s">
        <v>184</v>
      </c>
      <c r="H339" s="152">
        <v>26</v>
      </c>
      <c r="I339" s="152"/>
      <c r="J339" s="152"/>
      <c r="K339" s="153"/>
      <c r="L339" s="161"/>
      <c r="M339" s="154" t="s">
        <v>1</v>
      </c>
      <c r="N339" s="155" t="s">
        <v>32</v>
      </c>
      <c r="O339" s="143">
        <v>0</v>
      </c>
      <c r="P339" s="143">
        <f t="shared" si="90"/>
        <v>0</v>
      </c>
      <c r="Q339" s="143">
        <v>0</v>
      </c>
      <c r="R339" s="143">
        <f t="shared" si="91"/>
        <v>0</v>
      </c>
      <c r="S339" s="143">
        <v>0</v>
      </c>
      <c r="T339" s="144">
        <f t="shared" si="92"/>
        <v>0</v>
      </c>
      <c r="U339" s="26"/>
      <c r="V339" s="164"/>
      <c r="W339" s="26"/>
      <c r="X339" s="26"/>
      <c r="Y339" s="26"/>
      <c r="Z339" s="26"/>
      <c r="AA339" s="26"/>
      <c r="AB339" s="26"/>
      <c r="AC339" s="26"/>
      <c r="AD339" s="26"/>
      <c r="AE339" s="26"/>
      <c r="AR339" s="145" t="s">
        <v>130</v>
      </c>
      <c r="AT339" s="145" t="s">
        <v>240</v>
      </c>
      <c r="AU339" s="145" t="s">
        <v>73</v>
      </c>
      <c r="AY339" s="14" t="s">
        <v>114</v>
      </c>
      <c r="BE339" s="146">
        <f t="shared" si="93"/>
        <v>0</v>
      </c>
      <c r="BF339" s="146">
        <f t="shared" si="94"/>
        <v>0</v>
      </c>
      <c r="BG339" s="146">
        <f t="shared" si="95"/>
        <v>0</v>
      </c>
      <c r="BH339" s="146">
        <f t="shared" si="96"/>
        <v>0</v>
      </c>
      <c r="BI339" s="146">
        <f t="shared" si="97"/>
        <v>0</v>
      </c>
      <c r="BJ339" s="14" t="s">
        <v>120</v>
      </c>
      <c r="BK339" s="147">
        <f t="shared" si="98"/>
        <v>0</v>
      </c>
      <c r="BL339" s="14" t="s">
        <v>119</v>
      </c>
      <c r="BM339" s="145" t="s">
        <v>669</v>
      </c>
    </row>
    <row r="340" spans="1:65" s="2" customFormat="1" ht="16.5" customHeight="1">
      <c r="A340" s="26"/>
      <c r="B340" s="134"/>
      <c r="C340" s="148">
        <v>188</v>
      </c>
      <c r="D340" s="148" t="s">
        <v>240</v>
      </c>
      <c r="E340" s="149" t="s">
        <v>670</v>
      </c>
      <c r="F340" s="150" t="s">
        <v>671</v>
      </c>
      <c r="G340" s="151" t="s">
        <v>184</v>
      </c>
      <c r="H340" s="152">
        <v>16</v>
      </c>
      <c r="I340" s="152"/>
      <c r="J340" s="152"/>
      <c r="K340" s="153"/>
      <c r="L340" s="161"/>
      <c r="M340" s="154" t="s">
        <v>1</v>
      </c>
      <c r="N340" s="155" t="s">
        <v>32</v>
      </c>
      <c r="O340" s="143">
        <v>0</v>
      </c>
      <c r="P340" s="143">
        <f t="shared" si="90"/>
        <v>0</v>
      </c>
      <c r="Q340" s="143">
        <v>0</v>
      </c>
      <c r="R340" s="143">
        <f t="shared" si="91"/>
        <v>0</v>
      </c>
      <c r="S340" s="143">
        <v>0</v>
      </c>
      <c r="T340" s="144">
        <f t="shared" si="92"/>
        <v>0</v>
      </c>
      <c r="U340" s="26"/>
      <c r="V340" s="164"/>
      <c r="W340" s="26"/>
      <c r="X340" s="26"/>
      <c r="Y340" s="26"/>
      <c r="Z340" s="26"/>
      <c r="AA340" s="26"/>
      <c r="AB340" s="26"/>
      <c r="AC340" s="26"/>
      <c r="AD340" s="26"/>
      <c r="AE340" s="26"/>
      <c r="AR340" s="145" t="s">
        <v>130</v>
      </c>
      <c r="AT340" s="145" t="s">
        <v>240</v>
      </c>
      <c r="AU340" s="145" t="s">
        <v>73</v>
      </c>
      <c r="AY340" s="14" t="s">
        <v>114</v>
      </c>
      <c r="BE340" s="146">
        <f t="shared" si="93"/>
        <v>0</v>
      </c>
      <c r="BF340" s="146">
        <f t="shared" si="94"/>
        <v>0</v>
      </c>
      <c r="BG340" s="146">
        <f t="shared" si="95"/>
        <v>0</v>
      </c>
      <c r="BH340" s="146">
        <f t="shared" si="96"/>
        <v>0</v>
      </c>
      <c r="BI340" s="146">
        <f t="shared" si="97"/>
        <v>0</v>
      </c>
      <c r="BJ340" s="14" t="s">
        <v>120</v>
      </c>
      <c r="BK340" s="147">
        <f t="shared" si="98"/>
        <v>0</v>
      </c>
      <c r="BL340" s="14" t="s">
        <v>119</v>
      </c>
      <c r="BM340" s="145" t="s">
        <v>672</v>
      </c>
    </row>
    <row r="341" spans="1:65" s="2" customFormat="1" ht="16.5" customHeight="1">
      <c r="A341" s="26"/>
      <c r="B341" s="134"/>
      <c r="C341" s="148">
        <v>189</v>
      </c>
      <c r="D341" s="148" t="s">
        <v>240</v>
      </c>
      <c r="E341" s="149" t="s">
        <v>673</v>
      </c>
      <c r="F341" s="150" t="s">
        <v>674</v>
      </c>
      <c r="G341" s="151" t="s">
        <v>184</v>
      </c>
      <c r="H341" s="152">
        <v>115</v>
      </c>
      <c r="I341" s="152"/>
      <c r="J341" s="152"/>
      <c r="K341" s="153"/>
      <c r="L341" s="161"/>
      <c r="M341" s="154" t="s">
        <v>1</v>
      </c>
      <c r="N341" s="155" t="s">
        <v>32</v>
      </c>
      <c r="O341" s="143">
        <v>0</v>
      </c>
      <c r="P341" s="143">
        <f t="shared" si="90"/>
        <v>0</v>
      </c>
      <c r="Q341" s="143">
        <v>0</v>
      </c>
      <c r="R341" s="143">
        <f t="shared" si="91"/>
        <v>0</v>
      </c>
      <c r="S341" s="143">
        <v>0</v>
      </c>
      <c r="T341" s="144">
        <f t="shared" si="92"/>
        <v>0</v>
      </c>
      <c r="U341" s="26"/>
      <c r="V341" s="164"/>
      <c r="W341" s="26"/>
      <c r="X341" s="26"/>
      <c r="Y341" s="26"/>
      <c r="Z341" s="26"/>
      <c r="AA341" s="26"/>
      <c r="AB341" s="26"/>
      <c r="AC341" s="26"/>
      <c r="AD341" s="26"/>
      <c r="AE341" s="26"/>
      <c r="AR341" s="145" t="s">
        <v>130</v>
      </c>
      <c r="AT341" s="145" t="s">
        <v>240</v>
      </c>
      <c r="AU341" s="145" t="s">
        <v>73</v>
      </c>
      <c r="AY341" s="14" t="s">
        <v>114</v>
      </c>
      <c r="BE341" s="146">
        <f t="shared" si="93"/>
        <v>0</v>
      </c>
      <c r="BF341" s="146">
        <f t="shared" si="94"/>
        <v>0</v>
      </c>
      <c r="BG341" s="146">
        <f t="shared" si="95"/>
        <v>0</v>
      </c>
      <c r="BH341" s="146">
        <f t="shared" si="96"/>
        <v>0</v>
      </c>
      <c r="BI341" s="146">
        <f t="shared" si="97"/>
        <v>0</v>
      </c>
      <c r="BJ341" s="14" t="s">
        <v>120</v>
      </c>
      <c r="BK341" s="147">
        <f t="shared" si="98"/>
        <v>0</v>
      </c>
      <c r="BL341" s="14" t="s">
        <v>119</v>
      </c>
      <c r="BM341" s="145" t="s">
        <v>675</v>
      </c>
    </row>
    <row r="342" spans="1:65" s="2" customFormat="1" ht="16.5" customHeight="1">
      <c r="A342" s="26"/>
      <c r="B342" s="134"/>
      <c r="C342" s="148">
        <v>190</v>
      </c>
      <c r="D342" s="148" t="s">
        <v>240</v>
      </c>
      <c r="E342" s="149" t="s">
        <v>676</v>
      </c>
      <c r="F342" s="150" t="s">
        <v>677</v>
      </c>
      <c r="G342" s="151" t="s">
        <v>184</v>
      </c>
      <c r="H342" s="152">
        <v>110</v>
      </c>
      <c r="I342" s="152"/>
      <c r="J342" s="152"/>
      <c r="K342" s="153"/>
      <c r="L342" s="161"/>
      <c r="M342" s="154" t="s">
        <v>1</v>
      </c>
      <c r="N342" s="155" t="s">
        <v>32</v>
      </c>
      <c r="O342" s="143">
        <v>0</v>
      </c>
      <c r="P342" s="143">
        <f t="shared" si="90"/>
        <v>0</v>
      </c>
      <c r="Q342" s="143">
        <v>0</v>
      </c>
      <c r="R342" s="143">
        <f t="shared" si="91"/>
        <v>0</v>
      </c>
      <c r="S342" s="143">
        <v>0</v>
      </c>
      <c r="T342" s="144">
        <f t="shared" si="92"/>
        <v>0</v>
      </c>
      <c r="U342" s="26"/>
      <c r="V342" s="164"/>
      <c r="W342" s="26"/>
      <c r="X342" s="26"/>
      <c r="Y342" s="26"/>
      <c r="Z342" s="26"/>
      <c r="AA342" s="26"/>
      <c r="AB342" s="26"/>
      <c r="AC342" s="26"/>
      <c r="AD342" s="26"/>
      <c r="AE342" s="26"/>
      <c r="AR342" s="145" t="s">
        <v>130</v>
      </c>
      <c r="AT342" s="145" t="s">
        <v>240</v>
      </c>
      <c r="AU342" s="145" t="s">
        <v>73</v>
      </c>
      <c r="AY342" s="14" t="s">
        <v>114</v>
      </c>
      <c r="BE342" s="146">
        <f t="shared" si="93"/>
        <v>0</v>
      </c>
      <c r="BF342" s="146">
        <f t="shared" si="94"/>
        <v>0</v>
      </c>
      <c r="BG342" s="146">
        <f t="shared" si="95"/>
        <v>0</v>
      </c>
      <c r="BH342" s="146">
        <f t="shared" si="96"/>
        <v>0</v>
      </c>
      <c r="BI342" s="146">
        <f t="shared" si="97"/>
        <v>0</v>
      </c>
      <c r="BJ342" s="14" t="s">
        <v>120</v>
      </c>
      <c r="BK342" s="147">
        <f t="shared" si="98"/>
        <v>0</v>
      </c>
      <c r="BL342" s="14" t="s">
        <v>119</v>
      </c>
      <c r="BM342" s="145" t="s">
        <v>678</v>
      </c>
    </row>
    <row r="343" spans="1:65" s="2" customFormat="1" ht="16.5" customHeight="1">
      <c r="A343" s="26"/>
      <c r="B343" s="134"/>
      <c r="C343" s="148">
        <v>191</v>
      </c>
      <c r="D343" s="148" t="s">
        <v>240</v>
      </c>
      <c r="E343" s="149" t="s">
        <v>679</v>
      </c>
      <c r="F343" s="150" t="s">
        <v>680</v>
      </c>
      <c r="G343" s="151" t="s">
        <v>184</v>
      </c>
      <c r="H343" s="152">
        <v>12</v>
      </c>
      <c r="I343" s="152"/>
      <c r="J343" s="152"/>
      <c r="K343" s="153"/>
      <c r="L343" s="161"/>
      <c r="M343" s="154" t="s">
        <v>1</v>
      </c>
      <c r="N343" s="155" t="s">
        <v>32</v>
      </c>
      <c r="O343" s="143">
        <v>0</v>
      </c>
      <c r="P343" s="143">
        <f t="shared" si="90"/>
        <v>0</v>
      </c>
      <c r="Q343" s="143">
        <v>0</v>
      </c>
      <c r="R343" s="143">
        <f t="shared" si="91"/>
        <v>0</v>
      </c>
      <c r="S343" s="143">
        <v>0</v>
      </c>
      <c r="T343" s="144">
        <f t="shared" si="92"/>
        <v>0</v>
      </c>
      <c r="U343" s="26"/>
      <c r="V343" s="164"/>
      <c r="W343" s="26"/>
      <c r="X343" s="26"/>
      <c r="Y343" s="26"/>
      <c r="Z343" s="26"/>
      <c r="AA343" s="26"/>
      <c r="AB343" s="26"/>
      <c r="AC343" s="26"/>
      <c r="AD343" s="26"/>
      <c r="AE343" s="26"/>
      <c r="AR343" s="145" t="s">
        <v>130</v>
      </c>
      <c r="AT343" s="145" t="s">
        <v>240</v>
      </c>
      <c r="AU343" s="145" t="s">
        <v>73</v>
      </c>
      <c r="AY343" s="14" t="s">
        <v>114</v>
      </c>
      <c r="BE343" s="146">
        <f t="shared" si="93"/>
        <v>0</v>
      </c>
      <c r="BF343" s="146">
        <f t="shared" si="94"/>
        <v>0</v>
      </c>
      <c r="BG343" s="146">
        <f t="shared" si="95"/>
        <v>0</v>
      </c>
      <c r="BH343" s="146">
        <f t="shared" si="96"/>
        <v>0</v>
      </c>
      <c r="BI343" s="146">
        <f t="shared" si="97"/>
        <v>0</v>
      </c>
      <c r="BJ343" s="14" t="s">
        <v>120</v>
      </c>
      <c r="BK343" s="147">
        <f t="shared" si="98"/>
        <v>0</v>
      </c>
      <c r="BL343" s="14" t="s">
        <v>119</v>
      </c>
      <c r="BM343" s="145" t="s">
        <v>681</v>
      </c>
    </row>
    <row r="344" spans="1:65" s="2" customFormat="1" ht="16.5" customHeight="1">
      <c r="A344" s="26"/>
      <c r="B344" s="134"/>
      <c r="C344" s="148">
        <v>192</v>
      </c>
      <c r="D344" s="148" t="s">
        <v>240</v>
      </c>
      <c r="E344" s="149" t="s">
        <v>682</v>
      </c>
      <c r="F344" s="150" t="s">
        <v>683</v>
      </c>
      <c r="G344" s="151" t="s">
        <v>184</v>
      </c>
      <c r="H344" s="152">
        <v>25</v>
      </c>
      <c r="I344" s="152"/>
      <c r="J344" s="152"/>
      <c r="K344" s="153"/>
      <c r="L344" s="161"/>
      <c r="M344" s="154" t="s">
        <v>1</v>
      </c>
      <c r="N344" s="155" t="s">
        <v>32</v>
      </c>
      <c r="O344" s="143">
        <v>0</v>
      </c>
      <c r="P344" s="143">
        <f t="shared" si="90"/>
        <v>0</v>
      </c>
      <c r="Q344" s="143">
        <v>0</v>
      </c>
      <c r="R344" s="143">
        <f t="shared" si="91"/>
        <v>0</v>
      </c>
      <c r="S344" s="143">
        <v>0</v>
      </c>
      <c r="T344" s="144">
        <f t="shared" si="92"/>
        <v>0</v>
      </c>
      <c r="U344" s="26"/>
      <c r="V344" s="164"/>
      <c r="W344" s="26"/>
      <c r="X344" s="26"/>
      <c r="Y344" s="26"/>
      <c r="Z344" s="26"/>
      <c r="AA344" s="26"/>
      <c r="AB344" s="26"/>
      <c r="AC344" s="26"/>
      <c r="AD344" s="26"/>
      <c r="AE344" s="26"/>
      <c r="AR344" s="145" t="s">
        <v>130</v>
      </c>
      <c r="AT344" s="145" t="s">
        <v>240</v>
      </c>
      <c r="AU344" s="145" t="s">
        <v>73</v>
      </c>
      <c r="AY344" s="14" t="s">
        <v>114</v>
      </c>
      <c r="BE344" s="146">
        <f t="shared" si="93"/>
        <v>0</v>
      </c>
      <c r="BF344" s="146">
        <f t="shared" si="94"/>
        <v>0</v>
      </c>
      <c r="BG344" s="146">
        <f t="shared" si="95"/>
        <v>0</v>
      </c>
      <c r="BH344" s="146">
        <f t="shared" si="96"/>
        <v>0</v>
      </c>
      <c r="BI344" s="146">
        <f t="shared" si="97"/>
        <v>0</v>
      </c>
      <c r="BJ344" s="14" t="s">
        <v>120</v>
      </c>
      <c r="BK344" s="147">
        <f t="shared" si="98"/>
        <v>0</v>
      </c>
      <c r="BL344" s="14" t="s">
        <v>119</v>
      </c>
      <c r="BM344" s="145" t="s">
        <v>684</v>
      </c>
    </row>
    <row r="345" spans="1:65" s="2" customFormat="1" ht="16.5" customHeight="1">
      <c r="A345" s="26"/>
      <c r="B345" s="134"/>
      <c r="C345" s="148">
        <v>193</v>
      </c>
      <c r="D345" s="148" t="s">
        <v>240</v>
      </c>
      <c r="E345" s="149" t="s">
        <v>685</v>
      </c>
      <c r="F345" s="150" t="s">
        <v>686</v>
      </c>
      <c r="G345" s="151" t="s">
        <v>184</v>
      </c>
      <c r="H345" s="152">
        <v>8</v>
      </c>
      <c r="I345" s="152"/>
      <c r="J345" s="152"/>
      <c r="K345" s="153"/>
      <c r="L345" s="161"/>
      <c r="M345" s="154" t="s">
        <v>1</v>
      </c>
      <c r="N345" s="155" t="s">
        <v>32</v>
      </c>
      <c r="O345" s="143">
        <v>0</v>
      </c>
      <c r="P345" s="143">
        <f t="shared" si="90"/>
        <v>0</v>
      </c>
      <c r="Q345" s="143">
        <v>0</v>
      </c>
      <c r="R345" s="143">
        <f t="shared" si="91"/>
        <v>0</v>
      </c>
      <c r="S345" s="143">
        <v>0</v>
      </c>
      <c r="T345" s="144">
        <f t="shared" si="92"/>
        <v>0</v>
      </c>
      <c r="U345" s="26"/>
      <c r="V345" s="164"/>
      <c r="W345" s="26"/>
      <c r="X345" s="26"/>
      <c r="Y345" s="26"/>
      <c r="Z345" s="26"/>
      <c r="AA345" s="26"/>
      <c r="AB345" s="26"/>
      <c r="AC345" s="26"/>
      <c r="AD345" s="26"/>
      <c r="AE345" s="26"/>
      <c r="AR345" s="145" t="s">
        <v>130</v>
      </c>
      <c r="AT345" s="145" t="s">
        <v>240</v>
      </c>
      <c r="AU345" s="145" t="s">
        <v>73</v>
      </c>
      <c r="AY345" s="14" t="s">
        <v>114</v>
      </c>
      <c r="BE345" s="146">
        <f t="shared" si="93"/>
        <v>0</v>
      </c>
      <c r="BF345" s="146">
        <f t="shared" si="94"/>
        <v>0</v>
      </c>
      <c r="BG345" s="146">
        <f t="shared" si="95"/>
        <v>0</v>
      </c>
      <c r="BH345" s="146">
        <f t="shared" si="96"/>
        <v>0</v>
      </c>
      <c r="BI345" s="146">
        <f t="shared" si="97"/>
        <v>0</v>
      </c>
      <c r="BJ345" s="14" t="s">
        <v>120</v>
      </c>
      <c r="BK345" s="147">
        <f t="shared" si="98"/>
        <v>0</v>
      </c>
      <c r="BL345" s="14" t="s">
        <v>119</v>
      </c>
      <c r="BM345" s="145" t="s">
        <v>687</v>
      </c>
    </row>
    <row r="346" spans="1:65" s="2" customFormat="1" ht="16.5" customHeight="1">
      <c r="A346" s="26"/>
      <c r="B346" s="134"/>
      <c r="C346" s="166">
        <v>194</v>
      </c>
      <c r="D346" s="135" t="s">
        <v>117</v>
      </c>
      <c r="E346" s="136" t="s">
        <v>688</v>
      </c>
      <c r="F346" s="137" t="s">
        <v>689</v>
      </c>
      <c r="G346" s="138" t="s">
        <v>118</v>
      </c>
      <c r="H346" s="139">
        <v>12</v>
      </c>
      <c r="I346" s="139"/>
      <c r="J346" s="139"/>
      <c r="K346" s="140"/>
      <c r="L346" s="161"/>
      <c r="M346" s="141" t="s">
        <v>1</v>
      </c>
      <c r="N346" s="142" t="s">
        <v>32</v>
      </c>
      <c r="O346" s="143">
        <v>0</v>
      </c>
      <c r="P346" s="143">
        <f t="shared" si="90"/>
        <v>0</v>
      </c>
      <c r="Q346" s="143">
        <v>0</v>
      </c>
      <c r="R346" s="143">
        <f t="shared" si="91"/>
        <v>0</v>
      </c>
      <c r="S346" s="143">
        <v>0</v>
      </c>
      <c r="T346" s="144">
        <f t="shared" si="92"/>
        <v>0</v>
      </c>
      <c r="U346" s="26"/>
      <c r="V346" s="164"/>
      <c r="W346" s="26"/>
      <c r="X346" s="26"/>
      <c r="Y346" s="26"/>
      <c r="Z346" s="26"/>
      <c r="AA346" s="26"/>
      <c r="AB346" s="26"/>
      <c r="AC346" s="26"/>
      <c r="AD346" s="26"/>
      <c r="AE346" s="26"/>
      <c r="AR346" s="145" t="s">
        <v>119</v>
      </c>
      <c r="AT346" s="145" t="s">
        <v>117</v>
      </c>
      <c r="AU346" s="145" t="s">
        <v>73</v>
      </c>
      <c r="AY346" s="14" t="s">
        <v>114</v>
      </c>
      <c r="BE346" s="146">
        <f t="shared" si="93"/>
        <v>0</v>
      </c>
      <c r="BF346" s="146">
        <f t="shared" si="94"/>
        <v>0</v>
      </c>
      <c r="BG346" s="146">
        <f t="shared" si="95"/>
        <v>0</v>
      </c>
      <c r="BH346" s="146">
        <f t="shared" si="96"/>
        <v>0</v>
      </c>
      <c r="BI346" s="146">
        <f t="shared" si="97"/>
        <v>0</v>
      </c>
      <c r="BJ346" s="14" t="s">
        <v>120</v>
      </c>
      <c r="BK346" s="147">
        <f t="shared" si="98"/>
        <v>0</v>
      </c>
      <c r="BL346" s="14" t="s">
        <v>119</v>
      </c>
      <c r="BM346" s="145" t="s">
        <v>690</v>
      </c>
    </row>
    <row r="347" spans="1:65" s="2" customFormat="1" ht="16.5" customHeight="1">
      <c r="A347" s="26"/>
      <c r="B347" s="134"/>
      <c r="C347" s="166">
        <v>195</v>
      </c>
      <c r="D347" s="135" t="s">
        <v>117</v>
      </c>
      <c r="E347" s="136" t="s">
        <v>691</v>
      </c>
      <c r="F347" s="137" t="s">
        <v>692</v>
      </c>
      <c r="G347" s="138" t="s">
        <v>118</v>
      </c>
      <c r="H347" s="139">
        <v>2</v>
      </c>
      <c r="I347" s="139"/>
      <c r="J347" s="139"/>
      <c r="K347" s="140"/>
      <c r="L347" s="161"/>
      <c r="M347" s="141" t="s">
        <v>1</v>
      </c>
      <c r="N347" s="142" t="s">
        <v>32</v>
      </c>
      <c r="O347" s="143">
        <v>0</v>
      </c>
      <c r="P347" s="143">
        <f t="shared" si="90"/>
        <v>0</v>
      </c>
      <c r="Q347" s="143">
        <v>0</v>
      </c>
      <c r="R347" s="143">
        <f t="shared" si="91"/>
        <v>0</v>
      </c>
      <c r="S347" s="143">
        <v>0</v>
      </c>
      <c r="T347" s="144">
        <f t="shared" si="92"/>
        <v>0</v>
      </c>
      <c r="U347" s="26"/>
      <c r="V347" s="164"/>
      <c r="W347" s="26"/>
      <c r="X347" s="26"/>
      <c r="Y347" s="26"/>
      <c r="Z347" s="26"/>
      <c r="AA347" s="26"/>
      <c r="AB347" s="26"/>
      <c r="AC347" s="26"/>
      <c r="AD347" s="26"/>
      <c r="AE347" s="26"/>
      <c r="AR347" s="145" t="s">
        <v>119</v>
      </c>
      <c r="AT347" s="145" t="s">
        <v>117</v>
      </c>
      <c r="AU347" s="145" t="s">
        <v>73</v>
      </c>
      <c r="AY347" s="14" t="s">
        <v>114</v>
      </c>
      <c r="BE347" s="146">
        <f t="shared" si="93"/>
        <v>0</v>
      </c>
      <c r="BF347" s="146">
        <f t="shared" si="94"/>
        <v>0</v>
      </c>
      <c r="BG347" s="146">
        <f t="shared" si="95"/>
        <v>0</v>
      </c>
      <c r="BH347" s="146">
        <f t="shared" si="96"/>
        <v>0</v>
      </c>
      <c r="BI347" s="146">
        <f t="shared" si="97"/>
        <v>0</v>
      </c>
      <c r="BJ347" s="14" t="s">
        <v>120</v>
      </c>
      <c r="BK347" s="147">
        <f t="shared" si="98"/>
        <v>0</v>
      </c>
      <c r="BL347" s="14" t="s">
        <v>119</v>
      </c>
      <c r="BM347" s="145" t="s">
        <v>693</v>
      </c>
    </row>
    <row r="348" spans="1:65" s="2" customFormat="1" ht="16.5" customHeight="1">
      <c r="A348" s="26"/>
      <c r="B348" s="134"/>
      <c r="C348" s="148">
        <v>196</v>
      </c>
      <c r="D348" s="148" t="s">
        <v>240</v>
      </c>
      <c r="E348" s="149" t="s">
        <v>694</v>
      </c>
      <c r="F348" s="150" t="s">
        <v>695</v>
      </c>
      <c r="G348" s="151" t="s">
        <v>118</v>
      </c>
      <c r="H348" s="152">
        <v>18</v>
      </c>
      <c r="I348" s="152"/>
      <c r="J348" s="152"/>
      <c r="K348" s="153"/>
      <c r="L348" s="161"/>
      <c r="M348" s="154" t="s">
        <v>1</v>
      </c>
      <c r="N348" s="155" t="s">
        <v>32</v>
      </c>
      <c r="O348" s="143">
        <v>0</v>
      </c>
      <c r="P348" s="143">
        <f t="shared" si="90"/>
        <v>0</v>
      </c>
      <c r="Q348" s="143">
        <v>0</v>
      </c>
      <c r="R348" s="143">
        <f t="shared" si="91"/>
        <v>0</v>
      </c>
      <c r="S348" s="143">
        <v>0</v>
      </c>
      <c r="T348" s="144">
        <f t="shared" si="92"/>
        <v>0</v>
      </c>
      <c r="U348" s="26"/>
      <c r="V348" s="164"/>
      <c r="W348" s="26"/>
      <c r="X348" s="26"/>
      <c r="Y348" s="26"/>
      <c r="Z348" s="26"/>
      <c r="AA348" s="26"/>
      <c r="AB348" s="26"/>
      <c r="AC348" s="26"/>
      <c r="AD348" s="26"/>
      <c r="AE348" s="26"/>
      <c r="AR348" s="145" t="s">
        <v>130</v>
      </c>
      <c r="AT348" s="145" t="s">
        <v>240</v>
      </c>
      <c r="AU348" s="145" t="s">
        <v>73</v>
      </c>
      <c r="AY348" s="14" t="s">
        <v>114</v>
      </c>
      <c r="BE348" s="146">
        <f t="shared" si="93"/>
        <v>0</v>
      </c>
      <c r="BF348" s="146">
        <f t="shared" si="94"/>
        <v>0</v>
      </c>
      <c r="BG348" s="146">
        <f t="shared" si="95"/>
        <v>0</v>
      </c>
      <c r="BH348" s="146">
        <f t="shared" si="96"/>
        <v>0</v>
      </c>
      <c r="BI348" s="146">
        <f t="shared" si="97"/>
        <v>0</v>
      </c>
      <c r="BJ348" s="14" t="s">
        <v>120</v>
      </c>
      <c r="BK348" s="147">
        <f t="shared" si="98"/>
        <v>0</v>
      </c>
      <c r="BL348" s="14" t="s">
        <v>119</v>
      </c>
      <c r="BM348" s="145" t="s">
        <v>696</v>
      </c>
    </row>
    <row r="349" spans="1:65" s="2" customFormat="1" ht="16.5" customHeight="1">
      <c r="A349" s="26"/>
      <c r="B349" s="134"/>
      <c r="C349" s="148">
        <v>197</v>
      </c>
      <c r="D349" s="148" t="s">
        <v>240</v>
      </c>
      <c r="E349" s="149" t="s">
        <v>697</v>
      </c>
      <c r="F349" s="150" t="s">
        <v>698</v>
      </c>
      <c r="G349" s="151" t="s">
        <v>118</v>
      </c>
      <c r="H349" s="152">
        <v>14</v>
      </c>
      <c r="I349" s="152"/>
      <c r="J349" s="152"/>
      <c r="K349" s="153"/>
      <c r="L349" s="161"/>
      <c r="M349" s="154" t="s">
        <v>1</v>
      </c>
      <c r="N349" s="155" t="s">
        <v>32</v>
      </c>
      <c r="O349" s="143">
        <v>0</v>
      </c>
      <c r="P349" s="143">
        <f t="shared" si="90"/>
        <v>0</v>
      </c>
      <c r="Q349" s="143">
        <v>0</v>
      </c>
      <c r="R349" s="143">
        <f t="shared" si="91"/>
        <v>0</v>
      </c>
      <c r="S349" s="143">
        <v>0</v>
      </c>
      <c r="T349" s="144">
        <f t="shared" si="92"/>
        <v>0</v>
      </c>
      <c r="U349" s="26"/>
      <c r="V349" s="164"/>
      <c r="W349" s="26"/>
      <c r="X349" s="26"/>
      <c r="Y349" s="26"/>
      <c r="Z349" s="26"/>
      <c r="AA349" s="26"/>
      <c r="AB349" s="26"/>
      <c r="AC349" s="26"/>
      <c r="AD349" s="26"/>
      <c r="AE349" s="26"/>
      <c r="AR349" s="145" t="s">
        <v>130</v>
      </c>
      <c r="AT349" s="145" t="s">
        <v>240</v>
      </c>
      <c r="AU349" s="145" t="s">
        <v>73</v>
      </c>
      <c r="AY349" s="14" t="s">
        <v>114</v>
      </c>
      <c r="BE349" s="146">
        <f t="shared" si="93"/>
        <v>0</v>
      </c>
      <c r="BF349" s="146">
        <f t="shared" si="94"/>
        <v>0</v>
      </c>
      <c r="BG349" s="146">
        <f t="shared" si="95"/>
        <v>0</v>
      </c>
      <c r="BH349" s="146">
        <f t="shared" si="96"/>
        <v>0</v>
      </c>
      <c r="BI349" s="146">
        <f t="shared" si="97"/>
        <v>0</v>
      </c>
      <c r="BJ349" s="14" t="s">
        <v>120</v>
      </c>
      <c r="BK349" s="147">
        <f t="shared" si="98"/>
        <v>0</v>
      </c>
      <c r="BL349" s="14" t="s">
        <v>119</v>
      </c>
      <c r="BM349" s="145" t="s">
        <v>699</v>
      </c>
    </row>
    <row r="350" spans="1:65" s="2" customFormat="1" ht="16.5" customHeight="1">
      <c r="A350" s="26"/>
      <c r="B350" s="134"/>
      <c r="C350" s="148">
        <v>198</v>
      </c>
      <c r="D350" s="148" t="s">
        <v>240</v>
      </c>
      <c r="E350" s="149" t="s">
        <v>700</v>
      </c>
      <c r="F350" s="150" t="s">
        <v>701</v>
      </c>
      <c r="G350" s="151" t="s">
        <v>118</v>
      </c>
      <c r="H350" s="152">
        <v>5</v>
      </c>
      <c r="I350" s="152"/>
      <c r="J350" s="152"/>
      <c r="K350" s="153"/>
      <c r="L350" s="161"/>
      <c r="M350" s="154" t="s">
        <v>1</v>
      </c>
      <c r="N350" s="155" t="s">
        <v>32</v>
      </c>
      <c r="O350" s="143">
        <v>0</v>
      </c>
      <c r="P350" s="143">
        <f t="shared" si="90"/>
        <v>0</v>
      </c>
      <c r="Q350" s="143">
        <v>0</v>
      </c>
      <c r="R350" s="143">
        <f t="shared" si="91"/>
        <v>0</v>
      </c>
      <c r="S350" s="143">
        <v>0</v>
      </c>
      <c r="T350" s="144">
        <f t="shared" si="92"/>
        <v>0</v>
      </c>
      <c r="U350" s="26"/>
      <c r="V350" s="164"/>
      <c r="W350" s="26"/>
      <c r="X350" s="26"/>
      <c r="Y350" s="26"/>
      <c r="Z350" s="26"/>
      <c r="AA350" s="26"/>
      <c r="AB350" s="26"/>
      <c r="AC350" s="26"/>
      <c r="AD350" s="26"/>
      <c r="AE350" s="26"/>
      <c r="AR350" s="145" t="s">
        <v>130</v>
      </c>
      <c r="AT350" s="145" t="s">
        <v>240</v>
      </c>
      <c r="AU350" s="145" t="s">
        <v>73</v>
      </c>
      <c r="AY350" s="14" t="s">
        <v>114</v>
      </c>
      <c r="BE350" s="146">
        <f t="shared" si="93"/>
        <v>0</v>
      </c>
      <c r="BF350" s="146">
        <f t="shared" si="94"/>
        <v>0</v>
      </c>
      <c r="BG350" s="146">
        <f t="shared" si="95"/>
        <v>0</v>
      </c>
      <c r="BH350" s="146">
        <f t="shared" si="96"/>
        <v>0</v>
      </c>
      <c r="BI350" s="146">
        <f t="shared" si="97"/>
        <v>0</v>
      </c>
      <c r="BJ350" s="14" t="s">
        <v>120</v>
      </c>
      <c r="BK350" s="147">
        <f t="shared" si="98"/>
        <v>0</v>
      </c>
      <c r="BL350" s="14" t="s">
        <v>119</v>
      </c>
      <c r="BM350" s="145" t="s">
        <v>702</v>
      </c>
    </row>
    <row r="351" spans="1:65" s="2" customFormat="1" ht="16.5" customHeight="1">
      <c r="A351" s="26"/>
      <c r="B351" s="134"/>
      <c r="C351" s="148">
        <v>199</v>
      </c>
      <c r="D351" s="148" t="s">
        <v>240</v>
      </c>
      <c r="E351" s="149" t="s">
        <v>703</v>
      </c>
      <c r="F351" s="150" t="s">
        <v>704</v>
      </c>
      <c r="G351" s="151" t="s">
        <v>118</v>
      </c>
      <c r="H351" s="152">
        <v>2</v>
      </c>
      <c r="I351" s="152"/>
      <c r="J351" s="152"/>
      <c r="K351" s="153"/>
      <c r="L351" s="161"/>
      <c r="M351" s="154" t="s">
        <v>1</v>
      </c>
      <c r="N351" s="155" t="s">
        <v>32</v>
      </c>
      <c r="O351" s="143">
        <v>0</v>
      </c>
      <c r="P351" s="143">
        <f t="shared" si="90"/>
        <v>0</v>
      </c>
      <c r="Q351" s="143">
        <v>0</v>
      </c>
      <c r="R351" s="143">
        <f t="shared" si="91"/>
        <v>0</v>
      </c>
      <c r="S351" s="143">
        <v>0</v>
      </c>
      <c r="T351" s="144">
        <f t="shared" si="92"/>
        <v>0</v>
      </c>
      <c r="U351" s="26"/>
      <c r="V351" s="164"/>
      <c r="W351" s="26"/>
      <c r="X351" s="26"/>
      <c r="Y351" s="26"/>
      <c r="Z351" s="26"/>
      <c r="AA351" s="26"/>
      <c r="AB351" s="26"/>
      <c r="AC351" s="26"/>
      <c r="AD351" s="26"/>
      <c r="AE351" s="26"/>
      <c r="AR351" s="145" t="s">
        <v>130</v>
      </c>
      <c r="AT351" s="145" t="s">
        <v>240</v>
      </c>
      <c r="AU351" s="145" t="s">
        <v>73</v>
      </c>
      <c r="AY351" s="14" t="s">
        <v>114</v>
      </c>
      <c r="BE351" s="146">
        <f t="shared" si="93"/>
        <v>0</v>
      </c>
      <c r="BF351" s="146">
        <f t="shared" si="94"/>
        <v>0</v>
      </c>
      <c r="BG351" s="146">
        <f t="shared" si="95"/>
        <v>0</v>
      </c>
      <c r="BH351" s="146">
        <f t="shared" si="96"/>
        <v>0</v>
      </c>
      <c r="BI351" s="146">
        <f t="shared" si="97"/>
        <v>0</v>
      </c>
      <c r="BJ351" s="14" t="s">
        <v>120</v>
      </c>
      <c r="BK351" s="147">
        <f t="shared" si="98"/>
        <v>0</v>
      </c>
      <c r="BL351" s="14" t="s">
        <v>119</v>
      </c>
      <c r="BM351" s="145" t="s">
        <v>705</v>
      </c>
    </row>
    <row r="352" spans="1:65" s="2" customFormat="1" ht="16.5" customHeight="1">
      <c r="A352" s="26"/>
      <c r="B352" s="134"/>
      <c r="C352" s="148">
        <v>200</v>
      </c>
      <c r="D352" s="148" t="s">
        <v>240</v>
      </c>
      <c r="E352" s="149" t="s">
        <v>706</v>
      </c>
      <c r="F352" s="150" t="s">
        <v>707</v>
      </c>
      <c r="G352" s="151" t="s">
        <v>118</v>
      </c>
      <c r="H352" s="152">
        <v>1</v>
      </c>
      <c r="I352" s="152"/>
      <c r="J352" s="152"/>
      <c r="K352" s="153"/>
      <c r="L352" s="161"/>
      <c r="M352" s="154" t="s">
        <v>1</v>
      </c>
      <c r="N352" s="155" t="s">
        <v>32</v>
      </c>
      <c r="O352" s="143">
        <v>0</v>
      </c>
      <c r="P352" s="143">
        <f t="shared" si="90"/>
        <v>0</v>
      </c>
      <c r="Q352" s="143">
        <v>0</v>
      </c>
      <c r="R352" s="143">
        <f t="shared" si="91"/>
        <v>0</v>
      </c>
      <c r="S352" s="143">
        <v>0</v>
      </c>
      <c r="T352" s="144">
        <f t="shared" si="92"/>
        <v>0</v>
      </c>
      <c r="U352" s="26"/>
      <c r="V352" s="164"/>
      <c r="W352" s="26"/>
      <c r="X352" s="26"/>
      <c r="Y352" s="26"/>
      <c r="Z352" s="26"/>
      <c r="AA352" s="26"/>
      <c r="AB352" s="26"/>
      <c r="AC352" s="26"/>
      <c r="AD352" s="26"/>
      <c r="AE352" s="26"/>
      <c r="AR352" s="145" t="s">
        <v>130</v>
      </c>
      <c r="AT352" s="145" t="s">
        <v>240</v>
      </c>
      <c r="AU352" s="145" t="s">
        <v>73</v>
      </c>
      <c r="AY352" s="14" t="s">
        <v>114</v>
      </c>
      <c r="BE352" s="146">
        <f t="shared" si="93"/>
        <v>0</v>
      </c>
      <c r="BF352" s="146">
        <f t="shared" si="94"/>
        <v>0</v>
      </c>
      <c r="BG352" s="146">
        <f t="shared" si="95"/>
        <v>0</v>
      </c>
      <c r="BH352" s="146">
        <f t="shared" si="96"/>
        <v>0</v>
      </c>
      <c r="BI352" s="146">
        <f t="shared" si="97"/>
        <v>0</v>
      </c>
      <c r="BJ352" s="14" t="s">
        <v>120</v>
      </c>
      <c r="BK352" s="147">
        <f t="shared" si="98"/>
        <v>0</v>
      </c>
      <c r="BL352" s="14" t="s">
        <v>119</v>
      </c>
      <c r="BM352" s="145" t="s">
        <v>708</v>
      </c>
    </row>
    <row r="353" spans="1:65" s="2" customFormat="1" ht="16.5" customHeight="1">
      <c r="A353" s="26"/>
      <c r="B353" s="134"/>
      <c r="C353" s="148">
        <v>201</v>
      </c>
      <c r="D353" s="148" t="s">
        <v>240</v>
      </c>
      <c r="E353" s="149" t="s">
        <v>709</v>
      </c>
      <c r="F353" s="150" t="s">
        <v>710</v>
      </c>
      <c r="G353" s="151" t="s">
        <v>118</v>
      </c>
      <c r="H353" s="152">
        <v>1</v>
      </c>
      <c r="I353" s="152"/>
      <c r="J353" s="152"/>
      <c r="K353" s="153"/>
      <c r="L353" s="161"/>
      <c r="M353" s="154" t="s">
        <v>1</v>
      </c>
      <c r="N353" s="155" t="s">
        <v>32</v>
      </c>
      <c r="O353" s="143">
        <v>0</v>
      </c>
      <c r="P353" s="143">
        <f t="shared" si="90"/>
        <v>0</v>
      </c>
      <c r="Q353" s="143">
        <v>0</v>
      </c>
      <c r="R353" s="143">
        <f t="shared" si="91"/>
        <v>0</v>
      </c>
      <c r="S353" s="143">
        <v>0</v>
      </c>
      <c r="T353" s="144">
        <f t="shared" si="92"/>
        <v>0</v>
      </c>
      <c r="U353" s="26"/>
      <c r="V353" s="164"/>
      <c r="W353" s="26"/>
      <c r="X353" s="26"/>
      <c r="Y353" s="26"/>
      <c r="Z353" s="26"/>
      <c r="AA353" s="26"/>
      <c r="AB353" s="26"/>
      <c r="AC353" s="26"/>
      <c r="AD353" s="26"/>
      <c r="AE353" s="26"/>
      <c r="AR353" s="145" t="s">
        <v>130</v>
      </c>
      <c r="AT353" s="145" t="s">
        <v>240</v>
      </c>
      <c r="AU353" s="145" t="s">
        <v>73</v>
      </c>
      <c r="AY353" s="14" t="s">
        <v>114</v>
      </c>
      <c r="BE353" s="146">
        <f t="shared" si="93"/>
        <v>0</v>
      </c>
      <c r="BF353" s="146">
        <f t="shared" si="94"/>
        <v>0</v>
      </c>
      <c r="BG353" s="146">
        <f t="shared" si="95"/>
        <v>0</v>
      </c>
      <c r="BH353" s="146">
        <f t="shared" si="96"/>
        <v>0</v>
      </c>
      <c r="BI353" s="146">
        <f t="shared" si="97"/>
        <v>0</v>
      </c>
      <c r="BJ353" s="14" t="s">
        <v>120</v>
      </c>
      <c r="BK353" s="147">
        <f t="shared" si="98"/>
        <v>0</v>
      </c>
      <c r="BL353" s="14" t="s">
        <v>119</v>
      </c>
      <c r="BM353" s="145" t="s">
        <v>711</v>
      </c>
    </row>
    <row r="354" spans="1:65" s="2" customFormat="1" ht="16.5" customHeight="1">
      <c r="A354" s="26"/>
      <c r="B354" s="134"/>
      <c r="C354" s="148">
        <v>202</v>
      </c>
      <c r="D354" s="148" t="s">
        <v>240</v>
      </c>
      <c r="E354" s="149" t="s">
        <v>712</v>
      </c>
      <c r="F354" s="150" t="s">
        <v>713</v>
      </c>
      <c r="G354" s="151" t="s">
        <v>118</v>
      </c>
      <c r="H354" s="152">
        <v>1</v>
      </c>
      <c r="I354" s="152"/>
      <c r="J354" s="152"/>
      <c r="K354" s="153"/>
      <c r="L354" s="161"/>
      <c r="M354" s="154" t="s">
        <v>1</v>
      </c>
      <c r="N354" s="155" t="s">
        <v>32</v>
      </c>
      <c r="O354" s="143">
        <v>0</v>
      </c>
      <c r="P354" s="143">
        <f t="shared" si="90"/>
        <v>0</v>
      </c>
      <c r="Q354" s="143">
        <v>0</v>
      </c>
      <c r="R354" s="143">
        <f t="shared" si="91"/>
        <v>0</v>
      </c>
      <c r="S354" s="143">
        <v>0</v>
      </c>
      <c r="T354" s="144">
        <f t="shared" si="92"/>
        <v>0</v>
      </c>
      <c r="U354" s="26"/>
      <c r="V354" s="164"/>
      <c r="W354" s="26"/>
      <c r="X354" s="26"/>
      <c r="Y354" s="26"/>
      <c r="Z354" s="26"/>
      <c r="AA354" s="26"/>
      <c r="AB354" s="26"/>
      <c r="AC354" s="26"/>
      <c r="AD354" s="26"/>
      <c r="AE354" s="26"/>
      <c r="AR354" s="145" t="s">
        <v>130</v>
      </c>
      <c r="AT354" s="145" t="s">
        <v>240</v>
      </c>
      <c r="AU354" s="145" t="s">
        <v>73</v>
      </c>
      <c r="AY354" s="14" t="s">
        <v>114</v>
      </c>
      <c r="BE354" s="146">
        <f t="shared" si="93"/>
        <v>0</v>
      </c>
      <c r="BF354" s="146">
        <f t="shared" si="94"/>
        <v>0</v>
      </c>
      <c r="BG354" s="146">
        <f t="shared" si="95"/>
        <v>0</v>
      </c>
      <c r="BH354" s="146">
        <f t="shared" si="96"/>
        <v>0</v>
      </c>
      <c r="BI354" s="146">
        <f t="shared" si="97"/>
        <v>0</v>
      </c>
      <c r="BJ354" s="14" t="s">
        <v>120</v>
      </c>
      <c r="BK354" s="147">
        <f t="shared" si="98"/>
        <v>0</v>
      </c>
      <c r="BL354" s="14" t="s">
        <v>119</v>
      </c>
      <c r="BM354" s="145" t="s">
        <v>714</v>
      </c>
    </row>
    <row r="355" spans="1:65" s="2" customFormat="1" ht="16.5" customHeight="1">
      <c r="A355" s="26"/>
      <c r="B355" s="134"/>
      <c r="C355" s="148">
        <v>203</v>
      </c>
      <c r="D355" s="148" t="s">
        <v>240</v>
      </c>
      <c r="E355" s="149" t="s">
        <v>715</v>
      </c>
      <c r="F355" s="150" t="s">
        <v>716</v>
      </c>
      <c r="G355" s="151" t="s">
        <v>118</v>
      </c>
      <c r="H355" s="152">
        <v>12</v>
      </c>
      <c r="I355" s="152"/>
      <c r="J355" s="152"/>
      <c r="K355" s="153"/>
      <c r="L355" s="161"/>
      <c r="M355" s="154" t="s">
        <v>1</v>
      </c>
      <c r="N355" s="155" t="s">
        <v>32</v>
      </c>
      <c r="O355" s="143">
        <v>0</v>
      </c>
      <c r="P355" s="143">
        <f t="shared" si="90"/>
        <v>0</v>
      </c>
      <c r="Q355" s="143">
        <v>0</v>
      </c>
      <c r="R355" s="143">
        <f t="shared" si="91"/>
        <v>0</v>
      </c>
      <c r="S355" s="143">
        <v>0</v>
      </c>
      <c r="T355" s="144">
        <f t="shared" si="92"/>
        <v>0</v>
      </c>
      <c r="U355" s="26"/>
      <c r="V355" s="164"/>
      <c r="W355" s="26"/>
      <c r="X355" s="26"/>
      <c r="Y355" s="26"/>
      <c r="Z355" s="26"/>
      <c r="AA355" s="26"/>
      <c r="AB355" s="26"/>
      <c r="AC355" s="26"/>
      <c r="AD355" s="26"/>
      <c r="AE355" s="26"/>
      <c r="AR355" s="145" t="s">
        <v>130</v>
      </c>
      <c r="AT355" s="145" t="s">
        <v>240</v>
      </c>
      <c r="AU355" s="145" t="s">
        <v>73</v>
      </c>
      <c r="AY355" s="14" t="s">
        <v>114</v>
      </c>
      <c r="BE355" s="146">
        <f t="shared" si="93"/>
        <v>0</v>
      </c>
      <c r="BF355" s="146">
        <f t="shared" si="94"/>
        <v>0</v>
      </c>
      <c r="BG355" s="146">
        <f t="shared" si="95"/>
        <v>0</v>
      </c>
      <c r="BH355" s="146">
        <f t="shared" si="96"/>
        <v>0</v>
      </c>
      <c r="BI355" s="146">
        <f t="shared" si="97"/>
        <v>0</v>
      </c>
      <c r="BJ355" s="14" t="s">
        <v>120</v>
      </c>
      <c r="BK355" s="147">
        <f t="shared" si="98"/>
        <v>0</v>
      </c>
      <c r="BL355" s="14" t="s">
        <v>119</v>
      </c>
      <c r="BM355" s="145" t="s">
        <v>717</v>
      </c>
    </row>
    <row r="356" spans="1:65" s="2" customFormat="1" ht="16.5" customHeight="1">
      <c r="A356" s="26"/>
      <c r="B356" s="134"/>
      <c r="C356" s="148">
        <v>204</v>
      </c>
      <c r="D356" s="148" t="s">
        <v>240</v>
      </c>
      <c r="E356" s="149" t="s">
        <v>718</v>
      </c>
      <c r="F356" s="150" t="s">
        <v>719</v>
      </c>
      <c r="G356" s="151" t="s">
        <v>118</v>
      </c>
      <c r="H356" s="152">
        <v>1</v>
      </c>
      <c r="I356" s="152"/>
      <c r="J356" s="152"/>
      <c r="K356" s="153"/>
      <c r="L356" s="161"/>
      <c r="M356" s="154" t="s">
        <v>1</v>
      </c>
      <c r="N356" s="155" t="s">
        <v>32</v>
      </c>
      <c r="O356" s="143">
        <v>0</v>
      </c>
      <c r="P356" s="143">
        <f t="shared" si="90"/>
        <v>0</v>
      </c>
      <c r="Q356" s="143">
        <v>0</v>
      </c>
      <c r="R356" s="143">
        <f t="shared" si="91"/>
        <v>0</v>
      </c>
      <c r="S356" s="143">
        <v>0</v>
      </c>
      <c r="T356" s="144">
        <f t="shared" si="92"/>
        <v>0</v>
      </c>
      <c r="U356" s="26"/>
      <c r="V356" s="164"/>
      <c r="W356" s="26"/>
      <c r="X356" s="26"/>
      <c r="Y356" s="26"/>
      <c r="Z356" s="26"/>
      <c r="AA356" s="26"/>
      <c r="AB356" s="26"/>
      <c r="AC356" s="26"/>
      <c r="AD356" s="26"/>
      <c r="AE356" s="26"/>
      <c r="AR356" s="145" t="s">
        <v>130</v>
      </c>
      <c r="AT356" s="145" t="s">
        <v>240</v>
      </c>
      <c r="AU356" s="145" t="s">
        <v>73</v>
      </c>
      <c r="AY356" s="14" t="s">
        <v>114</v>
      </c>
      <c r="BE356" s="146">
        <f t="shared" si="93"/>
        <v>0</v>
      </c>
      <c r="BF356" s="146">
        <f t="shared" si="94"/>
        <v>0</v>
      </c>
      <c r="BG356" s="146">
        <f t="shared" si="95"/>
        <v>0</v>
      </c>
      <c r="BH356" s="146">
        <f t="shared" si="96"/>
        <v>0</v>
      </c>
      <c r="BI356" s="146">
        <f t="shared" si="97"/>
        <v>0</v>
      </c>
      <c r="BJ356" s="14" t="s">
        <v>120</v>
      </c>
      <c r="BK356" s="147">
        <f t="shared" si="98"/>
        <v>0</v>
      </c>
      <c r="BL356" s="14" t="s">
        <v>119</v>
      </c>
      <c r="BM356" s="145" t="s">
        <v>720</v>
      </c>
    </row>
    <row r="357" spans="1:65" s="2" customFormat="1" ht="16.5" customHeight="1">
      <c r="A357" s="26"/>
      <c r="B357" s="134"/>
      <c r="C357" s="148">
        <v>205</v>
      </c>
      <c r="D357" s="148" t="s">
        <v>240</v>
      </c>
      <c r="E357" s="149" t="s">
        <v>721</v>
      </c>
      <c r="F357" s="150" t="s">
        <v>722</v>
      </c>
      <c r="G357" s="151" t="s">
        <v>118</v>
      </c>
      <c r="H357" s="152">
        <v>10</v>
      </c>
      <c r="I357" s="152"/>
      <c r="J357" s="152"/>
      <c r="K357" s="153"/>
      <c r="L357" s="161"/>
      <c r="M357" s="154" t="s">
        <v>1</v>
      </c>
      <c r="N357" s="155" t="s">
        <v>32</v>
      </c>
      <c r="O357" s="143">
        <v>0</v>
      </c>
      <c r="P357" s="143">
        <f t="shared" si="90"/>
        <v>0</v>
      </c>
      <c r="Q357" s="143">
        <v>0</v>
      </c>
      <c r="R357" s="143">
        <f t="shared" si="91"/>
        <v>0</v>
      </c>
      <c r="S357" s="143">
        <v>0</v>
      </c>
      <c r="T357" s="144">
        <f t="shared" si="92"/>
        <v>0</v>
      </c>
      <c r="U357" s="26"/>
      <c r="V357" s="164"/>
      <c r="W357" s="26"/>
      <c r="X357" s="26"/>
      <c r="Y357" s="26"/>
      <c r="Z357" s="26"/>
      <c r="AA357" s="26"/>
      <c r="AB357" s="26"/>
      <c r="AC357" s="26"/>
      <c r="AD357" s="26"/>
      <c r="AE357" s="26"/>
      <c r="AR357" s="145" t="s">
        <v>130</v>
      </c>
      <c r="AT357" s="145" t="s">
        <v>240</v>
      </c>
      <c r="AU357" s="145" t="s">
        <v>73</v>
      </c>
      <c r="AY357" s="14" t="s">
        <v>114</v>
      </c>
      <c r="BE357" s="146">
        <f t="shared" si="93"/>
        <v>0</v>
      </c>
      <c r="BF357" s="146">
        <f t="shared" si="94"/>
        <v>0</v>
      </c>
      <c r="BG357" s="146">
        <f t="shared" si="95"/>
        <v>0</v>
      </c>
      <c r="BH357" s="146">
        <f t="shared" si="96"/>
        <v>0</v>
      </c>
      <c r="BI357" s="146">
        <f t="shared" si="97"/>
        <v>0</v>
      </c>
      <c r="BJ357" s="14" t="s">
        <v>120</v>
      </c>
      <c r="BK357" s="147">
        <f t="shared" si="98"/>
        <v>0</v>
      </c>
      <c r="BL357" s="14" t="s">
        <v>119</v>
      </c>
      <c r="BM357" s="145" t="s">
        <v>723</v>
      </c>
    </row>
    <row r="358" spans="1:65" s="2" customFormat="1" ht="16.5" customHeight="1">
      <c r="A358" s="26"/>
      <c r="B358" s="134"/>
      <c r="C358" s="148">
        <v>206</v>
      </c>
      <c r="D358" s="148" t="s">
        <v>240</v>
      </c>
      <c r="E358" s="149" t="s">
        <v>724</v>
      </c>
      <c r="F358" s="150" t="s">
        <v>725</v>
      </c>
      <c r="G358" s="151" t="s">
        <v>118</v>
      </c>
      <c r="H358" s="152">
        <v>1</v>
      </c>
      <c r="I358" s="152"/>
      <c r="J358" s="152"/>
      <c r="K358" s="153"/>
      <c r="L358" s="161"/>
      <c r="M358" s="154" t="s">
        <v>1</v>
      </c>
      <c r="N358" s="155" t="s">
        <v>32</v>
      </c>
      <c r="O358" s="143">
        <v>0</v>
      </c>
      <c r="P358" s="143">
        <f t="shared" si="90"/>
        <v>0</v>
      </c>
      <c r="Q358" s="143">
        <v>0</v>
      </c>
      <c r="R358" s="143">
        <f t="shared" si="91"/>
        <v>0</v>
      </c>
      <c r="S358" s="143">
        <v>0</v>
      </c>
      <c r="T358" s="144">
        <f t="shared" si="92"/>
        <v>0</v>
      </c>
      <c r="U358" s="26"/>
      <c r="V358" s="164"/>
      <c r="W358" s="26"/>
      <c r="X358" s="26"/>
      <c r="Y358" s="26"/>
      <c r="Z358" s="26"/>
      <c r="AA358" s="26"/>
      <c r="AB358" s="26"/>
      <c r="AC358" s="26"/>
      <c r="AD358" s="26"/>
      <c r="AE358" s="26"/>
      <c r="AR358" s="145" t="s">
        <v>130</v>
      </c>
      <c r="AT358" s="145" t="s">
        <v>240</v>
      </c>
      <c r="AU358" s="145" t="s">
        <v>73</v>
      </c>
      <c r="AY358" s="14" t="s">
        <v>114</v>
      </c>
      <c r="BE358" s="146">
        <f t="shared" si="93"/>
        <v>0</v>
      </c>
      <c r="BF358" s="146">
        <f t="shared" si="94"/>
        <v>0</v>
      </c>
      <c r="BG358" s="146">
        <f t="shared" si="95"/>
        <v>0</v>
      </c>
      <c r="BH358" s="146">
        <f t="shared" si="96"/>
        <v>0</v>
      </c>
      <c r="BI358" s="146">
        <f t="shared" si="97"/>
        <v>0</v>
      </c>
      <c r="BJ358" s="14" t="s">
        <v>120</v>
      </c>
      <c r="BK358" s="147">
        <f t="shared" si="98"/>
        <v>0</v>
      </c>
      <c r="BL358" s="14" t="s">
        <v>119</v>
      </c>
      <c r="BM358" s="145" t="s">
        <v>726</v>
      </c>
    </row>
    <row r="359" spans="1:65" s="2" customFormat="1" ht="16.5" customHeight="1">
      <c r="A359" s="26"/>
      <c r="B359" s="134"/>
      <c r="C359" s="166">
        <v>207</v>
      </c>
      <c r="D359" s="135" t="s">
        <v>117</v>
      </c>
      <c r="E359" s="136" t="s">
        <v>727</v>
      </c>
      <c r="F359" s="137" t="s">
        <v>728</v>
      </c>
      <c r="G359" s="138" t="s">
        <v>184</v>
      </c>
      <c r="H359" s="139">
        <v>120</v>
      </c>
      <c r="I359" s="139"/>
      <c r="J359" s="139"/>
      <c r="K359" s="140"/>
      <c r="L359" s="161"/>
      <c r="M359" s="141" t="s">
        <v>1</v>
      </c>
      <c r="N359" s="142" t="s">
        <v>32</v>
      </c>
      <c r="O359" s="143">
        <v>0</v>
      </c>
      <c r="P359" s="143">
        <f t="shared" si="90"/>
        <v>0</v>
      </c>
      <c r="Q359" s="143">
        <v>0</v>
      </c>
      <c r="R359" s="143">
        <f t="shared" si="91"/>
        <v>0</v>
      </c>
      <c r="S359" s="143">
        <v>0</v>
      </c>
      <c r="T359" s="144">
        <f t="shared" si="92"/>
        <v>0</v>
      </c>
      <c r="U359" s="26"/>
      <c r="V359" s="164"/>
      <c r="W359" s="26"/>
      <c r="X359" s="26"/>
      <c r="Y359" s="26"/>
      <c r="Z359" s="26"/>
      <c r="AA359" s="26"/>
      <c r="AB359" s="26"/>
      <c r="AC359" s="26"/>
      <c r="AD359" s="26"/>
      <c r="AE359" s="26"/>
      <c r="AR359" s="145" t="s">
        <v>119</v>
      </c>
      <c r="AT359" s="145" t="s">
        <v>117</v>
      </c>
      <c r="AU359" s="145" t="s">
        <v>73</v>
      </c>
      <c r="AY359" s="14" t="s">
        <v>114</v>
      </c>
      <c r="BE359" s="146">
        <f t="shared" si="93"/>
        <v>0</v>
      </c>
      <c r="BF359" s="146">
        <f t="shared" si="94"/>
        <v>0</v>
      </c>
      <c r="BG359" s="146">
        <f t="shared" si="95"/>
        <v>0</v>
      </c>
      <c r="BH359" s="146">
        <f t="shared" si="96"/>
        <v>0</v>
      </c>
      <c r="BI359" s="146">
        <f t="shared" si="97"/>
        <v>0</v>
      </c>
      <c r="BJ359" s="14" t="s">
        <v>120</v>
      </c>
      <c r="BK359" s="147">
        <f t="shared" si="98"/>
        <v>0</v>
      </c>
      <c r="BL359" s="14" t="s">
        <v>119</v>
      </c>
      <c r="BM359" s="145" t="s">
        <v>729</v>
      </c>
    </row>
    <row r="360" spans="1:65" s="2" customFormat="1" ht="16.5" customHeight="1">
      <c r="A360" s="26"/>
      <c r="B360" s="134"/>
      <c r="C360" s="166">
        <v>208</v>
      </c>
      <c r="D360" s="135" t="s">
        <v>117</v>
      </c>
      <c r="E360" s="136" t="s">
        <v>730</v>
      </c>
      <c r="F360" s="137" t="s">
        <v>731</v>
      </c>
      <c r="G360" s="138" t="s">
        <v>184</v>
      </c>
      <c r="H360" s="139">
        <v>25</v>
      </c>
      <c r="I360" s="139"/>
      <c r="J360" s="139"/>
      <c r="K360" s="140"/>
      <c r="L360" s="161"/>
      <c r="M360" s="141" t="s">
        <v>1</v>
      </c>
      <c r="N360" s="142" t="s">
        <v>32</v>
      </c>
      <c r="O360" s="143">
        <v>0</v>
      </c>
      <c r="P360" s="143">
        <f t="shared" si="90"/>
        <v>0</v>
      </c>
      <c r="Q360" s="143">
        <v>0</v>
      </c>
      <c r="R360" s="143">
        <f t="shared" si="91"/>
        <v>0</v>
      </c>
      <c r="S360" s="143">
        <v>0</v>
      </c>
      <c r="T360" s="144">
        <f t="shared" si="92"/>
        <v>0</v>
      </c>
      <c r="U360" s="26"/>
      <c r="V360" s="164"/>
      <c r="W360" s="26"/>
      <c r="X360" s="26"/>
      <c r="Y360" s="26"/>
      <c r="Z360" s="26"/>
      <c r="AA360" s="26"/>
      <c r="AB360" s="26"/>
      <c r="AC360" s="26"/>
      <c r="AD360" s="26"/>
      <c r="AE360" s="26"/>
      <c r="AR360" s="145" t="s">
        <v>119</v>
      </c>
      <c r="AT360" s="145" t="s">
        <v>117</v>
      </c>
      <c r="AU360" s="145" t="s">
        <v>73</v>
      </c>
      <c r="AY360" s="14" t="s">
        <v>114</v>
      </c>
      <c r="BE360" s="146">
        <f t="shared" si="93"/>
        <v>0</v>
      </c>
      <c r="BF360" s="146">
        <f t="shared" si="94"/>
        <v>0</v>
      </c>
      <c r="BG360" s="146">
        <f t="shared" si="95"/>
        <v>0</v>
      </c>
      <c r="BH360" s="146">
        <f t="shared" si="96"/>
        <v>0</v>
      </c>
      <c r="BI360" s="146">
        <f t="shared" si="97"/>
        <v>0</v>
      </c>
      <c r="BJ360" s="14" t="s">
        <v>120</v>
      </c>
      <c r="BK360" s="147">
        <f t="shared" si="98"/>
        <v>0</v>
      </c>
      <c r="BL360" s="14" t="s">
        <v>119</v>
      </c>
      <c r="BM360" s="145" t="s">
        <v>732</v>
      </c>
    </row>
    <row r="361" spans="1:65" s="2" customFormat="1" ht="16.5" customHeight="1">
      <c r="A361" s="164"/>
      <c r="B361" s="134"/>
      <c r="C361" s="166">
        <v>209</v>
      </c>
      <c r="D361" s="135" t="s">
        <v>117</v>
      </c>
      <c r="E361" s="136" t="s">
        <v>821</v>
      </c>
      <c r="F361" s="137" t="s">
        <v>820</v>
      </c>
      <c r="G361" s="138" t="s">
        <v>118</v>
      </c>
      <c r="H361" s="139">
        <v>2</v>
      </c>
      <c r="I361" s="139"/>
      <c r="J361" s="139"/>
      <c r="K361" s="140"/>
      <c r="L361" s="161"/>
      <c r="M361" s="141"/>
      <c r="N361" s="142"/>
      <c r="O361" s="143"/>
      <c r="P361" s="143"/>
      <c r="Q361" s="143"/>
      <c r="R361" s="143"/>
      <c r="S361" s="143"/>
      <c r="T361" s="144"/>
      <c r="U361" s="164"/>
      <c r="V361" s="164"/>
      <c r="W361" s="164"/>
      <c r="X361" s="164"/>
      <c r="Y361" s="164"/>
      <c r="Z361" s="164"/>
      <c r="AA361" s="164"/>
      <c r="AB361" s="164"/>
      <c r="AC361" s="164"/>
      <c r="AD361" s="164"/>
      <c r="AE361" s="164"/>
      <c r="AR361" s="145"/>
      <c r="AT361" s="145"/>
      <c r="AU361" s="145"/>
      <c r="AY361" s="14"/>
      <c r="BE361" s="146"/>
      <c r="BF361" s="146"/>
      <c r="BG361" s="146"/>
      <c r="BH361" s="146"/>
      <c r="BI361" s="146"/>
      <c r="BJ361" s="14"/>
      <c r="BK361" s="147">
        <f t="shared" si="98"/>
        <v>0</v>
      </c>
      <c r="BL361" s="14"/>
      <c r="BM361" s="145"/>
    </row>
    <row r="362" spans="1:65" s="2" customFormat="1" ht="16.5" customHeight="1">
      <c r="A362" s="164"/>
      <c r="B362" s="134"/>
      <c r="C362" s="166">
        <v>210</v>
      </c>
      <c r="D362" s="166" t="s">
        <v>240</v>
      </c>
      <c r="E362" s="167" t="s">
        <v>818</v>
      </c>
      <c r="F362" s="137" t="s">
        <v>819</v>
      </c>
      <c r="G362" s="138" t="s">
        <v>118</v>
      </c>
      <c r="H362" s="139">
        <v>4</v>
      </c>
      <c r="I362" s="139"/>
      <c r="J362" s="139"/>
      <c r="K362" s="140"/>
      <c r="L362" s="161"/>
      <c r="M362" s="141"/>
      <c r="N362" s="142"/>
      <c r="O362" s="143"/>
      <c r="P362" s="143"/>
      <c r="Q362" s="143"/>
      <c r="R362" s="143"/>
      <c r="S362" s="143"/>
      <c r="T362" s="144"/>
      <c r="U362" s="164"/>
      <c r="V362" s="164"/>
      <c r="W362" s="164"/>
      <c r="X362" s="164"/>
      <c r="Y362" s="164"/>
      <c r="Z362" s="164"/>
      <c r="AA362" s="164"/>
      <c r="AB362" s="164"/>
      <c r="AC362" s="164"/>
      <c r="AD362" s="164"/>
      <c r="AE362" s="164"/>
      <c r="AR362" s="145"/>
      <c r="AT362" s="145"/>
      <c r="AU362" s="145"/>
      <c r="AY362" s="14"/>
      <c r="BE362" s="146"/>
      <c r="BF362" s="146"/>
      <c r="BG362" s="146"/>
      <c r="BH362" s="146"/>
      <c r="BI362" s="146"/>
      <c r="BJ362" s="14"/>
      <c r="BK362" s="147"/>
      <c r="BL362" s="14"/>
      <c r="BM362" s="145"/>
    </row>
    <row r="363" spans="1:65" s="2" customFormat="1" ht="16.5" customHeight="1">
      <c r="A363" s="26"/>
      <c r="B363" s="134"/>
      <c r="C363" s="148">
        <v>211</v>
      </c>
      <c r="D363" s="148" t="s">
        <v>240</v>
      </c>
      <c r="E363" s="149" t="s">
        <v>733</v>
      </c>
      <c r="F363" s="150" t="s">
        <v>734</v>
      </c>
      <c r="G363" s="151" t="s">
        <v>118</v>
      </c>
      <c r="H363" s="152">
        <v>1</v>
      </c>
      <c r="I363" s="152"/>
      <c r="J363" s="152"/>
      <c r="K363" s="153"/>
      <c r="L363" s="161"/>
      <c r="M363" s="154" t="s">
        <v>1</v>
      </c>
      <c r="N363" s="155" t="s">
        <v>32</v>
      </c>
      <c r="O363" s="143">
        <v>0</v>
      </c>
      <c r="P363" s="143">
        <f t="shared" si="90"/>
        <v>0</v>
      </c>
      <c r="Q363" s="143">
        <v>0</v>
      </c>
      <c r="R363" s="143">
        <f t="shared" si="91"/>
        <v>0</v>
      </c>
      <c r="S363" s="143">
        <v>0</v>
      </c>
      <c r="T363" s="144">
        <f t="shared" si="92"/>
        <v>0</v>
      </c>
      <c r="U363" s="26"/>
      <c r="V363" s="164"/>
      <c r="W363" s="26"/>
      <c r="X363" s="26"/>
      <c r="Y363" s="26"/>
      <c r="Z363" s="26"/>
      <c r="AA363" s="26"/>
      <c r="AB363" s="26"/>
      <c r="AC363" s="26"/>
      <c r="AD363" s="26"/>
      <c r="AE363" s="26"/>
      <c r="AR363" s="145" t="s">
        <v>130</v>
      </c>
      <c r="AT363" s="145" t="s">
        <v>240</v>
      </c>
      <c r="AU363" s="145" t="s">
        <v>73</v>
      </c>
      <c r="AY363" s="14" t="s">
        <v>114</v>
      </c>
      <c r="BE363" s="146">
        <f t="shared" si="93"/>
        <v>0</v>
      </c>
      <c r="BF363" s="146">
        <f t="shared" si="94"/>
        <v>0</v>
      </c>
      <c r="BG363" s="146">
        <f t="shared" si="95"/>
        <v>0</v>
      </c>
      <c r="BH363" s="146">
        <f t="shared" si="96"/>
        <v>0</v>
      </c>
      <c r="BI363" s="146">
        <f t="shared" si="97"/>
        <v>0</v>
      </c>
      <c r="BJ363" s="14" t="s">
        <v>120</v>
      </c>
      <c r="BK363" s="147">
        <f t="shared" si="98"/>
        <v>0</v>
      </c>
      <c r="BL363" s="14" t="s">
        <v>119</v>
      </c>
      <c r="BM363" s="145" t="s">
        <v>735</v>
      </c>
    </row>
    <row r="364" spans="1:65" s="2" customFormat="1" ht="16.5" customHeight="1">
      <c r="A364" s="26"/>
      <c r="B364" s="134"/>
      <c r="C364" s="148">
        <v>212</v>
      </c>
      <c r="D364" s="148" t="s">
        <v>240</v>
      </c>
      <c r="E364" s="149" t="s">
        <v>736</v>
      </c>
      <c r="F364" s="150" t="s">
        <v>737</v>
      </c>
      <c r="G364" s="151" t="s">
        <v>184</v>
      </c>
      <c r="H364" s="152">
        <v>72</v>
      </c>
      <c r="I364" s="152"/>
      <c r="J364" s="152"/>
      <c r="K364" s="153"/>
      <c r="L364" s="161"/>
      <c r="M364" s="154" t="s">
        <v>1</v>
      </c>
      <c r="N364" s="155" t="s">
        <v>32</v>
      </c>
      <c r="O364" s="143">
        <v>0</v>
      </c>
      <c r="P364" s="143">
        <f t="shared" si="90"/>
        <v>0</v>
      </c>
      <c r="Q364" s="143">
        <v>0</v>
      </c>
      <c r="R364" s="143">
        <f t="shared" si="91"/>
        <v>0</v>
      </c>
      <c r="S364" s="143">
        <v>0</v>
      </c>
      <c r="T364" s="144">
        <f t="shared" si="92"/>
        <v>0</v>
      </c>
      <c r="U364" s="26"/>
      <c r="V364" s="164"/>
      <c r="W364" s="26"/>
      <c r="X364" s="26"/>
      <c r="Y364" s="26"/>
      <c r="Z364" s="26"/>
      <c r="AA364" s="26"/>
      <c r="AB364" s="26"/>
      <c r="AC364" s="26"/>
      <c r="AD364" s="26"/>
      <c r="AE364" s="26"/>
      <c r="AR364" s="145" t="s">
        <v>130</v>
      </c>
      <c r="AT364" s="145" t="s">
        <v>240</v>
      </c>
      <c r="AU364" s="145" t="s">
        <v>73</v>
      </c>
      <c r="AY364" s="14" t="s">
        <v>114</v>
      </c>
      <c r="BE364" s="146">
        <f t="shared" si="93"/>
        <v>0</v>
      </c>
      <c r="BF364" s="146">
        <f t="shared" si="94"/>
        <v>0</v>
      </c>
      <c r="BG364" s="146">
        <f t="shared" si="95"/>
        <v>0</v>
      </c>
      <c r="BH364" s="146">
        <f t="shared" si="96"/>
        <v>0</v>
      </c>
      <c r="BI364" s="146">
        <f t="shared" si="97"/>
        <v>0</v>
      </c>
      <c r="BJ364" s="14" t="s">
        <v>120</v>
      </c>
      <c r="BK364" s="147">
        <f t="shared" si="98"/>
        <v>0</v>
      </c>
      <c r="BL364" s="14" t="s">
        <v>119</v>
      </c>
      <c r="BM364" s="145" t="s">
        <v>738</v>
      </c>
    </row>
    <row r="365" spans="1:65" s="2" customFormat="1" ht="16.5" customHeight="1">
      <c r="A365" s="26"/>
      <c r="B365" s="134"/>
      <c r="C365" s="148">
        <v>213</v>
      </c>
      <c r="D365" s="148" t="s">
        <v>240</v>
      </c>
      <c r="E365" s="149" t="s">
        <v>739</v>
      </c>
      <c r="F365" s="150" t="s">
        <v>740</v>
      </c>
      <c r="G365" s="151" t="s">
        <v>184</v>
      </c>
      <c r="H365" s="152">
        <v>5</v>
      </c>
      <c r="I365" s="152"/>
      <c r="J365" s="152"/>
      <c r="K365" s="153"/>
      <c r="L365" s="161"/>
      <c r="M365" s="154" t="s">
        <v>1</v>
      </c>
      <c r="N365" s="155" t="s">
        <v>32</v>
      </c>
      <c r="O365" s="143">
        <v>0</v>
      </c>
      <c r="P365" s="143">
        <f t="shared" si="90"/>
        <v>0</v>
      </c>
      <c r="Q365" s="143">
        <v>0</v>
      </c>
      <c r="R365" s="143">
        <f t="shared" si="91"/>
        <v>0</v>
      </c>
      <c r="S365" s="143">
        <v>0</v>
      </c>
      <c r="T365" s="144">
        <f t="shared" si="92"/>
        <v>0</v>
      </c>
      <c r="U365" s="26"/>
      <c r="V365" s="164"/>
      <c r="W365" s="26"/>
      <c r="X365" s="26"/>
      <c r="Y365" s="26"/>
      <c r="Z365" s="26"/>
      <c r="AA365" s="26"/>
      <c r="AB365" s="26"/>
      <c r="AC365" s="26"/>
      <c r="AD365" s="26"/>
      <c r="AE365" s="26"/>
      <c r="AR365" s="145" t="s">
        <v>130</v>
      </c>
      <c r="AT365" s="145" t="s">
        <v>240</v>
      </c>
      <c r="AU365" s="145" t="s">
        <v>73</v>
      </c>
      <c r="AY365" s="14" t="s">
        <v>114</v>
      </c>
      <c r="BE365" s="146">
        <f t="shared" si="93"/>
        <v>0</v>
      </c>
      <c r="BF365" s="146">
        <f t="shared" si="94"/>
        <v>0</v>
      </c>
      <c r="BG365" s="146">
        <f t="shared" si="95"/>
        <v>0</v>
      </c>
      <c r="BH365" s="146">
        <f t="shared" si="96"/>
        <v>0</v>
      </c>
      <c r="BI365" s="146">
        <f t="shared" si="97"/>
        <v>0</v>
      </c>
      <c r="BJ365" s="14" t="s">
        <v>120</v>
      </c>
      <c r="BK365" s="147">
        <f t="shared" si="98"/>
        <v>0</v>
      </c>
      <c r="BL365" s="14" t="s">
        <v>119</v>
      </c>
      <c r="BM365" s="145" t="s">
        <v>741</v>
      </c>
    </row>
    <row r="366" spans="1:65" s="2" customFormat="1" ht="16.5" customHeight="1">
      <c r="A366" s="26"/>
      <c r="B366" s="134"/>
      <c r="C366" s="148">
        <v>214</v>
      </c>
      <c r="D366" s="148" t="s">
        <v>240</v>
      </c>
      <c r="E366" s="149" t="s">
        <v>742</v>
      </c>
      <c r="F366" s="150" t="s">
        <v>743</v>
      </c>
      <c r="G366" s="151" t="s">
        <v>118</v>
      </c>
      <c r="H366" s="152">
        <v>4</v>
      </c>
      <c r="I366" s="152"/>
      <c r="J366" s="152"/>
      <c r="K366" s="153"/>
      <c r="L366" s="161"/>
      <c r="M366" s="154" t="s">
        <v>1</v>
      </c>
      <c r="N366" s="155" t="s">
        <v>32</v>
      </c>
      <c r="O366" s="143">
        <v>0</v>
      </c>
      <c r="P366" s="143">
        <f t="shared" si="90"/>
        <v>0</v>
      </c>
      <c r="Q366" s="143">
        <v>0</v>
      </c>
      <c r="R366" s="143">
        <f t="shared" si="91"/>
        <v>0</v>
      </c>
      <c r="S366" s="143">
        <v>0</v>
      </c>
      <c r="T366" s="144">
        <f t="shared" si="92"/>
        <v>0</v>
      </c>
      <c r="U366" s="26"/>
      <c r="V366" s="164"/>
      <c r="W366" s="26"/>
      <c r="X366" s="26"/>
      <c r="Y366" s="26"/>
      <c r="Z366" s="26"/>
      <c r="AA366" s="26"/>
      <c r="AB366" s="26"/>
      <c r="AC366" s="26"/>
      <c r="AD366" s="26"/>
      <c r="AE366" s="26"/>
      <c r="AR366" s="145" t="s">
        <v>130</v>
      </c>
      <c r="AT366" s="145" t="s">
        <v>240</v>
      </c>
      <c r="AU366" s="145" t="s">
        <v>73</v>
      </c>
      <c r="AY366" s="14" t="s">
        <v>114</v>
      </c>
      <c r="BE366" s="146">
        <f t="shared" si="93"/>
        <v>0</v>
      </c>
      <c r="BF366" s="146">
        <f t="shared" si="94"/>
        <v>0</v>
      </c>
      <c r="BG366" s="146">
        <f t="shared" si="95"/>
        <v>0</v>
      </c>
      <c r="BH366" s="146">
        <f t="shared" si="96"/>
        <v>0</v>
      </c>
      <c r="BI366" s="146">
        <f t="shared" si="97"/>
        <v>0</v>
      </c>
      <c r="BJ366" s="14" t="s">
        <v>120</v>
      </c>
      <c r="BK366" s="147">
        <f t="shared" si="98"/>
        <v>0</v>
      </c>
      <c r="BL366" s="14" t="s">
        <v>119</v>
      </c>
      <c r="BM366" s="145" t="s">
        <v>744</v>
      </c>
    </row>
    <row r="367" spans="1:65" s="2" customFormat="1" ht="16.5" customHeight="1">
      <c r="A367" s="26"/>
      <c r="B367" s="134"/>
      <c r="C367" s="148">
        <v>215</v>
      </c>
      <c r="D367" s="148" t="s">
        <v>240</v>
      </c>
      <c r="E367" s="149" t="s">
        <v>745</v>
      </c>
      <c r="F367" s="150" t="s">
        <v>746</v>
      </c>
      <c r="G367" s="151" t="s">
        <v>118</v>
      </c>
      <c r="H367" s="152">
        <v>60</v>
      </c>
      <c r="I367" s="152"/>
      <c r="J367" s="152"/>
      <c r="K367" s="153"/>
      <c r="L367" s="161"/>
      <c r="M367" s="154" t="s">
        <v>1</v>
      </c>
      <c r="N367" s="155" t="s">
        <v>32</v>
      </c>
      <c r="O367" s="143">
        <v>0</v>
      </c>
      <c r="P367" s="143">
        <f t="shared" si="90"/>
        <v>0</v>
      </c>
      <c r="Q367" s="143">
        <v>0</v>
      </c>
      <c r="R367" s="143">
        <f t="shared" si="91"/>
        <v>0</v>
      </c>
      <c r="S367" s="143">
        <v>0</v>
      </c>
      <c r="T367" s="144">
        <f t="shared" si="92"/>
        <v>0</v>
      </c>
      <c r="U367" s="26"/>
      <c r="V367" s="164"/>
      <c r="W367" s="26"/>
      <c r="X367" s="26"/>
      <c r="Y367" s="26"/>
      <c r="Z367" s="26"/>
      <c r="AA367" s="26"/>
      <c r="AB367" s="26"/>
      <c r="AC367" s="26"/>
      <c r="AD367" s="26"/>
      <c r="AE367" s="26"/>
      <c r="AR367" s="145" t="s">
        <v>130</v>
      </c>
      <c r="AT367" s="145" t="s">
        <v>240</v>
      </c>
      <c r="AU367" s="145" t="s">
        <v>73</v>
      </c>
      <c r="AY367" s="14" t="s">
        <v>114</v>
      </c>
      <c r="BE367" s="146">
        <f t="shared" si="93"/>
        <v>0</v>
      </c>
      <c r="BF367" s="146">
        <f t="shared" si="94"/>
        <v>0</v>
      </c>
      <c r="BG367" s="146">
        <f t="shared" si="95"/>
        <v>0</v>
      </c>
      <c r="BH367" s="146">
        <f t="shared" si="96"/>
        <v>0</v>
      </c>
      <c r="BI367" s="146">
        <f t="shared" si="97"/>
        <v>0</v>
      </c>
      <c r="BJ367" s="14" t="s">
        <v>120</v>
      </c>
      <c r="BK367" s="147">
        <f t="shared" si="98"/>
        <v>0</v>
      </c>
      <c r="BL367" s="14" t="s">
        <v>119</v>
      </c>
      <c r="BM367" s="145" t="s">
        <v>747</v>
      </c>
    </row>
    <row r="368" spans="1:65" s="2" customFormat="1" ht="16.5" customHeight="1">
      <c r="A368" s="26"/>
      <c r="B368" s="134"/>
      <c r="C368" s="148">
        <v>216</v>
      </c>
      <c r="D368" s="148" t="s">
        <v>240</v>
      </c>
      <c r="E368" s="149" t="s">
        <v>748</v>
      </c>
      <c r="F368" s="150" t="s">
        <v>749</v>
      </c>
      <c r="G368" s="151" t="s">
        <v>184</v>
      </c>
      <c r="H368" s="152">
        <v>12</v>
      </c>
      <c r="I368" s="152"/>
      <c r="J368" s="152"/>
      <c r="K368" s="153"/>
      <c r="L368" s="161"/>
      <c r="M368" s="154" t="s">
        <v>1</v>
      </c>
      <c r="N368" s="155" t="s">
        <v>32</v>
      </c>
      <c r="O368" s="143">
        <v>0</v>
      </c>
      <c r="P368" s="143">
        <f t="shared" si="90"/>
        <v>0</v>
      </c>
      <c r="Q368" s="143">
        <v>0</v>
      </c>
      <c r="R368" s="143">
        <f t="shared" si="91"/>
        <v>0</v>
      </c>
      <c r="S368" s="143">
        <v>0</v>
      </c>
      <c r="T368" s="144">
        <f t="shared" si="92"/>
        <v>0</v>
      </c>
      <c r="U368" s="26"/>
      <c r="V368" s="164"/>
      <c r="W368" s="26"/>
      <c r="X368" s="26"/>
      <c r="Y368" s="26"/>
      <c r="Z368" s="26"/>
      <c r="AA368" s="26"/>
      <c r="AB368" s="26"/>
      <c r="AC368" s="26"/>
      <c r="AD368" s="26"/>
      <c r="AE368" s="26"/>
      <c r="AR368" s="145" t="s">
        <v>130</v>
      </c>
      <c r="AT368" s="145" t="s">
        <v>240</v>
      </c>
      <c r="AU368" s="145" t="s">
        <v>73</v>
      </c>
      <c r="AY368" s="14" t="s">
        <v>114</v>
      </c>
      <c r="BE368" s="146">
        <f t="shared" si="93"/>
        <v>0</v>
      </c>
      <c r="BF368" s="146">
        <f t="shared" si="94"/>
        <v>0</v>
      </c>
      <c r="BG368" s="146">
        <f t="shared" si="95"/>
        <v>0</v>
      </c>
      <c r="BH368" s="146">
        <f t="shared" si="96"/>
        <v>0</v>
      </c>
      <c r="BI368" s="146">
        <f t="shared" si="97"/>
        <v>0</v>
      </c>
      <c r="BJ368" s="14" t="s">
        <v>120</v>
      </c>
      <c r="BK368" s="147">
        <f t="shared" si="98"/>
        <v>0</v>
      </c>
      <c r="BL368" s="14" t="s">
        <v>119</v>
      </c>
      <c r="BM368" s="145" t="s">
        <v>750</v>
      </c>
    </row>
    <row r="369" spans="1:65" s="2" customFormat="1" ht="16.5" customHeight="1">
      <c r="A369" s="26"/>
      <c r="B369" s="134"/>
      <c r="C369" s="148">
        <v>217</v>
      </c>
      <c r="D369" s="148" t="s">
        <v>240</v>
      </c>
      <c r="E369" s="149" t="s">
        <v>751</v>
      </c>
      <c r="F369" s="150" t="s">
        <v>752</v>
      </c>
      <c r="G369" s="151" t="s">
        <v>118</v>
      </c>
      <c r="H369" s="152">
        <v>6</v>
      </c>
      <c r="I369" s="152"/>
      <c r="J369" s="152"/>
      <c r="K369" s="153"/>
      <c r="L369" s="161"/>
      <c r="M369" s="154" t="s">
        <v>1</v>
      </c>
      <c r="N369" s="155" t="s">
        <v>32</v>
      </c>
      <c r="O369" s="143">
        <v>0</v>
      </c>
      <c r="P369" s="143">
        <f t="shared" si="90"/>
        <v>0</v>
      </c>
      <c r="Q369" s="143">
        <v>0</v>
      </c>
      <c r="R369" s="143">
        <f t="shared" si="91"/>
        <v>0</v>
      </c>
      <c r="S369" s="143">
        <v>0</v>
      </c>
      <c r="T369" s="144">
        <f t="shared" si="92"/>
        <v>0</v>
      </c>
      <c r="U369" s="26"/>
      <c r="V369" s="164"/>
      <c r="W369" s="26"/>
      <c r="X369" s="26"/>
      <c r="Y369" s="26"/>
      <c r="Z369" s="26"/>
      <c r="AA369" s="26"/>
      <c r="AB369" s="26"/>
      <c r="AC369" s="26"/>
      <c r="AD369" s="26"/>
      <c r="AE369" s="26"/>
      <c r="AR369" s="145" t="s">
        <v>130</v>
      </c>
      <c r="AT369" s="145" t="s">
        <v>240</v>
      </c>
      <c r="AU369" s="145" t="s">
        <v>73</v>
      </c>
      <c r="AY369" s="14" t="s">
        <v>114</v>
      </c>
      <c r="BE369" s="146">
        <f t="shared" si="93"/>
        <v>0</v>
      </c>
      <c r="BF369" s="146">
        <f t="shared" si="94"/>
        <v>0</v>
      </c>
      <c r="BG369" s="146">
        <f t="shared" si="95"/>
        <v>0</v>
      </c>
      <c r="BH369" s="146">
        <f t="shared" si="96"/>
        <v>0</v>
      </c>
      <c r="BI369" s="146">
        <f t="shared" si="97"/>
        <v>0</v>
      </c>
      <c r="BJ369" s="14" t="s">
        <v>120</v>
      </c>
      <c r="BK369" s="147">
        <f t="shared" si="98"/>
        <v>0</v>
      </c>
      <c r="BL369" s="14" t="s">
        <v>119</v>
      </c>
      <c r="BM369" s="145" t="s">
        <v>753</v>
      </c>
    </row>
    <row r="370" spans="1:65" s="2" customFormat="1" ht="16.5" customHeight="1">
      <c r="A370" s="26"/>
      <c r="B370" s="134"/>
      <c r="C370" s="148">
        <v>218</v>
      </c>
      <c r="D370" s="148" t="s">
        <v>240</v>
      </c>
      <c r="E370" s="149" t="s">
        <v>754</v>
      </c>
      <c r="F370" s="150" t="s">
        <v>755</v>
      </c>
      <c r="G370" s="151" t="s">
        <v>118</v>
      </c>
      <c r="H370" s="152">
        <v>2</v>
      </c>
      <c r="I370" s="152"/>
      <c r="J370" s="152"/>
      <c r="K370" s="153"/>
      <c r="L370" s="161"/>
      <c r="M370" s="154" t="s">
        <v>1</v>
      </c>
      <c r="N370" s="155" t="s">
        <v>32</v>
      </c>
      <c r="O370" s="143">
        <v>0</v>
      </c>
      <c r="P370" s="143">
        <f t="shared" si="90"/>
        <v>0</v>
      </c>
      <c r="Q370" s="143">
        <v>0</v>
      </c>
      <c r="R370" s="143">
        <f t="shared" si="91"/>
        <v>0</v>
      </c>
      <c r="S370" s="143">
        <v>0</v>
      </c>
      <c r="T370" s="144">
        <f t="shared" si="92"/>
        <v>0</v>
      </c>
      <c r="U370" s="26"/>
      <c r="V370" s="164"/>
      <c r="W370" s="26"/>
      <c r="X370" s="26"/>
      <c r="Y370" s="26"/>
      <c r="Z370" s="26"/>
      <c r="AA370" s="26"/>
      <c r="AB370" s="26"/>
      <c r="AC370" s="26"/>
      <c r="AD370" s="26"/>
      <c r="AE370" s="26"/>
      <c r="AR370" s="145" t="s">
        <v>130</v>
      </c>
      <c r="AT370" s="145" t="s">
        <v>240</v>
      </c>
      <c r="AU370" s="145" t="s">
        <v>73</v>
      </c>
      <c r="AY370" s="14" t="s">
        <v>114</v>
      </c>
      <c r="BE370" s="146">
        <f t="shared" si="93"/>
        <v>0</v>
      </c>
      <c r="BF370" s="146">
        <f t="shared" si="94"/>
        <v>0</v>
      </c>
      <c r="BG370" s="146">
        <f t="shared" si="95"/>
        <v>0</v>
      </c>
      <c r="BH370" s="146">
        <f t="shared" si="96"/>
        <v>0</v>
      </c>
      <c r="BI370" s="146">
        <f t="shared" si="97"/>
        <v>0</v>
      </c>
      <c r="BJ370" s="14" t="s">
        <v>120</v>
      </c>
      <c r="BK370" s="147">
        <f t="shared" si="98"/>
        <v>0</v>
      </c>
      <c r="BL370" s="14" t="s">
        <v>119</v>
      </c>
      <c r="BM370" s="145" t="s">
        <v>756</v>
      </c>
    </row>
    <row r="371" spans="1:65" s="2" customFormat="1" ht="16.5" customHeight="1">
      <c r="A371" s="26"/>
      <c r="B371" s="134"/>
      <c r="C371" s="166">
        <v>219</v>
      </c>
      <c r="D371" s="135" t="s">
        <v>117</v>
      </c>
      <c r="E371" s="136" t="s">
        <v>757</v>
      </c>
      <c r="F371" s="137" t="s">
        <v>758</v>
      </c>
      <c r="G371" s="138" t="s">
        <v>118</v>
      </c>
      <c r="H371" s="139">
        <v>5</v>
      </c>
      <c r="I371" s="139"/>
      <c r="J371" s="139"/>
      <c r="K371" s="140"/>
      <c r="L371" s="161"/>
      <c r="M371" s="141" t="s">
        <v>1</v>
      </c>
      <c r="N371" s="142" t="s">
        <v>32</v>
      </c>
      <c r="O371" s="143">
        <v>0</v>
      </c>
      <c r="P371" s="143">
        <f t="shared" si="90"/>
        <v>0</v>
      </c>
      <c r="Q371" s="143">
        <v>0</v>
      </c>
      <c r="R371" s="143">
        <f t="shared" si="91"/>
        <v>0</v>
      </c>
      <c r="S371" s="143">
        <v>0</v>
      </c>
      <c r="T371" s="144">
        <f t="shared" si="92"/>
        <v>0</v>
      </c>
      <c r="U371" s="26"/>
      <c r="V371" s="164"/>
      <c r="W371" s="26"/>
      <c r="X371" s="26"/>
      <c r="Y371" s="26"/>
      <c r="Z371" s="26"/>
      <c r="AA371" s="26"/>
      <c r="AB371" s="26"/>
      <c r="AC371" s="26"/>
      <c r="AD371" s="26"/>
      <c r="AE371" s="26"/>
      <c r="AR371" s="145" t="s">
        <v>119</v>
      </c>
      <c r="AT371" s="145" t="s">
        <v>117</v>
      </c>
      <c r="AU371" s="145" t="s">
        <v>73</v>
      </c>
      <c r="AY371" s="14" t="s">
        <v>114</v>
      </c>
      <c r="BE371" s="146">
        <f t="shared" si="93"/>
        <v>0</v>
      </c>
      <c r="BF371" s="146">
        <f t="shared" si="94"/>
        <v>0</v>
      </c>
      <c r="BG371" s="146">
        <f t="shared" si="95"/>
        <v>0</v>
      </c>
      <c r="BH371" s="146">
        <f t="shared" si="96"/>
        <v>0</v>
      </c>
      <c r="BI371" s="146">
        <f t="shared" si="97"/>
        <v>0</v>
      </c>
      <c r="BJ371" s="14" t="s">
        <v>120</v>
      </c>
      <c r="BK371" s="147">
        <f t="shared" si="98"/>
        <v>0</v>
      </c>
      <c r="BL371" s="14" t="s">
        <v>119</v>
      </c>
      <c r="BM371" s="145" t="s">
        <v>759</v>
      </c>
    </row>
    <row r="372" spans="1:65" s="2" customFormat="1" ht="16.5" customHeight="1">
      <c r="A372" s="26"/>
      <c r="B372" s="134"/>
      <c r="C372" s="166">
        <v>220</v>
      </c>
      <c r="D372" s="135" t="s">
        <v>117</v>
      </c>
      <c r="E372" s="136" t="s">
        <v>760</v>
      </c>
      <c r="F372" s="137" t="s">
        <v>761</v>
      </c>
      <c r="G372" s="138" t="s">
        <v>762</v>
      </c>
      <c r="H372" s="139">
        <v>20</v>
      </c>
      <c r="I372" s="139"/>
      <c r="J372" s="139"/>
      <c r="K372" s="140"/>
      <c r="L372" s="161"/>
      <c r="M372" s="141" t="s">
        <v>1</v>
      </c>
      <c r="N372" s="142" t="s">
        <v>32</v>
      </c>
      <c r="O372" s="143">
        <v>0</v>
      </c>
      <c r="P372" s="143">
        <f t="shared" si="90"/>
        <v>0</v>
      </c>
      <c r="Q372" s="143">
        <v>0</v>
      </c>
      <c r="R372" s="143">
        <f t="shared" si="91"/>
        <v>0</v>
      </c>
      <c r="S372" s="143">
        <v>0</v>
      </c>
      <c r="T372" s="144">
        <f t="shared" si="92"/>
        <v>0</v>
      </c>
      <c r="U372" s="26"/>
      <c r="V372" s="164"/>
      <c r="W372" s="26"/>
      <c r="X372" s="26"/>
      <c r="Y372" s="26"/>
      <c r="Z372" s="26"/>
      <c r="AA372" s="26"/>
      <c r="AB372" s="26"/>
      <c r="AC372" s="26"/>
      <c r="AD372" s="26"/>
      <c r="AE372" s="26"/>
      <c r="AR372" s="145" t="s">
        <v>119</v>
      </c>
      <c r="AT372" s="145" t="s">
        <v>117</v>
      </c>
      <c r="AU372" s="145" t="s">
        <v>73</v>
      </c>
      <c r="AY372" s="14" t="s">
        <v>114</v>
      </c>
      <c r="BE372" s="146">
        <f t="shared" si="93"/>
        <v>0</v>
      </c>
      <c r="BF372" s="146">
        <f t="shared" si="94"/>
        <v>0</v>
      </c>
      <c r="BG372" s="146">
        <f t="shared" si="95"/>
        <v>0</v>
      </c>
      <c r="BH372" s="146">
        <f t="shared" si="96"/>
        <v>0</v>
      </c>
      <c r="BI372" s="146">
        <f t="shared" si="97"/>
        <v>0</v>
      </c>
      <c r="BJ372" s="14" t="s">
        <v>120</v>
      </c>
      <c r="BK372" s="147">
        <f t="shared" si="98"/>
        <v>0</v>
      </c>
      <c r="BL372" s="14" t="s">
        <v>119</v>
      </c>
      <c r="BM372" s="145" t="s">
        <v>763</v>
      </c>
    </row>
    <row r="373" spans="1:65" s="2" customFormat="1" ht="16.5" customHeight="1">
      <c r="A373" s="26"/>
      <c r="B373" s="134"/>
      <c r="C373" s="166">
        <v>221</v>
      </c>
      <c r="D373" s="135" t="s">
        <v>117</v>
      </c>
      <c r="E373" s="136" t="s">
        <v>764</v>
      </c>
      <c r="F373" s="137" t="s">
        <v>765</v>
      </c>
      <c r="G373" s="138" t="s">
        <v>762</v>
      </c>
      <c r="H373" s="139">
        <v>22</v>
      </c>
      <c r="I373" s="139"/>
      <c r="J373" s="139"/>
      <c r="K373" s="140"/>
      <c r="L373" s="161"/>
      <c r="M373" s="141" t="s">
        <v>1</v>
      </c>
      <c r="N373" s="142" t="s">
        <v>32</v>
      </c>
      <c r="O373" s="143">
        <v>0</v>
      </c>
      <c r="P373" s="143">
        <f t="shared" si="90"/>
        <v>0</v>
      </c>
      <c r="Q373" s="143">
        <v>0</v>
      </c>
      <c r="R373" s="143">
        <f t="shared" si="91"/>
        <v>0</v>
      </c>
      <c r="S373" s="143">
        <v>0</v>
      </c>
      <c r="T373" s="144">
        <f t="shared" si="92"/>
        <v>0</v>
      </c>
      <c r="U373" s="26"/>
      <c r="V373" s="164"/>
      <c r="W373" s="26"/>
      <c r="X373" s="26"/>
      <c r="Y373" s="26"/>
      <c r="Z373" s="26"/>
      <c r="AA373" s="26"/>
      <c r="AB373" s="26"/>
      <c r="AC373" s="26"/>
      <c r="AD373" s="26"/>
      <c r="AE373" s="26"/>
      <c r="AR373" s="145" t="s">
        <v>119</v>
      </c>
      <c r="AT373" s="145" t="s">
        <v>117</v>
      </c>
      <c r="AU373" s="145" t="s">
        <v>73</v>
      </c>
      <c r="AY373" s="14" t="s">
        <v>114</v>
      </c>
      <c r="BE373" s="146">
        <f t="shared" si="93"/>
        <v>0</v>
      </c>
      <c r="BF373" s="146">
        <f t="shared" si="94"/>
        <v>0</v>
      </c>
      <c r="BG373" s="146">
        <f t="shared" si="95"/>
        <v>0</v>
      </c>
      <c r="BH373" s="146">
        <f t="shared" si="96"/>
        <v>0</v>
      </c>
      <c r="BI373" s="146">
        <f t="shared" si="97"/>
        <v>0</v>
      </c>
      <c r="BJ373" s="14" t="s">
        <v>120</v>
      </c>
      <c r="BK373" s="147">
        <f t="shared" si="98"/>
        <v>0</v>
      </c>
      <c r="BL373" s="14" t="s">
        <v>119</v>
      </c>
      <c r="BM373" s="145" t="s">
        <v>766</v>
      </c>
    </row>
    <row r="374" spans="1:65" s="2" customFormat="1" ht="16.5" customHeight="1">
      <c r="A374" s="26"/>
      <c r="B374" s="134"/>
      <c r="C374" s="166">
        <v>222</v>
      </c>
      <c r="D374" s="135" t="s">
        <v>117</v>
      </c>
      <c r="E374" s="136" t="s">
        <v>767</v>
      </c>
      <c r="F374" s="137" t="s">
        <v>768</v>
      </c>
      <c r="G374" s="138" t="s">
        <v>762</v>
      </c>
      <c r="H374" s="139">
        <v>26</v>
      </c>
      <c r="I374" s="139"/>
      <c r="J374" s="139"/>
      <c r="K374" s="140"/>
      <c r="L374" s="161"/>
      <c r="M374" s="141" t="s">
        <v>1</v>
      </c>
      <c r="N374" s="142" t="s">
        <v>32</v>
      </c>
      <c r="O374" s="143">
        <v>0</v>
      </c>
      <c r="P374" s="143">
        <f t="shared" si="90"/>
        <v>0</v>
      </c>
      <c r="Q374" s="143">
        <v>0</v>
      </c>
      <c r="R374" s="143">
        <f t="shared" si="91"/>
        <v>0</v>
      </c>
      <c r="S374" s="143">
        <v>0</v>
      </c>
      <c r="T374" s="144">
        <f t="shared" si="92"/>
        <v>0</v>
      </c>
      <c r="U374" s="26"/>
      <c r="V374" s="164"/>
      <c r="W374" s="26"/>
      <c r="X374" s="26"/>
      <c r="Y374" s="26"/>
      <c r="Z374" s="26"/>
      <c r="AA374" s="26"/>
      <c r="AB374" s="26"/>
      <c r="AC374" s="26"/>
      <c r="AD374" s="26"/>
      <c r="AE374" s="26"/>
      <c r="AR374" s="145" t="s">
        <v>119</v>
      </c>
      <c r="AT374" s="145" t="s">
        <v>117</v>
      </c>
      <c r="AU374" s="145" t="s">
        <v>73</v>
      </c>
      <c r="AY374" s="14" t="s">
        <v>114</v>
      </c>
      <c r="BE374" s="146">
        <f t="shared" si="93"/>
        <v>0</v>
      </c>
      <c r="BF374" s="146">
        <f t="shared" si="94"/>
        <v>0</v>
      </c>
      <c r="BG374" s="146">
        <f t="shared" si="95"/>
        <v>0</v>
      </c>
      <c r="BH374" s="146">
        <f t="shared" si="96"/>
        <v>0</v>
      </c>
      <c r="BI374" s="146">
        <f t="shared" si="97"/>
        <v>0</v>
      </c>
      <c r="BJ374" s="14" t="s">
        <v>120</v>
      </c>
      <c r="BK374" s="147">
        <f t="shared" si="98"/>
        <v>0</v>
      </c>
      <c r="BL374" s="14" t="s">
        <v>119</v>
      </c>
      <c r="BM374" s="145" t="s">
        <v>769</v>
      </c>
    </row>
    <row r="375" spans="1:65" s="2" customFormat="1" ht="16.5" customHeight="1">
      <c r="A375" s="26"/>
      <c r="B375" s="134"/>
      <c r="C375" s="166">
        <v>223</v>
      </c>
      <c r="D375" s="135" t="s">
        <v>117</v>
      </c>
      <c r="E375" s="136" t="s">
        <v>770</v>
      </c>
      <c r="F375" s="137" t="s">
        <v>771</v>
      </c>
      <c r="G375" s="138" t="s">
        <v>762</v>
      </c>
      <c r="H375" s="139">
        <v>18</v>
      </c>
      <c r="I375" s="139"/>
      <c r="J375" s="139"/>
      <c r="K375" s="140"/>
      <c r="L375" s="161"/>
      <c r="M375" s="141" t="s">
        <v>1</v>
      </c>
      <c r="N375" s="142" t="s">
        <v>32</v>
      </c>
      <c r="O375" s="143">
        <v>0</v>
      </c>
      <c r="P375" s="143">
        <f t="shared" si="90"/>
        <v>0</v>
      </c>
      <c r="Q375" s="143">
        <v>0</v>
      </c>
      <c r="R375" s="143">
        <f t="shared" si="91"/>
        <v>0</v>
      </c>
      <c r="S375" s="143">
        <v>0</v>
      </c>
      <c r="T375" s="144">
        <f t="shared" si="92"/>
        <v>0</v>
      </c>
      <c r="U375" s="26"/>
      <c r="V375" s="164"/>
      <c r="W375" s="26"/>
      <c r="X375" s="26"/>
      <c r="Y375" s="26"/>
      <c r="Z375" s="26"/>
      <c r="AA375" s="26"/>
      <c r="AB375" s="26"/>
      <c r="AC375" s="26"/>
      <c r="AD375" s="26"/>
      <c r="AE375" s="26"/>
      <c r="AR375" s="145" t="s">
        <v>119</v>
      </c>
      <c r="AT375" s="145" t="s">
        <v>117</v>
      </c>
      <c r="AU375" s="145" t="s">
        <v>73</v>
      </c>
      <c r="AY375" s="14" t="s">
        <v>114</v>
      </c>
      <c r="BE375" s="146">
        <f t="shared" si="93"/>
        <v>0</v>
      </c>
      <c r="BF375" s="146">
        <f t="shared" si="94"/>
        <v>0</v>
      </c>
      <c r="BG375" s="146">
        <f t="shared" si="95"/>
        <v>0</v>
      </c>
      <c r="BH375" s="146">
        <f t="shared" si="96"/>
        <v>0</v>
      </c>
      <c r="BI375" s="146">
        <f t="shared" si="97"/>
        <v>0</v>
      </c>
      <c r="BJ375" s="14" t="s">
        <v>120</v>
      </c>
      <c r="BK375" s="147">
        <f t="shared" si="98"/>
        <v>0</v>
      </c>
      <c r="BL375" s="14" t="s">
        <v>119</v>
      </c>
      <c r="BM375" s="145" t="s">
        <v>772</v>
      </c>
    </row>
    <row r="376" spans="1:65" s="2" customFormat="1" ht="16.5" customHeight="1">
      <c r="A376" s="26"/>
      <c r="B376" s="134"/>
      <c r="C376" s="166">
        <v>224</v>
      </c>
      <c r="D376" s="135" t="s">
        <v>117</v>
      </c>
      <c r="E376" s="136" t="s">
        <v>773</v>
      </c>
      <c r="F376" s="137" t="s">
        <v>774</v>
      </c>
      <c r="G376" s="138" t="s">
        <v>762</v>
      </c>
      <c r="H376" s="139">
        <v>6</v>
      </c>
      <c r="I376" s="139"/>
      <c r="J376" s="139"/>
      <c r="K376" s="140"/>
      <c r="L376" s="161"/>
      <c r="M376" s="141" t="s">
        <v>1</v>
      </c>
      <c r="N376" s="142" t="s">
        <v>32</v>
      </c>
      <c r="O376" s="143">
        <v>0</v>
      </c>
      <c r="P376" s="143">
        <f t="shared" si="90"/>
        <v>0</v>
      </c>
      <c r="Q376" s="143">
        <v>0</v>
      </c>
      <c r="R376" s="143">
        <f t="shared" si="91"/>
        <v>0</v>
      </c>
      <c r="S376" s="143">
        <v>0</v>
      </c>
      <c r="T376" s="144">
        <f t="shared" si="92"/>
        <v>0</v>
      </c>
      <c r="U376" s="26"/>
      <c r="V376" s="164"/>
      <c r="W376" s="26"/>
      <c r="X376" s="26"/>
      <c r="Y376" s="26"/>
      <c r="Z376" s="26"/>
      <c r="AA376" s="26"/>
      <c r="AB376" s="26"/>
      <c r="AC376" s="26"/>
      <c r="AD376" s="26"/>
      <c r="AE376" s="26"/>
      <c r="AR376" s="145" t="s">
        <v>119</v>
      </c>
      <c r="AT376" s="145" t="s">
        <v>117</v>
      </c>
      <c r="AU376" s="145" t="s">
        <v>73</v>
      </c>
      <c r="AY376" s="14" t="s">
        <v>114</v>
      </c>
      <c r="BE376" s="146">
        <f t="shared" si="93"/>
        <v>0</v>
      </c>
      <c r="BF376" s="146">
        <f t="shared" si="94"/>
        <v>0</v>
      </c>
      <c r="BG376" s="146">
        <f t="shared" si="95"/>
        <v>0</v>
      </c>
      <c r="BH376" s="146">
        <f t="shared" si="96"/>
        <v>0</v>
      </c>
      <c r="BI376" s="146">
        <f t="shared" si="97"/>
        <v>0</v>
      </c>
      <c r="BJ376" s="14" t="s">
        <v>120</v>
      </c>
      <c r="BK376" s="147">
        <f t="shared" si="98"/>
        <v>0</v>
      </c>
      <c r="BL376" s="14" t="s">
        <v>119</v>
      </c>
      <c r="BM376" s="145" t="s">
        <v>775</v>
      </c>
    </row>
    <row r="377" spans="1:65" s="2" customFormat="1" ht="16.5" customHeight="1">
      <c r="A377" s="26"/>
      <c r="B377" s="134"/>
      <c r="C377" s="166">
        <v>225</v>
      </c>
      <c r="D377" s="135" t="s">
        <v>117</v>
      </c>
      <c r="E377" s="136" t="s">
        <v>776</v>
      </c>
      <c r="F377" s="137" t="s">
        <v>777</v>
      </c>
      <c r="G377" s="138" t="s">
        <v>762</v>
      </c>
      <c r="H377" s="139">
        <v>6</v>
      </c>
      <c r="I377" s="139"/>
      <c r="J377" s="139"/>
      <c r="K377" s="140"/>
      <c r="L377" s="161"/>
      <c r="M377" s="141" t="s">
        <v>1</v>
      </c>
      <c r="N377" s="142" t="s">
        <v>32</v>
      </c>
      <c r="O377" s="143">
        <v>0</v>
      </c>
      <c r="P377" s="143">
        <f t="shared" si="90"/>
        <v>0</v>
      </c>
      <c r="Q377" s="143">
        <v>0</v>
      </c>
      <c r="R377" s="143">
        <f t="shared" si="91"/>
        <v>0</v>
      </c>
      <c r="S377" s="143">
        <v>0</v>
      </c>
      <c r="T377" s="144">
        <f t="shared" si="92"/>
        <v>0</v>
      </c>
      <c r="U377" s="26"/>
      <c r="V377" s="164"/>
      <c r="W377" s="26"/>
      <c r="X377" s="26"/>
      <c r="Y377" s="26"/>
      <c r="Z377" s="26"/>
      <c r="AA377" s="26"/>
      <c r="AB377" s="26"/>
      <c r="AC377" s="26"/>
      <c r="AD377" s="26"/>
      <c r="AE377" s="26"/>
      <c r="AR377" s="145" t="s">
        <v>119</v>
      </c>
      <c r="AT377" s="145" t="s">
        <v>117</v>
      </c>
      <c r="AU377" s="145" t="s">
        <v>73</v>
      </c>
      <c r="AY377" s="14" t="s">
        <v>114</v>
      </c>
      <c r="BE377" s="146">
        <f t="shared" si="93"/>
        <v>0</v>
      </c>
      <c r="BF377" s="146">
        <f t="shared" si="94"/>
        <v>0</v>
      </c>
      <c r="BG377" s="146">
        <f t="shared" si="95"/>
        <v>0</v>
      </c>
      <c r="BH377" s="146">
        <f t="shared" si="96"/>
        <v>0</v>
      </c>
      <c r="BI377" s="146">
        <f t="shared" si="97"/>
        <v>0</v>
      </c>
      <c r="BJ377" s="14" t="s">
        <v>120</v>
      </c>
      <c r="BK377" s="147">
        <f t="shared" si="98"/>
        <v>0</v>
      </c>
      <c r="BL377" s="14" t="s">
        <v>119</v>
      </c>
      <c r="BM377" s="145" t="s">
        <v>778</v>
      </c>
    </row>
    <row r="378" spans="1:65" s="2" customFormat="1" ht="16.5" customHeight="1">
      <c r="A378" s="26"/>
      <c r="B378" s="134"/>
      <c r="C378" s="166">
        <v>226</v>
      </c>
      <c r="D378" s="135" t="s">
        <v>117</v>
      </c>
      <c r="E378" s="136" t="s">
        <v>779</v>
      </c>
      <c r="F378" s="137" t="s">
        <v>780</v>
      </c>
      <c r="G378" s="138" t="s">
        <v>762</v>
      </c>
      <c r="H378" s="139">
        <v>16</v>
      </c>
      <c r="I378" s="139"/>
      <c r="J378" s="139"/>
      <c r="K378" s="140"/>
      <c r="L378" s="161"/>
      <c r="M378" s="141" t="s">
        <v>1</v>
      </c>
      <c r="N378" s="142" t="s">
        <v>32</v>
      </c>
      <c r="O378" s="143">
        <v>0</v>
      </c>
      <c r="P378" s="143">
        <f t="shared" si="90"/>
        <v>0</v>
      </c>
      <c r="Q378" s="143">
        <v>0</v>
      </c>
      <c r="R378" s="143">
        <f t="shared" si="91"/>
        <v>0</v>
      </c>
      <c r="S378" s="143">
        <v>0</v>
      </c>
      <c r="T378" s="144">
        <f t="shared" si="92"/>
        <v>0</v>
      </c>
      <c r="U378" s="26"/>
      <c r="V378" s="164"/>
      <c r="W378" s="26"/>
      <c r="X378" s="26"/>
      <c r="Y378" s="26"/>
      <c r="Z378" s="26"/>
      <c r="AA378" s="26"/>
      <c r="AB378" s="26"/>
      <c r="AC378" s="26"/>
      <c r="AD378" s="26"/>
      <c r="AE378" s="26"/>
      <c r="AR378" s="145" t="s">
        <v>119</v>
      </c>
      <c r="AT378" s="145" t="s">
        <v>117</v>
      </c>
      <c r="AU378" s="145" t="s">
        <v>73</v>
      </c>
      <c r="AY378" s="14" t="s">
        <v>114</v>
      </c>
      <c r="BE378" s="146">
        <f t="shared" si="93"/>
        <v>0</v>
      </c>
      <c r="BF378" s="146">
        <f t="shared" si="94"/>
        <v>0</v>
      </c>
      <c r="BG378" s="146">
        <f t="shared" si="95"/>
        <v>0</v>
      </c>
      <c r="BH378" s="146">
        <f t="shared" si="96"/>
        <v>0</v>
      </c>
      <c r="BI378" s="146">
        <f t="shared" si="97"/>
        <v>0</v>
      </c>
      <c r="BJ378" s="14" t="s">
        <v>120</v>
      </c>
      <c r="BK378" s="147">
        <f t="shared" si="98"/>
        <v>0</v>
      </c>
      <c r="BL378" s="14" t="s">
        <v>119</v>
      </c>
      <c r="BM378" s="145" t="s">
        <v>781</v>
      </c>
    </row>
    <row r="379" spans="1:65" s="2" customFormat="1" ht="16.5" customHeight="1">
      <c r="A379" s="26"/>
      <c r="B379" s="134"/>
      <c r="C379" s="166">
        <v>227</v>
      </c>
      <c r="D379" s="135" t="s">
        <v>117</v>
      </c>
      <c r="E379" s="136" t="s">
        <v>782</v>
      </c>
      <c r="F379" s="137" t="s">
        <v>783</v>
      </c>
      <c r="G379" s="138" t="s">
        <v>762</v>
      </c>
      <c r="H379" s="139">
        <v>8</v>
      </c>
      <c r="I379" s="139"/>
      <c r="J379" s="139"/>
      <c r="K379" s="140"/>
      <c r="L379" s="161"/>
      <c r="M379" s="141" t="s">
        <v>1</v>
      </c>
      <c r="N379" s="142" t="s">
        <v>32</v>
      </c>
      <c r="O379" s="143">
        <v>0</v>
      </c>
      <c r="P379" s="143">
        <f t="shared" si="90"/>
        <v>0</v>
      </c>
      <c r="Q379" s="143">
        <v>0</v>
      </c>
      <c r="R379" s="143">
        <f t="shared" si="91"/>
        <v>0</v>
      </c>
      <c r="S379" s="143">
        <v>0</v>
      </c>
      <c r="T379" s="144">
        <f t="shared" si="92"/>
        <v>0</v>
      </c>
      <c r="U379" s="26"/>
      <c r="V379" s="164"/>
      <c r="W379" s="26"/>
      <c r="X379" s="26"/>
      <c r="Y379" s="26"/>
      <c r="Z379" s="26"/>
      <c r="AA379" s="26"/>
      <c r="AB379" s="26"/>
      <c r="AC379" s="26"/>
      <c r="AD379" s="26"/>
      <c r="AE379" s="26"/>
      <c r="AR379" s="145" t="s">
        <v>119</v>
      </c>
      <c r="AT379" s="145" t="s">
        <v>117</v>
      </c>
      <c r="AU379" s="145" t="s">
        <v>73</v>
      </c>
      <c r="AY379" s="14" t="s">
        <v>114</v>
      </c>
      <c r="BE379" s="146">
        <f t="shared" si="93"/>
        <v>0</v>
      </c>
      <c r="BF379" s="146">
        <f t="shared" si="94"/>
        <v>0</v>
      </c>
      <c r="BG379" s="146">
        <f t="shared" si="95"/>
        <v>0</v>
      </c>
      <c r="BH379" s="146">
        <f t="shared" si="96"/>
        <v>0</v>
      </c>
      <c r="BI379" s="146">
        <f t="shared" si="97"/>
        <v>0</v>
      </c>
      <c r="BJ379" s="14" t="s">
        <v>120</v>
      </c>
      <c r="BK379" s="147">
        <f t="shared" si="98"/>
        <v>0</v>
      </c>
      <c r="BL379" s="14" t="s">
        <v>119</v>
      </c>
      <c r="BM379" s="145" t="s">
        <v>784</v>
      </c>
    </row>
    <row r="380" spans="1:65" s="2" customFormat="1" ht="16.5" customHeight="1">
      <c r="A380" s="26"/>
      <c r="B380" s="134"/>
      <c r="C380" s="166">
        <v>228</v>
      </c>
      <c r="D380" s="135" t="s">
        <v>117</v>
      </c>
      <c r="E380" s="136" t="s">
        <v>785</v>
      </c>
      <c r="F380" s="137" t="s">
        <v>786</v>
      </c>
      <c r="G380" s="138" t="s">
        <v>787</v>
      </c>
      <c r="H380" s="139">
        <v>1</v>
      </c>
      <c r="I380" s="139"/>
      <c r="J380" s="139"/>
      <c r="K380" s="140"/>
      <c r="L380" s="161"/>
      <c r="M380" s="156" t="s">
        <v>1</v>
      </c>
      <c r="N380" s="157" t="s">
        <v>32</v>
      </c>
      <c r="O380" s="158">
        <v>0</v>
      </c>
      <c r="P380" s="158">
        <f t="shared" si="90"/>
        <v>0</v>
      </c>
      <c r="Q380" s="158">
        <v>0</v>
      </c>
      <c r="R380" s="158">
        <f t="shared" si="91"/>
        <v>0</v>
      </c>
      <c r="S380" s="158">
        <v>0</v>
      </c>
      <c r="T380" s="159">
        <f t="shared" si="92"/>
        <v>0</v>
      </c>
      <c r="U380" s="26"/>
      <c r="V380" s="164"/>
      <c r="W380" s="26"/>
      <c r="X380" s="26"/>
      <c r="Y380" s="26"/>
      <c r="Z380" s="26"/>
      <c r="AA380" s="26"/>
      <c r="AB380" s="26"/>
      <c r="AC380" s="26"/>
      <c r="AD380" s="26"/>
      <c r="AE380" s="26"/>
      <c r="AR380" s="145" t="s">
        <v>119</v>
      </c>
      <c r="AT380" s="145" t="s">
        <v>117</v>
      </c>
      <c r="AU380" s="145" t="s">
        <v>73</v>
      </c>
      <c r="AY380" s="14" t="s">
        <v>114</v>
      </c>
      <c r="BE380" s="146">
        <f t="shared" si="93"/>
        <v>0</v>
      </c>
      <c r="BF380" s="146">
        <f t="shared" si="94"/>
        <v>0</v>
      </c>
      <c r="BG380" s="146">
        <f t="shared" si="95"/>
        <v>0</v>
      </c>
      <c r="BH380" s="146">
        <f t="shared" si="96"/>
        <v>0</v>
      </c>
      <c r="BI380" s="146">
        <f t="shared" si="97"/>
        <v>0</v>
      </c>
      <c r="BJ380" s="14" t="s">
        <v>120</v>
      </c>
      <c r="BK380" s="147">
        <f t="shared" si="98"/>
        <v>0</v>
      </c>
      <c r="BL380" s="14" t="s">
        <v>119</v>
      </c>
      <c r="BM380" s="145" t="s">
        <v>788</v>
      </c>
    </row>
    <row r="381" spans="1:65" s="2" customFormat="1" ht="6.95" customHeight="1">
      <c r="A381" s="26"/>
      <c r="B381" s="41"/>
      <c r="C381" s="42"/>
      <c r="D381" s="42"/>
      <c r="E381" s="42"/>
      <c r="F381" s="42"/>
      <c r="G381" s="42"/>
      <c r="H381" s="42"/>
      <c r="I381" s="42"/>
      <c r="J381" s="42"/>
      <c r="K381" s="42"/>
      <c r="L381" s="27"/>
      <c r="M381" s="26"/>
      <c r="O381" s="26"/>
      <c r="P381" s="26"/>
      <c r="Q381" s="26"/>
      <c r="R381" s="26"/>
      <c r="S381" s="26"/>
      <c r="T381" s="26"/>
      <c r="U381" s="26"/>
      <c r="V381" s="164"/>
      <c r="W381" s="26"/>
      <c r="X381" s="26"/>
      <c r="Y381" s="26"/>
      <c r="Z381" s="26"/>
      <c r="AA381" s="26"/>
      <c r="AB381" s="26"/>
      <c r="AC381" s="26"/>
      <c r="AD381" s="26"/>
      <c r="AE381" s="26"/>
    </row>
    <row r="384" spans="1:65" ht="12.75">
      <c r="J384" s="162"/>
    </row>
  </sheetData>
  <autoFilter ref="C133:K380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5B5278D59402459BC9B1409F8BBC88" ma:contentTypeVersion="12" ma:contentTypeDescription="Umožňuje vytvoriť nový dokument." ma:contentTypeScope="" ma:versionID="dfcdb68646d45b72b70554c5c185653c">
  <xsd:schema xmlns:xsd="http://www.w3.org/2001/XMLSchema" xmlns:xs="http://www.w3.org/2001/XMLSchema" xmlns:p="http://schemas.microsoft.com/office/2006/metadata/properties" xmlns:ns2="cfd956e5-bd83-427a-a2f4-02f702524e1c" xmlns:ns3="d14de9d7-c180-483a-b31f-50d87a51e52f" targetNamespace="http://schemas.microsoft.com/office/2006/metadata/properties" ma:root="true" ma:fieldsID="e8f295b424a724930a0eeaad44b04965" ns2:_="" ns3:_="">
    <xsd:import namespace="cfd956e5-bd83-427a-a2f4-02f702524e1c"/>
    <xsd:import namespace="d14de9d7-c180-483a-b31f-50d87a51e5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956e5-bd83-427a-a2f4-02f702524e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4de9d7-c180-483a-b31f-50d87a51e52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7200CD-6DD2-42C4-B999-653EE60C61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956e5-bd83-427a-a2f4-02f702524e1c"/>
    <ds:schemaRef ds:uri="d14de9d7-c180-483a-b31f-50d87a51e5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EE8918-257F-47E1-9E60-10F420AD2C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CAEC7-9654-40EA-B911-3BA4F17B352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SZ Koliba-re...</vt:lpstr>
      <vt:lpstr>'01 - SZ Koliba-re...'!Názvy_tlače</vt:lpstr>
      <vt:lpstr>'Rekapitulácia stavby'!Názvy_tlače</vt:lpstr>
      <vt:lpstr>'01 - SZ Koliba-re...'!Oblasť_tlače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2021-06-11T09:34:59Z</dcterms:created>
  <dcterms:modified xsi:type="dcterms:W3CDTF">2022-09-05T05:57:29Z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0x010100975B5278D59402459BC9B1409F8BBC88</vt:lpwstr>
  </property>
</Properties>
</file>